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5"/>
  <workbookPr/>
  <mc:AlternateContent xmlns:mc="http://schemas.openxmlformats.org/markup-compatibility/2006">
    <mc:Choice Requires="x15">
      <x15ac:absPath xmlns:x15ac="http://schemas.microsoft.com/office/spreadsheetml/2010/11/ac" url="C:\Users\galja\Downloads\"/>
    </mc:Choice>
  </mc:AlternateContent>
  <xr:revisionPtr revIDLastSave="0" documentId="8_{E04BF0B4-179B-46DA-AEDA-181536C72B12}" xr6:coauthVersionLast="47" xr6:coauthVersionMax="47" xr10:uidLastSave="{00000000-0000-0000-0000-000000000000}"/>
  <bookViews>
    <workbookView xWindow="-120" yWindow="-120" windowWidth="29040" windowHeight="15720" firstSheet="1" activeTab="1" xr2:uid="{E3E17637-3AEB-4228-B25C-FDF6105A4A79}"/>
  </bookViews>
  <sheets>
    <sheet name="efs" sheetId="3" state="hidden" r:id="rId1"/>
    <sheet name="about" sheetId="7" r:id="rId2"/>
    <sheet name="🧮 calculator" sheetId="1" r:id="rId3"/>
    <sheet name="🗺️ explorer" sheetId="6" r:id="rId4"/>
    <sheet name="meta" sheetId="5" state="hidden" r:id="rId5"/>
  </sheets>
  <definedNames>
    <definedName name="ExternalData_1" localSheetId="0" hidden="1">efs!$A$1:$X$427</definedName>
    <definedName name="ExternalData_1" localSheetId="4" hidden="1">meta!$A$1:$E$2</definedName>
    <definedName name="loc">'🧮 calculator'!$B$6</definedName>
    <definedName name="provisionedThroughput">'🧮 calculator'!$C$8</definedName>
    <definedName name="resilience">'🧮 calculator'!$B$7</definedName>
    <definedName name="Slicer_area">#N/A</definedName>
    <definedName name="Slicer_Location">#N/A</definedName>
    <definedName name="term">'🧮 calculator'!$B$9</definedName>
    <definedName name="throughputMode">'🧮 calculator'!$B$8</definedName>
  </definedNames>
  <calcPr calcId="191029"/>
  <extLst>
    <ext xmlns:x14="http://schemas.microsoft.com/office/spreadsheetml/2009/9/main" uri="{876F7934-8845-4945-9796-88D515C7AA90}">
      <x14:pivotCaches>
        <pivotCache cacheId="0" r:id="rId6"/>
      </x14:pivotCaches>
    </ex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841E416B-1EF1-43b6-AB56-02D37102CBD5}">
      <x15:pivotCaches>
        <pivotCache cacheId="1" r:id="rId9"/>
        <pivotCache cacheId="2" r:id="rId10"/>
        <pivotCache cacheId="3" r:id="rId11"/>
      </x15:pivotCaches>
    </ext>
    <ext xmlns:x15="http://schemas.microsoft.com/office/spreadsheetml/2010/11/main" uri="{983426D0-5260-488c-9760-48F4B6AC55F4}">
      <x15:pivotTableReferences>
        <x15:pivotTableReference r:id="rId12"/>
        <x15:pivotTableReference r:id="rId13"/>
        <x15:pivotTableReference r:id="rId14"/>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fs_7b015e3e-7e9c-4740-b33b-c9dda593a997" name="efs" connection="Query - efs"/>
          <x15:modelTable id="meta_f955b781-4e12-4151-9110-6f6fd4d47a67" name="meta" connection="Query - me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7" l="1"/>
  <c r="A7" i="7"/>
  <c r="A6" i="7"/>
  <c r="A8" i="7"/>
  <c r="BE1" i="1" a="1"/>
  <c r="BE1" i="1" s="1"/>
  <c r="BF1" i="6"/>
  <c r="T2" i="6" a="1"/>
  <c r="T2" i="6" s="1"/>
  <c r="T1" i="6" a="1"/>
  <c r="T1" i="6" s="1"/>
  <c r="R1" i="1" a="1"/>
  <c r="R1" i="1" s="1"/>
  <c r="BF1" i="1" a="1"/>
  <c r="BF1" i="1" s="1"/>
  <c r="R2" i="1" a="1"/>
  <c r="R2" i="1" s="1"/>
  <c r="B13" i="5" a="1"/>
  <c r="B13" i="5" s="1"/>
  <c r="A13" i="1"/>
  <c r="M7" i="1" a="1"/>
  <c r="M7" i="1" s="1"/>
  <c r="M8" i="1" a="1"/>
  <c r="M8" i="1" s="1"/>
  <c r="M9" i="1" a="1"/>
  <c r="M9" i="1" s="1"/>
  <c r="G7" i="1"/>
  <c r="J7" i="1" s="1"/>
  <c r="G8" i="1"/>
  <c r="J8" i="1" s="1"/>
  <c r="G9" i="1"/>
  <c r="J9" i="1" s="1"/>
  <c r="K9" i="1" a="1"/>
  <c r="K9" i="1" s="1"/>
  <c r="O8" i="1"/>
  <c r="K8" i="1" s="1" a="1"/>
  <c r="K8" i="1" s="1"/>
  <c r="O7" i="1"/>
  <c r="K7" i="1" s="1" a="1"/>
  <c r="K7" i="1" s="1"/>
  <c r="B15" i="1" l="1"/>
  <c r="B11" i="1"/>
  <c r="I9" i="1"/>
  <c r="I8" i="1"/>
  <c r="L8" i="1" s="1" a="1"/>
  <c r="L8" i="1" s="1"/>
  <c r="I7" i="1"/>
  <c r="L7" i="1" l="1" a="1"/>
  <c r="L7" i="1" s="1"/>
  <c r="L9" i="1" a="1"/>
  <c r="L9" i="1" s="1"/>
  <c r="N9" i="1" s="1"/>
  <c r="N8" i="1"/>
  <c r="N7" i="1" l="1"/>
  <c r="B12" i="1" a="1"/>
  <c r="B12" i="1" s="1"/>
  <c r="B1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F259E-2A50-4086-8445-C393BFBF78C9}" keepAlive="1" name="ModelConnection_ExternalData_1" description="Data Model" type="5" refreshedVersion="8" minRefreshableVersion="5" saveData="1">
    <dbPr connection="Data Model Connection" command="efs" commandType="3"/>
    <extLst>
      <ext xmlns:x15="http://schemas.microsoft.com/office/spreadsheetml/2010/11/main" uri="{DE250136-89BD-433C-8126-D09CA5730AF9}">
        <x15:connection id="" model="1"/>
      </ext>
    </extLst>
  </connection>
  <connection id="2" xr16:uid="{4D6E80DF-98CA-4F31-8DDB-39638B22828B}" keepAlive="1" name="ModelConnection_ExternalData_11" description="Data Model" type="5" refreshedVersion="8" minRefreshableVersion="5" saveData="1">
    <dbPr connection="Data Model Connection" command="meta" commandType="3"/>
    <extLst>
      <ext xmlns:x15="http://schemas.microsoft.com/office/spreadsheetml/2010/11/main" uri="{DE250136-89BD-433C-8126-D09CA5730AF9}">
        <x15:connection id="" model="1"/>
      </ext>
    </extLst>
  </connection>
  <connection id="3" xr16:uid="{6A0E4570-A8E4-4DE1-BDB5-A275B6C45ACD}" name="Query - efs" description="Connection to the 'efs' query in the workbook." type="100" refreshedVersion="8" minRefreshableVersion="5">
    <extLst>
      <ext xmlns:x15="http://schemas.microsoft.com/office/spreadsheetml/2010/11/main" uri="{DE250136-89BD-433C-8126-D09CA5730AF9}">
        <x15:connection id="0adb36f5-ca08-489c-9ed4-b7dafb8a4395"/>
      </ext>
    </extLst>
  </connection>
  <connection id="4" xr16:uid="{2A8CDBF7-B4F7-458B-B7A5-7925720F48CD}" name="Query - meta" description="Connection to the 'meta' query in the workbook." type="100" refreshedVersion="8" minRefreshableVersion="5">
    <extLst>
      <ext xmlns:x15="http://schemas.microsoft.com/office/spreadsheetml/2010/11/main" uri="{DE250136-89BD-433C-8126-D09CA5730AF9}">
        <x15:connection id="9f8d71e9-29a9-447e-9fc1-56d8f6047462"/>
      </ext>
    </extLst>
  </connection>
  <connection id="5" xr16:uid="{98FC6F85-9F60-40CB-AEE0-FCBA168334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<sst xmlns="http://schemas.openxmlformats.org/spreadsheetml/2006/main" count="9682" uniqueCount="1766">
  <si>
    <t>Unit</t>
  </si>
  <si>
    <t>Storage Class</t>
  </si>
  <si>
    <t>operation</t>
  </si>
  <si>
    <t>Access Type</t>
  </si>
  <si>
    <t>Throughput Class</t>
  </si>
  <si>
    <t>GB-Mo</t>
  </si>
  <si>
    <t>Infrequent Access</t>
  </si>
  <si>
    <t/>
  </si>
  <si>
    <t>GB</t>
  </si>
  <si>
    <t>EFS Storage</t>
  </si>
  <si>
    <t>Write</t>
  </si>
  <si>
    <t>General Purpose</t>
  </si>
  <si>
    <t>Read</t>
  </si>
  <si>
    <t>Archive</t>
  </si>
  <si>
    <t>MiBps-Mo</t>
  </si>
  <si>
    <t>Included</t>
  </si>
  <si>
    <t>One Zone-Infrequent Access</t>
  </si>
  <si>
    <t>Provisioned</t>
  </si>
  <si>
    <t>One Zone-General Purpose</t>
  </si>
  <si>
    <t>Infrequent Access-ET</t>
  </si>
  <si>
    <t>Archive-SmallFiles</t>
  </si>
  <si>
    <t>Overhead</t>
  </si>
  <si>
    <t>Archive-EarlyDelete</t>
  </si>
  <si>
    <t>Delete</t>
  </si>
  <si>
    <t>Infrequent Access-ET-SmallFiles</t>
  </si>
  <si>
    <t>Infrequent Access-SmallFiles</t>
  </si>
  <si>
    <t>Infrequent Access-OneZone-SmallFiles</t>
  </si>
  <si>
    <t>Archive-EarlyDelete-SmallFiles</t>
  </si>
  <si>
    <t>throughputMode</t>
  </si>
  <si>
    <t>Elastic</t>
  </si>
  <si>
    <t>Legacy</t>
  </si>
  <si>
    <t>Region Code</t>
  </si>
  <si>
    <t>ap-northeast-3</t>
  </si>
  <si>
    <t>Throughput Mode</t>
  </si>
  <si>
    <t>ap-east-1</t>
  </si>
  <si>
    <t>Read%</t>
  </si>
  <si>
    <t>Resiliency</t>
  </si>
  <si>
    <t>Multi-AZ</t>
  </si>
  <si>
    <t>Storage</t>
  </si>
  <si>
    <t>PriceDescription</t>
  </si>
  <si>
    <t>USD $0.016 per GB-Mo for Infrequent Access storage with Elastic Throughput (EU)</t>
  </si>
  <si>
    <t>USD $0.016 per GB-Mo for Infrequent Access storage with Elastic Throughput (EUN1)</t>
  </si>
  <si>
    <t>USD $0.016 per GB-Mo for Infrequent Access storage with Elastic Throughput (USE1)</t>
  </si>
  <si>
    <t>USD $0.016 per GB-Mo for Infrequent Access storage with Elastic Throughput (USE2)</t>
  </si>
  <si>
    <t>USD $0.016 per GB-Mo for Infrequent Access storage with Elastic Throughput (USW2)</t>
  </si>
  <si>
    <t>USD $0.02 per GB-Mo for IATimedStorage-ET-ByteHrs in Canada West (Calgary)</t>
  </si>
  <si>
    <t>USD $0.02 per GB-Mo for Infrequent Access storage with Elastic Throughput (AFS1)</t>
  </si>
  <si>
    <t>USD $0.02 per GB-Mo for Infrequent Access storage with Elastic Throughput (APE1)</t>
  </si>
  <si>
    <t>USD $0.02 per GB-Mo for Infrequent Access storage with Elastic Throughput (APN1)</t>
  </si>
  <si>
    <t>USD $0.02 per GB-Mo for Infrequent Access storage with Elastic Throughput (APN2)</t>
  </si>
  <si>
    <t>USD $0.02 per GB-Mo for Infrequent Access storage with Elastic Throughput (APN3)</t>
  </si>
  <si>
    <t>USD $0.02 per GB-Mo for Infrequent Access storage with Elastic Throughput (APS1)</t>
  </si>
  <si>
    <t>USD $0.02 per GB-Mo for Infrequent Access storage with Elastic Throughput (APS2)</t>
  </si>
  <si>
    <t>USD $0.02 per GB-Mo for Infrequent Access storage with Elastic Throughput (APS3)</t>
  </si>
  <si>
    <t>USD $0.02 per GB-Mo for Infrequent Access storage with Elastic Throughput (APS4)</t>
  </si>
  <si>
    <t>USD $0.02 per GB-Mo for Infrequent Access storage with Elastic Throughput (APS5)</t>
  </si>
  <si>
    <t>USD $0.02 per GB-Mo for Infrequent Access storage with Elastic Throughput (APS6)</t>
  </si>
  <si>
    <t>USD $0.02 per GB-Mo for Infrequent Access storage with Elastic Throughput (CAN1)</t>
  </si>
  <si>
    <t>USD $0.02 per GB-Mo for Infrequent Access storage with Elastic Throughput (EUC1)</t>
  </si>
  <si>
    <t>USD $0.02 per GB-Mo for Infrequent Access storage with Elastic Throughput (EUS1)</t>
  </si>
  <si>
    <t>USD $0.02 per GB-Mo for Infrequent Access storage with Elastic Throughput (EUS2)</t>
  </si>
  <si>
    <t>USD $0.02 per GB-Mo for Infrequent Access storage with Elastic Throughput (EUW2)</t>
  </si>
  <si>
    <t>USD $0.02 per GB-Mo for Infrequent Access storage with Elastic Throughput (EUW3)</t>
  </si>
  <si>
    <t>USD $0.02 per GB-Mo for Infrequent Access storage with Elastic Throughput (MEC1)</t>
  </si>
  <si>
    <t>USD $0.02 per GB-Mo for Infrequent Access storage with Elastic Throughput (MES1)</t>
  </si>
  <si>
    <t>USD $0.02 per GB-Mo for Infrequent Access storage with Elastic Throughput (USW1)</t>
  </si>
  <si>
    <t>USD $0.022 per GB-Mo for Infrequent Access storage with Elastic Throughput (EUC2)</t>
  </si>
  <si>
    <t>USD $0.0256 per GB-Mo for Infrequent Access storage with Elastic Throughput (UGE1)</t>
  </si>
  <si>
    <t>USD $0.0256 per GB-Mo for Infrequent Access storage with Elastic Throughput (UGW1)</t>
  </si>
  <si>
    <t>USD $0.0332 per GB-Mo for Infrequent Access storage with Elastic Throughput (SAE1)</t>
  </si>
  <si>
    <t>USD0.02 per GB-Mo for IATimedStorage-ET-ByteHrs in Israel (Tel Aviv)</t>
  </si>
  <si>
    <t>USD $0.02 per GB-Mo for IATimedStorage-ET-SmallFiles:Overhead in Canada West (Calgary)</t>
  </si>
  <si>
    <t>ap-south-1</t>
  </si>
  <si>
    <t>SKU</t>
  </si>
  <si>
    <t>275C5PEQCXGSDTGF</t>
  </si>
  <si>
    <t>28ED426R7PDNT9TM</t>
  </si>
  <si>
    <t>28Y7ZVWWTQUWF6Q4</t>
  </si>
  <si>
    <t>29H5NHZSZZPH9XBV</t>
  </si>
  <si>
    <t>29XC62PHCNK7YFTC</t>
  </si>
  <si>
    <t>2DH4HZHQEVTNPKNY</t>
  </si>
  <si>
    <t>2ED5CSY2BJFQAJB2</t>
  </si>
  <si>
    <t>2FM7X8KGJEVSVJNJ</t>
  </si>
  <si>
    <t>2HS4CTWRNUT7AB8H</t>
  </si>
  <si>
    <t>2JCA49E2YW4328UB</t>
  </si>
  <si>
    <t>2KEXHST6785H99PY</t>
  </si>
  <si>
    <t>2PAU4J6VMD43ZND3</t>
  </si>
  <si>
    <t>2PCUWP9WTFHUJD9C</t>
  </si>
  <si>
    <t>2VDM8S4AMVZH3VW9</t>
  </si>
  <si>
    <t>2W3HPF5EMCVF77XK</t>
  </si>
  <si>
    <t>2XVWDD5YV8T6JATB</t>
  </si>
  <si>
    <t>2YR9TYND2TVMD9M6</t>
  </si>
  <si>
    <t>33ZMPM2BAFJU544S</t>
  </si>
  <si>
    <t>354SVDZAPYE58FY2</t>
  </si>
  <si>
    <t>35SAQ224CCNNWQYQ</t>
  </si>
  <si>
    <t>387BQEGP7Q9S542N</t>
  </si>
  <si>
    <t>3AN527QH7E8D4S58</t>
  </si>
  <si>
    <t>3BYVF2YWCGKEEWRK</t>
  </si>
  <si>
    <t>3DTZ8P6FWFH239AF</t>
  </si>
  <si>
    <t>3DVQ7PV23A9TDKS7</t>
  </si>
  <si>
    <t>3EWXQU9357CCDH8U</t>
  </si>
  <si>
    <t>3HB6PY9F9C3AAY29</t>
  </si>
  <si>
    <t>3J9E3H5DN8P5E2CP</t>
  </si>
  <si>
    <t>3KGW4NVEXEYQWWJE</t>
  </si>
  <si>
    <t>3MNTKJTVD86Y8CUH</t>
  </si>
  <si>
    <t>3MX8CG4KAYSJCW6G</t>
  </si>
  <si>
    <t>3QUK8TGBR7JJSPFC</t>
  </si>
  <si>
    <t>3TY6HK8KMBFUBQJD</t>
  </si>
  <si>
    <t>3VJ37BVFC9PNTT98</t>
  </si>
  <si>
    <t>3YY5PEGQ9YB98MDQ</t>
  </si>
  <si>
    <t>44AH599U2R7FPJ7B</t>
  </si>
  <si>
    <t>473BGTKYR4VW7PZK</t>
  </si>
  <si>
    <t>49NFVM7B2PB6AZW7</t>
  </si>
  <si>
    <t>4CGD4BXZQQZBCFJY</t>
  </si>
  <si>
    <t>4CVPF2W7KDWNQJ8T</t>
  </si>
  <si>
    <t>4EPWAVF8DH54UMKW</t>
  </si>
  <si>
    <t>4F8QFEJ4KT5Q856J</t>
  </si>
  <si>
    <t>4G7WX47PUPM3SCZR</t>
  </si>
  <si>
    <t>4KVKKTM5HW4NVWCE</t>
  </si>
  <si>
    <t>4N82U7JTN23YU7PG</t>
  </si>
  <si>
    <t>4TP3RTNWJ4WXKHNG</t>
  </si>
  <si>
    <t>4VCEKWE7PMN2U2XN</t>
  </si>
  <si>
    <t>4WC5ZFZYNBN88EQZ</t>
  </si>
  <si>
    <t>4WDD42AZ85QJHKRP</t>
  </si>
  <si>
    <t>4ZNGR23WCDUCFZ5W</t>
  </si>
  <si>
    <t>53HYVDTDFWYYTHDY</t>
  </si>
  <si>
    <t>58HRHGQ8G7C5NB94</t>
  </si>
  <si>
    <t>59XH983HWEHYN65C</t>
  </si>
  <si>
    <t>5C57C7JEWDARXVU2</t>
  </si>
  <si>
    <t>5DJWT7VQZ4ACB45B</t>
  </si>
  <si>
    <t>5DR5SJW67ZWZFHJA</t>
  </si>
  <si>
    <t>5FXSNEUB2GWMGMUD</t>
  </si>
  <si>
    <t>5GYHT9JVZZPN5XPZ</t>
  </si>
  <si>
    <t>5JV3BDCH3M5UWCMR</t>
  </si>
  <si>
    <t>5KYKERH8VCNYDZ9R</t>
  </si>
  <si>
    <t>5WNMSKMDJA9SBJHX</t>
  </si>
  <si>
    <t>5WV5Q7FKR59PR2NB</t>
  </si>
  <si>
    <t>5ZBJDZ5Z8EHFEX2N</t>
  </si>
  <si>
    <t>64Z3T97CAQDZ57JN</t>
  </si>
  <si>
    <t>65RSAUT45YTBWNBB</t>
  </si>
  <si>
    <t>6AKQKVK34TWYK2FQ</t>
  </si>
  <si>
    <t>6BHDTU3P77J7NS5V</t>
  </si>
  <si>
    <t>6JXVUSJBTQEQUYQT</t>
  </si>
  <si>
    <t>6JZZHJKKPT2R7UFK</t>
  </si>
  <si>
    <t>6MX5KK5PMSTDZGZM</t>
  </si>
  <si>
    <t>6RX52KQMQRFYFEHD</t>
  </si>
  <si>
    <t>6UFPS8DQUAYT2WWP</t>
  </si>
  <si>
    <t>73QGTE3EKU27233F</t>
  </si>
  <si>
    <t>758P4KYFJCPMDN33</t>
  </si>
  <si>
    <t>76HT6HSJKT2M4JQ2</t>
  </si>
  <si>
    <t>78CGCSKYJGES3S2B</t>
  </si>
  <si>
    <t>7DGMKPJW5U6ZRVRZ</t>
  </si>
  <si>
    <t>7F4KEN259NFMN6AW</t>
  </si>
  <si>
    <t>7F9VB2J3A3KYG3NW</t>
  </si>
  <si>
    <t>7FV5J6T299JR6XQA</t>
  </si>
  <si>
    <t>7JFSN8PGBT7ENED9</t>
  </si>
  <si>
    <t>7KWP22E7X3T9BZBB</t>
  </si>
  <si>
    <t>7N3M2F8495CZNB9W</t>
  </si>
  <si>
    <t>7SEK48XBY36QNHFG</t>
  </si>
  <si>
    <t>7T22B75C9UCA34EF</t>
  </si>
  <si>
    <t>7TB2D9FT63QG9UXE</t>
  </si>
  <si>
    <t>7XYQ735PRYCTJYYB</t>
  </si>
  <si>
    <t>824KDD25YZC32VUB</t>
  </si>
  <si>
    <t>85NTX7TF63GZ8MDJ</t>
  </si>
  <si>
    <t>885FW6D32XGVUKUE</t>
  </si>
  <si>
    <t>888TVVWZWVSQFV35</t>
  </si>
  <si>
    <t>89EHNU2ANYGA7VAP</t>
  </si>
  <si>
    <t>8AAWFUUZBPQCY53B</t>
  </si>
  <si>
    <t>8AWW4SYHCHVFYN3U</t>
  </si>
  <si>
    <t>8BD7RBCDMP4EBS8A</t>
  </si>
  <si>
    <t>8J2XTMEBETZ3Z486</t>
  </si>
  <si>
    <t>8KF32AFDQWF2NRMJ</t>
  </si>
  <si>
    <t>8KQG5585S23BXBHY</t>
  </si>
  <si>
    <t>8M8TSVRJCRMVAQJP</t>
  </si>
  <si>
    <t>8WEDHB67PPHGNJ8F</t>
  </si>
  <si>
    <t>8ZG8N86EXN2XFWSS</t>
  </si>
  <si>
    <t>957W37C6SKDGUN2D</t>
  </si>
  <si>
    <t>96GKXP9XHXZFMC9E</t>
  </si>
  <si>
    <t>96PKH9NVTBD98SYT</t>
  </si>
  <si>
    <t>97W2ENZ6XYTXKJY8</t>
  </si>
  <si>
    <t>9D8Y226KZNKRMDQK</t>
  </si>
  <si>
    <t>9MZSME66RMD25UB3</t>
  </si>
  <si>
    <t>9PZZPD36BY5NH3UW</t>
  </si>
  <si>
    <t>9SGACCC2U3WPEZ3H</t>
  </si>
  <si>
    <t>9SJ36SY5CGY8DP5P</t>
  </si>
  <si>
    <t>9UKPGHVFUWECYX32</t>
  </si>
  <si>
    <t>9VMCB6XVYAM78UBS</t>
  </si>
  <si>
    <t>9WKDYX5JFN8478SY</t>
  </si>
  <si>
    <t>9WSW75UG7MXAHKN7</t>
  </si>
  <si>
    <t>9X29BA9T3JZVBRP7</t>
  </si>
  <si>
    <t>9YDFYFPDZK9H4WS9</t>
  </si>
  <si>
    <t>9YFXPH8X79JBENB3</t>
  </si>
  <si>
    <t>AB6S7KUWQ6FKEN72</t>
  </si>
  <si>
    <t>AD9P9CFRYFJJTJP8</t>
  </si>
  <si>
    <t>AR8JN5ND7R4M5H3Q</t>
  </si>
  <si>
    <t>AUZCE4BFENPAWPAP</t>
  </si>
  <si>
    <t>AXGH6MPFQ5958PW9</t>
  </si>
  <si>
    <t>AYG89SWNX7FHPGX3</t>
  </si>
  <si>
    <t>B24VFQPYKYZW9G3F</t>
  </si>
  <si>
    <t>B3QJ549UZXFNFM79</t>
  </si>
  <si>
    <t>B4WAPX76YKRK7Q54</t>
  </si>
  <si>
    <t>B5TP5ERX2BRYFJX3</t>
  </si>
  <si>
    <t>B6SS65RQPGS4MSSB</t>
  </si>
  <si>
    <t>B6UVF5N2H7V22AF8</t>
  </si>
  <si>
    <t>B72UHGCWBU99VTJK</t>
  </si>
  <si>
    <t>B7FZTTCBR4C55SFW</t>
  </si>
  <si>
    <t>B9NTEUQGZZD23H4E</t>
  </si>
  <si>
    <t>BA478CC6K2HYAUP4</t>
  </si>
  <si>
    <t>BAP3GU66HUYDEHEU</t>
  </si>
  <si>
    <t>BAQ53Q4V98GFMDN3</t>
  </si>
  <si>
    <t>BJ72258HAMTEWUGY</t>
  </si>
  <si>
    <t>BPEJYUVR7ARX97SD</t>
  </si>
  <si>
    <t>BWG7R3H2HC9HF6WE</t>
  </si>
  <si>
    <t>BZF98ACZR5S4HEJV</t>
  </si>
  <si>
    <t>C4YT924YVYBF2GUK</t>
  </si>
  <si>
    <t>C6E3D2GYS32ED57D</t>
  </si>
  <si>
    <t>C7TGW6ET26GBRQEU</t>
  </si>
  <si>
    <t>CB2YH5AR3ZNKGFE3</t>
  </si>
  <si>
    <t>CDUWHCY4QJS48BWE</t>
  </si>
  <si>
    <t>CK23X536NYUR3H9B</t>
  </si>
  <si>
    <t>CMBGSWWUTJBMPP8A</t>
  </si>
  <si>
    <t>CMSPETMVCMA6V99J</t>
  </si>
  <si>
    <t>CMU6TA45P3JXYC9M</t>
  </si>
  <si>
    <t>CQ9AXR4SHDCSTQYU</t>
  </si>
  <si>
    <t>CST5M7S879BKKSWF</t>
  </si>
  <si>
    <t>CX7GR54FUSUDA38S</t>
  </si>
  <si>
    <t>CXYKZUEBQG4TJFVN</t>
  </si>
  <si>
    <t>D3T6D7RKKBGDR28H</t>
  </si>
  <si>
    <t>D5URAQKV52THUNWQ</t>
  </si>
  <si>
    <t>D7AWZP5BHJVNAN7C</t>
  </si>
  <si>
    <t>D8Y4CQH6SWXURP7P</t>
  </si>
  <si>
    <t>DAGQFSDYSY3T3B8U</t>
  </si>
  <si>
    <t>DBEB6K2H5BXU3QUS</t>
  </si>
  <si>
    <t>DBPWMZWNUWT3UH5B</t>
  </si>
  <si>
    <t>DD42K8MR26CTEB3Y</t>
  </si>
  <si>
    <t>DDGHYX7W7RJRKBGX</t>
  </si>
  <si>
    <t>DDS8GF8WBT4TXGFE</t>
  </si>
  <si>
    <t>DFBEJUME8Q2UHTYW</t>
  </si>
  <si>
    <t>DKQPT3UV5N76DCCV</t>
  </si>
  <si>
    <t>DR8JUAFFJG6AUQ37</t>
  </si>
  <si>
    <t>DUTK9KS3STJS4Y3X</t>
  </si>
  <si>
    <t>DUVWCV8QQ8QR2EAJ</t>
  </si>
  <si>
    <t>DVF5XXEEQU6WG65K</t>
  </si>
  <si>
    <t>DW3E37M4RPXZXC8Y</t>
  </si>
  <si>
    <t>DWYTXHP3734MD37Q</t>
  </si>
  <si>
    <t>DXNSAXC6RE23QVBY</t>
  </si>
  <si>
    <t>E94TBX54NWX3DPMZ</t>
  </si>
  <si>
    <t>E99CEWGJSTGP8D5F</t>
  </si>
  <si>
    <t>EAGQGXFFRKYP6DD9</t>
  </si>
  <si>
    <t>ECXWWMSEBQS3NVA6</t>
  </si>
  <si>
    <t>EECQFQXRN7J2P7C9</t>
  </si>
  <si>
    <t>EEPWN6DEEZHXCMU7</t>
  </si>
  <si>
    <t>EFEPKPPTEMHGXUQP</t>
  </si>
  <si>
    <t>EN5VW7VGB5WB65YB</t>
  </si>
  <si>
    <t>EU7WBKG7UFM4WK8Z</t>
  </si>
  <si>
    <t>EUSMURWBTAZURT7X</t>
  </si>
  <si>
    <t>EUVG7EUDKJT55ZFM</t>
  </si>
  <si>
    <t>EX858VFBCYBUQ6VB</t>
  </si>
  <si>
    <t>EYAEQ7TQ3N9GGE4V</t>
  </si>
  <si>
    <t>F3358QSNWTMNKA77</t>
  </si>
  <si>
    <t>F3EMGQGJV9TQ5EP8</t>
  </si>
  <si>
    <t>F62PPDNMRVQ4WDQU</t>
  </si>
  <si>
    <t>FEQX7F7UT3YCKTD7</t>
  </si>
  <si>
    <t>FJSGXZD4U4XRDTNJ</t>
  </si>
  <si>
    <t>FNJBW7NST7GTNCM6</t>
  </si>
  <si>
    <t>FSF9GY4ZE8FHX9MY</t>
  </si>
  <si>
    <t>FXP6TG3X42ZWFFSB</t>
  </si>
  <si>
    <t>FYRZ468F79TEBFA7</t>
  </si>
  <si>
    <t>FZQJRN6BT6V6VVY4</t>
  </si>
  <si>
    <t>G57Q44GJ3KKB2SRT</t>
  </si>
  <si>
    <t>G66236Z7KTWPZ6PM</t>
  </si>
  <si>
    <t>G72MK9AVQHW5E8BW</t>
  </si>
  <si>
    <t>G7XVZM4WSXMD882D</t>
  </si>
  <si>
    <t>G7ZPV78F66DNG8FM</t>
  </si>
  <si>
    <t>GBHA6SWWSA5A9ECQ</t>
  </si>
  <si>
    <t>GQDYJJK53GR2K2SY</t>
  </si>
  <si>
    <t>GQN8D8ZABJSBVTUG</t>
  </si>
  <si>
    <t>GRCGXN4AAU573KSN</t>
  </si>
  <si>
    <t>GRKRXXHKPZKS6S4C</t>
  </si>
  <si>
    <t>GX94JWDHBRRE3GFJ</t>
  </si>
  <si>
    <t>H4XHEKYDHARXUDS2</t>
  </si>
  <si>
    <t>H5YMZQ2246DGYFS4</t>
  </si>
  <si>
    <t>H78UZ2P9MH2QFUTH</t>
  </si>
  <si>
    <t>H7H8MHPCEY8QFG7Z</t>
  </si>
  <si>
    <t>H8ZJNTNSGCQXBFFB</t>
  </si>
  <si>
    <t>HCWBVP7KKPD6V9D5</t>
  </si>
  <si>
    <t>HDKFQN6JF3AG5K2X</t>
  </si>
  <si>
    <t>HJYFTP3EYGCH2NUJ</t>
  </si>
  <si>
    <t>HKMQMTEU8VGZ67PA</t>
  </si>
  <si>
    <t>HMGDPAEP6SZM8FBW</t>
  </si>
  <si>
    <t>HNTBBPJ76W9TDMJ4</t>
  </si>
  <si>
    <t>HQ6K9U3FJCJEWXG2</t>
  </si>
  <si>
    <t>HRK6B2QUX66JBRK8</t>
  </si>
  <si>
    <t>HUHT7HDXJQNUNMKG</t>
  </si>
  <si>
    <t>HVDRE8CNEMETVHVG</t>
  </si>
  <si>
    <t>HW3C4TS82N3MWMEG</t>
  </si>
  <si>
    <t>HWDZBHDDKXG7DHHR</t>
  </si>
  <si>
    <t>HWGSR3VRQMR2QPE4</t>
  </si>
  <si>
    <t>HX4N5QSR6JNJNNP9</t>
  </si>
  <si>
    <t>HY3X7BVGGSNEXWB7</t>
  </si>
  <si>
    <t>J3PJUGNNNY4254SE</t>
  </si>
  <si>
    <t>J4G9G99JUXQA2UCZ</t>
  </si>
  <si>
    <t>JEKCKKT3HNWRF4DZ</t>
  </si>
  <si>
    <t>JEM2BBSUV7KETRVF</t>
  </si>
  <si>
    <t>JFDTHZN6S6XBSTHF</t>
  </si>
  <si>
    <t>JG33RPPY78QZ8R65</t>
  </si>
  <si>
    <t>JNCMRD5K9JB4ZTE5</t>
  </si>
  <si>
    <t>JT67DSUKZ62WSWQD</t>
  </si>
  <si>
    <t>JV36SG8F3HQT3J3M</t>
  </si>
  <si>
    <t>JZ7Q38E3VRAZBAPS</t>
  </si>
  <si>
    <t>K7VV246TPXVES8XC</t>
  </si>
  <si>
    <t>KCNR847U4Z65JFRP</t>
  </si>
  <si>
    <t>KE79RZN5FGBVT33T</t>
  </si>
  <si>
    <t>KETFEMUJ5FVGNW5U</t>
  </si>
  <si>
    <t>KFYQFTTNBG48UAZM</t>
  </si>
  <si>
    <t>KQBPYNF95K74423S</t>
  </si>
  <si>
    <t>KRBSMYKDBKJGWCAS</t>
  </si>
  <si>
    <t>KRC84SQGWGM9DC6M</t>
  </si>
  <si>
    <t>KU3VJMBWQ4BDW6XS</t>
  </si>
  <si>
    <t>KU4TVUJFJQXMG8UB</t>
  </si>
  <si>
    <t>M4AQ5M6EQ6EXKZYY</t>
  </si>
  <si>
    <t>M4PCKH2T6Q2TUZYN</t>
  </si>
  <si>
    <t>M4S7SPH42HUTPW63</t>
  </si>
  <si>
    <t>M5EVZJMCMFWM5MFZ</t>
  </si>
  <si>
    <t>M8J57V89PCGEU94C</t>
  </si>
  <si>
    <t>MDGQYSP8XWB78WE4</t>
  </si>
  <si>
    <t>MEX75MEH93FN7P9S</t>
  </si>
  <si>
    <t>MJDNR6G7G4MZ586A</t>
  </si>
  <si>
    <t>MPPYNV6CU5GBQHYC</t>
  </si>
  <si>
    <t>MXV4AN7VYDZTWNMW</t>
  </si>
  <si>
    <t>MY25JMZRMN4RTK9A</t>
  </si>
  <si>
    <t>N86B75BPR9HHWSVJ</t>
  </si>
  <si>
    <t>ND8E2CPM4959G8EA</t>
  </si>
  <si>
    <t>NEMUEBW2W7ZHKHH5</t>
  </si>
  <si>
    <t>NHB2E8Y8AJVSTZEX</t>
  </si>
  <si>
    <t>NJ9TYPHHPUWV942E</t>
  </si>
  <si>
    <t>NPGA26RW2773XWX2</t>
  </si>
  <si>
    <t>NPPN2HXCFT6G358Y</t>
  </si>
  <si>
    <t>NQHTMAVQWZ3CR3XH</t>
  </si>
  <si>
    <t>NRP68CXSRRDDPXYE</t>
  </si>
  <si>
    <t>NT8Z63ZBVQY6S6CA</t>
  </si>
  <si>
    <t>NYMCR5JAH96KM925</t>
  </si>
  <si>
    <t>NZYGV63E6SP2AFWP</t>
  </si>
  <si>
    <t>P29JRRUGZ83USEVY</t>
  </si>
  <si>
    <t>P36JXZ66KHJTGTHK</t>
  </si>
  <si>
    <t>P3PVCHT8XYSPXTFY</t>
  </si>
  <si>
    <t>P3WZ3QDV8JTM22TQ</t>
  </si>
  <si>
    <t>PCQY6NEXXDJXYTK6</t>
  </si>
  <si>
    <t>PEB7J7JC6H949TVK</t>
  </si>
  <si>
    <t>PHVCPZ3TJCNM23Z2</t>
  </si>
  <si>
    <t>PHXMPT47FPZX93KH</t>
  </si>
  <si>
    <t>PK8J8P5F2FTU94YU</t>
  </si>
  <si>
    <t>PNS6ZS2ZGF9XQG3G</t>
  </si>
  <si>
    <t>PNY9UWJBSGFEW3FQ</t>
  </si>
  <si>
    <t>PPX9589CCNPVENDX</t>
  </si>
  <si>
    <t>PQNK59AKKRP68PNY</t>
  </si>
  <si>
    <t>PR8DC6M4DEKF3842</t>
  </si>
  <si>
    <t>PWATTQ7HRNDVBF9G</t>
  </si>
  <si>
    <t>PWHXPAD7VDA9XPKE</t>
  </si>
  <si>
    <t>PYF27EBDWK4ZYHS8</t>
  </si>
  <si>
    <t>Q3QM26QCC3YT488M</t>
  </si>
  <si>
    <t>Q4ESDRSYAH8WE9DP</t>
  </si>
  <si>
    <t>Q5FRKWJ97AC9MAVH</t>
  </si>
  <si>
    <t>QASQSX2QEC4H6M95</t>
  </si>
  <si>
    <t>QEAWJSJ4P5HMVB4Z</t>
  </si>
  <si>
    <t>QF5M5CYSG74SCT9F</t>
  </si>
  <si>
    <t>QFVEM5B8YBQAMC73</t>
  </si>
  <si>
    <t>QH5TXT4GY3T38GWA</t>
  </si>
  <si>
    <t>QNW7RWUEEDT35KKW</t>
  </si>
  <si>
    <t>QSA43NK72TRPBETT</t>
  </si>
  <si>
    <t>QT7BD7JMWEBCF2YM</t>
  </si>
  <si>
    <t>QXBQ7NG28P3B9HV6</t>
  </si>
  <si>
    <t>R3JWPWRUN558WBDE</t>
  </si>
  <si>
    <t>R48Q99EPCBCCJ4MY</t>
  </si>
  <si>
    <t>R8K6XRADM725FKS8</t>
  </si>
  <si>
    <t>RB77NJDSXPRXDC9B</t>
  </si>
  <si>
    <t>RC6T5JGF9T8DA78Y</t>
  </si>
  <si>
    <t>RCHMSF4J427MA6X5</t>
  </si>
  <si>
    <t>RCTWX6QBH6NH5JRD</t>
  </si>
  <si>
    <t>RD8WBZT8PWEDUJVE</t>
  </si>
  <si>
    <t>RDX289HFBWFV5P84</t>
  </si>
  <si>
    <t>REEMUWHN8UMBBFFU</t>
  </si>
  <si>
    <t>RFJQCHYH7QKBVP5W</t>
  </si>
  <si>
    <t>RG7AC3E46SC8NED7</t>
  </si>
  <si>
    <t>RHSM2XMPVT3992JV</t>
  </si>
  <si>
    <t>RJTYQMTZD48VN89Y</t>
  </si>
  <si>
    <t>RV8CCARWJQXREPT4</t>
  </si>
  <si>
    <t>RVN9MV5HXTEAJH76</t>
  </si>
  <si>
    <t>RW3HN5YQSFPASEYS</t>
  </si>
  <si>
    <t>RXVKDY4W442QMJCT</t>
  </si>
  <si>
    <t>RXZDU6JXFGFJYN6S</t>
  </si>
  <si>
    <t>S4VY22N9ABY48YD5</t>
  </si>
  <si>
    <t>S6H76TXJH49AJ65W</t>
  </si>
  <si>
    <t>S8CZ7GSZBGGGS2BD</t>
  </si>
  <si>
    <t>S8FTKEB6RX6V7XJV</t>
  </si>
  <si>
    <t>SGA2EE3KME75QSXP</t>
  </si>
  <si>
    <t>SGGWPJNSB8NFQATS</t>
  </si>
  <si>
    <t>SHYSJG4TXEGSRAFM</t>
  </si>
  <si>
    <t>SJKS3VFV3RWXE7G9</t>
  </si>
  <si>
    <t>SKCV3YU482APE7S3</t>
  </si>
  <si>
    <t>SN65Z4E57WM36EH2</t>
  </si>
  <si>
    <t>SRDRS7TM5QAGC3H2</t>
  </si>
  <si>
    <t>SSX4UP2484SE3S37</t>
  </si>
  <si>
    <t>SXJ82EJQYBBBN9C6</t>
  </si>
  <si>
    <t>T2WEN56R58D95HEV</t>
  </si>
  <si>
    <t>T34AJ9FBUFHM7BN6</t>
  </si>
  <si>
    <t>T4B4UGXTGY6SZKT6</t>
  </si>
  <si>
    <t>T84SF2FMQXPYFVQD</t>
  </si>
  <si>
    <t>TBT964WWASJ44P8D</t>
  </si>
  <si>
    <t>TCMNG3WNZVNYU9QK</t>
  </si>
  <si>
    <t>TGK589RWCSNFA2HJ</t>
  </si>
  <si>
    <t>TGSZKXF8T26V2788</t>
  </si>
  <si>
    <t>TNHXVN3UJXZEUR36</t>
  </si>
  <si>
    <t>TQM37D8BBPXP283F</t>
  </si>
  <si>
    <t>TRVHYG9RG82B7JCD</t>
  </si>
  <si>
    <t>TSXZGJJJYZ7WJSAV</t>
  </si>
  <si>
    <t>TWF9H9A9G2XQY4MC</t>
  </si>
  <si>
    <t>TYHYZRQ3YUTCFB86</t>
  </si>
  <si>
    <t>U4QTBSVQZTBKEB5A</t>
  </si>
  <si>
    <t>U56HSC8R5F7GTHKN</t>
  </si>
  <si>
    <t>U67TVN3QZB3VPNUP</t>
  </si>
  <si>
    <t>U6JKFSMQYC2YDDNX</t>
  </si>
  <si>
    <t>U85UUTFSXDPAWJZ9</t>
  </si>
  <si>
    <t>U8KY9SZE44T4RQR9</t>
  </si>
  <si>
    <t>UA8GRDZ8KVM28J5M</t>
  </si>
  <si>
    <t>UD72RZXFNE94WUAN</t>
  </si>
  <si>
    <t>UPVT64GMFXQ83S7M</t>
  </si>
  <si>
    <t>UVAJ7VDHHVTUBRVP</t>
  </si>
  <si>
    <t>UW3UXGS8BJE2ZJH2</t>
  </si>
  <si>
    <t>UZ53M743SDA37R4M</t>
  </si>
  <si>
    <t>UZT5B9BT67FWV7NW</t>
  </si>
  <si>
    <t>UZY98C2P8RMV4F8M</t>
  </si>
  <si>
    <t>V4KTWKQH2Y6YP7P3</t>
  </si>
  <si>
    <t>V6WX3DXQQYAVQDR8</t>
  </si>
  <si>
    <t>VFE34Q6W74D6KBBH</t>
  </si>
  <si>
    <t>VFSVYTNGK8ZBAS8T</t>
  </si>
  <si>
    <t>VJW3RV7UAGE5H43T</t>
  </si>
  <si>
    <t>VQMYRM9F3BB5H53R</t>
  </si>
  <si>
    <t>VUGYU2PHSDMFSGCH</t>
  </si>
  <si>
    <t>VUYJG7AR6TJX37CJ</t>
  </si>
  <si>
    <t>VWHKGVSKETQE4TF4</t>
  </si>
  <si>
    <t>VWVNEPVQCAYX2QK4</t>
  </si>
  <si>
    <t>VXDYEA53VY23ZWQN</t>
  </si>
  <si>
    <t>W3K6P2D2FW6YR9E8</t>
  </si>
  <si>
    <t>WANB638S5G774J4H</t>
  </si>
  <si>
    <t>WDJR7Q9RKV87VCVK</t>
  </si>
  <si>
    <t>WJPJ8E2M4Q4VTM3W</t>
  </si>
  <si>
    <t>WK3BZWZSNDNG7TN4</t>
  </si>
  <si>
    <t>WKK7FXWTA45NVYZ4</t>
  </si>
  <si>
    <t>WN37A3RAQPPEVBQF</t>
  </si>
  <si>
    <t>WNN6XKXD39ZAUKJ9</t>
  </si>
  <si>
    <t>WPR45BR95CQVQZU2</t>
  </si>
  <si>
    <t>WUJ2WFYADC6QRHPK</t>
  </si>
  <si>
    <t>WUSSXZ6ZDX29AKC5</t>
  </si>
  <si>
    <t>WXVH6VK5KXRPNHEM</t>
  </si>
  <si>
    <t>WXYSWE7C9ZVS38BX</t>
  </si>
  <si>
    <t>WXZBPBXPEAJBDMCB</t>
  </si>
  <si>
    <t>WYGD8K264WNDE8TE</t>
  </si>
  <si>
    <t>X2P6AEKVKX4YHCR4</t>
  </si>
  <si>
    <t>X34VY9KRD7STZU9F</t>
  </si>
  <si>
    <t>X5V3UHJ3ANB87VXR</t>
  </si>
  <si>
    <t>X6WTMP84K2ZGXH6J</t>
  </si>
  <si>
    <t>XBG88WS5XNZ2NFXH</t>
  </si>
  <si>
    <t>XGVKJGW3GQ7PUVAR</t>
  </si>
  <si>
    <t>XKQRS89Z8P9TRSAJ</t>
  </si>
  <si>
    <t>XM56AFHYYW8FWMUV</t>
  </si>
  <si>
    <t>XNFDP3ZEMBXJ8G9J</t>
  </si>
  <si>
    <t>XPGNHRQTS3YNBCWR</t>
  </si>
  <si>
    <t>XPT5Z4DC2XXKGDWA</t>
  </si>
  <si>
    <t>XQNW2NFTPA36HX2G</t>
  </si>
  <si>
    <t>XXU3C2UC3CURV4S7</t>
  </si>
  <si>
    <t>Y333WW32GHQBZQQV</t>
  </si>
  <si>
    <t>Y76J95MDWT6EGBKT</t>
  </si>
  <si>
    <t>Y76WMW87TENDNDYS</t>
  </si>
  <si>
    <t>Y84QSZWEPC2WJ4WW</t>
  </si>
  <si>
    <t>YCZGN223MRTHYV6P</t>
  </si>
  <si>
    <t>YF42UNVESWUXUNQD</t>
  </si>
  <si>
    <t>YFV3RHAD3CDDP3VE</t>
  </si>
  <si>
    <t>YJ37FEKHVQNYX373</t>
  </si>
  <si>
    <t>YRA4EEFH5Y4WUUNS</t>
  </si>
  <si>
    <t>YWRRN6F6CNV4CDZJ</t>
  </si>
  <si>
    <t>YZKJG8GGYGS35EQG</t>
  </si>
  <si>
    <t>Z2HBV6BM8FZJBKMB</t>
  </si>
  <si>
    <t>Z4TZP526RZTC6C2F</t>
  </si>
  <si>
    <t>Z4XW6M6QAPHMAHRJ</t>
  </si>
  <si>
    <t>Z6MAHX4VV6RTQKKB</t>
  </si>
  <si>
    <t>Z7B4RY2DPRQ93FCB</t>
  </si>
  <si>
    <t>Z89EHKSB8RACTARQ</t>
  </si>
  <si>
    <t>ZDEMJWAAACZBVJ5W</t>
  </si>
  <si>
    <t>ZEFZU45NH3TKHDZA</t>
  </si>
  <si>
    <t>ZFQACFGJDTJKMPM6</t>
  </si>
  <si>
    <t>ZFXJEPDTJFA4YXPR</t>
  </si>
  <si>
    <t>ZHBV3VFEK2QRJMHW</t>
  </si>
  <si>
    <t>ZHMGT73E4GUWBQ7U</t>
  </si>
  <si>
    <t>ZKMCWHF772GJA2M9</t>
  </si>
  <si>
    <t>ZKRB7J9VC47VFJTB</t>
  </si>
  <si>
    <t>ZQR4KHVCDQUKAWSH</t>
  </si>
  <si>
    <t>ZQYGGEBZFCG93JBT</t>
  </si>
  <si>
    <t>ZUQ7VKJTJC9QDNX8</t>
  </si>
  <si>
    <t>ZVKPMJ9K7UZBQKY3</t>
  </si>
  <si>
    <t>ZZFYXJQUHDGF977U</t>
  </si>
  <si>
    <t>Capacity</t>
  </si>
  <si>
    <t>Storage Class - Capacity</t>
  </si>
  <si>
    <t>Location</t>
  </si>
  <si>
    <t>Africa (Cape Town)</t>
  </si>
  <si>
    <t>Canada West (Calgary)</t>
  </si>
  <si>
    <t>EU (Ireland)</t>
  </si>
  <si>
    <t>Middle East (Bahrain)</t>
  </si>
  <si>
    <t>Asia Pacific (Hong Kong)</t>
  </si>
  <si>
    <t>Asia Pacific (Hyderabad)</t>
  </si>
  <si>
    <t>Asia Pacific (Jakarta)</t>
  </si>
  <si>
    <t>Storage Class - Throughput</t>
  </si>
  <si>
    <t>readGB-Mo</t>
  </si>
  <si>
    <t>writeGB-Mo</t>
  </si>
  <si>
    <t>OfferTermCode</t>
  </si>
  <si>
    <t>RateCode</t>
  </si>
  <si>
    <t>TermType</t>
  </si>
  <si>
    <t>EffectiveDate</t>
  </si>
  <si>
    <t>StartingRange</t>
  </si>
  <si>
    <t>EndingRange</t>
  </si>
  <si>
    <t>PricePerUnit</t>
  </si>
  <si>
    <t>Currency</t>
  </si>
  <si>
    <t>Product Family</t>
  </si>
  <si>
    <t>serviceCode</t>
  </si>
  <si>
    <t>Location Type</t>
  </si>
  <si>
    <t>usageType</t>
  </si>
  <si>
    <t>serviceName</t>
  </si>
  <si>
    <t>JRTCKXETXF</t>
  </si>
  <si>
    <t>275C5PEQCXGSDTGF.JRTCKXETXF.6YS6EN2CT7</t>
  </si>
  <si>
    <t>OnDemand</t>
  </si>
  <si>
    <t>USD $0.025 per GB-Mo for Standard-Infrequent Access storage (EU)</t>
  </si>
  <si>
    <t>2024-02-01</t>
  </si>
  <si>
    <t>0</t>
  </si>
  <si>
    <t>Inf</t>
  </si>
  <si>
    <t>USD</t>
  </si>
  <si>
    <t>AmazonEFS</t>
  </si>
  <si>
    <t>AWS Region</t>
  </si>
  <si>
    <t>EU-IATimedStorage-ByteHrs</t>
  </si>
  <si>
    <t>eu-west-1</t>
  </si>
  <si>
    <t>Amazon Elastic File System</t>
  </si>
  <si>
    <t>29H5NHZSZZPH9XBV.JRTCKXETXF.6YS6EN2CT7</t>
  </si>
  <si>
    <t>USD $0.36 per GB-Mo for Standard storage (MES1)</t>
  </si>
  <si>
    <t>MES1-TimedStorage-ByteHrs</t>
  </si>
  <si>
    <t>me-south-1</t>
  </si>
  <si>
    <t>29XC62PHCNK7YFTC.JRTCKXETXF.6YS6EN2CT7</t>
  </si>
  <si>
    <t>USD $0.025 per GB-Mo for Standard-Infrequent Access storage (USE1)</t>
  </si>
  <si>
    <t>US East (N. Virginia)</t>
  </si>
  <si>
    <t>USE1-IATimedStorage-ByteHrs</t>
  </si>
  <si>
    <t>us-east-1</t>
  </si>
  <si>
    <t>2ED5CSY2BJFQAJB2.JRTCKXETXF.6YS6EN2CT7</t>
  </si>
  <si>
    <t>USD $0.01 per GB-Mo for Archive storage (EUS1)</t>
  </si>
  <si>
    <t>EU (Milan)</t>
  </si>
  <si>
    <t>EUS1-ArchiveTimedStorage-ByteHrs</t>
  </si>
  <si>
    <t>eu-south-1</t>
  </si>
  <si>
    <t>2PAU4J6VMD43ZND3.JRTCKXETXF.6YS6EN2CT7</t>
  </si>
  <si>
    <t>$0.0133 per GB-Mo for One Zone-Infrequent Access Storage in US East (Ohio)</t>
  </si>
  <si>
    <t>US East (Ohio)</t>
  </si>
  <si>
    <t>USE2-IATimedStorage-Z-ByteHrs</t>
  </si>
  <si>
    <t>us-east-2</t>
  </si>
  <si>
    <t>354SVDZAPYE58FY2.JRTCKXETXF.6YS6EN2CT7</t>
  </si>
  <si>
    <t>$0.0145 per GB-Mo for One Zone-Infrequent Access Storage in Asia Pacific (Mumbai)</t>
  </si>
  <si>
    <t>Asia Pacific (Mumbai)</t>
  </si>
  <si>
    <t>APS3-IATimedStorage-Z-ByteHrs</t>
  </si>
  <si>
    <t>3DTZ8P6FWFH239AF.JRTCKXETXF.6YS6EN2CT7</t>
  </si>
  <si>
    <t>USD $0.0424 per GB-Mo for Standard-Infrequent Access storage (UGW1)</t>
  </si>
  <si>
    <t>AWS GovCloud (US-West)</t>
  </si>
  <si>
    <t>UGW1-IATimedStorage-ByteHrs</t>
  </si>
  <si>
    <t>us-gov-west-1</t>
  </si>
  <si>
    <t>3DVQ7PV23A9TDKS7.JRTCKXETXF.6YS6EN2CT7</t>
  </si>
  <si>
    <t>USD $0.36 per GB-Mo for Standard storage (APS2)</t>
  </si>
  <si>
    <t>Asia Pacific (Sydney)</t>
  </si>
  <si>
    <t>APS2-TimedStorage-ByteHrs</t>
  </si>
  <si>
    <t>ap-southeast-2</t>
  </si>
  <si>
    <t>3EWXQU9357CCDH8U.JRTCKXETXF.6YS6EN2CT7</t>
  </si>
  <si>
    <t>$0.0145 per GB-Mo for One Zone-Infrequent Access Storage in Canada (Central)</t>
  </si>
  <si>
    <t>Canada (Central)</t>
  </si>
  <si>
    <t>CAN1-IATimedStorage-Z-ByteHrs</t>
  </si>
  <si>
    <t>ca-central-1</t>
  </si>
  <si>
    <t>3HB6PY9F9C3AAY29.JRTCKXETXF.6YS6EN2CT7</t>
  </si>
  <si>
    <t>USD $0.01 per GB-Mo for Archive storage (APS3)</t>
  </si>
  <si>
    <t>APS3-ArchiveTimedStorage-ByteHrs</t>
  </si>
  <si>
    <t>3KGW4NVEXEYQWWJE.JRTCKXETXF.6YS6EN2CT7</t>
  </si>
  <si>
    <t>$0.304 per GB-Mo for One Zone Storage in South America (Sao Paulo)</t>
  </si>
  <si>
    <t>South America (Sao Paulo)</t>
  </si>
  <si>
    <t>SAE1-TimedStorage-Z-ByteHrs</t>
  </si>
  <si>
    <t>sa-east-1</t>
  </si>
  <si>
    <t>473BGTKYR4VW7PZK.JRTCKXETXF.6YS6EN2CT7</t>
  </si>
  <si>
    <t>USD $0.008 per GB-Mo for Archive storage (EU)</t>
  </si>
  <si>
    <t>EU-ArchiveTimedStorage-ByteHrs</t>
  </si>
  <si>
    <t>49NFVM7B2PB6AZW7.JRTCKXETXF.6YS6EN2CT7</t>
  </si>
  <si>
    <t>USD $0.36 per GB-Mo for Standard storage (EUS1)</t>
  </si>
  <si>
    <t>EUS1-TimedStorage-ByteHrs</t>
  </si>
  <si>
    <t>4KVKKTM5HW4NVWCE.JRTCKXETXF.6YS6EN2CT7</t>
  </si>
  <si>
    <t>USD $0.025 per GB-Mo for Standard-Infrequent Access storage (USW2)</t>
  </si>
  <si>
    <t>US West (Oregon)</t>
  </si>
  <si>
    <t>USW2-IATimedStorage-ByteHrs</t>
  </si>
  <si>
    <t>us-west-2</t>
  </si>
  <si>
    <t>4N82U7JTN23YU7PG.JRTCKXETXF.6YS6EN2CT7</t>
  </si>
  <si>
    <t>USD $0.025 per GB-Mo for Standard-Infrequent Access storage (USE2)</t>
  </si>
  <si>
    <t>USE2-IATimedStorage-ByteHrs</t>
  </si>
  <si>
    <t>4VCEKWE7PMN2U2XN.JRTCKXETXF.6YS6EN2CT7</t>
  </si>
  <si>
    <t>US West (N. California)</t>
  </si>
  <si>
    <t>USW1-IATimedStorage-ET-ByteHrs</t>
  </si>
  <si>
    <t>us-west-1</t>
  </si>
  <si>
    <t>4WDD42AZ85QJHKRP.JRTCKXETXF.6YS6EN2CT7</t>
  </si>
  <si>
    <t>USD $0.008 per GB-Mo for Archive storage (EUN1)</t>
  </si>
  <si>
    <t>EU (Stockholm)</t>
  </si>
  <si>
    <t>EUN1-ArchiveTimedStorage-ByteHrs</t>
  </si>
  <si>
    <t>eu-north-1</t>
  </si>
  <si>
    <t>53HYVDTDFWYYTHDY.JRTCKXETXF.6YS6EN2CT7</t>
  </si>
  <si>
    <t>USD0.43 per GB-Mo for TimedStorage-ByteHrs in Europe (Zurich)</t>
  </si>
  <si>
    <t>Europe (Zurich)</t>
  </si>
  <si>
    <t>EUC2-TimedStorage-ByteHrs</t>
  </si>
  <si>
    <t>eu-central-2</t>
  </si>
  <si>
    <t>59XH983HWEHYN65C.JRTCKXETXF.6YS6EN2CT7</t>
  </si>
  <si>
    <t>USD0.33 per GB-Mo for TimedStorage-ByteHrs in Asia Pacific (Hyderabad)</t>
  </si>
  <si>
    <t>APS5-TimedStorage-ByteHrs</t>
  </si>
  <si>
    <t>ap-south-2</t>
  </si>
  <si>
    <t>5GYHT9JVZZPN5XPZ.JRTCKXETXF.6YS6EN2CT7</t>
  </si>
  <si>
    <t>$0.192 per GB-Mo for One Zone Storage in Asia Pacific (Tokyo)</t>
  </si>
  <si>
    <t>Asia Pacific (Tokyo)</t>
  </si>
  <si>
    <t>APN1-TimedStorage-Z-ByteHrs</t>
  </si>
  <si>
    <t>ap-northeast-1</t>
  </si>
  <si>
    <t>5KYKERH8VCNYDZ9R.JRTCKXETXF.6YS6EN2CT7</t>
  </si>
  <si>
    <t>USD $0.030 per GB-Mo for Standard-Infrequent Access storage (AFS1)</t>
  </si>
  <si>
    <t>AFS1-IATimedStorage-ByteHrs</t>
  </si>
  <si>
    <t>af-south-1</t>
  </si>
  <si>
    <t>5WNMSKMDJA9SBJHX.JRTCKXETXF.6YS6EN2CT7</t>
  </si>
  <si>
    <t>USD $0.0166 per GB-Mo for Archive storage (SAE1)</t>
  </si>
  <si>
    <t>SAE1-ArchiveTimedStorage-ByteHrs</t>
  </si>
  <si>
    <t>5WV5Q7FKR59PR2NB.JRTCKXETXF.6YS6EN2CT7</t>
  </si>
  <si>
    <t>USD $0.0272 per GB-Mo for Infrequent Access storage (APN3)</t>
  </si>
  <si>
    <t>Asia Pacific (Osaka)</t>
  </si>
  <si>
    <t>APN3-IATimedStorage-ByteHrs</t>
  </si>
  <si>
    <t>6AKQKVK34TWYK2FQ.JRTCKXETXF.6YS6EN2CT7</t>
  </si>
  <si>
    <t>USD $0.36 per GB-Mo for Standard storage (APN1)</t>
  </si>
  <si>
    <t>APN1-TimedStorage-ByteHrs</t>
  </si>
  <si>
    <t>6BHDTU3P77J7NS5V.JRTCKXETXF.6YS6EN2CT7</t>
  </si>
  <si>
    <t>USE1-IATimedStorage-ET-ByteHrs</t>
  </si>
  <si>
    <t>6JXVUSJBTQEQUYQT.JRTCKXETXF.6YS6EN2CT7</t>
  </si>
  <si>
    <t>CAN1-IATimedStorage-ET-ByteHrs</t>
  </si>
  <si>
    <t>73QGTE3EKU27233F.JRTCKXETXF.6YS6EN2CT7</t>
  </si>
  <si>
    <t>USD $0.0272 per GB-Mo for Standard-Infrequent Access storage (APN1)</t>
  </si>
  <si>
    <t>APN1-IATimedStorage-ByteHrs</t>
  </si>
  <si>
    <t>758P4KYFJCPMDN33.JRTCKXETXF.6YS6EN2CT7</t>
  </si>
  <si>
    <t>USD0.01 per GB-Mo for ArchiveTimedStorage-ByteHrs in Israel (Tel Aviv)</t>
  </si>
  <si>
    <t>Israel (Tel Aviv)</t>
  </si>
  <si>
    <t>ILC1-ArchiveTimedStorage-ByteHrs</t>
  </si>
  <si>
    <t>il-central-1</t>
  </si>
  <si>
    <t>76HT6HSJKT2M4JQ2.JRTCKXETXF.6YS6EN2CT7</t>
  </si>
  <si>
    <t>USD $0.0272 per GB-Mo for Standard-Infrequent Access storage (APS3)</t>
  </si>
  <si>
    <t>APS3-IATimedStorage-ByteHrs</t>
  </si>
  <si>
    <t>7DGMKPJW5U6ZRVRZ.JRTCKXETXF.6YS6EN2CT7</t>
  </si>
  <si>
    <t>USD0.0272 per GB-Mo for IATimedStorage-ByteHrs in Israel (Tel Aviv)</t>
  </si>
  <si>
    <t>ILC1-IATimedStorage-ByteHrs</t>
  </si>
  <si>
    <t>7FV5J6T299JR6XQA.JRTCKXETXF.6YS6EN2CT7</t>
  </si>
  <si>
    <t>$0.0139 per GB-Mo for One Zone-Infrequent Access Storage in EU (Milan)</t>
  </si>
  <si>
    <t>EUS1-IATimedStorage-Z-ByteHrs</t>
  </si>
  <si>
    <t>7JFSN8PGBT7ENED9.JRTCKXETXF.6YS6EN2CT7</t>
  </si>
  <si>
    <t>USD $0.36 per GB-Mo for Standard storage in Asia Pacific (Jakarta)</t>
  </si>
  <si>
    <t>APS4-TimedStorage-ByteHrs</t>
  </si>
  <si>
    <t>ap-southeast-3</t>
  </si>
  <si>
    <t>7KWP22E7X3T9BZBB.JRTCKXETXF.6YS6EN2CT7</t>
  </si>
  <si>
    <t>USD $0.01 per GB-Mo for Archive storage (MES1)</t>
  </si>
  <si>
    <t>MES1-ArchiveTimedStorage-ByteHrs</t>
  </si>
  <si>
    <t>7TB2D9FT63QG9UXE.JRTCKXETXF.6YS6EN2CT7</t>
  </si>
  <si>
    <t>USD $0.01 per GB-Mo for Archive storage (APS6)</t>
  </si>
  <si>
    <t>Asia Pacific (Melbourne)</t>
  </si>
  <si>
    <t>APS6-ArchiveTimedStorage-ByteHrs</t>
  </si>
  <si>
    <t>ap-southeast-4</t>
  </si>
  <si>
    <t>888TVVWZWVSQFV35.JRTCKXETXF.6YS6EN2CT7</t>
  </si>
  <si>
    <t>USD $0.044 per GB-Mo for Standard-Infrequent Access storage (SAE1)</t>
  </si>
  <si>
    <t>SAE1-IATimedStorage-ByteHrs</t>
  </si>
  <si>
    <t>89EHNU2ANYGA7VAP.JRTCKXETXF.6YS6EN2CT7</t>
  </si>
  <si>
    <t>USD0.027 per GB-Mo for IATimedStorage-ByteHrs in Middle East (UAE)</t>
  </si>
  <si>
    <t>Middle East (UAE)</t>
  </si>
  <si>
    <t>MEC1-IATimedStorage-ByteHrs</t>
  </si>
  <si>
    <t>me-central-1</t>
  </si>
  <si>
    <t>8AAWFUUZBPQCY53B.JRTCKXETXF.6YS6EN2CT7</t>
  </si>
  <si>
    <t>USD $0.011 per GB-Mo for Archive storage (EUC2)</t>
  </si>
  <si>
    <t>EUC2-ArchiveTimedStorage-ByteHrs</t>
  </si>
  <si>
    <t>8KQG5585S23BXBHY.JRTCKXETXF.6YS6EN2CT7</t>
  </si>
  <si>
    <t>USD $0.026 per GB-Mo for Standard-Infrequent Access storage (EUS1)</t>
  </si>
  <si>
    <t>EUS1-IATimedStorage-ByteHrs</t>
  </si>
  <si>
    <t>8ZG8N86EXN2XFWSS.JRTCKXETXF.6YS6EN2CT7</t>
  </si>
  <si>
    <t>$0.176 per GB-Mo for One Zone Storage in Asia Pacific (Mumbai)</t>
  </si>
  <si>
    <t>APS3-TimedStorage-Z-ByteHrs</t>
  </si>
  <si>
    <t>9D8Y226KZNKRMDQK.JRTCKXETXF.6YS6EN2CT7</t>
  </si>
  <si>
    <t>USD $0.33 per GB-Mo for Standard storage (EUW2)</t>
  </si>
  <si>
    <t>EU (London)</t>
  </si>
  <si>
    <t>EUW2-TimedStorage-ByteHrs</t>
  </si>
  <si>
    <t>eu-west-2</t>
  </si>
  <si>
    <t>9SJ36SY5CGY8DP5P.JRTCKXETXF.6YS6EN2CT7</t>
  </si>
  <si>
    <t>$0.192 per GB-Mo for One Zone Storage in Asia Pacific (Sydney)</t>
  </si>
  <si>
    <t>APS2-TimedStorage-Z-ByteHrs</t>
  </si>
  <si>
    <t>9VMCB6XVYAM78UBS.JRTCKXETXF.6YS6EN2CT7</t>
  </si>
  <si>
    <t>Asia Pacific (Seoul)</t>
  </si>
  <si>
    <t>APN2-IATimedStorage-ET-ByteHrs</t>
  </si>
  <si>
    <t>ap-northeast-2</t>
  </si>
  <si>
    <t>9YDFYFPDZK9H4WS9.JRTCKXETXF.6YS6EN2CT7</t>
  </si>
  <si>
    <t>$0.176 per GB-Mo for One Zone Storage in Canada (Central)</t>
  </si>
  <si>
    <t>CAN1-TimedStorage-Z-ByteHrs</t>
  </si>
  <si>
    <t>AD9P9CFRYFJJTJP8.JRTCKXETXF.6YS6EN2CT7</t>
  </si>
  <si>
    <t>$0.192 per GB-Mo for One Zone Storage in AWS GovCloud (US-East)</t>
  </si>
  <si>
    <t>AWS GovCloud (US-East)</t>
  </si>
  <si>
    <t>UGE1-TimedStorage-Z-ByteHrs</t>
  </si>
  <si>
    <t>us-gov-east-1</t>
  </si>
  <si>
    <t>AR8JN5ND7R4M5H3Q.JRTCKXETXF.6YS6EN2CT7</t>
  </si>
  <si>
    <t>$0.176 per GB-Mo for One Zone Storage in EU (Paris)</t>
  </si>
  <si>
    <t>EU (Paris)</t>
  </si>
  <si>
    <t>EUW3-TimedStorage-Z-ByteHrs</t>
  </si>
  <si>
    <t>eu-west-3</t>
  </si>
  <si>
    <t>AYG89SWNX7FHPGX3.JRTCKXETXF.6YS6EN2CT7</t>
  </si>
  <si>
    <t>USD $0.01 per GB-Mo for Archive storage (APE1)</t>
  </si>
  <si>
    <t>APE1-ArchiveTimedStorage-ByteHrs</t>
  </si>
  <si>
    <t>B3QJ549UZXFNFM79.JRTCKXETXF.6YS6EN2CT7</t>
  </si>
  <si>
    <t>ILC1-IATimedStorage-ET-ByteHrs</t>
  </si>
  <si>
    <t>B4WAPX76YKRK7Q54.JRTCKXETXF.6YS6EN2CT7</t>
  </si>
  <si>
    <t>$0.16 per GB-Mo for One Zone Storage in US East (Ohio)</t>
  </si>
  <si>
    <t>USE2-TimedStorage-Z-ByteHrs</t>
  </si>
  <si>
    <t>B5TP5ERX2BRYFJX3.JRTCKXETXF.6YS6EN2CT7</t>
  </si>
  <si>
    <t>USD $0.027 per GB-Mo for Standard-Infrequent Access storage (APE1)</t>
  </si>
  <si>
    <t>APE1-IATimedStorage-ByteHrs</t>
  </si>
  <si>
    <t>B6UVF5N2H7V22AF8.JRTCKXETXF.6YS6EN2CT7</t>
  </si>
  <si>
    <t>APN3-IATimedStorage-ET-ByteHrs</t>
  </si>
  <si>
    <t>B7FZTTCBR4C55SFW.JRTCKXETXF.6YS6EN2CT7</t>
  </si>
  <si>
    <t>USD $0.025 per GB-Mo for Standard-Infrequent Access storage (EUN1)</t>
  </si>
  <si>
    <t>EUN1-IATimedStorage-ByteHrs</t>
  </si>
  <si>
    <t>B9NTEUQGZZD23H4E.JRTCKXETXF.6YS6EN2CT7</t>
  </si>
  <si>
    <t>APS3-IATimedStorage-ET-ByteHrs</t>
  </si>
  <si>
    <t>BAQ53Q4V98GFMDN3.JRTCKXETXF.6YS6EN2CT7</t>
  </si>
  <si>
    <t>USD $0.0261 per GB-Mo for Standard-Infrequent Access storage (EUW3)</t>
  </si>
  <si>
    <t>EUW3-IATimedStorage-ByteHrs</t>
  </si>
  <si>
    <t>BJ72258HAMTEWUGY.JRTCKXETXF.6YS6EN2CT7</t>
  </si>
  <si>
    <t>USD $0.01 per GB-Mo for Archive storage (USW1)</t>
  </si>
  <si>
    <t>USW1-ArchiveTimedStorage-ByteHrs</t>
  </si>
  <si>
    <t>BPEJYUVR7ARX97SD.JRTCKXETXF.6YS6EN2CT7</t>
  </si>
  <si>
    <t>USD $0.36 per GB-Mo for Standard storage (UGW1)</t>
  </si>
  <si>
    <t>UGW1-TimedStorage-ByteHrs</t>
  </si>
  <si>
    <t>BZF98ACZR5S4HEJV.JRTCKXETXF.6YS6EN2CT7</t>
  </si>
  <si>
    <t>USD $0.01 per GB-Mo for Archive storage (EUW2)</t>
  </si>
  <si>
    <t>EUW2-ArchiveTimedStorage-ByteHrs</t>
  </si>
  <si>
    <t>C4YT924YVYBF2GUK.JRTCKXETXF.6YS6EN2CT7</t>
  </si>
  <si>
    <t>USD $0.30 per GB-Mo for Standard storage (EUN1)</t>
  </si>
  <si>
    <t>EUN1-TimedStorage-ByteHrs</t>
  </si>
  <si>
    <t>CB2YH5AR3ZNKGFE3.JRTCKXETXF.6YS6EN2CT7</t>
  </si>
  <si>
    <t>$0.192 per GB-Mo for One Zone Storage in EU (Frankfurt)</t>
  </si>
  <si>
    <t>EU (Frankfurt)</t>
  </si>
  <si>
    <t>EUC1-TimedStorage-Z-ByteHrs</t>
  </si>
  <si>
    <t>eu-central-1</t>
  </si>
  <si>
    <t>CK23X536NYUR3H9B.JRTCKXETXF.6YS6EN2CT7</t>
  </si>
  <si>
    <t>EUN1-IATimedStorage-ET-ByteHrs</t>
  </si>
  <si>
    <t>CMU6TA45P3JXYC9M.JRTCKXETXF.6YS6EN2CT7</t>
  </si>
  <si>
    <t>USD0.0295 per GB-Mo for IATimedStorage-ByteHrs in Europe (Zurich)</t>
  </si>
  <si>
    <t>EUC2-IATimedStorage-ByteHrs</t>
  </si>
  <si>
    <t>CQ9AXR4SHDCSTQYU.JRTCKXETXF.6YS6EN2CT7</t>
  </si>
  <si>
    <t>USD $0.01 per GB-Mo for Archive storage (MEC1)</t>
  </si>
  <si>
    <t>MEC1-ArchiveTimedStorage-ByteHrs</t>
  </si>
  <si>
    <t>CXYKZUEBQG4TJFVN.JRTCKXETXF.6YS6EN2CT7</t>
  </si>
  <si>
    <t>USD $0.01 per GB-Mo for Archive storage (EUS2)</t>
  </si>
  <si>
    <t>Europe (Spain)</t>
  </si>
  <si>
    <t>EUS2-ArchiveTimedStorage-ByteHrs</t>
  </si>
  <si>
    <t>eu-south-2</t>
  </si>
  <si>
    <t>DAGQFSDYSY3T3B8U.JRTCKXETXF.6YS6EN2CT7</t>
  </si>
  <si>
    <t>$0.0226 per GB-Mo for One Zone-Infrequent Access Storage in AWS GovCloud (US-East)</t>
  </si>
  <si>
    <t>UGE1-IATimedStorage-Z-ByteHrs</t>
  </si>
  <si>
    <t>DBEB6K2H5BXU3QUS.JRTCKXETXF.6YS6EN2CT7</t>
  </si>
  <si>
    <t>$0.192 per GB-Mo for One Zone Storage in Asia Pacific (Singapore)</t>
  </si>
  <si>
    <t>Asia Pacific (Singapore)</t>
  </si>
  <si>
    <t>APS1-TimedStorage-Z-ByteHrs</t>
  </si>
  <si>
    <t>ap-southeast-1</t>
  </si>
  <si>
    <t>DFBEJUME8Q2UHTYW.JRTCKXETXF.6YS6EN2CT7</t>
  </si>
  <si>
    <t>USD $0.0272 per GB-Mo for Standard-Infrequent Access storage (APN2)</t>
  </si>
  <si>
    <t>APN2-IATimedStorage-ByteHrs</t>
  </si>
  <si>
    <t>DVF5XXEEQU6WG65K.JRTCKXETXF.6YS6EN2CT7</t>
  </si>
  <si>
    <t>USD0.0272 per GB-Mo for IATimedStorage-ByteHrs in Asia Pacific (Hyderabad)</t>
  </si>
  <si>
    <t>APS5-IATimedStorage-ByteHrs</t>
  </si>
  <si>
    <t>DWYTXHP3734MD37Q.JRTCKXETXF.6YS6EN2CT7</t>
  </si>
  <si>
    <t>USW2-IATimedStorage-ET-ByteHrs</t>
  </si>
  <si>
    <t>DXNSAXC6RE23QVBY.JRTCKXETXF.6YS6EN2CT7</t>
  </si>
  <si>
    <t>USD $0.01 per GB-Mo for Archive storage (EUW3)</t>
  </si>
  <si>
    <t>EUW3-ArchiveTimedStorage-ByteHrs</t>
  </si>
  <si>
    <t>E99CEWGJSTGP8D5F.JRTCKXETXF.6YS6EN2CT7</t>
  </si>
  <si>
    <t>UGE1-IATimedStorage-ET-ByteHrs</t>
  </si>
  <si>
    <t>EAGQGXFFRKYP6DD9.JRTCKXETXF.6YS6EN2CT7</t>
  </si>
  <si>
    <t>$0.192 per GB-Mo for One Zone Storage in EU (Milan)</t>
  </si>
  <si>
    <t>EUS1-TimedStorage-Z-ByteHrs</t>
  </si>
  <si>
    <t>EECQFQXRN7J2P7C9.JRTCKXETXF.6YS6EN2CT7</t>
  </si>
  <si>
    <t>$0.192 per GB-Mo for One Zone Storage in AWS GovCloud (US-West)</t>
  </si>
  <si>
    <t>UGW1-TimedStorage-Z-ByteHrs</t>
  </si>
  <si>
    <t>EX858VFBCYBUQ6VB.JRTCKXETXF.6YS6EN2CT7</t>
  </si>
  <si>
    <t>MEC1-IATimedStorage-ET-ByteHrs</t>
  </si>
  <si>
    <t>EYAEQ7TQ3N9GGE4V.JRTCKXETXF.6YS6EN2CT7</t>
  </si>
  <si>
    <t>$0.0142 per GB-Mo for One Zone-Infrequent Access Storage in EU (Frankfurt)</t>
  </si>
  <si>
    <t>EUC1-IATimedStorage-Z-ByteHrs</t>
  </si>
  <si>
    <t>F3358QSNWTMNKA77.JRTCKXETXF.6YS6EN2CT7</t>
  </si>
  <si>
    <t>USD $0.176 per GB-Mo for TimedStorage-Z-ByteHrs in Canada West (Calgary)</t>
  </si>
  <si>
    <t>CAN2-TimedStorage-Z-ByteHrs</t>
  </si>
  <si>
    <t>ca-west-1</t>
  </si>
  <si>
    <t>F62PPDNMRVQ4WDQU.JRTCKXETXF.6YS6EN2CT7</t>
  </si>
  <si>
    <t>APS1-IATimedStorage-ET-ByteHrs</t>
  </si>
  <si>
    <t>FJSGXZD4U4XRDTNJ.JRTCKXETXF.6YS6EN2CT7</t>
  </si>
  <si>
    <t>USD $0.192 per GB-Mo for One Zone storage (APN3)</t>
  </si>
  <si>
    <t>APN3-TimedStorage-Z-ByteHrs</t>
  </si>
  <si>
    <t>FZQJRN6BT6V6VVY4.JRTCKXETXF.6YS6EN2CT7</t>
  </si>
  <si>
    <t>USD0.33 per GB-Mo for TimedStorage-ByteHrs in Europe (Spain)</t>
  </si>
  <si>
    <t>EUS2-TimedStorage-ByteHrs</t>
  </si>
  <si>
    <t>G7ZPV78F66DNG8FM.JRTCKXETXF.6YS6EN2CT7</t>
  </si>
  <si>
    <t>$0.208 per GB-Mo for One Zone Storage in Asia Pacific (Hong Kong)</t>
  </si>
  <si>
    <t>APE1-TimedStorage-Z-ByteHrs</t>
  </si>
  <si>
    <t>GQDYJJK53GR2K2SY.JRTCKXETXF.6YS6EN2CT7</t>
  </si>
  <si>
    <t>USD $0.01 per GB-Mo for Archive storage (APS1)</t>
  </si>
  <si>
    <t>APS1-ArchiveTimedStorage-ByteHrs</t>
  </si>
  <si>
    <t>GQN8D8ZABJSBVTUG.JRTCKXETXF.6YS6EN2CT7</t>
  </si>
  <si>
    <t>USD $0.30 per GB-Mo for Standard storage (USW2)</t>
  </si>
  <si>
    <t>USW2-TimedStorage-ByteHrs</t>
  </si>
  <si>
    <t>GRCGXN4AAU573KSN.JRTCKXETXF.6YS6EN2CT7</t>
  </si>
  <si>
    <t>USD $0.0145 per GB-Mo for IATimedStorage-Z-ByteHrs in Canada West (Calgary)</t>
  </si>
  <si>
    <t>CAN2-IATimedStorage-Z-ByteHrs</t>
  </si>
  <si>
    <t>GRKRXXHKPZKS6S4C.JRTCKXETXF.6YS6EN2CT7</t>
  </si>
  <si>
    <t>USD $0.36 per GB-Mo for Standard storage (UGE1)</t>
  </si>
  <si>
    <t>UGE1-TimedStorage-ByteHrs</t>
  </si>
  <si>
    <t>GX94JWDHBRRE3GFJ.JRTCKXETXF.6YS6EN2CT7</t>
  </si>
  <si>
    <t>$0.0133 per GB-Mo for One Zone-Infrequent Access Storage in US East (N. Virginia)</t>
  </si>
  <si>
    <t>USE1-IATimedStorage-Z-ByteHrs</t>
  </si>
  <si>
    <t>H4XHEKYDHARXUDS2.JRTCKXETXF.6YS6EN2CT7</t>
  </si>
  <si>
    <t>USD $0.36 per GB-Mo for Standard storage (APS1)</t>
  </si>
  <si>
    <t>APS1-TimedStorage-ByteHrs</t>
  </si>
  <si>
    <t>H5YMZQ2246DGYFS4.JRTCKXETXF.6YS6EN2CT7</t>
  </si>
  <si>
    <t>$0.0145 per GB-Mo for One Zone-Infrequent Access Storage in Asia Pacific (Seoul)</t>
  </si>
  <si>
    <t>APN2-IATimedStorage-Z-ByteHrs</t>
  </si>
  <si>
    <t>H7H8MHPCEY8QFG7Z.JRTCKXETXF.6YS6EN2CT7</t>
  </si>
  <si>
    <t>USD $0.01 per GB-Mo for Archive storage (EUC1)</t>
  </si>
  <si>
    <t>EUC1-ArchiveTimedStorage-ByteHrs</t>
  </si>
  <si>
    <t>HKMQMTEU8VGZ67PA.JRTCKXETXF.6YS6EN2CT7</t>
  </si>
  <si>
    <t>USD $0.008 per GB-Mo for Archive storage (USW2)</t>
  </si>
  <si>
    <t>USW2-ArchiveTimedStorage-ByteHrs</t>
  </si>
  <si>
    <t>HNTBBPJ76W9TDMJ4.JRTCKXETXF.6YS6EN2CT7</t>
  </si>
  <si>
    <t>USD $0.008 per GB-Mo for Archive storage (USE2)</t>
  </si>
  <si>
    <t>USE2-ArchiveTimedStorage-ByteHrs</t>
  </si>
  <si>
    <t>HUHT7HDXJQNUNMKG.JRTCKXETXF.6YS6EN2CT7</t>
  </si>
  <si>
    <t>$0.0151 per GB-Mo for One Zone-Infrequent Access Storage in US West (N. California)</t>
  </si>
  <si>
    <t>USW1-IATimedStorage-Z-ByteHrs</t>
  </si>
  <si>
    <t>HVDRE8CNEMETVHVG.JRTCKXETXF.6YS6EN2CT7</t>
  </si>
  <si>
    <t>USD $0.0145 per GB-Mo for One Zone Infrequent Access storage (APN3)</t>
  </si>
  <si>
    <t>APN3-IATimedStorage-Z-ByteHrs</t>
  </si>
  <si>
    <t>HW3C4TS82N3MWMEG.JRTCKXETXF.6YS6EN2CT7</t>
  </si>
  <si>
    <t>APE1-IATimedStorage-ET-ByteHrs</t>
  </si>
  <si>
    <t>HWDZBHDDKXG7DHHR.JRTCKXETXF.6YS6EN2CT7</t>
  </si>
  <si>
    <t>USD0.36 per GB-Mo for TimedStorage-ByteHrs in Middle East (UAE)</t>
  </si>
  <si>
    <t>MEC1-TimedStorage-ByteHrs</t>
  </si>
  <si>
    <t>JFDTHZN6S6XBSTHF.JRTCKXETXF.6YS6EN2CT7</t>
  </si>
  <si>
    <t>USD0.40 per GB-Mo for TimedStorage-ByteHrs in Israel (Tel Aviv)</t>
  </si>
  <si>
    <t>ILC1-TimedStorage-ByteHrs</t>
  </si>
  <si>
    <t>JG33RPPY78QZ8R65.JRTCKXETXF.6YS6EN2CT7</t>
  </si>
  <si>
    <t>APS2-IATimedStorage-ET-ByteHrs</t>
  </si>
  <si>
    <t>JNCMRD5K9JB4ZTE5.JRTCKXETXF.6YS6EN2CT7</t>
  </si>
  <si>
    <t>USD $0.01 per GB-Mo for Archive storage (APS5)</t>
  </si>
  <si>
    <t>APS5-ArchiveTimedStorage-ByteHrs</t>
  </si>
  <si>
    <t>JV36SG8F3HQT3J3M.JRTCKXETXF.6YS6EN2CT7</t>
  </si>
  <si>
    <t>$0.0235 per GB-Mo for One Zone-Infrequent Access Storage in South America (Sao Paulo)</t>
  </si>
  <si>
    <t>SAE1-IATimedStorage-Z-ByteHrs</t>
  </si>
  <si>
    <t>K7VV246TPXVES8XC.JRTCKXETXF.6YS6EN2CT7</t>
  </si>
  <si>
    <t>USD0.025 per GB-Mo for IATimedStorage-ByteHrs in Europe (Spain)</t>
  </si>
  <si>
    <t>EUS2-IATimedStorage-ByteHrs</t>
  </si>
  <si>
    <t>KCNR847U4Z65JFRP.JRTCKXETXF.6YS6EN2CT7</t>
  </si>
  <si>
    <t>USD $0.0272 per GB-Mo for Standard-Infrequent Access storage (APS1)</t>
  </si>
  <si>
    <t>APS1-IATimedStorage-ByteHrs</t>
  </si>
  <si>
    <t>KE79RZN5FGBVT33T.JRTCKXETXF.6YS6EN2CT7</t>
  </si>
  <si>
    <t>SAE1-IATimedStorage-ET-ByteHrs</t>
  </si>
  <si>
    <t>KQBPYNF95K74423S.JRTCKXETXF.6YS6EN2CT7</t>
  </si>
  <si>
    <t>USD $0.33 per GB-Mo for Standard storage (CAN1)</t>
  </si>
  <si>
    <t>CAN1-TimedStorage-ByteHrs</t>
  </si>
  <si>
    <t>KRC84SQGWGM9DC6M.JRTCKXETXF.6YS6EN2CT7</t>
  </si>
  <si>
    <t>USD $0.01 per GB-Mo for Archive storage (APN1)</t>
  </si>
  <si>
    <t>APN1-ArchiveTimedStorage-ByteHrs</t>
  </si>
  <si>
    <t>KU4TVUJFJQXMG8UB.JRTCKXETXF.6YS6EN2CT7</t>
  </si>
  <si>
    <t>EU-IATimedStorage-ET-ByteHrs</t>
  </si>
  <si>
    <t>M4PCKH2T6Q2TUZYN.JRTCKXETXF.6YS6EN2CT7</t>
  </si>
  <si>
    <t>USD $0.39 per GB-Mo for Standard storage (APE1)</t>
  </si>
  <si>
    <t>APE1-TimedStorage-ByteHrs</t>
  </si>
  <si>
    <t>M5EVZJMCMFWM5MFZ.JRTCKXETXF.6YS6EN2CT7</t>
  </si>
  <si>
    <t>MES1-IATimedStorage-ET-ByteHrs</t>
  </si>
  <si>
    <t>M8J57V89PCGEU94C.JRTCKXETXF.6YS6EN2CT7</t>
  </si>
  <si>
    <t>$0.0226 per GB-Mo for One Zone-Infrequent Access Storage in AWS GovCloud (US-West)</t>
  </si>
  <si>
    <t>UGW1-IATimedStorage-Z-ByteHrs</t>
  </si>
  <si>
    <t>MDGQYSP8XWB78WE4.JRTCKXETXF.6YS6EN2CT7</t>
  </si>
  <si>
    <t>USD $0.0272 per GB-Mo for Standard-Infrequent Access storage in Asia Pacific (Jakarta)</t>
  </si>
  <si>
    <t>APS4-IATimedStorage-ByteHrs</t>
  </si>
  <si>
    <t>MJDNR6G7G4MZ586A.JRTCKXETXF.6YS6EN2CT7</t>
  </si>
  <si>
    <t>EUS2-IATimedStorage-ET-ByteHrs</t>
  </si>
  <si>
    <t>MPPYNV6CU5GBQHYC.JRTCKXETXF.6YS6EN2CT7</t>
  </si>
  <si>
    <t>USD $0.36 per GB-Mo for Standard storage (EUC1)</t>
  </si>
  <si>
    <t>EUC1-TimedStorage-ByteHrs</t>
  </si>
  <si>
    <t>MY25JMZRMN4RTK9A.JRTCKXETXF.6YS6EN2CT7</t>
  </si>
  <si>
    <t>USD $0.33 per GB-Mo for Standard storage (APS3)</t>
  </si>
  <si>
    <t>APS3-TimedStorage-ByteHrs</t>
  </si>
  <si>
    <t>NEMUEBW2W7ZHKHH5.JRTCKXETXF.6YS6EN2CT7</t>
  </si>
  <si>
    <t>$0.0133 per GB-Mo for One Zone-Infrequent Access Storage in EU (Ireland)</t>
  </si>
  <si>
    <t>EU-IATimedStorage-Z-ByteHrs</t>
  </si>
  <si>
    <t>NPPN2HXCFT6G358Y.JRTCKXETXF.6YS6EN2CT7</t>
  </si>
  <si>
    <t>APS6-IATimedStorage-ET-ByteHrs</t>
  </si>
  <si>
    <t>P36JXZ66KHJTGTHK.JRTCKXETXF.6YS6EN2CT7</t>
  </si>
  <si>
    <t>$0.176 per GB-Mo for One Zone Storage in Asia Pacific (Seoul)</t>
  </si>
  <si>
    <t>APN2-TimedStorage-Z-ByteHrs</t>
  </si>
  <si>
    <t>PEB7J7JC6H949TVK.JRTCKXETXF.6YS6EN2CT7</t>
  </si>
  <si>
    <t>USE2-IATimedStorage-ET-ByteHrs</t>
  </si>
  <si>
    <t>PR8DC6M4DEKF3842.JRTCKXETXF.6YS6EN2CT7</t>
  </si>
  <si>
    <t>$0.0145 per GB-Mo for One Zone-Infrequent Access Storage in Asia Pacific (Tokyo)</t>
  </si>
  <si>
    <t>APN1-IATimedStorage-Z-ByteHrs</t>
  </si>
  <si>
    <t>PWATTQ7HRNDVBF9G.JRTCKXETXF.6YS6EN2CT7</t>
  </si>
  <si>
    <t>USD $0.01 per GB-Mo for Archive storage (APS4)</t>
  </si>
  <si>
    <t>APS4-ArchiveTimedStorage-ByteHrs</t>
  </si>
  <si>
    <t>PYF27EBDWK4ZYHS8.JRTCKXETXF.6YS6EN2CT7</t>
  </si>
  <si>
    <t>$0.176 per GB-Mo for One Zone Storage in US West (N. California)</t>
  </si>
  <si>
    <t>USW1-TimedStorage-Z-ByteHrs</t>
  </si>
  <si>
    <t>Q4ESDRSYAH8WE9DP.JRTCKXETXF.6YS6EN2CT7</t>
  </si>
  <si>
    <t>EUC2-IATimedStorage-ET-ByteHrs</t>
  </si>
  <si>
    <t>Q5FRKWJ97AC9MAVH.JRTCKXETXF.6YS6EN2CT7</t>
  </si>
  <si>
    <t>$0.192 per GB-Mo for One Zone Storage in Middle East (Bahrain)</t>
  </si>
  <si>
    <t>MES1-TimedStorage-Z-ByteHrs</t>
  </si>
  <si>
    <t>QF5M5CYSG74SCT9F.JRTCKXETXF.6YS6EN2CT7</t>
  </si>
  <si>
    <t>USD $0.0424 per GB-Mo for Standard-Infrequent Access storage (UGE1)</t>
  </si>
  <si>
    <t>UGE1-IATimedStorage-ByteHrs</t>
  </si>
  <si>
    <t>QFVEM5B8YBQAMC73.JRTCKXETXF.6YS6EN2CT7</t>
  </si>
  <si>
    <t>APN1-IATimedStorage-ET-ByteHrs</t>
  </si>
  <si>
    <t>QSA43NK72TRPBETT.JRTCKXETXF.6YS6EN2CT7</t>
  </si>
  <si>
    <t>USD $0.0128 per GB-Mo for Archive storage (UGW1)</t>
  </si>
  <si>
    <t>UGW1-ArchiveTimedStorage-ByteHrs</t>
  </si>
  <si>
    <t>R3JWPWRUN558WBDE.JRTCKXETXF.6YS6EN2CT7</t>
  </si>
  <si>
    <t>USD $0.30 per GB-Mo for Standard storage (USE2)</t>
  </si>
  <si>
    <t>USE2-TimedStorage-ByteHrs</t>
  </si>
  <si>
    <t>R48Q99EPCBCCJ4MY.JRTCKXETXF.6YS6EN2CT7</t>
  </si>
  <si>
    <t>USD $0.57 per GB-Mo for Standard storage (SAE1)</t>
  </si>
  <si>
    <t>SAE1-TimedStorage-ByteHrs</t>
  </si>
  <si>
    <t>RDX289HFBWFV5P84.JRTCKXETXF.6YS6EN2CT7</t>
  </si>
  <si>
    <t>EUC1-IATimedStorage-ET-ByteHrs</t>
  </si>
  <si>
    <t>RG7AC3E46SC8NED7.JRTCKXETXF.6YS6EN2CT7</t>
  </si>
  <si>
    <t>USD $0.01 per GB-Mo for Archive storage (APS2)</t>
  </si>
  <si>
    <t>APS2-ArchiveTimedStorage-ByteHrs</t>
  </si>
  <si>
    <t>RXZDU6JXFGFJYN6S.JRTCKXETXF.6YS6EN2CT7</t>
  </si>
  <si>
    <t>$0.16 per GB-Mo for One Zone Storage in US East (N. Virginia)</t>
  </si>
  <si>
    <t>USE1-TimedStorage-Z-ByteHrs</t>
  </si>
  <si>
    <t>S4VY22N9ABY48YD5.JRTCKXETXF.6YS6EN2CT7</t>
  </si>
  <si>
    <t>USD $0.0272 per GB-Mo for Standard-Infrequent Access storage (CAN1)</t>
  </si>
  <si>
    <t>CAN1-IATimedStorage-ByteHrs</t>
  </si>
  <si>
    <t>S6H76TXJH49AJ65W.JRTCKXETXF.6YS6EN2CT7</t>
  </si>
  <si>
    <t>$0.208 per GB-Mo for One Zone Storage in Africa (Cape Town)</t>
  </si>
  <si>
    <t>AFS1-TimedStorage-Z-ByteHrs</t>
  </si>
  <si>
    <t>S8CZ7GSZBGGGS2BD.JRTCKXETXF.6YS6EN2CT7</t>
  </si>
  <si>
    <t>USD0.0272 per GB-Mo for IATimedStorage-ByteHrs in Asia Pacific (Melbourne)</t>
  </si>
  <si>
    <t>APS6-IATimedStorage-ByteHrs</t>
  </si>
  <si>
    <t>SGGWPJNSB8NFQATS.JRTCKXETXF.6YS6EN2CT7</t>
  </si>
  <si>
    <t>$0.0144 per GB-Mo for One Zone-Infrequent Access Storage in Middle East (Bahrain)</t>
  </si>
  <si>
    <t>MES1-IATimedStorage-Z-ByteHrs</t>
  </si>
  <si>
    <t>SHYSJG4TXEGSRAFM.JRTCKXETXF.6YS6EN2CT7</t>
  </si>
  <si>
    <t>$0.0139 per GB-Mo for One Zone-Infrequent Access Storage in EU (London)</t>
  </si>
  <si>
    <t>EUW2-IATimedStorage-Z-ByteHrs</t>
  </si>
  <si>
    <t>SN65Z4E57WM36EH2.JRTCKXETXF.6YS6EN2CT7</t>
  </si>
  <si>
    <t>USD $0.33 per GB-Mo for Standard storage (USW1)</t>
  </si>
  <si>
    <t>USW1-TimedStorage-ByteHrs</t>
  </si>
  <si>
    <t>SSX4UP2484SE3S37.JRTCKXETXF.6YS6EN2CT7</t>
  </si>
  <si>
    <t>$0.0145 per GB-Mo for One Zone-Infrequent Access Storage in Asia Pacific (Sydney)</t>
  </si>
  <si>
    <t>APS2-IATimedStorage-Z-ByteHrs</t>
  </si>
  <si>
    <t>T4B4UGXTGY6SZKT6.JRTCKXETXF.6YS6EN2CT7</t>
  </si>
  <si>
    <t>USD $0.0128 per GB-Mo for Archive storage (UGE1)</t>
  </si>
  <si>
    <t>UGE1-ArchiveTimedStorage-ByteHrs</t>
  </si>
  <si>
    <t>T84SF2FMQXPYFVQD.JRTCKXETXF.6YS6EN2CT7</t>
  </si>
  <si>
    <t>USD0.36 per GB-Mo for TimedStorage-ByteHrs in Asia Pacific (Melbourne)</t>
  </si>
  <si>
    <t>APS6-TimedStorage-ByteHrs</t>
  </si>
  <si>
    <t>TCMNG3WNZVNYU9QK.JRTCKXETXF.6YS6EN2CT7</t>
  </si>
  <si>
    <t>$0.0145 per GB-Mo for One Zone-Infrequent Access Storage in Asia Pacific (Singapore)</t>
  </si>
  <si>
    <t>APS1-IATimedStorage-Z-ByteHrs</t>
  </si>
  <si>
    <t>TGSZKXF8T26V2788.JRTCKXETXF.6YS6EN2CT7</t>
  </si>
  <si>
    <t>CAN2-IATimedStorage-ET-ByteHrs</t>
  </si>
  <si>
    <t>TYHYZRQ3YUTCFB86.JRTCKXETXF.6YS6EN2CT7</t>
  </si>
  <si>
    <t>USD $0.01 per GB-Mo for Archive storage (APN3)</t>
  </si>
  <si>
    <t>APN3-ArchiveTimedStorage-ByteHrs</t>
  </si>
  <si>
    <t>U4QTBSVQZTBKEB5A.JRTCKXETXF.6YS6EN2CT7</t>
  </si>
  <si>
    <t>UGW1-IATimedStorage-ET-ByteHrs</t>
  </si>
  <si>
    <t>U56HSC8R5F7GTHKN.JRTCKXETXF.6YS6EN2CT7</t>
  </si>
  <si>
    <t>$0.0139 per GB-Mo for One Zone-Infrequent Access Storage in EU (Paris)</t>
  </si>
  <si>
    <t>EUW3-IATimedStorage-Z-ByteHrs</t>
  </si>
  <si>
    <t>U8KY9SZE44T4RQR9.JRTCKXETXF.6YS6EN2CT7</t>
  </si>
  <si>
    <t>AFS1-IATimedStorage-ET-ByteHrs</t>
  </si>
  <si>
    <t>UA8GRDZ8KVM28J5M.JRTCKXETXF.6YS6EN2CT7</t>
  </si>
  <si>
    <t>EUW2-IATimedStorage-ET-ByteHrs</t>
  </si>
  <si>
    <t>UW3UXGS8BJE2ZJH2.JRTCKXETXF.6YS6EN2CT7</t>
  </si>
  <si>
    <t>EUW3-IATimedStorage-ET-ByteHrs</t>
  </si>
  <si>
    <t>UZ53M743SDA37R4M.JRTCKXETXF.6YS6EN2CT7</t>
  </si>
  <si>
    <t>$0.176 per GB-Mo for One Zone Storage in EU (Ireland)</t>
  </si>
  <si>
    <t>EU-TimedStorage-Z-ByteHrs</t>
  </si>
  <si>
    <t>UZT5B9BT67FWV7NW.JRTCKXETXF.6YS6EN2CT7</t>
  </si>
  <si>
    <t>APS5-IATimedStorage-ET-ByteHrs</t>
  </si>
  <si>
    <t>VUYJG7AR6TJX37CJ.JRTCKXETXF.6YS6EN2CT7</t>
  </si>
  <si>
    <t>USD $0.36 per GB-Mo for Standard storage (APN3)</t>
  </si>
  <si>
    <t>APN3-TimedStorage-ByteHrs</t>
  </si>
  <si>
    <t>VWHKGVSKETQE4TF4.JRTCKXETXF.6YS6EN2CT7</t>
  </si>
  <si>
    <t>APS4-IATimedStorage-ET-ByteHrs</t>
  </si>
  <si>
    <t>VWVNEPVQCAYX2QK4.JRTCKXETXF.6YS6EN2CT7</t>
  </si>
  <si>
    <t>USD $0.0261 per GB-Mo for Standard-Infrequent Access storage (EUW2)</t>
  </si>
  <si>
    <t>EUW2-IATimedStorage-ByteHrs</t>
  </si>
  <si>
    <t>WANB638S5G774J4H.JRTCKXETXF.6YS6EN2CT7</t>
  </si>
  <si>
    <t>USD $0.01 per GB-Mo for ArchiveTimedStorage-ByteHrs in Canada West (Calgary)</t>
  </si>
  <si>
    <t>CAN2-ArchiveTimedStorage-ByteHrs</t>
  </si>
  <si>
    <t>WDJR7Q9RKV87VCVK.JRTCKXETXF.6YS6EN2CT7</t>
  </si>
  <si>
    <t>USD $0.33 per GB-Mo for Standard storage (EU)</t>
  </si>
  <si>
    <t>EU-TimedStorage-ByteHrs</t>
  </si>
  <si>
    <t>WJPJ8E2M4Q4VTM3W.JRTCKXETXF.6YS6EN2CT7</t>
  </si>
  <si>
    <t>USD $0.33 per GB-Mo for Standard storage (APN2)</t>
  </si>
  <si>
    <t>APN2-TimedStorage-ByteHrs</t>
  </si>
  <si>
    <t>WN37A3RAQPPEVBQF.JRTCKXETXF.6YS6EN2CT7</t>
  </si>
  <si>
    <t>USD $0.01 per GB-Mo for Archive storage (AFS1)</t>
  </si>
  <si>
    <t>AFS1-ArchiveTimedStorage-ByteHrs</t>
  </si>
  <si>
    <t>WXYSWE7C9ZVS38BX.JRTCKXETXF.6YS6EN2CT7</t>
  </si>
  <si>
    <t>USD $0.027 per GB-Mo for Standard-Infrequent Access storage (MES1)</t>
  </si>
  <si>
    <t>MES1-IATimedStorage-ByteHrs</t>
  </si>
  <si>
    <t>WXZBPBXPEAJBDMCB.JRTCKXETXF.6YS6EN2CT7</t>
  </si>
  <si>
    <t>USD $0.0272 per GB-Mo for IATimedStorage-ByteHrs in Canada West (Calgary)</t>
  </si>
  <si>
    <t>CAN2-IATimedStorage-ByteHrs</t>
  </si>
  <si>
    <t>X5V3UHJ3ANB87VXR.JRTCKXETXF.6YS6EN2CT7</t>
  </si>
  <si>
    <t>$0.016 per GB-Mo for One Zone-Infrequent Access Storage in Africa (Cape Town)</t>
  </si>
  <si>
    <t>AFS1-IATimedStorage-Z-ByteHrs</t>
  </si>
  <si>
    <t>XKQRS89Z8P9TRSAJ.JRTCKXETXF.6YS6EN2CT7</t>
  </si>
  <si>
    <t>USD $0.0283 per GB-Mo for Standard-Infrequent Access storage (USW1)</t>
  </si>
  <si>
    <t>USW1-IATimedStorage-ByteHrs</t>
  </si>
  <si>
    <t>XPT5Z4DC2XXKGDWA.JRTCKXETXF.6YS6EN2CT7</t>
  </si>
  <si>
    <t>$0.0144 per GB-Mo for One Zone-Infrequent Access Storage in Asia Pacific (Hong Kong)</t>
  </si>
  <si>
    <t>APE1-IATimedStorage-Z-ByteHrs</t>
  </si>
  <si>
    <t>XQNW2NFTPA36HX2G.JRTCKXETXF.6YS6EN2CT7</t>
  </si>
  <si>
    <t>USD $0.33 per GB-Mo for TimedStorage-ByteHrs in Canada West (Calgary)</t>
  </si>
  <si>
    <t>CAN2-TimedStorage-ByteHrs</t>
  </si>
  <si>
    <t>XXU3C2UC3CURV4S7.JRTCKXETXF.6YS6EN2CT7</t>
  </si>
  <si>
    <t>$0.0133 per GB-Mo for One Zone-Infrequent Access Storage in US West (Oregon)</t>
  </si>
  <si>
    <t>USW2-IATimedStorage-Z-ByteHrs</t>
  </si>
  <si>
    <t>YCZGN223MRTHYV6P.JRTCKXETXF.6YS6EN2CT7</t>
  </si>
  <si>
    <t>USD $0.008 per GB-Mo for Archive storage (USE1)</t>
  </si>
  <si>
    <t>USE1-ArchiveTimedStorage-ByteHrs</t>
  </si>
  <si>
    <t>YFV3RHAD3CDDP3VE.JRTCKXETXF.6YS6EN2CT7</t>
  </si>
  <si>
    <t>USD $0.30 per GB-Mo for Standard storage (USE1)</t>
  </si>
  <si>
    <t>USE1-TimedStorage-ByteHrs</t>
  </si>
  <si>
    <t>YJ37FEKHVQNYX373.JRTCKXETXF.6YS6EN2CT7</t>
  </si>
  <si>
    <t>USD $0.0272 per GB-Mo for Standard-Infrequent Access storage (APS2)</t>
  </si>
  <si>
    <t>APS2-IATimedStorage-ByteHrs</t>
  </si>
  <si>
    <t>YZKJG8GGYGS35EQG.JRTCKXETXF.6YS6EN2CT7</t>
  </si>
  <si>
    <t>EUS1-IATimedStorage-ET-ByteHrs</t>
  </si>
  <si>
    <t>Z4TZP526RZTC6C2F.JRTCKXETXF.6YS6EN2CT7</t>
  </si>
  <si>
    <t>USD $0.39 per GB-Mo for Standard storage (AFS1)</t>
  </si>
  <si>
    <t>AFS1-TimedStorage-ByteHrs</t>
  </si>
  <si>
    <t>Z7B4RY2DPRQ93FCB.JRTCKXETXF.6YS6EN2CT7</t>
  </si>
  <si>
    <t>USD $0.0266 per GB-Mo for Standard-Infrequent Access storage (EUC1)</t>
  </si>
  <si>
    <t>EUC1-IATimedStorage-ByteHrs</t>
  </si>
  <si>
    <t>Z89EHKSB8RACTARQ.JRTCKXETXF.6YS6EN2CT7</t>
  </si>
  <si>
    <t>$0.16 per GB-Mo for One Zone Storage in US West (Oregon)</t>
  </si>
  <si>
    <t>USW2-TimedStorage-Z-ByteHrs</t>
  </si>
  <si>
    <t>ZEFZU45NH3TKHDZA.JRTCKXETXF.6YS6EN2CT7</t>
  </si>
  <si>
    <t>USD $0.01 per GB-Mo for Archive storage (CAN1)</t>
  </si>
  <si>
    <t>CAN1-ArchiveTimedStorage-ByteHrs</t>
  </si>
  <si>
    <t>ZFQACFGJDTJKMPM6.JRTCKXETXF.6YS6EN2CT7</t>
  </si>
  <si>
    <t>$0.176 per GB-Mo for One Zone Storage in EU (London)</t>
  </si>
  <si>
    <t>EUW2-TimedStorage-Z-ByteHrs</t>
  </si>
  <si>
    <t>ZKMCWHF772GJA2M9.JRTCKXETXF.6YS6EN2CT7</t>
  </si>
  <si>
    <t>USD $0.33 per GB-Mo for Standard storage (EUW3)</t>
  </si>
  <si>
    <t>EUW3-TimedStorage-ByteHrs</t>
  </si>
  <si>
    <t>ZKRB7J9VC47VFJTB.JRTCKXETXF.6YS6EN2CT7</t>
  </si>
  <si>
    <t>$0.16 per GB-Mo for One Zone Storage in EU (Stockholm)</t>
  </si>
  <si>
    <t>EUN1-TimedStorage-Z-ByteHrs</t>
  </si>
  <si>
    <t>ZQYGGEBZFCG93JBT.JRTCKXETXF.6YS6EN2CT7</t>
  </si>
  <si>
    <t>USD $0.01 per GB-Mo for Archive storage (APN2)</t>
  </si>
  <si>
    <t>APN2-ArchiveTimedStorage-ByteHrs</t>
  </si>
  <si>
    <t>ZZFYXJQUHDGF977U.JRTCKXETXF.6YS6EN2CT7</t>
  </si>
  <si>
    <t>$0.0133 per GB-Mo for One Zone-Infrequent Access Storage in EU (Stockholm)</t>
  </si>
  <si>
    <t>EUN1-IATimedStorage-Z-ByteHrs</t>
  </si>
  <si>
    <t>824KDD25YZC32VUB.JRTCKXETXF.6YS6EN2CT7</t>
  </si>
  <si>
    <t>USD $0.01 per GB-Mo for ArchiveTimedStorage-SmallFiles:Overhead in Canada West (Calgary)</t>
  </si>
  <si>
    <t>CAN2-ArchiveTimedStorage-SmallFiles</t>
  </si>
  <si>
    <t>EUVG7EUDKJT55ZFM.JRTCKXETXF.6YS6EN2CT7</t>
  </si>
  <si>
    <t>USD $0.01 per GB-Mo for ArchiveEarlyDelete-ByteHrs:Delete in Canada West (Calgary)</t>
  </si>
  <si>
    <t>CAN2-ArchiveEarlyDelete-ByteHrs</t>
  </si>
  <si>
    <t>G66236Z7KTWPZ6PM.JRTCKXETXF.6YS6EN2CT7</t>
  </si>
  <si>
    <t>CAN2-IATimedStorage-ET-SmallFiles</t>
  </si>
  <si>
    <t>HMGDPAEP6SZM8FBW.JRTCKXETXF.6YS6EN2CT7</t>
  </si>
  <si>
    <t>USD $0.0272 per GB-Mo for IATimedStorage-SmallFiles:Overhead in Canada West (Calgary)</t>
  </si>
  <si>
    <t>CAN2-IATimedStorage-SmallFiles</t>
  </si>
  <si>
    <t>JT67DSUKZ62WSWQD.JRTCKXETXF.6YS6EN2CT7</t>
  </si>
  <si>
    <t>USD $0.0145 per GB-Mo for IATimedStorage-Z-SmallFiles:Overhead in Canada West (Calgary)</t>
  </si>
  <si>
    <t>CAN2-IATimedStorage-Z-SmallFiles</t>
  </si>
  <si>
    <t>QEAWJSJ4P5HMVB4Z.JRTCKXETXF.6YS6EN2CT7</t>
  </si>
  <si>
    <t>USD $0.01 per GB-Mo for ArchiveEarlyDelete-SmallFiles:Delete in Canada West (Calgary)</t>
  </si>
  <si>
    <t>CAN2-ArchiveEarlyDelete-SmallFiles</t>
  </si>
  <si>
    <t>28ED426R7PDNT9TM.JRTCKXETXF.6YS6EN2CT7</t>
  </si>
  <si>
    <t>USD $0.07 per GB for Elastic Throughput writes (APS2)</t>
  </si>
  <si>
    <t>APS2-ETDataAccess-Bytes</t>
  </si>
  <si>
    <t>28Y7ZVWWTQUWF6Q4.JRTCKXETXF.6YS6EN2CT7</t>
  </si>
  <si>
    <t>USD $0.06 per GB for Elastic Throughput writes (EUN1)</t>
  </si>
  <si>
    <t>EUN1-ETDataAccess-Bytes</t>
  </si>
  <si>
    <t>2FM7X8KGJEVSVJNJ.JRTCKXETXF.6YS6EN2CT7</t>
  </si>
  <si>
    <t>USD $0.01 per GB for Infrequent Access writes (USE1)</t>
  </si>
  <si>
    <t>USE1-IADataAccess-Bytes</t>
  </si>
  <si>
    <t>2HS4CTWRNUT7AB8H.JRTCKXETXF.6YS6EN2CT7</t>
  </si>
  <si>
    <t>USD $0.07 per GB for Elastic Throughput writes (APN1)</t>
  </si>
  <si>
    <t>APN1-ETDataAccess-Bytes</t>
  </si>
  <si>
    <t>2XVWDD5YV8T6JATB.JRTCKXETXF.6YS6EN2CT7</t>
  </si>
  <si>
    <t>USD $0.036 per GB-Mo for Archive writes/tiering (APN1)</t>
  </si>
  <si>
    <t>APN1-ArchiveDataAccess-Bytes</t>
  </si>
  <si>
    <t>35SAQ224CCNNWQYQ.JRTCKXETXF.6YS6EN2CT7</t>
  </si>
  <si>
    <t>USD $0.033 per GB-Mo for Archive writes/tiering (APS5)</t>
  </si>
  <si>
    <t>APS5-ArchiveDataAccess-Bytes</t>
  </si>
  <si>
    <t>3J9E3H5DN8P5E2CP.JRTCKXETXF.6YS6EN2CT7</t>
  </si>
  <si>
    <t>USD0.072 per GB for ETDataAccess-Bytes:Write in Asia Pacific (Melbourne)</t>
  </si>
  <si>
    <t>APS6-ETDataAccess-Bytes</t>
  </si>
  <si>
    <t>3VJ37BVFC9PNTT98.JRTCKXETXF.6YS6EN2CT7</t>
  </si>
  <si>
    <t>USD $0.036 per GB-Mo for Archive writes/tiering (UGE1)</t>
  </si>
  <si>
    <t>UGE1-ArchiveDataAccess-Bytes</t>
  </si>
  <si>
    <t>4CVPF2W7KDWNQJ8T.JRTCKXETXF.6YS6EN2CT7</t>
  </si>
  <si>
    <t>USD $0.033 per GB-Mo for Archive writes/tiering (EUS2)</t>
  </si>
  <si>
    <t>EUS2-ArchiveDataAccess-Bytes</t>
  </si>
  <si>
    <t>4EPWAVF8DH54UMKW.JRTCKXETXF.6YS6EN2CT7</t>
  </si>
  <si>
    <t>USD $0.07 per GB for Elastic Throughput writes (APS3)</t>
  </si>
  <si>
    <t>APS3-ETDataAccess-Bytes</t>
  </si>
  <si>
    <t>4F8QFEJ4KT5Q856J.JRTCKXETXF.6YS6EN2CT7</t>
  </si>
  <si>
    <t>USD $0.07 per GB for Elastic Throughput writes (EUW2)</t>
  </si>
  <si>
    <t>EUW2-ETDataAccess-Bytes</t>
  </si>
  <si>
    <t>5DJWT7VQZ4ACB45B.JRTCKXETXF.6YS6EN2CT7</t>
  </si>
  <si>
    <t>USD $0.012 per GB for Infrequent Access writes (EUC1)</t>
  </si>
  <si>
    <t>EUC1-IADataAccess-Bytes</t>
  </si>
  <si>
    <t>5DR5SJW67ZWZFHJA.JRTCKXETXF.6YS6EN2CT7</t>
  </si>
  <si>
    <t>USD $0.01 per GB for Infrequent Access writes (USE2)</t>
  </si>
  <si>
    <t>USE2-IADataAccess-Bytes</t>
  </si>
  <si>
    <t>5FXSNEUB2GWMGMUD.JRTCKXETXF.6YS6EN2CT7</t>
  </si>
  <si>
    <t>USD0.011 per GB for IADataAccess-Bytes:Write in Asia Pacific (Hyderabad)</t>
  </si>
  <si>
    <t>APS5-IADataAccess-Bytes</t>
  </si>
  <si>
    <t>65RSAUT45YTBWNBB.JRTCKXETXF.6YS6EN2CT7</t>
  </si>
  <si>
    <t>USD $0.03 per GB-Mo for Archive writes/tiering (USE1)</t>
  </si>
  <si>
    <t>USE1-ArchiveDataAccess-Bytes</t>
  </si>
  <si>
    <t>6JZZHJKKPT2R7UFK.JRTCKXETXF.6YS6EN2CT7</t>
  </si>
  <si>
    <t>USD $0.033 per GB-Mo for Archive writes/tiering (EUW2)</t>
  </si>
  <si>
    <t>EUW2-ArchiveDataAccess-Bytes</t>
  </si>
  <si>
    <t>85NTX7TF63GZ8MDJ.JRTCKXETXF.6YS6EN2CT7</t>
  </si>
  <si>
    <t>USD0.07 per GB for ETDataAccess-Bytes:Write in Europe (Zurich)</t>
  </si>
  <si>
    <t>EUC2-ETDataAccess-Bytes</t>
  </si>
  <si>
    <t>8BD7RBCDMP4EBS8A.JRTCKXETXF.6YS6EN2CT7</t>
  </si>
  <si>
    <t>USD $0.036 per GB-Mo for Archive writes/tiering (UGW1)</t>
  </si>
  <si>
    <t>UGW1-ArchiveDataAccess-Bytes</t>
  </si>
  <si>
    <t>8J2XTMEBETZ3Z486.JRTCKXETXF.6YS6EN2CT7</t>
  </si>
  <si>
    <t>USD $0.07 per GB for Elastic Throughput writes (EUS1)</t>
  </si>
  <si>
    <t>EUS1-ETDataAccess-Bytes</t>
  </si>
  <si>
    <t>8M8TSVRJCRMVAQJP.JRTCKXETXF.6YS6EN2CT7</t>
  </si>
  <si>
    <t>USD $0.01 per GB for Infrequent Access writes (EUN1)</t>
  </si>
  <si>
    <t>EUN1-IADataAccess-Bytes</t>
  </si>
  <si>
    <t>8WEDHB67PPHGNJ8F.JRTCKXETXF.6YS6EN2CT7</t>
  </si>
  <si>
    <t>USD $0.07 per GB for Elastic Throughput writes (UGE1)</t>
  </si>
  <si>
    <t>UGE1-ETDataAccess-Bytes</t>
  </si>
  <si>
    <t>97W2ENZ6XYTXKJY8.JRTCKXETXF.6YS6EN2CT7</t>
  </si>
  <si>
    <t>USD $0.07 per GB for Elastic Throughput writes (USW1)</t>
  </si>
  <si>
    <t>USW1-ETDataAccess-Bytes</t>
  </si>
  <si>
    <t>9UKPGHVFUWECYX32.JRTCKXETXF.6YS6EN2CT7</t>
  </si>
  <si>
    <t>USD $0.07 per GB for Elastic Throughput writes (MEC1)</t>
  </si>
  <si>
    <t>MEC1-ETDataAccess-Bytes</t>
  </si>
  <si>
    <t>9WSW75UG7MXAHKN7.JRTCKXETXF.6YS6EN2CT7</t>
  </si>
  <si>
    <t>USD $0.11 per GB for Elastic Throughput writes (SAE1)</t>
  </si>
  <si>
    <t>SAE1-ETDataAccess-Bytes</t>
  </si>
  <si>
    <t>AB6S7KUWQ6FKEN72.JRTCKXETXF.6YS6EN2CT7</t>
  </si>
  <si>
    <t>USD $0.036 per GB-Mo for Archive writes/tiering (MES1)</t>
  </si>
  <si>
    <t>MES1-ArchiveDataAccess-Bytes</t>
  </si>
  <si>
    <t>B24VFQPYKYZW9G3F.JRTCKXETXF.6YS6EN2CT7</t>
  </si>
  <si>
    <t>USD $0.036 per GB-Mo for Archive writes/tiering (EUC1)</t>
  </si>
  <si>
    <t>EUC1-ArchiveDataAccess-Bytes</t>
  </si>
  <si>
    <t>B6SS65RQPGS4MSSB.JRTCKXETXF.6YS6EN2CT7</t>
  </si>
  <si>
    <t>USD $0.036 per GB-Mo for Archive writes/tiering (APS6)</t>
  </si>
  <si>
    <t>APS6-ArchiveDataAccess-Bytes</t>
  </si>
  <si>
    <t>B72UHGCWBU99VTJK.JRTCKXETXF.6YS6EN2CT7</t>
  </si>
  <si>
    <t>USD $0.057 per GB-Mo for Archive writes/tiering (SAE1)</t>
  </si>
  <si>
    <t>SAE1-ArchiveDataAccess-Bytes</t>
  </si>
  <si>
    <t>BA478CC6K2HYAUP4.JRTCKXETXF.6YS6EN2CT7</t>
  </si>
  <si>
    <t>USD $0.07 per GB for Elastic Throughput writes (EUC1)</t>
  </si>
  <si>
    <t>EUC1-ETDataAccess-Bytes</t>
  </si>
  <si>
    <t>C6E3D2GYS32ED57D.JRTCKXETXF.6YS6EN2CT7</t>
  </si>
  <si>
    <t>USD0.0396 per GB for ArchiveDataAccess-Bytes:Write in Israel (Tel Aviv)</t>
  </si>
  <si>
    <t>ILC1-ArchiveDataAccess-Bytes</t>
  </si>
  <si>
    <t>CDUWHCY4QJS48BWE.JRTCKXETXF.6YS6EN2CT7</t>
  </si>
  <si>
    <t>USD $0.08 per GB for Elastic Throughput writes (AFS1)</t>
  </si>
  <si>
    <t>AFS1-ETDataAccess-Bytes</t>
  </si>
  <si>
    <t>CMBGSWWUTJBMPP8A.JRTCKXETXF.6YS6EN2CT7</t>
  </si>
  <si>
    <t>USD $0.036 per GB-Mo for Archive writes/tiering (EUS1)</t>
  </si>
  <si>
    <t>EUS1-ArchiveDataAccess-Bytes</t>
  </si>
  <si>
    <t>CX7GR54FUSUDA38S.JRTCKXETXF.6YS6EN2CT7</t>
  </si>
  <si>
    <t>USD $0.012 per GB for Infrequent Access writes (UGE1)</t>
  </si>
  <si>
    <t>UGE1-IADataAccess-Bytes</t>
  </si>
  <si>
    <t>D5URAQKV52THUNWQ.JRTCKXETXF.6YS6EN2CT7</t>
  </si>
  <si>
    <t>USD $0.033 per GB-Mo for Archive writes/tiering (CAN1)</t>
  </si>
  <si>
    <t>CAN1-ArchiveDataAccess-Bytes</t>
  </si>
  <si>
    <t>D8Y4CQH6SWXURP7P.JRTCKXETXF.6YS6EN2CT7</t>
  </si>
  <si>
    <t>USD $0.036 per GB-Mo for Archive writes/tiering (MEC1)</t>
  </si>
  <si>
    <t>MEC1-ArchiveDataAccess-Bytes</t>
  </si>
  <si>
    <t>DDGHYX7W7RJRKBGX.JRTCKXETXF.6YS6EN2CT7</t>
  </si>
  <si>
    <t>USD $0.033 per GB-Mo for Archive writes/tiering (EUW3)</t>
  </si>
  <si>
    <t>EUW3-ArchiveDataAccess-Bytes</t>
  </si>
  <si>
    <t>DR8JUAFFJG6AUQ37.JRTCKXETXF.6YS6EN2CT7</t>
  </si>
  <si>
    <t>USD $0.03 per GB-Mo for Archive writes/tiering (EUN1)</t>
  </si>
  <si>
    <t>EUN1-ArchiveDataAccess-Bytes</t>
  </si>
  <si>
    <t>DUTK9KS3STJS4Y3X.JRTCKXETXF.6YS6EN2CT7</t>
  </si>
  <si>
    <t>USD $0.036 per GB-Mo for Archive writes/tiering (APS1)</t>
  </si>
  <si>
    <t>APS1-ArchiveDataAccess-Bytes</t>
  </si>
  <si>
    <t>DW3E37M4RPXZXC8Y.JRTCKXETXF.6YS6EN2CT7</t>
  </si>
  <si>
    <t>USD $0.033 per GB-Mo for Archive writes/tiering (EU)</t>
  </si>
  <si>
    <t>EU-ArchiveDataAccess-Bytes</t>
  </si>
  <si>
    <t>E94TBX54NWX3DPMZ.JRTCKXETXF.6YS6EN2CT7</t>
  </si>
  <si>
    <t>USD $0.036 per GB-Mo for Archive writes/tiering (APS2)</t>
  </si>
  <si>
    <t>APS2-ArchiveDataAccess-Bytes</t>
  </si>
  <si>
    <t>EEPWN6DEEZHXCMU7.JRTCKXETXF.6YS6EN2CT7</t>
  </si>
  <si>
    <t>USD $0.011 per GB for Infrequent Access writes (APS3)</t>
  </si>
  <si>
    <t>APS3-IADataAccess-Bytes</t>
  </si>
  <si>
    <t>EFEPKPPTEMHGXUQP.JRTCKXETXF.6YS6EN2CT7</t>
  </si>
  <si>
    <t>USD $0.033 per GB-Mo for Archive writes/tiering (APN2)</t>
  </si>
  <si>
    <t>APN2-ArchiveDataAccess-Bytes</t>
  </si>
  <si>
    <t>EU7WBKG7UFM4WK8Z.JRTCKXETXF.6YS6EN2CT7</t>
  </si>
  <si>
    <t>USD $0.011 per GB for IADataAccess-Bytes:Write in Canada West (Calgary)</t>
  </si>
  <si>
    <t>CAN2-IADataAccess-Bytes</t>
  </si>
  <si>
    <t>F3EMGQGJV9TQ5EP8.JRTCKXETXF.6YS6EN2CT7</t>
  </si>
  <si>
    <t>USD0.011 per GB for IADataAccess-Bytes:Write in Europe (Spain)</t>
  </si>
  <si>
    <t>EUS2-IADataAccess-Bytes</t>
  </si>
  <si>
    <t>FEQX7F7UT3YCKTD7.JRTCKXETXF.6YS6EN2CT7</t>
  </si>
  <si>
    <t>USD $0.011 per GB for Infrequent Access writes (CAN1)</t>
  </si>
  <si>
    <t>CAN1-IADataAccess-Bytes</t>
  </si>
  <si>
    <t>FSF9GY4ZE8FHX9MY.JRTCKXETXF.6YS6EN2CT7</t>
  </si>
  <si>
    <t>USD0.014 per GB for IADataAccess-Bytes:Write in Europe (Zurich)</t>
  </si>
  <si>
    <t>EUC2-IADataAccess-Bytes</t>
  </si>
  <si>
    <t>FXP6TG3X42ZWFFSB.JRTCKXETXF.6YS6EN2CT7</t>
  </si>
  <si>
    <t>USD $0.033 per GB-Mo for Archive writes/tiering (APS3)</t>
  </si>
  <si>
    <t>APS3-ArchiveDataAccess-Bytes</t>
  </si>
  <si>
    <t>G57Q44GJ3KKB2SRT.JRTCKXETXF.6YS6EN2CT7</t>
  </si>
  <si>
    <t>USD $0.036 per GB-Mo for Archive writes/tiering (APN3)</t>
  </si>
  <si>
    <t>APN3-ArchiveDataAccess-Bytes</t>
  </si>
  <si>
    <t>G7XVZM4WSXMD882D.JRTCKXETXF.6YS6EN2CT7</t>
  </si>
  <si>
    <t>USD0.012 per GB for IADataAccess-Bytes:Write in Middle East (UAE)</t>
  </si>
  <si>
    <t>MEC1-IADataAccess-Bytes</t>
  </si>
  <si>
    <t>GBHA6SWWSA5A9ECQ.JRTCKXETXF.6YS6EN2CT7</t>
  </si>
  <si>
    <t>USD $0.03 per GB-Mo for Archive writes/tiering (USW2)</t>
  </si>
  <si>
    <t>USW2-ArchiveDataAccess-Bytes</t>
  </si>
  <si>
    <t>H78UZ2P9MH2QFUTH.JRTCKXETXF.6YS6EN2CT7</t>
  </si>
  <si>
    <t>USD $0.07 per GB for Elastic Throughput writes (APS1)</t>
  </si>
  <si>
    <t>APS1-ETDataAccess-Bytes</t>
  </si>
  <si>
    <t>J3PJUGNNNY4254SE.JRTCKXETXF.6YS6EN2CT7</t>
  </si>
  <si>
    <t>USD $0.011 per GB for Infrequent Access writes (APN2)</t>
  </si>
  <si>
    <t>APN2-IADataAccess-Bytes</t>
  </si>
  <si>
    <t>JEKCKKT3HNWRF4DZ.JRTCKXETXF.6YS6EN2CT7</t>
  </si>
  <si>
    <t>USD $0.06 per GB for Elastic Throughput writes (USW2)</t>
  </si>
  <si>
    <t>USW2-ETDataAccess-Bytes</t>
  </si>
  <si>
    <t>JEM2BBSUV7KETRVF.JRTCKXETXF.6YS6EN2CT7</t>
  </si>
  <si>
    <t>USD0.0132 per GB for IADataAccess-Bytes:Write in Israel (Tel Aviv)</t>
  </si>
  <si>
    <t>ILC1-IADataAccess-Bytes</t>
  </si>
  <si>
    <t>JZ7Q38E3VRAZBAPS.JRTCKXETXF.6YS6EN2CT7</t>
  </si>
  <si>
    <t>USD $0.07 per GB for Elastic Throughput writes (APS4)</t>
  </si>
  <si>
    <t>APS4-ETDataAccess-Bytes</t>
  </si>
  <si>
    <t>KFYQFTTNBG48UAZM.JRTCKXETXF.6YS6EN2CT7</t>
  </si>
  <si>
    <t>USD $0.07 per GB for ETDataAccess-Bytes:Write in Canada West (Calgary)</t>
  </si>
  <si>
    <t>CAN2-ETDataAccess-Bytes</t>
  </si>
  <si>
    <t>KRBSMYKDBKJGWCAS.JRTCKXETXF.6YS6EN2CT7</t>
  </si>
  <si>
    <t>USD $0.013 per GB for Infrequent Access writes (APE1)</t>
  </si>
  <si>
    <t>APE1-IADataAccess-Bytes</t>
  </si>
  <si>
    <t>M4S7SPH42HUTPW63.JRTCKXETXF.6YS6EN2CT7</t>
  </si>
  <si>
    <t>USD $0.07 per GB for Elastic Throughput writes (MES1)</t>
  </si>
  <si>
    <t>MES1-ETDataAccess-Bytes</t>
  </si>
  <si>
    <t>MEX75MEH93FN7P9S.JRTCKXETXF.6YS6EN2CT7</t>
  </si>
  <si>
    <t>USD $0.013 per GB for Infrequent Access writes (AFS1)</t>
  </si>
  <si>
    <t>AFS1-IADataAccess-Bytes</t>
  </si>
  <si>
    <t>ND8E2CPM4959G8EA.JRTCKXETXF.6YS6EN2CT7</t>
  </si>
  <si>
    <t>USD $0.07 per GB for Elastic Throughput writes (APN2)</t>
  </si>
  <si>
    <t>APN2-ETDataAccess-Bytes</t>
  </si>
  <si>
    <t>NPGA26RW2773XWX2.JRTCKXETXF.6YS6EN2CT7</t>
  </si>
  <si>
    <t>USD $0.011 per GB for Infrequent Access writes (USW1)</t>
  </si>
  <si>
    <t>USW1-IADataAccess-Bytes</t>
  </si>
  <si>
    <t>NQHTMAVQWZ3CR3XH.JRTCKXETXF.6YS6EN2CT7</t>
  </si>
  <si>
    <t>USD $0.07 per GB for Elastic Throughput writes (EU)</t>
  </si>
  <si>
    <t>EU-ETDataAccess-Bytes</t>
  </si>
  <si>
    <t>PHVCPZ3TJCNM23Z2.JRTCKXETXF.6YS6EN2CT7</t>
  </si>
  <si>
    <t>USD $0.033 per GB-Mo for Archive writes/tiering (USW1)</t>
  </si>
  <si>
    <t>USW1-ArchiveDataAccess-Bytes</t>
  </si>
  <si>
    <t>PNS6ZS2ZGF9XQG3G.JRTCKXETXF.6YS6EN2CT7</t>
  </si>
  <si>
    <t>USD $0.012 per GB for Infrequent Access writes (APS1)</t>
  </si>
  <si>
    <t>APS1-IADataAccess-Bytes</t>
  </si>
  <si>
    <t>PNY9UWJBSGFEW3FQ.JRTCKXETXF.6YS6EN2CT7</t>
  </si>
  <si>
    <t>USD $0.011 per GB for Infrequent Access writes (EUW2)</t>
  </si>
  <si>
    <t>EUW2-IADataAccess-Bytes</t>
  </si>
  <si>
    <t>PPX9589CCNPVENDX.JRTCKXETXF.6YS6EN2CT7</t>
  </si>
  <si>
    <t>USD0.0792 per GB for ETDataAccess-Bytes:Write in Israel (Tel Aviv)</t>
  </si>
  <si>
    <t>ILC1-ETDataAccess-Bytes</t>
  </si>
  <si>
    <t>PQNK59AKKRP68PNY.JRTCKXETXF.6YS6EN2CT7</t>
  </si>
  <si>
    <t>USD $0.03 per GB-Mo for Archive writes/tiering (USE2)</t>
  </si>
  <si>
    <t>USE2-ArchiveDataAccess-Bytes</t>
  </si>
  <si>
    <t>Q3QM26QCC3YT488M.JRTCKXETXF.6YS6EN2CT7</t>
  </si>
  <si>
    <t>USD $0.012 per GB for Infrequent Access writes in Asia Pacific (Jakarta)</t>
  </si>
  <si>
    <t>APS4-IADataAccess-Bytes</t>
  </si>
  <si>
    <t>QH5TXT4GY3T38GWA.JRTCKXETXF.6YS6EN2CT7</t>
  </si>
  <si>
    <t>USD $0.012 per GB for Infrequent Access writes (MES1)</t>
  </si>
  <si>
    <t>MES1-IADataAccess-Bytes</t>
  </si>
  <si>
    <t>RB77NJDSXPRXDC9B.JRTCKXETXF.6YS6EN2CT7</t>
  </si>
  <si>
    <t>USD $0.019 per GB for Infrequent Access writes (SAE1)</t>
  </si>
  <si>
    <t>SAE1-IADataAccess-Bytes</t>
  </si>
  <si>
    <t>RD8WBZT8PWEDUJVE.JRTCKXETXF.6YS6EN2CT7</t>
  </si>
  <si>
    <t>USD $0.011 per GB for Infrequent Access writes (EUW3)</t>
  </si>
  <si>
    <t>EUW3-IADataAccess-Bytes</t>
  </si>
  <si>
    <t>S8FTKEB6RX6V7XJV.JRTCKXETXF.6YS6EN2CT7</t>
  </si>
  <si>
    <t>USD $0.07 per GB for Elastic Throughput writes (CAN1)</t>
  </si>
  <si>
    <t>CAN1-ETDataAccess-Bytes</t>
  </si>
  <si>
    <t>SGA2EE3KME75QSXP.JRTCKXETXF.6YS6EN2CT7</t>
  </si>
  <si>
    <t>USD $0.011 per GB for Infrequent Access writes (EU)</t>
  </si>
  <si>
    <t>EU-IADataAccess-Bytes</t>
  </si>
  <si>
    <t>T2WEN56R58D95HEV.JRTCKXETXF.6YS6EN2CT7</t>
  </si>
  <si>
    <t>USD0.07 per GB for ETDataAccess-Bytes:Write in Asia Pacific (Hyderabad)</t>
  </si>
  <si>
    <t>APS5-ETDataAccess-Bytes</t>
  </si>
  <si>
    <t>U85UUTFSXDPAWJZ9.JRTCKXETXF.6YS6EN2CT7</t>
  </si>
  <si>
    <t>USD $0.036 per GB-Mo for Archive writes/tiering (APS4)</t>
  </si>
  <si>
    <t>APS4-ArchiveDataAccess-Bytes</t>
  </si>
  <si>
    <t>UD72RZXFNE94WUAN.JRTCKXETXF.6YS6EN2CT7</t>
  </si>
  <si>
    <t>USD0.012 per GB for IADataAccess-Bytes:Write in Asia Pacific (Melbourne)</t>
  </si>
  <si>
    <t>APS6-IADataAccess-Bytes</t>
  </si>
  <si>
    <t>UVAJ7VDHHVTUBRVP.JRTCKXETXF.6YS6EN2CT7</t>
  </si>
  <si>
    <t>USD $0.07 per GB for Elastic Throughput writes (EUW3)</t>
  </si>
  <si>
    <t>EUW3-ETDataAccess-Bytes</t>
  </si>
  <si>
    <t>V4KTWKQH2Y6YP7P3.JRTCKXETXF.6YS6EN2CT7</t>
  </si>
  <si>
    <t>USD $0.012 per GB for Infrequent Access writes (EUS1)</t>
  </si>
  <si>
    <t>EUS1-IADataAccess-Bytes</t>
  </si>
  <si>
    <t>V6WX3DXQQYAVQDR8.JRTCKXETXF.6YS6EN2CT7</t>
  </si>
  <si>
    <t>USD $0.06 per GB for Elastic Throughput writes (USE1)</t>
  </si>
  <si>
    <t>USE1-ETDataAccess-Bytes</t>
  </si>
  <si>
    <t>VUGYU2PHSDMFSGCH.JRTCKXETXF.6YS6EN2CT7</t>
  </si>
  <si>
    <t>USD $0.039 per GB-Mo for Archive writes/tiering (APE1)</t>
  </si>
  <si>
    <t>APE1-ArchiveDataAccess-Bytes</t>
  </si>
  <si>
    <t>VXDYEA53VY23ZWQN.JRTCKXETXF.6YS6EN2CT7</t>
  </si>
  <si>
    <t>USD $0.01 per GB for Infrequent Access writes (USW2)</t>
  </si>
  <si>
    <t>USW2-IADataAccess-Bytes</t>
  </si>
  <si>
    <t>W3K6P2D2FW6YR9E8.JRTCKXETXF.6YS6EN2CT7</t>
  </si>
  <si>
    <t>USD $0.012 per GB for Infrequent Access writes (UGW1)</t>
  </si>
  <si>
    <t>UGW1-IADataAccess-Bytes</t>
  </si>
  <si>
    <t>WNN6XKXD39ZAUKJ9.JRTCKXETXF.6YS6EN2CT7</t>
  </si>
  <si>
    <t>USD $0.07 per GB for Elastic Throughput writes (APN3)</t>
  </si>
  <si>
    <t>APN3-ETDataAccess-Bytes</t>
  </si>
  <si>
    <t>WPR45BR95CQVQZU2.JRTCKXETXF.6YS6EN2CT7</t>
  </si>
  <si>
    <t>USD $0.06 per GB for Elastic Throughput writes (USE2)</t>
  </si>
  <si>
    <t>USE2-ETDataAccess-Bytes</t>
  </si>
  <si>
    <t>WUSSXZ6ZDX29AKC5.JRTCKXETXF.6YS6EN2CT7</t>
  </si>
  <si>
    <t>USD $0.039 per GB-Mo for Archive writes/tiering (AFS1)</t>
  </si>
  <si>
    <t>AFS1-ArchiveDataAccess-Bytes</t>
  </si>
  <si>
    <t>X2P6AEKVKX4YHCR4.JRTCKXETXF.6YS6EN2CT7</t>
  </si>
  <si>
    <t>USD $0.012 per GB for Infrequent Access write (APN3)</t>
  </si>
  <si>
    <t>APN3-IADataAccess-Bytes</t>
  </si>
  <si>
    <t>XBG88WS5XNZ2NFXH.JRTCKXETXF.6YS6EN2CT7</t>
  </si>
  <si>
    <t>USD $0.08 per GB for Elastic Throughput writes (APE1)</t>
  </si>
  <si>
    <t>APE1-ETDataAccess-Bytes</t>
  </si>
  <si>
    <t>YWRRN6F6CNV4CDZJ.JRTCKXETXF.6YS6EN2CT7</t>
  </si>
  <si>
    <t>USD $0.012 per GB for Infrequent Access writes (APS2)</t>
  </si>
  <si>
    <t>APS2-IADataAccess-Bytes</t>
  </si>
  <si>
    <t>Z2HBV6BM8FZJBKMB.JRTCKXETXF.6YS6EN2CT7</t>
  </si>
  <si>
    <t>USD0.07 per GB for ETDataAccess-Bytes:Write in Europe (Spain)</t>
  </si>
  <si>
    <t>EUS2-ETDataAccess-Bytes</t>
  </si>
  <si>
    <t>Z6MAHX4VV6RTQKKB.JRTCKXETXF.6YS6EN2CT7</t>
  </si>
  <si>
    <t>USD $0.012 per GB for Infrequent Access writes (APN1)</t>
  </si>
  <si>
    <t>APN1-IADataAccess-Bytes</t>
  </si>
  <si>
    <t>ZHBV3VFEK2QRJMHW.JRTCKXETXF.6YS6EN2CT7</t>
  </si>
  <si>
    <t>USD $0.042 per GB-Mo for Archive writes/tiering (EUC2)</t>
  </si>
  <si>
    <t>EUC2-ArchiveDataAccess-Bytes</t>
  </si>
  <si>
    <t>ZHMGT73E4GUWBQ7U.JRTCKXETXF.6YS6EN2CT7</t>
  </si>
  <si>
    <t>USD $0.07 per GB for Elastic Throughput writes (UGW1)</t>
  </si>
  <si>
    <t>UGW1-ETDataAccess-Bytes</t>
  </si>
  <si>
    <t>ZVKPMJ9K7UZBQKY3.JRTCKXETXF.6YS6EN2CT7</t>
  </si>
  <si>
    <t>USD $0.033 per GB for ArchiveDataAccess-Bytes:Write in Canada West (Calgary)</t>
  </si>
  <si>
    <t>CAN2-ArchiveDataAccess-Bytes</t>
  </si>
  <si>
    <t>2DH4HZHQEVTNPKNY.JRTCKXETXF.6YS6EN2CT7</t>
  </si>
  <si>
    <t>USD $0.04 per GB for Elastic Throughput reads (EUS1)</t>
  </si>
  <si>
    <t>2JCA49E2YW4328UB.JRTCKXETXF.6YS6EN2CT7</t>
  </si>
  <si>
    <t>USD $0.033 per GB-Mo for Archive reads (EU)</t>
  </si>
  <si>
    <t>2PCUWP9WTFHUJD9C.JRTCKXETXF.6YS6EN2CT7</t>
  </si>
  <si>
    <t>USD $0.036 per GB-Mo for Archive reads (APS4)</t>
  </si>
  <si>
    <t>2VDM8S4AMVZH3VW9.JRTCKXETXF.6YS6EN2CT7</t>
  </si>
  <si>
    <t>USD $0.011 per GB for Infrequent Access reads (APN2)</t>
  </si>
  <si>
    <t>2W3HPF5EMCVF77XK.JRTCKXETXF.6YS6EN2CT7</t>
  </si>
  <si>
    <t>USD $0.04 per GB for Elastic Throughput reads (APS2)</t>
  </si>
  <si>
    <t>2YR9TYND2TVMD9M6.JRTCKXETXF.6YS6EN2CT7</t>
  </si>
  <si>
    <t>USD $0.036 per GB-Mo for Archive reads (MEC1)</t>
  </si>
  <si>
    <t>33ZMPM2BAFJU544S.JRTCKXETXF.6YS6EN2CT7</t>
  </si>
  <si>
    <t>USD $0.036 per GB-Mo for Archive reads (APN1)</t>
  </si>
  <si>
    <t>387BQEGP7Q9S542N.JRTCKXETXF.6YS6EN2CT7</t>
  </si>
  <si>
    <t>USD0.0396 per GB for ETDataAccess-Bytes:Read in Israel (Tel Aviv)</t>
  </si>
  <si>
    <t>3AN527QH7E8D4S58.JRTCKXETXF.6YS6EN2CT7</t>
  </si>
  <si>
    <t>USD $0.011 per GB for Infrequent Access reads (APS3)</t>
  </si>
  <si>
    <t>3QUK8TGBR7JJSPFC.JRTCKXETXF.6YS6EN2CT7</t>
  </si>
  <si>
    <t>USD $0.033 per GB-Mo for Archive reads (EUW3)</t>
  </si>
  <si>
    <t>3TY6HK8KMBFUBQJD.JRTCKXETXF.6YS6EN2CT7</t>
  </si>
  <si>
    <t>USD0.036 per GB for ETDataAccess-Bytes:Read in Asia Pacific (Melbourne)</t>
  </si>
  <si>
    <t>4CGD4BXZQQZBCFJY.JRTCKXETXF.6YS6EN2CT7</t>
  </si>
  <si>
    <t>USD $0.012 per GB for Infrequent Access reads (APN3)</t>
  </si>
  <si>
    <t>4G7WX47PUPM3SCZR.JRTCKXETXF.6YS6EN2CT7</t>
  </si>
  <si>
    <t>USD0.03 per GB for ETDataAccess-Bytes:Read in Europe (Spain)</t>
  </si>
  <si>
    <t>4ZNGR23WCDUCFZ5W.JRTCKXETXF.6YS6EN2CT7</t>
  </si>
  <si>
    <t>USD $0.033 per GB-Mo for Archive reads (USW1)</t>
  </si>
  <si>
    <t>5C57C7JEWDARXVU2.JRTCKXETXF.6YS6EN2CT7</t>
  </si>
  <si>
    <t>USD $0.011 per GB for Infrequent Access reads (EUW2)</t>
  </si>
  <si>
    <t>6RX52KQMQRFYFEHD.JRTCKXETXF.6YS6EN2CT7</t>
  </si>
  <si>
    <t>USD0.0132 per GB for IADataAccess-Bytes:Read in Israel (Tel Aviv)</t>
  </si>
  <si>
    <t>7F4KEN259NFMN6AW.JRTCKXETXF.6YS6EN2CT7</t>
  </si>
  <si>
    <t>USD $0.033 per GB-Mo for Archive reads (APN2)</t>
  </si>
  <si>
    <t>7F9VB2J3A3KYG3NW.JRTCKXETXF.6YS6EN2CT7</t>
  </si>
  <si>
    <t>USD $0.01 per GB for Infrequent Access reads (USE1)</t>
  </si>
  <si>
    <t>7N3M2F8495CZNB9W.JRTCKXETXF.6YS6EN2CT7</t>
  </si>
  <si>
    <t>USD $0.03 per GB-Mo for Archive reads (USW2)</t>
  </si>
  <si>
    <t>7T22B75C9UCA34EF.JRTCKXETXF.6YS6EN2CT7</t>
  </si>
  <si>
    <t>USD0.012 per GB for IADataAccess-Bytes:Read in Asia Pacific (Melbourne)</t>
  </si>
  <si>
    <t>885FW6D32XGVUKUE.JRTCKXETXF.6YS6EN2CT7</t>
  </si>
  <si>
    <t>USD $0.013 per GB for Infrequent Access reads (APE1)</t>
  </si>
  <si>
    <t>8AWW4SYHCHVFYN3U.JRTCKXETXF.6YS6EN2CT7</t>
  </si>
  <si>
    <t>USD $0.033 per GB-Mo for Archive reads (CAN1)</t>
  </si>
  <si>
    <t>8KF32AFDQWF2NRMJ.JRTCKXETXF.6YS6EN2CT7</t>
  </si>
  <si>
    <t>USD $0.011 per GB for Infrequent Access reads (CAN1)</t>
  </si>
  <si>
    <t>96PKH9NVTBD98SYT.JRTCKXETXF.6YS6EN2CT7</t>
  </si>
  <si>
    <t>USD $0.011 per GB for IADataAccess-Bytes:Read in Canada West (Calgary)</t>
  </si>
  <si>
    <t>9PZZPD36BY5NH3UW.JRTCKXETXF.6YS6EN2CT7</t>
  </si>
  <si>
    <t>USD $0.011 per GB for Infrequent Access reads (EUW3)</t>
  </si>
  <si>
    <t>9SGACCC2U3WPEZ3H.JRTCKXETXF.6YS6EN2CT7</t>
  </si>
  <si>
    <t>USD $0.013 per GB for Infrequent Access reads (AFS1)</t>
  </si>
  <si>
    <t>9WKDYX5JFN8478SY.JRTCKXETXF.6YS6EN2CT7</t>
  </si>
  <si>
    <t>USD $0.057 per GB-Mo for Archive reads (SAE1)</t>
  </si>
  <si>
    <t>9X29BA9T3JZVBRP7.JRTCKXETXF.6YS6EN2CT7</t>
  </si>
  <si>
    <t>USD $0.012 per GB for Infrequent Access reads in Asia Pacific (Jakarta)</t>
  </si>
  <si>
    <t>9YFXPH8X79JBENB3.JRTCKXETXF.6YS6EN2CT7</t>
  </si>
  <si>
    <t>USD $0.03 per GB for Elastic Throughput reads (USW2)</t>
  </si>
  <si>
    <t>BAP3GU66HUYDEHEU.JRTCKXETXF.6YS6EN2CT7</t>
  </si>
  <si>
    <t>USD $0.01 per GB for Infrequent Access reads (USW2)</t>
  </si>
  <si>
    <t>BWG7R3H2HC9HF6WE.JRTCKXETXF.6YS6EN2CT7</t>
  </si>
  <si>
    <t>USD0.012 per GB for IADataAccess-Bytes:Read in Middle East (UAE)</t>
  </si>
  <si>
    <t>CMSPETMVCMA6V99J.JRTCKXETXF.6YS6EN2CT7</t>
  </si>
  <si>
    <t>USD $0.012 per GB for Infrequent Access reads (APS2)</t>
  </si>
  <si>
    <t>CST5M7S879BKKSWF.JRTCKXETXF.6YS6EN2CT7</t>
  </si>
  <si>
    <t>USD $0.03 per GB-Mo for Archive reads (USE2)</t>
  </si>
  <si>
    <t>D3T6D7RKKBGDR28H.JRTCKXETXF.6YS6EN2CT7</t>
  </si>
  <si>
    <t>USD0.011 per GB for IADataAccess-Bytes:Read in Europe (Spain)</t>
  </si>
  <si>
    <t>DBPWMZWNUWT3UH5B.JRTCKXETXF.6YS6EN2CT7</t>
  </si>
  <si>
    <t>USD $0.012 per GB for Infrequent Access reads (EUC1)</t>
  </si>
  <si>
    <t>DD42K8MR26CTEB3Y.JRTCKXETXF.6YS6EN2CT7</t>
  </si>
  <si>
    <t>USD $0.03 per GB for ETDataAccess-Bytes:Read in Canada West (Calgary)</t>
  </si>
  <si>
    <t>DKQPT3UV5N76DCCV.JRTCKXETXF.6YS6EN2CT7</t>
  </si>
  <si>
    <t>USD $0.03 per GB-Mo for Archive reads (EUN1)</t>
  </si>
  <si>
    <t>DUVWCV8QQ8QR2EAJ.JRTCKXETXF.6YS6EN2CT7</t>
  </si>
  <si>
    <t>USD0.03 per GB for ETDataAccess-Bytes:Read in Asia Pacific (Hyderabad)</t>
  </si>
  <si>
    <t>EN5VW7VGB5WB65YB.JRTCKXETXF.6YS6EN2CT7</t>
  </si>
  <si>
    <t>USD $0.04 per GB for Elastic Throughput reads (APN3)</t>
  </si>
  <si>
    <t>FNJBW7NST7GTNCM6.JRTCKXETXF.6YS6EN2CT7</t>
  </si>
  <si>
    <t>USD $0.033 per GB-Mo for Archive reads (EUS2)</t>
  </si>
  <si>
    <t>G72MK9AVQHW5E8BW.JRTCKXETXF.6YS6EN2CT7</t>
  </si>
  <si>
    <t>USD $0.012 per GB for Infrequent Access reads (APS1)</t>
  </si>
  <si>
    <t>H8ZJNTNSGCQXBFFB.JRTCKXETXF.6YS6EN2CT7</t>
  </si>
  <si>
    <t>USD $0.01 per GB for Infrequent Access reads (EUN1)</t>
  </si>
  <si>
    <t>HDKFQN6JF3AG5K2X.JRTCKXETXF.6YS6EN2CT7</t>
  </si>
  <si>
    <t>USD $0.03 per GB for Elastic Throughput reads (USW1)</t>
  </si>
  <si>
    <t>HJYFTP3EYGCH2NUJ.JRTCKXETXF.6YS6EN2CT7</t>
  </si>
  <si>
    <t>USD $0.012 per GB for Infrequent Access reads (APN1)</t>
  </si>
  <si>
    <t>HQ6K9U3FJCJEWXG2.JRTCKXETXF.6YS6EN2CT7</t>
  </si>
  <si>
    <t>USD $0.036 per GB-Mo for Archive reads (MES1)</t>
  </si>
  <si>
    <t>HRK6B2QUX66JBRK8.JRTCKXETXF.6YS6EN2CT7</t>
  </si>
  <si>
    <t>USD0.0396 per GB for ArchiveDataAccess-Bytes:Read in Israel (Tel Aviv)</t>
  </si>
  <si>
    <t>HWGSR3VRQMR2QPE4.JRTCKXETXF.6YS6EN2CT7</t>
  </si>
  <si>
    <t>USD $0.04 per GB for Elastic Throughput reads (APE1)</t>
  </si>
  <si>
    <t>HX4N5QSR6JNJNNP9.JRTCKXETXF.6YS6EN2CT7</t>
  </si>
  <si>
    <t>USD $0.04 per GB for Elastic Throughput reads (MES1)</t>
  </si>
  <si>
    <t>KETFEMUJ5FVGNW5U.JRTCKXETXF.6YS6EN2CT7</t>
  </si>
  <si>
    <t>USD $0.019 per GB for Infrequent Access reads (SAE1)</t>
  </si>
  <si>
    <t>KU3VJMBWQ4BDW6XS.JRTCKXETXF.6YS6EN2CT7</t>
  </si>
  <si>
    <t>USD $0.03 per GB for Elastic Throughput reads (EUW2)</t>
  </si>
  <si>
    <t>M4AQ5M6EQ6EXKZYY.JRTCKXETXF.6YS6EN2CT7</t>
  </si>
  <si>
    <t>USD $0.03 per GB-Mo for Archive reads (USE1)</t>
  </si>
  <si>
    <t>MXV4AN7VYDZTWNMW.JRTCKXETXF.6YS6EN2CT7</t>
  </si>
  <si>
    <t>USD $0.04 per GB for Elastic Throughput reads (UGE1)</t>
  </si>
  <si>
    <t>NHB2E8Y8AJVSTZEX.JRTCKXETXF.6YS6EN2CT7</t>
  </si>
  <si>
    <t>USD $0.036 per GB-Mo for Archive reads (APN3)</t>
  </si>
  <si>
    <t>NJ9TYPHHPUWV942E.JRTCKXETXF.6YS6EN2CT7</t>
  </si>
  <si>
    <t>USD $0.036 per GB-Mo for Archive reads (APS1)</t>
  </si>
  <si>
    <t>NRP68CXSRRDDPXYE.JRTCKXETXF.6YS6EN2CT7</t>
  </si>
  <si>
    <t>USD $0.04 per GB for Elastic Throughput reads (AFS1)</t>
  </si>
  <si>
    <t>NT8Z63ZBVQY6S6CA.JRTCKXETXF.6YS6EN2CT7</t>
  </si>
  <si>
    <t>USD $0.033 per GB for ArchiveDataAccess-Bytes:Read in Canada West (Calgary)</t>
  </si>
  <si>
    <t>NYMCR5JAH96KM925.JRTCKXETXF.6YS6EN2CT7</t>
  </si>
  <si>
    <t>USD $0.012 per GB for Infrequent Access reads (EUS1)</t>
  </si>
  <si>
    <t>P3PVCHT8XYSPXTFY.JRTCKXETXF.6YS6EN2CT7</t>
  </si>
  <si>
    <t>USD $0.042 per GB-Mo for Archive reads (EUC2)</t>
  </si>
  <si>
    <t>P3WZ3QDV8JTM22TQ.JRTCKXETXF.6YS6EN2CT7</t>
  </si>
  <si>
    <t>USD $0.04 per GB for Elastic Throughput reads (MEC1)</t>
  </si>
  <si>
    <t>PCQY6NEXXDJXYTK6.JRTCKXETXF.6YS6EN2CT7</t>
  </si>
  <si>
    <t>USD $0.036 per GB-Mo for Archive reads (APS2)</t>
  </si>
  <si>
    <t>PHXMPT47FPZX93KH.JRTCKXETXF.6YS6EN2CT7</t>
  </si>
  <si>
    <t>USD $0.03 per GB for Elastic Throughput reads (EUW3)</t>
  </si>
  <si>
    <t>QASQSX2QEC4H6M95.JRTCKXETXF.6YS6EN2CT7</t>
  </si>
  <si>
    <t>USD $0.011 per GB for Infrequent Access reads (EU)</t>
  </si>
  <si>
    <t>QNW7RWUEEDT35KKW.JRTCKXETXF.6YS6EN2CT7</t>
  </si>
  <si>
    <t>USD $0.06 per GB for Elastic Throughput reads (SAE1)</t>
  </si>
  <si>
    <t>QT7BD7JMWEBCF2YM.JRTCKXETXF.6YS6EN2CT7</t>
  </si>
  <si>
    <t>USD $0.03 per GB for Elastic Throughput reads (USE1)</t>
  </si>
  <si>
    <t>R8K6XRADM725FKS8.JRTCKXETXF.6YS6EN2CT7</t>
  </si>
  <si>
    <t>USD $0.036 per GB-Mo for Archive reads (UGE1)</t>
  </si>
  <si>
    <t>RC6T5JGF9T8DA78Y.JRTCKXETXF.6YS6EN2CT7</t>
  </si>
  <si>
    <t>USD $0.033 per GB-Mo for Archive reads (APS5)</t>
  </si>
  <si>
    <t>REEMUWHN8UMBBFFU.JRTCKXETXF.6YS6EN2CT7</t>
  </si>
  <si>
    <t>USD $0.01 per GB for Infrequent Access reads (USE2)</t>
  </si>
  <si>
    <t>RHSM2XMPVT3992JV.JRTCKXETXF.6YS6EN2CT7</t>
  </si>
  <si>
    <t>USD $0.04 per GB for Elastic Throughput reads (UGW1)</t>
  </si>
  <si>
    <t>RJTYQMTZD48VN89Y.JRTCKXETXF.6YS6EN2CT7</t>
  </si>
  <si>
    <t>USD $0.036 per GB-Mo for Archive reads (EUC1)</t>
  </si>
  <si>
    <t>RVN9MV5HXTEAJH76.JRTCKXETXF.6YS6EN2CT7</t>
  </si>
  <si>
    <t>USD $0.033 per GB-Mo for Archive reads (APS3)</t>
  </si>
  <si>
    <t>SKCV3YU482APE7S3.JRTCKXETXF.6YS6EN2CT7</t>
  </si>
  <si>
    <t>USD $0.04 per GB for Elastic Throughput reads (APS4)</t>
  </si>
  <si>
    <t>SRDRS7TM5QAGC3H2.JRTCKXETXF.6YS6EN2CT7</t>
  </si>
  <si>
    <t>USD $0.04 per GB for Elastic Throughput reads (APN1)</t>
  </si>
  <si>
    <t>SXJ82EJQYBBBN9C6.JRTCKXETXF.6YS6EN2CT7</t>
  </si>
  <si>
    <t>USD $0.036 per GB-Mo for Archive reads (EUS1)</t>
  </si>
  <si>
    <t>T34AJ9FBUFHM7BN6.JRTCKXETXF.6YS6EN2CT7</t>
  </si>
  <si>
    <t>USD $0.03 per GB for Elastic Throughput reads (EU)</t>
  </si>
  <si>
    <t>TQM37D8BBPXP283F.JRTCKXETXF.6YS6EN2CT7</t>
  </si>
  <si>
    <t>USD $0.011 per GB for Infrequent Access reads (USW1)</t>
  </si>
  <si>
    <t>TRVHYG9RG82B7JCD.JRTCKXETXF.6YS6EN2CT7</t>
  </si>
  <si>
    <t>USD $0.04 per GB for Elastic Throughput reads (APS1)</t>
  </si>
  <si>
    <t>TSXZGJJJYZ7WJSAV.JRTCKXETXF.6YS6EN2CT7</t>
  </si>
  <si>
    <t>USD $0.03 per GB for Elastic Throughput reads (CAN1)</t>
  </si>
  <si>
    <t>U67TVN3QZB3VPNUP.JRTCKXETXF.6YS6EN2CT7</t>
  </si>
  <si>
    <t>USD0.011 per GB for IADataAccess-Bytes:Read in Asia Pacific (Hyderabad)</t>
  </si>
  <si>
    <t>U6JKFSMQYC2YDDNX.JRTCKXETXF.6YS6EN2CT7</t>
  </si>
  <si>
    <t>USD0.014 per GB for IADataAccess-Bytes:Read in Europe (Zurich)</t>
  </si>
  <si>
    <t>VJW3RV7UAGE5H43T.JRTCKXETXF.6YS6EN2CT7</t>
  </si>
  <si>
    <t>USD $0.03 per GB for Elastic Throughput reads (USE2)</t>
  </si>
  <si>
    <t>VQMYRM9F3BB5H53R.JRTCKXETXF.6YS6EN2CT7</t>
  </si>
  <si>
    <t>USD $0.03 per GB for Elastic Throughput reads (APS3)</t>
  </si>
  <si>
    <t>WK3BZWZSNDNG7TN4.JRTCKXETXF.6YS6EN2CT7</t>
  </si>
  <si>
    <t>USD $0.012 per GB for Infrequent Access reads (UGE1)</t>
  </si>
  <si>
    <t>WKK7FXWTA45NVYZ4.JRTCKXETXF.6YS6EN2CT7</t>
  </si>
  <si>
    <t>USD $0.036 per GB-Mo for Archive reads (APS6)</t>
  </si>
  <si>
    <t>WYGD8K264WNDE8TE.JRTCKXETXF.6YS6EN2CT7</t>
  </si>
  <si>
    <t>USD $0.012 per GB for Infrequent Access reads (UGW1)</t>
  </si>
  <si>
    <t>X34VY9KRD7STZU9F.JRTCKXETXF.6YS6EN2CT7</t>
  </si>
  <si>
    <t>USD $0.03 per GB for Elastic Throughput reads (APN2)</t>
  </si>
  <si>
    <t>XGVKJGW3GQ7PUVAR.JRTCKXETXF.6YS6EN2CT7</t>
  </si>
  <si>
    <t>USD $0.039 per GB-Mo for Archive reads (AFS1)</t>
  </si>
  <si>
    <t>XM56AFHYYW8FWMUV.JRTCKXETXF.6YS6EN2CT7</t>
  </si>
  <si>
    <t>USD $0.039 per GB-Mo for Archive reads (APE1)</t>
  </si>
  <si>
    <t>XNFDP3ZEMBXJ8G9J.JRTCKXETXF.6YS6EN2CT7</t>
  </si>
  <si>
    <t>USD0.04 per GB for ETDataAccess-Bytes:Read in Europe (Zurich)</t>
  </si>
  <si>
    <t>Y76J95MDWT6EGBKT.JRTCKXETXF.6YS6EN2CT7</t>
  </si>
  <si>
    <t>USD $0.036 per GB-Mo for Archive reads (UGW1)</t>
  </si>
  <si>
    <t>Y76WMW87TENDNDYS.JRTCKXETXF.6YS6EN2CT7</t>
  </si>
  <si>
    <t>USD $0.012 per GB for Infrequent Access reads (MES1)</t>
  </si>
  <si>
    <t>Y84QSZWEPC2WJ4WW.JRTCKXETXF.6YS6EN2CT7</t>
  </si>
  <si>
    <t>USD $0.04 per GB for Elastic Throughput reads (EUC1)</t>
  </si>
  <si>
    <t>YRA4EEFH5Y4WUUNS.JRTCKXETXF.6YS6EN2CT7</t>
  </si>
  <si>
    <t>USD $0.033 per GB-Mo for Archive reads (EUW2)</t>
  </si>
  <si>
    <t>Z4XW6M6QAPHMAHRJ.JRTCKXETXF.6YS6EN2CT7</t>
  </si>
  <si>
    <t>USD $0.03 per GB for Elastic Throughput reads (EUN1)</t>
  </si>
  <si>
    <t>2KEXHST6785H99PY.JRTCKXETXF.6YS6EN2CT7</t>
  </si>
  <si>
    <t>USD $0.00 per MiBps-Mo for throughput included with Standard storage (APS2)</t>
  </si>
  <si>
    <t>Provisioned Throughput</t>
  </si>
  <si>
    <t>APS2-IncludedTP-MiBpsHrs</t>
  </si>
  <si>
    <t>3BYVF2YWCGKEEWRK.JRTCKXETXF.6YS6EN2CT7</t>
  </si>
  <si>
    <t>USD $6.60 per MiBps-Mo for Provisioned Throughput (APS3)</t>
  </si>
  <si>
    <t>APS3-ProvisionedTP-MiBpsHrs</t>
  </si>
  <si>
    <t>3MNTKJTVD86Y8CUH.JRTCKXETXF.6YS6EN2CT7</t>
  </si>
  <si>
    <t>USD $0.00 per MiBps-Mo for throughput included with Standard storage (USE1)</t>
  </si>
  <si>
    <t>USE1-IncludedTP-MiBpsHrs</t>
  </si>
  <si>
    <t>3MX8CG4KAYSJCW6G.JRTCKXETXF.6YS6EN2CT7</t>
  </si>
  <si>
    <t>USD $0.00 per MiBps-Mo for throughput included with Standard storage (APS3)</t>
  </si>
  <si>
    <t>APS3-IncludedTP-MiBpsHrs</t>
  </si>
  <si>
    <t>3YY5PEGQ9YB98MDQ.JRTCKXETXF.6YS6EN2CT7</t>
  </si>
  <si>
    <t>USD7.2 per MiBps-Mo for ProvisionedTP-MiBpsHrs in Middle East (UAE)</t>
  </si>
  <si>
    <t>MEC1-ProvisionedTP-MiBpsHrs</t>
  </si>
  <si>
    <t>44AH599U2R7FPJ7B.JRTCKXETXF.6YS6EN2CT7</t>
  </si>
  <si>
    <t>USD0.0 per MiBps-Mo for IncludedTP-MiBpsHrs in Asia Pacific (Melbourne)</t>
  </si>
  <si>
    <t>APS6-IncludedTP-MiBpsHrs</t>
  </si>
  <si>
    <t>4TP3RTNWJ4WXKHNG.JRTCKXETXF.6YS6EN2CT7</t>
  </si>
  <si>
    <t>USD $7.20 per MiBps-Mo for Provisioned Throughput (APN1)</t>
  </si>
  <si>
    <t>APN1-ProvisionedTP-MiBpsHrs</t>
  </si>
  <si>
    <t>4WC5ZFZYNBN88EQZ.JRTCKXETXF.6YS6EN2CT7</t>
  </si>
  <si>
    <t>USD8.58 per MiBps-Mo for ProvisionedTP-MiBpsHrs in Europe (Zurich)</t>
  </si>
  <si>
    <t>EUC2-ProvisionedTP-MiBpsHrs</t>
  </si>
  <si>
    <t>58HRHGQ8G7C5NB94.JRTCKXETXF.6YS6EN2CT7</t>
  </si>
  <si>
    <t>USD $7.80 per MiBps-Mo for Provisioned Throughput (AFS1)</t>
  </si>
  <si>
    <t>AFS1-ProvisionedTP-MiBpsHrs</t>
  </si>
  <si>
    <t>5JV3BDCH3M5UWCMR.JRTCKXETXF.6YS6EN2CT7</t>
  </si>
  <si>
    <t>USD $0.00 per MiBps-Mo for throughput included with Standard storage (EUW2)</t>
  </si>
  <si>
    <t>EUW2-IncludedTP-MiBpsHrs</t>
  </si>
  <si>
    <t>5ZBJDZ5Z8EHFEX2N.JRTCKXETXF.6YS6EN2CT7</t>
  </si>
  <si>
    <t>USD $0.00 per MiBps-Mo for throughput included with Standard storage (USW1)</t>
  </si>
  <si>
    <t>USW1-IncludedTP-MiBpsHrs</t>
  </si>
  <si>
    <t>64Z3T97CAQDZ57JN.JRTCKXETXF.6YS6EN2CT7</t>
  </si>
  <si>
    <t>USD $7.2 per MiBps-Mo for Provisioned Throughput in Asia Pacific (Jakarta)</t>
  </si>
  <si>
    <t>APS4-ProvisionedTP-MiBpsHrs</t>
  </si>
  <si>
    <t>6MX5KK5PMSTDZGZM.JRTCKXETXF.6YS6EN2CT7</t>
  </si>
  <si>
    <t>USD $0.00 per MiBps-Mo for throughput included with Standard storage (EUC1)</t>
  </si>
  <si>
    <t>EUC1-IncludedTP-MiBpsHrs</t>
  </si>
  <si>
    <t>6UFPS8DQUAYT2WWP.JRTCKXETXF.6YS6EN2CT7</t>
  </si>
  <si>
    <t>USD $7.20 per MiBps-Mo for Provisioned Throughput (MES1)</t>
  </si>
  <si>
    <t>MES1-ProvisionedTP-MiBpsHrs</t>
  </si>
  <si>
    <t>78CGCSKYJGES3S2B.JRTCKXETXF.6YS6EN2CT7</t>
  </si>
  <si>
    <t>USD $7.20 per MiBps-Mo for Provisioned Throughput (EUS1)</t>
  </si>
  <si>
    <t>EUS1-ProvisionedTP-MiBpsHrs</t>
  </si>
  <si>
    <t>7SEK48XBY36QNHFG.JRTCKXETXF.6YS6EN2CT7</t>
  </si>
  <si>
    <t>USD $6.00 per MiBps-Mo for Provisioned Throughput (USW2)</t>
  </si>
  <si>
    <t>USW2-ProvisionedTP-MiBpsHrs</t>
  </si>
  <si>
    <t>7XYQ735PRYCTJYYB.JRTCKXETXF.6YS6EN2CT7</t>
  </si>
  <si>
    <t>USD $0.0 per MiBps-Mo for throughput included with Standard storage in Asia Pacific (Jakarta)</t>
  </si>
  <si>
    <t>APS4-IncludedTP-MiBpsHrs</t>
  </si>
  <si>
    <t>957W37C6SKDGUN2D.JRTCKXETXF.6YS6EN2CT7</t>
  </si>
  <si>
    <t>USD $0.00 per MiBps-Mo for throughput included with Standard storage (APS1)</t>
  </si>
  <si>
    <t>APS1-IncludedTP-MiBpsHrs</t>
  </si>
  <si>
    <t>96GKXP9XHXZFMC9E.JRTCKXETXF.6YS6EN2CT7</t>
  </si>
  <si>
    <t>USD $6.00 per MiBps-Mo for Provisioned Throughput (USE2)</t>
  </si>
  <si>
    <t>USE2-ProvisionedTP-MiBpsHrs</t>
  </si>
  <si>
    <t>9MZSME66RMD25UB3.JRTCKXETXF.6YS6EN2CT7</t>
  </si>
  <si>
    <t>USD $7.20 per MiBps-Mo for Provisioned Throughput (EUC1)</t>
  </si>
  <si>
    <t>EUC1-ProvisionedTP-MiBpsHrs</t>
  </si>
  <si>
    <t>AUZCE4BFENPAWPAP.JRTCKXETXF.6YS6EN2CT7</t>
  </si>
  <si>
    <t>USD7.2 per MiBps-Mo for ProvisionedTP-MiBpsHrs in Asia Pacific (Melbourne)</t>
  </si>
  <si>
    <t>APS6-ProvisionedTP-MiBpsHrs</t>
  </si>
  <si>
    <t>AXGH6MPFQ5958PW9.JRTCKXETXF.6YS6EN2CT7</t>
  </si>
  <si>
    <t>USD $7.20 per MiBps-Mo for Provisioned Throughput (UGE1)</t>
  </si>
  <si>
    <t>UGE1-ProvisionedTP-MiBpsHrs</t>
  </si>
  <si>
    <t>C7TGW6ET26GBRQEU.JRTCKXETXF.6YS6EN2CT7</t>
  </si>
  <si>
    <t>USD $6.60 per MiBps-Mo for Provisioned Throughput (EUW2)</t>
  </si>
  <si>
    <t>EUW2-ProvisionedTP-MiBpsHrs</t>
  </si>
  <si>
    <t>D7AWZP5BHJVNAN7C.JRTCKXETXF.6YS6EN2CT7</t>
  </si>
  <si>
    <t>USD0.0 per MiBps-Mo for IncludedTP-MiBpsHrs in Europe (Zurich)</t>
  </si>
  <si>
    <t>EUC2-IncludedTP-MiBpsHrs</t>
  </si>
  <si>
    <t>DDS8GF8WBT4TXGFE.JRTCKXETXF.6YS6EN2CT7</t>
  </si>
  <si>
    <t>USD0.0 per MiBps-Mo for IncludedTP-MiBpsHrs in Middle East (UAE)</t>
  </si>
  <si>
    <t>MEC1-IncludedTP-MiBpsHrs</t>
  </si>
  <si>
    <t>ECXWWMSEBQS3NVA6.JRTCKXETXF.6YS6EN2CT7</t>
  </si>
  <si>
    <t>USD $0.00 per MiBps-Mo for throughput included with Standard storage (APN1)</t>
  </si>
  <si>
    <t>APN1-IncludedTP-MiBpsHrs</t>
  </si>
  <si>
    <t>EUSMURWBTAZURT7X.JRTCKXETXF.6YS6EN2CT7</t>
  </si>
  <si>
    <t>USD $0.00 per MiBps-Mo for throughput included with Standard storage (SAE1)</t>
  </si>
  <si>
    <t>SAE1-IncludedTP-MiBpsHrs</t>
  </si>
  <si>
    <t>FYRZ468F79TEBFA7.JRTCKXETXF.6YS6EN2CT7</t>
  </si>
  <si>
    <t>USD $0.00 per MiBps-Mo for throughput included with Standard storage (EUS1)</t>
  </si>
  <si>
    <t>EUS1-IncludedTP-MiBpsHrs</t>
  </si>
  <si>
    <t>HCWBVP7KKPD6V9D5.JRTCKXETXF.6YS6EN2CT7</t>
  </si>
  <si>
    <t>USD $0.00 per MiBps-Mo for throughput included with Standard storage (USE2)</t>
  </si>
  <si>
    <t>USE2-IncludedTP-MiBpsHrs</t>
  </si>
  <si>
    <t>HY3X7BVGGSNEXWB7.JRTCKXETXF.6YS6EN2CT7</t>
  </si>
  <si>
    <t>USD $6.60 per MiBps-Mo for Provisioned Throughput (EUW3)</t>
  </si>
  <si>
    <t>EUW3-ProvisionedTP-MiBpsHrs</t>
  </si>
  <si>
    <t>J4G9G99JUXQA2UCZ.JRTCKXETXF.6YS6EN2CT7</t>
  </si>
  <si>
    <t>USD $7.20 per MiBps-Mo for Provisioned Throughput (APN3)</t>
  </si>
  <si>
    <t>APN3-ProvisionedTP-MiBpsHrs</t>
  </si>
  <si>
    <t>N86B75BPR9HHWSVJ.JRTCKXETXF.6YS6EN2CT7</t>
  </si>
  <si>
    <t>USD $0.00 per MiBps-Mo for throughput included with Standard storage (CAN1)</t>
  </si>
  <si>
    <t>CAN1-IncludedTP-MiBpsHrs</t>
  </si>
  <si>
    <t>NZYGV63E6SP2AFWP.JRTCKXETXF.6YS6EN2CT7</t>
  </si>
  <si>
    <t>USD $0.00 per MiBps-Mo for throughput included with Standard storage (UGW1)</t>
  </si>
  <si>
    <t>UGW1-IncludedTP-MiBpsHrs</t>
  </si>
  <si>
    <t>P29JRRUGZ83USEVY.JRTCKXETXF.6YS6EN2CT7</t>
  </si>
  <si>
    <t>USD0.0 per MiBps-Mo for IncludedTP-MiBpsHrs in Asia Pacific (Hyderabad)</t>
  </si>
  <si>
    <t>APS5-IncludedTP-MiBpsHrs</t>
  </si>
  <si>
    <t>PK8J8P5F2FTU94YU.JRTCKXETXF.6YS6EN2CT7</t>
  </si>
  <si>
    <t>USD0.0 per MiBps-Mo for IncludedTP-MiBpsHrs in Israel (Tel Aviv)</t>
  </si>
  <si>
    <t>ILC1-IncludedTP-MiBpsHrs</t>
  </si>
  <si>
    <t>PWHXPAD7VDA9XPKE.JRTCKXETXF.6YS6EN2CT7</t>
  </si>
  <si>
    <t>USD $0.00 per MiBps-Mo for throughput included with Standard storage (APE1)</t>
  </si>
  <si>
    <t>APE1-IncludedTP-MiBpsHrs</t>
  </si>
  <si>
    <t>QXBQ7NG28P3B9HV6.JRTCKXETXF.6YS6EN2CT7</t>
  </si>
  <si>
    <t>USD $6.00 per MiBps-Mo for Provisioned Throughput (EUN1)</t>
  </si>
  <si>
    <t>EUN1-ProvisionedTP-MiBpsHrs</t>
  </si>
  <si>
    <t>RCHMSF4J427MA6X5.JRTCKXETXF.6YS6EN2CT7</t>
  </si>
  <si>
    <t>USD $0.00 per MiBps-Mo for throughput included with Standard storage (AFS1)</t>
  </si>
  <si>
    <t>AFS1-IncludedTP-MiBpsHrs</t>
  </si>
  <si>
    <t>RCTWX6QBH6NH5JRD.JRTCKXETXF.6YS6EN2CT7</t>
  </si>
  <si>
    <t>USD $0.00 per MiBps-Mo for throughput included with Standard storage (EUW3)</t>
  </si>
  <si>
    <t>EUW3-IncludedTP-MiBpsHrs</t>
  </si>
  <si>
    <t>RFJQCHYH7QKBVP5W.JRTCKXETXF.6YS6EN2CT7</t>
  </si>
  <si>
    <t>USD6.6 per MiBps-Mo for ProvisionedTP-MiBpsHrs in Europe (Spain)</t>
  </si>
  <si>
    <t>EUS2-ProvisionedTP-MiBpsHrs</t>
  </si>
  <si>
    <t>RV8CCARWJQXREPT4.JRTCKXETXF.6YS6EN2CT7</t>
  </si>
  <si>
    <t>USD $6.60 per MiBps-Mo for Provisioned Throughput (EU)</t>
  </si>
  <si>
    <t>EU-ProvisionedTP-MiBpsHrs</t>
  </si>
  <si>
    <t>RW3HN5YQSFPASEYS.JRTCKXETXF.6YS6EN2CT7</t>
  </si>
  <si>
    <t>USD0.0 per MiBps-Mo for IncludedTP-MiBpsHrs in Europe (Spain)</t>
  </si>
  <si>
    <t>EUS2-IncludedTP-MiBpsHrs</t>
  </si>
  <si>
    <t>RXVKDY4W442QMJCT.JRTCKXETXF.6YS6EN2CT7</t>
  </si>
  <si>
    <t>USD $0.00 per MiBps-Mo for throughput included with Standard storage (MES1)</t>
  </si>
  <si>
    <t>MES1-IncludedTP-MiBpsHrs</t>
  </si>
  <si>
    <t>SJKS3VFV3RWXE7G9.JRTCKXETXF.6YS6EN2CT7</t>
  </si>
  <si>
    <t>USD $0.00 per MiBps-Mo for throughput included with Standard storage (APN3)</t>
  </si>
  <si>
    <t>APN3-IncludedTP-MiBpsHrs</t>
  </si>
  <si>
    <t>TBT964WWASJ44P8D.JRTCKXETXF.6YS6EN2CT7</t>
  </si>
  <si>
    <t>USD $7.20 per MiBps-Mo for Provisioned Throughput (APS1)</t>
  </si>
  <si>
    <t>APS1-ProvisionedTP-MiBpsHrs</t>
  </si>
  <si>
    <t>TGK589RWCSNFA2HJ.JRTCKXETXF.6YS6EN2CT7</t>
  </si>
  <si>
    <t>USD $0.00 per MiBps-Mo for throughput included with Standard storage (UGE1)</t>
  </si>
  <si>
    <t>UGE1-IncludedTP-MiBpsHrs</t>
  </si>
  <si>
    <t>TNHXVN3UJXZEUR36.JRTCKXETXF.6YS6EN2CT7</t>
  </si>
  <si>
    <t>USD $7.20 per MiBps-Mo for Provisioned Throughput (APS2)</t>
  </si>
  <si>
    <t>APS2-ProvisionedTP-MiBpsHrs</t>
  </si>
  <si>
    <t>TWF9H9A9G2XQY4MC.JRTCKXETXF.6YS6EN2CT7</t>
  </si>
  <si>
    <t>USD $0.00 per MiBps-Mo for IncludedTP-MiBpsHrs in Canada West (Calgary)</t>
  </si>
  <si>
    <t>CAN2-IncludedTP-MiBpsHrs</t>
  </si>
  <si>
    <t>UPVT64GMFXQ83S7M.JRTCKXETXF.6YS6EN2CT7</t>
  </si>
  <si>
    <t>USD $11.40 per MiBps-Mo for Provisioned Throughput (SAE1)</t>
  </si>
  <si>
    <t>SAE1-ProvisionedTP-MiBpsHrs</t>
  </si>
  <si>
    <t>UZY98C2P8RMV4F8M.JRTCKXETXF.6YS6EN2CT7</t>
  </si>
  <si>
    <t>USD $7.80 per MiBps-Mo for Provisioned Throughput (APE1)</t>
  </si>
  <si>
    <t>APE1-ProvisionedTP-MiBpsHrs</t>
  </si>
  <si>
    <t>VFE34Q6W74D6KBBH.JRTCKXETXF.6YS6EN2CT7</t>
  </si>
  <si>
    <t>USD $0.00 per MiBps-Mo for throughput included with Standard storage (EUN1)</t>
  </si>
  <si>
    <t>EUN1-IncludedTP-MiBpsHrs</t>
  </si>
  <si>
    <t>VFSVYTNGK8ZBAS8T.JRTCKXETXF.6YS6EN2CT7</t>
  </si>
  <si>
    <t>USD $7.20 per MiBps-Mo for Provisioned Throughput (UGW1)</t>
  </si>
  <si>
    <t>UGW1-ProvisionedTP-MiBpsHrs</t>
  </si>
  <si>
    <t>WUJ2WFYADC6QRHPK.JRTCKXETXF.6YS6EN2CT7</t>
  </si>
  <si>
    <t>USD $6.60 per MiBps-Mo for Provisioned Throughput (USW1)</t>
  </si>
  <si>
    <t>USW1-ProvisionedTP-MiBpsHrs</t>
  </si>
  <si>
    <t>WXVH6VK5KXRPNHEM.JRTCKXETXF.6YS6EN2CT7</t>
  </si>
  <si>
    <t>USD $0.00 per MiBps-Mo for throughput included with Standard storage (EU)</t>
  </si>
  <si>
    <t>EU-IncludedTP-MiBpsHrs</t>
  </si>
  <si>
    <t>X6WTMP84K2ZGXH6J.JRTCKXETXF.6YS6EN2CT7</t>
  </si>
  <si>
    <t>USD $6.00 per MiBps-Mo for Provisioned Throughput (USE1)</t>
  </si>
  <si>
    <t>USE1-ProvisionedTP-MiBpsHrs</t>
  </si>
  <si>
    <t>XPGNHRQTS3YNBCWR.JRTCKXETXF.6YS6EN2CT7</t>
  </si>
  <si>
    <t>USD8.00 per MiBps-Mo for ProvisionedTP-MiBpsHrs in Israel (Tel Aviv)</t>
  </si>
  <si>
    <t>ILC1-ProvisionedTP-MiBpsHrs</t>
  </si>
  <si>
    <t>Y333WW32GHQBZQQV.JRTCKXETXF.6YS6EN2CT7</t>
  </si>
  <si>
    <t>USD $6.60 per MiBps-Mo for Provisioned Throughput (CAN1)</t>
  </si>
  <si>
    <t>CAN1-ProvisionedTP-MiBpsHrs</t>
  </si>
  <si>
    <t>YF42UNVESWUXUNQD.JRTCKXETXF.6YS6EN2CT7</t>
  </si>
  <si>
    <t>USD6.6 per MiBps-Mo for ProvisionedTP-MiBpsHrs in Asia Pacific (Hyderabad)</t>
  </si>
  <si>
    <t>APS5-ProvisionedTP-MiBpsHrs</t>
  </si>
  <si>
    <t>ZDEMJWAAACZBVJ5W.JRTCKXETXF.6YS6EN2CT7</t>
  </si>
  <si>
    <t>USD $0.00 per MiBps-Mo for throughput included with Standard storage (USW2)</t>
  </si>
  <si>
    <t>USW2-IncludedTP-MiBpsHrs</t>
  </si>
  <si>
    <t>ZFXJEPDTJFA4YXPR.JRTCKXETXF.6YS6EN2CT7</t>
  </si>
  <si>
    <t>USD $0.00 per MiBps-Mo for throughput included with Standard storage (APN2)</t>
  </si>
  <si>
    <t>APN2-IncludedTP-MiBpsHrs</t>
  </si>
  <si>
    <t>ZQR4KHVCDQUKAWSH.JRTCKXETXF.6YS6EN2CT7</t>
  </si>
  <si>
    <t>USD $6.60 per MiBps-Mo for ProvisionedTP-MiBpsHrs in Canada West (Calgary)</t>
  </si>
  <si>
    <t>CAN2-ProvisionedTP-MiBpsHrs</t>
  </si>
  <si>
    <t>ZUQ7VKJTJC9QDNX8.JRTCKXETXF.6YS6EN2CT7</t>
  </si>
  <si>
    <t>USD $6.60 per MiBps-Mo for Provisioned Throughput (APN2)</t>
  </si>
  <si>
    <t>APN2-ProvisionedTP-MiBpsHrs</t>
  </si>
  <si>
    <t>Monthly Egress</t>
  </si>
  <si>
    <t>GB-Mo$</t>
  </si>
  <si>
    <t>readGB$</t>
  </si>
  <si>
    <t>writeGB$</t>
  </si>
  <si>
    <t>totalMonthly</t>
  </si>
  <si>
    <t>Term</t>
  </si>
  <si>
    <t>Throughput</t>
  </si>
  <si>
    <t>monthly Access</t>
  </si>
  <si>
    <t>FormatVersion</t>
  </si>
  <si>
    <t>Disclaimer</t>
  </si>
  <si>
    <t>Publication Date</t>
  </si>
  <si>
    <t>Version</t>
  </si>
  <si>
    <t>OfferCode</t>
  </si>
  <si>
    <t>v1.0</t>
  </si>
  <si>
    <t>This pricing list is for informational purposes only. All prices are subject to the additional terms included in the pricing pages on http://aws.amazon.com. All Free Tier prices are also subject to the terms included at https://aws.amazon.com/free/</t>
  </si>
  <si>
    <t>20240216202306</t>
  </si>
  <si>
    <t>area</t>
  </si>
  <si>
    <t>eu</t>
  </si>
  <si>
    <t>me</t>
  </si>
  <si>
    <t>us</t>
  </si>
  <si>
    <t>ap</t>
  </si>
  <si>
    <t>ca</t>
  </si>
  <si>
    <t>sa</t>
  </si>
  <si>
    <t>af</t>
  </si>
  <si>
    <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</si>
</sst>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 &quot;MiBps&quot;"/>
    <numFmt numFmtId="165" formatCode="#\ &quot;GB&quot;"/>
    <numFmt numFmtId="166" formatCode="#\ &quot;TiB&quot;"/>
    <numFmt numFmtId="167" formatCode="#.0\ &quot;GB&quot;"/>
    <numFmt numFmtId="168" formatCode="_(&quot;$&quot;* #,##0_);_(&quot;$&quot;* \(#,##0\);_(&quot;$&quot;* &quot;-&quot;??_);_(@_)"/>
    <numFmt numFmtId="169" formatCode="#&quot;mo&quot;"/>
  </numFmts>
  <fonts count="9" x14ac:knownFonts="1">
    <font>
      <sz val="11"/>
      <color theme="1"/>
      <name val="Aptos Narrow"/>
      <family val="2"/>
      <scheme val="minor"/>
    </font>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Segoe UI"/>
      <family val="2"/>
    </font>
    <font>
      <sz val="11"/>
      <color theme="0"/>
      <name val="Segoe UI"/>
      <family val="2"/>
    </font>
    <font>
      <b/>
      <sz val="11"/>
      <color theme="8"/>
      <name val="Segoe UI"/>
      <family val="2"/>
    </font>
    <font>
      <sz val="11"/>
      <color theme="8"/>
      <name val="Segoe UI"/>
      <family val="2"/>
    </font>
    <font>
      <b/>
      <sz val="11"/>
      <color theme="8"/>
      <name val="Aptos Narrow"/>
      <family val="2"/>
      <scheme val="minor"/>
    </font>
  </fonts>
  <fills count="7">
    <fill>
      <patternFill patternType="none"/>
    </fill>
    <fill>
      <patternFill patternType="gray125"/>
    </fill>
    <fill>
      <patternFill patternType="solid">
        <fgColor theme="5"/>
      </patternFill>
    </fill>
    <fill>
      <patternFill patternType="solid">
        <fgColor theme="5" tint="0.59999389629810485"/>
        <bgColor indexed="65"/>
      </patternFill>
    </fill>
    <fill>
      <patternFill patternType="solid">
        <fgColor theme="1"/>
        <bgColor indexed="64"/>
      </patternFill>
    </fill>
    <fill>
      <patternFill patternType="solid">
        <fgColor theme="0"/>
        <bgColor indexed="64"/>
      </patternFill>
    </fill>
    <fill>
      <patternFill patternType="solid">
        <fgColor theme="1" tint="0.499984740745262"/>
        <bgColor indexed="64"/>
      </patternFill>
    </fill>
  </fills>
  <borders count="1">
    <border>
      <left/>
      <right/>
      <top/>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24">
    <xf numFmtId="0" fontId="0" fillId="0" borderId="0" xfId="0"/>
    <xf numFmtId="0" fontId="4" fillId="0" borderId="0" xfId="0" applyFont="1"/>
    <xf numFmtId="165" fontId="5" fillId="4" borderId="0" xfId="0" applyNumberFormat="1" applyFont="1" applyFill="1"/>
    <xf numFmtId="166" fontId="5" fillId="4" borderId="0" xfId="0" applyNumberFormat="1" applyFont="1" applyFill="1"/>
    <xf numFmtId="9" fontId="5" fillId="4" borderId="0" xfId="2" applyFont="1" applyFill="1"/>
    <xf numFmtId="0" fontId="6" fillId="4" borderId="0" xfId="0" applyFont="1" applyFill="1"/>
    <xf numFmtId="0" fontId="7" fillId="4" borderId="0" xfId="0" applyFont="1" applyFill="1"/>
    <xf numFmtId="0" fontId="6" fillId="4" borderId="0" xfId="0" applyFont="1" applyFill="1" applyAlignment="1">
      <alignment horizontal="right"/>
    </xf>
    <xf numFmtId="0" fontId="4" fillId="5" borderId="0" xfId="0" applyFont="1" applyFill="1"/>
    <xf numFmtId="0" fontId="7" fillId="5" borderId="0" xfId="0" applyFont="1" applyFill="1"/>
    <xf numFmtId="164" fontId="5" fillId="4" borderId="0" xfId="0" applyNumberFormat="1" applyFont="1" applyFill="1" applyAlignment="1">
      <alignment horizontal="left" indent="1"/>
    </xf>
    <xf numFmtId="165" fontId="6" fillId="4" borderId="0" xfId="0" applyNumberFormat="1" applyFont="1" applyFill="1"/>
    <xf numFmtId="0" fontId="2" fillId="4" borderId="0" xfId="0" applyFont="1" applyFill="1" applyAlignment="1">
      <alignment horizontal="left" indent="1"/>
    </xf>
    <xf numFmtId="167" fontId="7" fillId="4" borderId="0" xfId="0" applyNumberFormat="1" applyFont="1" applyFill="1"/>
    <xf numFmtId="168" fontId="7" fillId="4" borderId="0" xfId="1" applyNumberFormat="1" applyFont="1" applyFill="1"/>
    <xf numFmtId="169" fontId="2" fillId="4" borderId="0" xfId="0" applyNumberFormat="1" applyFont="1" applyFill="1" applyAlignment="1">
      <alignment horizontal="left" indent="1"/>
    </xf>
    <xf numFmtId="165" fontId="7" fillId="4" borderId="0" xfId="0" applyNumberFormat="1" applyFont="1" applyFill="1" applyAlignment="1">
      <alignment horizontal="right" indent="1"/>
    </xf>
    <xf numFmtId="168" fontId="7" fillId="4" borderId="0" xfId="1" applyNumberFormat="1" applyFont="1" applyFill="1" applyAlignment="1">
      <alignment horizontal="left" indent="1"/>
    </xf>
    <xf numFmtId="168" fontId="6" fillId="4" borderId="0" xfId="1" applyNumberFormat="1" applyFont="1" applyFill="1" applyAlignment="1">
      <alignment horizontal="left" indent="1"/>
    </xf>
    <xf numFmtId="22" fontId="0" fillId="0" borderId="0" xfId="0" applyNumberFormat="1"/>
    <xf numFmtId="0" fontId="0" fillId="0" borderId="0" xfId="0" applyAlignment="1">
      <alignment wrapText="1"/>
    </xf>
    <xf numFmtId="0" fontId="8" fillId="4" borderId="0" xfId="3" applyFont="1" applyFill="1" applyAlignment="1">
      <alignment horizontal="left" indent="1"/>
    </xf>
    <xf numFmtId="22" fontId="2" fillId="6" borderId="0" xfId="4" applyNumberFormat="1" applyFont="1" applyFill="1" applyAlignment="1">
      <alignment horizontal="left" indent="1"/>
    </xf>
    <xf numFmtId="0" fontId="3" fillId="4" borderId="0" xfId="5" applyFill="1" applyAlignment="1">
      <alignment horizontal="left" indent="1"/>
    </xf>
  </cellXfs>
  <cellStyles count="6">
    <cellStyle name="40% - Accent2" xfId="4" builtinId="35"/>
    <cellStyle name="Accent2" xfId="3" builtinId="33"/>
    <cellStyle name="Currency" xfId="1" builtinId="4"/>
    <cellStyle name="Hyperlink" xfId="5" builtinId="8"/>
    <cellStyle name="Normal" xfId="0" builtinId="0"/>
    <cellStyle name="Percent" xfId="2" builtinId="5"/>
  </cellStyles>
  <dxfs count="43">
    <dxf>
      <font>
        <color theme="0"/>
      </font>
      <fill>
        <patternFill>
          <bgColor theme="0"/>
        </patternFill>
      </fill>
    </dxf>
    <dxf>
      <font>
        <color theme="1"/>
      </font>
    </dxf>
    <dxf>
      <numFmt numFmtId="0" formatCode="General"/>
    </dxf>
    <dxf>
      <numFmt numFmtId="0" formatCode="General"/>
    </dxf>
    <dxf>
      <numFmt numFmtId="27" formatCode="m/d/yyyy\ h:mm"/>
    </dxf>
    <dxf>
      <numFmt numFmtId="0" formatCode="General"/>
    </dxf>
    <dxf>
      <numFmt numFmtId="0" formatCode="General"/>
    </dxf>
    <dxf>
      <font>
        <b val="0"/>
        <i val="0"/>
        <strike val="0"/>
        <condense val="0"/>
        <extend val="0"/>
        <outline val="0"/>
        <shadow val="0"/>
        <u val="none"/>
        <vertAlign val="baseline"/>
        <sz val="11"/>
        <color theme="8"/>
        <name val="Segoe UI"/>
        <family val="2"/>
        <scheme val="none"/>
      </font>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5" formatCode="#\ &quot;GB&quot;"/>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strike val="0"/>
        <outline val="0"/>
        <shadow val="0"/>
        <u val="none"/>
        <vertAlign val="baseline"/>
        <sz val="11"/>
        <color theme="8"/>
        <name val="Segoe UI"/>
        <family val="2"/>
        <scheme val="none"/>
      </font>
      <numFmt numFmtId="167" formatCode="#.0\ &quot;GB&quot;"/>
      <fill>
        <patternFill patternType="solid">
          <fgColor indexed="64"/>
          <bgColor theme="1"/>
        </patternFill>
      </fill>
    </dxf>
    <dxf>
      <font>
        <strike val="0"/>
        <outline val="0"/>
        <shadow val="0"/>
        <u val="none"/>
        <vertAlign val="baseline"/>
        <sz val="11"/>
        <color theme="8"/>
        <name val="Segoe UI"/>
        <family val="2"/>
        <scheme val="none"/>
      </font>
      <numFmt numFmtId="167" formatCode="#.0\ &quot;GB&quot;"/>
      <fill>
        <patternFill patternType="solid">
          <fgColor indexed="64"/>
          <bgColor theme="1"/>
        </patternFill>
      </fill>
    </dxf>
    <dxf>
      <font>
        <b val="0"/>
        <i val="0"/>
        <strike val="0"/>
        <condense val="0"/>
        <extend val="0"/>
        <outline val="0"/>
        <shadow val="0"/>
        <u val="none"/>
        <vertAlign val="baseline"/>
        <sz val="11"/>
        <color theme="0"/>
        <name val="Segoe UI"/>
        <family val="2"/>
        <scheme val="none"/>
      </font>
      <fill>
        <patternFill patternType="solid">
          <fgColor indexed="64"/>
          <bgColor theme="1"/>
        </patternFill>
      </fill>
    </dxf>
    <dxf>
      <font>
        <b val="0"/>
        <i val="0"/>
        <strike val="0"/>
        <condense val="0"/>
        <extend val="0"/>
        <outline val="0"/>
        <shadow val="0"/>
        <u val="none"/>
        <vertAlign val="baseline"/>
        <sz val="11"/>
        <color theme="0"/>
        <name val="Segoe UI"/>
        <family val="2"/>
        <scheme val="none"/>
      </font>
      <numFmt numFmtId="165" formatCode="#\ &quot;GB&quot;"/>
      <fill>
        <patternFill patternType="solid">
          <fgColor indexed="64"/>
          <bgColor theme="1"/>
        </patternFill>
      </fill>
    </dxf>
    <dxf>
      <font>
        <b val="0"/>
        <i val="0"/>
        <strike val="0"/>
        <condense val="0"/>
        <extend val="0"/>
        <outline val="0"/>
        <shadow val="0"/>
        <u val="none"/>
        <vertAlign val="baseline"/>
        <sz val="11"/>
        <color theme="0"/>
        <name val="Segoe UI"/>
        <family val="2"/>
        <scheme val="none"/>
      </font>
      <numFmt numFmtId="166" formatCode="#\ &quot;TiB&quot;"/>
      <fill>
        <patternFill patternType="solid">
          <fgColor indexed="64"/>
          <bgColor theme="1"/>
        </patternFill>
      </fill>
    </dxf>
    <dxf>
      <font>
        <b/>
        <i val="0"/>
        <strike val="0"/>
        <condense val="0"/>
        <extend val="0"/>
        <outline val="0"/>
        <shadow val="0"/>
        <u val="none"/>
        <vertAlign val="baseline"/>
        <sz val="11"/>
        <color theme="8"/>
        <name val="Segoe UI"/>
        <family val="2"/>
        <scheme val="none"/>
      </font>
      <fill>
        <patternFill patternType="solid">
          <fgColor indexed="64"/>
          <bgColor theme="1"/>
        </patternFill>
      </fill>
      <alignment horizontal="right" vertical="bottom" textRotation="0" wrapText="0" indent="0" justifyLastLine="0" shrinkToFit="0" readingOrder="0"/>
    </dxf>
    <dxf>
      <font>
        <strike val="0"/>
        <outline val="0"/>
        <shadow val="0"/>
        <u val="none"/>
        <vertAlign val="baseline"/>
        <sz val="11"/>
        <name val="Segoe UI"/>
        <family val="2"/>
        <scheme val="none"/>
      </font>
    </dxf>
    <dxf>
      <font>
        <b/>
        <i val="0"/>
        <strike val="0"/>
        <condense val="0"/>
        <extend val="0"/>
        <outline val="0"/>
        <shadow val="0"/>
        <u val="none"/>
        <vertAlign val="baseline"/>
        <sz val="11"/>
        <color theme="8"/>
        <name val="Segoe UI"/>
        <family val="2"/>
        <scheme val="none"/>
      </font>
      <fill>
        <patternFill patternType="solid">
          <fgColor indexed="64"/>
          <bgColor theme="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D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Table" Target="pivotTables/pivotTable2.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47" Type="http://schemas.openxmlformats.org/officeDocument/2006/relationships/customXml" Target="../customXml/item26.xml"/><Relationship Id="rId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4.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45" Type="http://schemas.openxmlformats.org/officeDocument/2006/relationships/customXml" Target="../customXml/item2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31" Type="http://schemas.openxmlformats.org/officeDocument/2006/relationships/customXml" Target="../customXml/item10.xml"/><Relationship Id="rId44" Type="http://schemas.openxmlformats.org/officeDocument/2006/relationships/customXml" Target="../customXml/item2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Table" Target="pivotTables/pivotTable3.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microsoft.com/office/2007/relationships/slicerCache" Target="slicerCaches/slicerCache2.xml"/><Relationship Id="rId3" Type="http://schemas.openxmlformats.org/officeDocument/2006/relationships/worksheet" Target="worksheets/sheet3.xml"/><Relationship Id="rId12" Type="http://schemas.openxmlformats.org/officeDocument/2006/relationships/pivotTable" Target="pivotTables/pivotTable1.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46" Type="http://schemas.openxmlformats.org/officeDocument/2006/relationships/customXml" Target="../customXml/item25.xml"/><Relationship Id="rId20" Type="http://schemas.openxmlformats.org/officeDocument/2006/relationships/powerPivotData" Target="model/item.data"/><Relationship Id="rId41" Type="http://schemas.openxmlformats.org/officeDocument/2006/relationships/customXml" Target="../customXml/item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price per GB-Mo by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Archive</c:v>
          </c:tx>
          <c:spPr>
            <a:solidFill>
              <a:schemeClr val="accent1"/>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1C-E67C-48C9-A6E6-3A0A391440E9}"/>
            </c:ext>
          </c:extLst>
        </c:ser>
        <c:ser>
          <c:idx val="1"/>
          <c:order val="1"/>
          <c:tx>
            <c:v>EFS Storage</c:v>
          </c:tx>
          <c:spPr>
            <a:solidFill>
              <a:schemeClr val="accent2"/>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5.5000000000000007E-2</c:v>
              </c:pt>
              <c:pt idx="1">
                <c:v>5.5000000000000007E-2</c:v>
              </c:pt>
              <c:pt idx="2">
                <c:v>0.05</c:v>
              </c:pt>
              <c:pt idx="3">
                <c:v>0.05</c:v>
              </c:pt>
              <c:pt idx="4">
                <c:v>4.4999999999999998E-2</c:v>
              </c:pt>
              <c:pt idx="5">
                <c:v>4.4999999999999998E-2</c:v>
              </c:pt>
              <c:pt idx="6">
                <c:v>0.05</c:v>
              </c:pt>
              <c:pt idx="7">
                <c:v>4.4999999999999998E-2</c:v>
              </c:pt>
            </c:numLit>
          </c:val>
          <c:extLst>
            <c:ext xmlns:c16="http://schemas.microsoft.com/office/drawing/2014/chart" uri="{C3380CC4-5D6E-409C-BE32-E72D297353CC}">
              <c16:uniqueId val="{0000001E-E67C-48C9-A6E6-3A0A391440E9}"/>
            </c:ext>
          </c:extLst>
        </c:ser>
        <c:ser>
          <c:idx val="2"/>
          <c:order val="2"/>
          <c:tx>
            <c:v>Infrequent Access</c:v>
          </c:tx>
          <c:spPr>
            <a:solidFill>
              <a:schemeClr val="accent3"/>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20-E67C-48C9-A6E6-3A0A391440E9}"/>
            </c:ext>
          </c:extLst>
        </c:ser>
        <c:dLbls>
          <c:showLegendKey val="0"/>
          <c:showVal val="0"/>
          <c:showCatName val="0"/>
          <c:showSerName val="0"/>
          <c:showPercent val="0"/>
          <c:showBubbleSize val="0"/>
        </c:dLbls>
        <c:gapWidth val="219"/>
        <c:overlap val="-27"/>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[efsExplorer.xlsx]PivotChartTable2</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Elastic transfer price by storage class, access type and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
        <c:idx val="84"/>
        <c:marker>
          <c:symbol val="none"/>
        </c:marker>
        <c:dLbl>
          <c:idx val="0"/>
          <c:delete val="1"/>
          <c:extLst>
            <c:ext xmlns:c15="http://schemas.microsoft.com/office/drawing/2012/chart" uri="{CE6537A1-D6FC-4f65-9D91-7224C49458BB}"/>
          </c:extLst>
        </c:dLbl>
      </c:pivotFmt>
      <c:pivotFmt>
        <c:idx val="85"/>
        <c:marker>
          <c:symbol val="none"/>
        </c:marker>
        <c:dLbl>
          <c:idx val="0"/>
          <c:delete val="1"/>
          <c:extLst>
            <c:ext xmlns:c15="http://schemas.microsoft.com/office/drawing/2012/chart" uri="{CE6537A1-D6FC-4f65-9D91-7224C49458BB}"/>
          </c:extLst>
        </c:dLbl>
      </c:pivotFmt>
      <c:pivotFmt>
        <c:idx val="86"/>
        <c:marker>
          <c:symbol val="none"/>
        </c:marker>
        <c:dLbl>
          <c:idx val="0"/>
          <c:delete val="1"/>
          <c:extLst>
            <c:ext xmlns:c15="http://schemas.microsoft.com/office/drawing/2012/chart" uri="{CE6537A1-D6FC-4f65-9D91-7224C49458BB}"/>
          </c:extLst>
        </c:dLbl>
      </c:pivotFmt>
      <c:pivotFmt>
        <c:idx val="87"/>
        <c:marker>
          <c:symbol val="none"/>
        </c:marker>
        <c:dLbl>
          <c:idx val="0"/>
          <c:delete val="1"/>
          <c:extLst>
            <c:ext xmlns:c15="http://schemas.microsoft.com/office/drawing/2012/chart" uri="{CE6537A1-D6FC-4f65-9D91-7224C49458BB}"/>
          </c:extLst>
        </c:dLbl>
      </c:pivotFmt>
      <c:pivotFmt>
        <c:idx val="88"/>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Archive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1C-C15F-4C07-9ED1-572127BC20C5}"/>
            </c:ext>
          </c:extLst>
        </c:ser>
        <c:ser>
          <c:idx val="1"/>
          <c:order val="1"/>
          <c:tx>
            <c:v>Archive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1E-C15F-4C07-9ED1-572127BC20C5}"/>
            </c:ext>
          </c:extLst>
        </c:ser>
        <c:ser>
          <c:idx val="2"/>
          <c:order val="2"/>
          <c:tx>
            <c:v>EFS Storage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0.04</c:v>
              </c:pt>
              <c:pt idx="1">
                <c:v>0.04</c:v>
              </c:pt>
              <c:pt idx="2">
                <c:v>0.03</c:v>
              </c:pt>
              <c:pt idx="3">
                <c:v>0.03</c:v>
              </c:pt>
              <c:pt idx="4">
                <c:v>0.03</c:v>
              </c:pt>
              <c:pt idx="5">
                <c:v>0.03</c:v>
              </c:pt>
              <c:pt idx="6">
                <c:v>0.03</c:v>
              </c:pt>
              <c:pt idx="7">
                <c:v>0.03</c:v>
              </c:pt>
            </c:numLit>
          </c:val>
          <c:extLst>
            <c:ext xmlns:c16="http://schemas.microsoft.com/office/drawing/2014/chart" uri="{C3380CC4-5D6E-409C-BE32-E72D297353CC}">
              <c16:uniqueId val="{00000020-C15F-4C07-9ED1-572127BC20C5}"/>
            </c:ext>
          </c:extLst>
        </c:ser>
        <c:ser>
          <c:idx val="3"/>
          <c:order val="3"/>
          <c:tx>
            <c:v>EFS Storage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7.0000000000000007E-2</c:v>
              </c:pt>
              <c:pt idx="1">
                <c:v>7.0000000000000007E-2</c:v>
              </c:pt>
              <c:pt idx="2">
                <c:v>7.0000000000000007E-2</c:v>
              </c:pt>
              <c:pt idx="3">
                <c:v>7.0000000000000007E-2</c:v>
              </c:pt>
              <c:pt idx="4">
                <c:v>0.06</c:v>
              </c:pt>
              <c:pt idx="5">
                <c:v>0.06</c:v>
              </c:pt>
              <c:pt idx="6">
                <c:v>7.0000000000000007E-2</c:v>
              </c:pt>
              <c:pt idx="7">
                <c:v>0.06</c:v>
              </c:pt>
            </c:numLit>
          </c:val>
          <c:extLst>
            <c:ext xmlns:c16="http://schemas.microsoft.com/office/drawing/2014/chart" uri="{C3380CC4-5D6E-409C-BE32-E72D297353CC}">
              <c16:uniqueId val="{00000022-C15F-4C07-9ED1-572127BC20C5}"/>
            </c:ext>
          </c:extLst>
        </c:ser>
        <c:ser>
          <c:idx val="4"/>
          <c:order val="4"/>
          <c:tx>
            <c:v>Infrequent Access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24-C15F-4C07-9ED1-572127BC20C5}"/>
            </c:ext>
          </c:extLst>
        </c:ser>
        <c:ser>
          <c:idx val="5"/>
          <c:order val="5"/>
          <c:tx>
            <c:v>Infrequent Access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26-C15F-4C07-9ED1-572127BC20C5}"/>
            </c:ext>
          </c:extLst>
        </c:ser>
        <c:dLbls>
          <c:showLegendKey val="0"/>
          <c:showVal val="0"/>
          <c:showCatName val="0"/>
          <c:showSerName val="0"/>
          <c:showPercent val="0"/>
          <c:showBubbleSize val="0"/>
        </c:dLbls>
        <c:gapWidth val="219"/>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[efsExplorer.xlsx]PivotChartTable4</c15:name>
        <c15:fmtId val="6"/>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median Legacy throughput cost by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
        <c:idx val="84"/>
        <c:marker>
          <c:symbol val="none"/>
        </c:marker>
        <c:dLbl>
          <c:idx val="0"/>
          <c:delete val="1"/>
          <c:extLst>
            <c:ext xmlns:c15="http://schemas.microsoft.com/office/drawing/2012/chart" uri="{CE6537A1-D6FC-4f65-9D91-7224C49458BB}"/>
          </c:extLst>
        </c:dLbl>
      </c:pivotFmt>
      <c:pivotFmt>
        <c:idx val="85"/>
        <c:marker>
          <c:symbol val="none"/>
        </c:marker>
        <c:dLbl>
          <c:idx val="0"/>
          <c:delete val="1"/>
          <c:extLst>
            <c:ext xmlns:c15="http://schemas.microsoft.com/office/drawing/2012/chart" uri="{CE6537A1-D6FC-4f65-9D91-7224C49458BB}"/>
          </c:extLst>
        </c:dLbl>
      </c:pivotFmt>
      <c:pivotFmt>
        <c:idx val="86"/>
        <c:marker>
          <c:symbol val="none"/>
        </c:marker>
        <c:dLbl>
          <c:idx val="0"/>
          <c:delete val="1"/>
          <c:extLst>
            <c:ext xmlns:c15="http://schemas.microsoft.com/office/drawing/2012/chart" uri="{CE6537A1-D6FC-4f65-9D91-7224C49458BB}"/>
          </c:extLst>
        </c:dLbl>
      </c:pivotFmt>
      <c:pivotFmt>
        <c:idx val="87"/>
        <c:marker>
          <c:symbol val="none"/>
        </c:marker>
        <c:dLbl>
          <c:idx val="0"/>
          <c:delete val="1"/>
          <c:extLst>
            <c:ext xmlns:c15="http://schemas.microsoft.com/office/drawing/2012/chart" uri="{CE6537A1-D6FC-4f65-9D91-7224C49458BB}"/>
          </c:extLst>
        </c:dLbl>
      </c:pivotFmt>
      <c:pivotFmt>
        <c:idx val="88"/>
        <c:marker>
          <c:symbol val="none"/>
        </c:marker>
        <c:dLbl>
          <c:idx val="0"/>
          <c:delete val="1"/>
          <c:extLst>
            <c:ext xmlns:c15="http://schemas.microsoft.com/office/drawing/2012/chart" uri="{CE6537A1-D6FC-4f65-9D91-7224C49458BB}"/>
          </c:extLst>
        </c:dLbl>
      </c:pivotFmt>
      <c:pivotFmt>
        <c:idx val="89"/>
        <c:marker>
          <c:symbol val="none"/>
        </c:marker>
        <c:dLbl>
          <c:idx val="0"/>
          <c:delete val="1"/>
          <c:extLst>
            <c:ext xmlns:c15="http://schemas.microsoft.com/office/drawing/2012/chart" uri="{CE6537A1-D6FC-4f65-9D91-7224C49458BB}"/>
          </c:extLst>
        </c:dLbl>
      </c:pivotFmt>
      <c:pivotFmt>
        <c:idx val="90"/>
        <c:marker>
          <c:symbol val="none"/>
        </c:marker>
        <c:dLbl>
          <c:idx val="0"/>
          <c:delete val="1"/>
          <c:extLst>
            <c:ext xmlns:c15="http://schemas.microsoft.com/office/drawing/2012/chart" uri="{CE6537A1-D6FC-4f65-9D91-7224C49458BB}"/>
          </c:extLst>
        </c:dLbl>
      </c:pivotFmt>
      <c:pivotFmt>
        <c:idx val="91"/>
        <c:marker>
          <c:symbol val="none"/>
        </c:marker>
        <c:dLbl>
          <c:idx val="0"/>
          <c:delete val="1"/>
          <c:extLst>
            <c:ext xmlns:c15="http://schemas.microsoft.com/office/drawing/2012/chart" uri="{CE6537A1-D6FC-4f65-9D91-7224C49458BB}"/>
          </c:extLst>
        </c:dLbl>
      </c:pivotFmt>
      <c:pivotFmt>
        <c:idx val="92"/>
        <c:marker>
          <c:symbol val="none"/>
        </c:marker>
        <c:dLbl>
          <c:idx val="0"/>
          <c:delete val="1"/>
          <c:extLst>
            <c:ext xmlns:c15="http://schemas.microsoft.com/office/drawing/2012/chart" uri="{CE6537A1-D6FC-4f65-9D91-7224C49458BB}"/>
          </c:extLst>
        </c:dLbl>
      </c:pivotFmt>
      <c:pivotFmt>
        <c:idx val="93"/>
        <c:marker>
          <c:symbol val="none"/>
        </c:marker>
        <c:dLbl>
          <c:idx val="0"/>
          <c:delete val="1"/>
          <c:extLst>
            <c:ext xmlns:c15="http://schemas.microsoft.com/office/drawing/2012/chart" uri="{CE6537A1-D6FC-4f65-9D91-7224C49458BB}"/>
          </c:extLst>
        </c:dLbl>
      </c:pivotFmt>
      <c:pivotFmt>
        <c:idx val="94"/>
        <c:marker>
          <c:symbol val="none"/>
        </c:marker>
        <c:dLbl>
          <c:idx val="0"/>
          <c:delete val="1"/>
          <c:extLst>
            <c:ext xmlns:c15="http://schemas.microsoft.com/office/drawing/2012/chart" uri="{CE6537A1-D6FC-4f65-9D91-7224C49458BB}"/>
          </c:extLst>
        </c:dLbl>
      </c:pivotFmt>
      <c:pivotFmt>
        <c:idx val="95"/>
        <c:marker>
          <c:symbol val="none"/>
        </c:marker>
        <c:dLbl>
          <c:idx val="0"/>
          <c:delete val="1"/>
          <c:extLst>
            <c:ext xmlns:c15="http://schemas.microsoft.com/office/drawing/2012/chart" uri="{CE6537A1-D6FC-4f65-9D91-7224C49458BB}"/>
          </c:extLst>
        </c:dLbl>
      </c:pivotFmt>
      <c:pivotFmt>
        <c:idx val="96"/>
        <c:marker>
          <c:symbol val="none"/>
        </c:marker>
        <c:dLbl>
          <c:idx val="0"/>
          <c:delete val="1"/>
          <c:extLst>
            <c:ext xmlns:c15="http://schemas.microsoft.com/office/drawing/2012/chart" uri="{CE6537A1-D6FC-4f65-9D91-7224C49458BB}"/>
          </c:extLst>
        </c:dLbl>
      </c:pivotFmt>
      <c:pivotFmt>
        <c:idx val="97"/>
        <c:marker>
          <c:symbol val="none"/>
        </c:marker>
        <c:dLbl>
          <c:idx val="0"/>
          <c:delete val="1"/>
          <c:extLst>
            <c:ext xmlns:c15="http://schemas.microsoft.com/office/drawing/2012/chart" uri="{CE6537A1-D6FC-4f65-9D91-7224C49458BB}"/>
          </c:extLst>
        </c:dLbl>
      </c:pivotFmt>
      <c:pivotFmt>
        <c:idx val="98"/>
        <c:marker>
          <c:symbol val="none"/>
        </c:marker>
        <c:dLbl>
          <c:idx val="0"/>
          <c:delete val="1"/>
          <c:extLst>
            <c:ext xmlns:c15="http://schemas.microsoft.com/office/drawing/2012/chart" uri="{CE6537A1-D6FC-4f65-9D91-7224C49458BB}"/>
          </c:extLst>
        </c:dLbl>
      </c:pivotFmt>
      <c:pivotFmt>
        <c:idx val="99"/>
        <c:marker>
          <c:symbol val="none"/>
        </c:marker>
        <c:dLbl>
          <c:idx val="0"/>
          <c:delete val="1"/>
          <c:extLst>
            <c:ext xmlns:c15="http://schemas.microsoft.com/office/drawing/2012/chart" uri="{CE6537A1-D6FC-4f65-9D91-7224C49458BB}"/>
          </c:extLst>
        </c:dLbl>
      </c:pivotFmt>
      <c:pivotFmt>
        <c:idx val="100"/>
        <c:marker>
          <c:symbol val="none"/>
        </c:marker>
        <c:dLbl>
          <c:idx val="0"/>
          <c:delete val="1"/>
          <c:extLst>
            <c:ext xmlns:c15="http://schemas.microsoft.com/office/drawing/2012/chart" uri="{CE6537A1-D6FC-4f65-9D91-7224C49458BB}"/>
          </c:extLst>
        </c:dLbl>
      </c:pivotFmt>
      <c:pivotFmt>
        <c:idx val="101"/>
        <c:marker>
          <c:symbol val="none"/>
        </c:marker>
        <c:dLbl>
          <c:idx val="0"/>
          <c:delete val="1"/>
          <c:extLst>
            <c:ext xmlns:c15="http://schemas.microsoft.com/office/drawing/2012/chart" uri="{CE6537A1-D6FC-4f65-9D91-7224C49458BB}"/>
          </c:extLst>
        </c:dLbl>
      </c:pivotFmt>
      <c:pivotFmt>
        <c:idx val="102"/>
        <c:marker>
          <c:symbol val="none"/>
        </c:marker>
        <c:dLbl>
          <c:idx val="0"/>
          <c:delete val="1"/>
          <c:extLst>
            <c:ext xmlns:c15="http://schemas.microsoft.com/office/drawing/2012/chart" uri="{CE6537A1-D6FC-4f65-9D91-7224C49458BB}"/>
          </c:extLst>
        </c:dLbl>
      </c:pivotFmt>
      <c:pivotFmt>
        <c:idx val="103"/>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Total</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3.6</c:v>
              </c:pt>
              <c:pt idx="1">
                <c:v>3.6</c:v>
              </c:pt>
              <c:pt idx="2">
                <c:v>3.3</c:v>
              </c:pt>
              <c:pt idx="3">
                <c:v>3.3</c:v>
              </c:pt>
              <c:pt idx="4">
                <c:v>3</c:v>
              </c:pt>
              <c:pt idx="5">
                <c:v>3</c:v>
              </c:pt>
              <c:pt idx="6">
                <c:v>3.3</c:v>
              </c:pt>
              <c:pt idx="7">
                <c:v>3</c:v>
              </c:pt>
            </c:numLit>
          </c:val>
          <c:extLst>
            <c:ext xmlns:c16="http://schemas.microsoft.com/office/drawing/2014/chart" uri="{C3380CC4-5D6E-409C-BE32-E72D297353CC}">
              <c16:uniqueId val="{00000000-29A3-4D0E-BA38-5F1E91DDF977}"/>
            </c:ext>
          </c:extLst>
        </c:ser>
        <c:dLbls>
          <c:showLegendKey val="0"/>
          <c:showVal val="0"/>
          <c:showCatName val="0"/>
          <c:showSerName val="0"/>
          <c:showPercent val="0"/>
          <c:showBubbleSize val="0"/>
        </c:dLbls>
        <c:gapWidth val="219"/>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[efsExplorer.xlsx]PivotChartTable5</c15:name>
        <c15:fmtId val="13"/>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282438</xdr:colOff>
      <xdr:row>4</xdr:row>
      <xdr:rowOff>112058</xdr:rowOff>
    </xdr:to>
    <xdr:pic>
      <xdr:nvPicPr>
        <xdr:cNvPr id="2" name="Picture 1">
          <a:extLst>
            <a:ext uri="{FF2B5EF4-FFF2-40B4-BE49-F238E27FC236}">
              <a16:creationId xmlns:a16="http://schemas.microsoft.com/office/drawing/2014/main" id="{8BA49CC6-B749-4705-A6BB-7ADD96A214E9}"/>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1580589</xdr:colOff>
      <xdr:row>2</xdr:row>
      <xdr:rowOff>151839</xdr:rowOff>
    </xdr:from>
    <xdr:ext cx="1098177" cy="279948"/>
    <xdr:sp macro="" textlink="">
      <xdr:nvSpPr>
        <xdr:cNvPr id="3" name="TextBox 2">
          <a:extLst>
            <a:ext uri="{FF2B5EF4-FFF2-40B4-BE49-F238E27FC236}">
              <a16:creationId xmlns:a16="http://schemas.microsoft.com/office/drawing/2014/main" id="{410401A8-0DD5-4533-BDBB-ABDF7E12FC19}"/>
            </a:ext>
          </a:extLst>
        </xdr:cNvPr>
        <xdr:cNvSpPr txBox="1"/>
      </xdr:nvSpPr>
      <xdr:spPr>
        <a:xfrm>
          <a:off x="1580589" y="532839"/>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oneCellAnchor>
    <xdr:from>
      <xdr:col>1</xdr:col>
      <xdr:colOff>152400</xdr:colOff>
      <xdr:row>4</xdr:row>
      <xdr:rowOff>171450</xdr:rowOff>
    </xdr:from>
    <xdr:ext cx="4448175" cy="3505200"/>
    <xdr:sp macro="" textlink="">
      <xdr:nvSpPr>
        <xdr:cNvPr id="4" name="TextBox 3">
          <a:extLst>
            <a:ext uri="{FF2B5EF4-FFF2-40B4-BE49-F238E27FC236}">
              <a16:creationId xmlns:a16="http://schemas.microsoft.com/office/drawing/2014/main" id="{93D2E04A-72F0-40EE-C00A-951C003DE854}"/>
            </a:ext>
          </a:extLst>
        </xdr:cNvPr>
        <xdr:cNvSpPr txBox="1"/>
      </xdr:nvSpPr>
      <xdr:spPr>
        <a:xfrm>
          <a:off x="1743075" y="933450"/>
          <a:ext cx="4448175" cy="3505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baseline="0"/>
            <a:t>EFS Explorer </a:t>
          </a:r>
          <a:r>
            <a:rPr lang="en-US" sz="1100" baseline="0"/>
            <a:t>is a concept for OLAP analysis of cloud storage pricing data, leveraging the AWS Bulk Pricing API.</a:t>
          </a:r>
        </a:p>
        <a:p>
          <a:endParaRPr lang="en-US" sz="1100" baseline="0"/>
        </a:p>
        <a:p>
          <a:r>
            <a:rPr lang="en-US" sz="1100" baseline="0"/>
            <a:t>To refresh, navigate </a:t>
          </a:r>
          <a:r>
            <a:rPr lang="en-US" sz="1100" b="1" baseline="0"/>
            <a:t>to Data&gt;Refresh All</a:t>
          </a:r>
          <a:r>
            <a:rPr lang="en-US" sz="1100" baseline="0"/>
            <a:t>.  If you are prompted for an authentication type, select "Anonymous"</a:t>
          </a:r>
          <a:r>
            <a:rPr lang="en-US" sz="1100" baseline="0">
              <a:solidFill>
                <a:schemeClr val="tx1"/>
              </a:solidFill>
              <a:effectLst/>
              <a:latin typeface="+mn-lt"/>
              <a:ea typeface="+mn-ea"/>
              <a:cs typeface="+mn-cs"/>
            </a:rPr>
            <a:t>.</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a:t>
          </a:r>
          <a:r>
            <a:rPr lang="en-US" sz="1100" b="1" baseline="0">
              <a:solidFill>
                <a:schemeClr val="tx1"/>
              </a:solidFill>
              <a:effectLst/>
              <a:latin typeface="+mn-lt"/>
              <a:ea typeface="+mn-ea"/>
              <a:cs typeface="+mn-cs"/>
            </a:rPr>
            <a:t>Explorer</a:t>
          </a:r>
          <a:r>
            <a:rPr lang="en-US" sz="1100" baseline="0">
              <a:solidFill>
                <a:schemeClr val="tx1"/>
              </a:solidFill>
              <a:effectLst/>
              <a:latin typeface="+mn-lt"/>
              <a:ea typeface="+mn-ea"/>
              <a:cs typeface="+mn-cs"/>
            </a:rPr>
            <a:t> tab leverages a Power Pivot data model to help evaluate cost elements across different locations and areas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a:t>
          </a:r>
          <a:r>
            <a:rPr lang="en-US" sz="1100" b="1" baseline="0">
              <a:solidFill>
                <a:schemeClr val="tx1"/>
              </a:solidFill>
              <a:effectLst/>
              <a:latin typeface="+mn-lt"/>
              <a:ea typeface="+mn-ea"/>
              <a:cs typeface="+mn-cs"/>
            </a:rPr>
            <a:t>Calculator</a:t>
          </a:r>
          <a:r>
            <a:rPr lang="en-US" sz="1100" baseline="0">
              <a:solidFill>
                <a:schemeClr val="tx1"/>
              </a:solidFill>
              <a:effectLst/>
              <a:latin typeface="+mn-lt"/>
              <a:ea typeface="+mn-ea"/>
              <a:cs typeface="+mn-cs"/>
            </a:rPr>
            <a:t> tab leverages filters to create a simple calculator.  This could also be achieved with cube functions, but is unnecessary for a such a small data set</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Data provided as-is with no warranty.</a:t>
          </a:r>
        </a:p>
        <a:p>
          <a:endParaRPr lang="en-US" sz="1100" baseline="0">
            <a:solidFill>
              <a:schemeClr val="tx1"/>
            </a:solidFill>
            <a:effectLst/>
            <a:latin typeface="+mn-lt"/>
            <a:ea typeface="+mn-ea"/>
            <a:cs typeface="+mn-cs"/>
          </a:endParaRPr>
        </a:p>
        <a:p>
          <a:endParaRPr lang="en-US" sz="1100" baseline="0"/>
        </a:p>
        <a:p>
          <a:endParaRPr lang="en-US" sz="1100" baseline="0"/>
        </a:p>
        <a:p>
          <a:endParaRPr lang="en-US" sz="1100"/>
        </a:p>
      </xdr:txBody>
    </xdr:sp>
    <xdr:clientData/>
  </xdr:oneCellAnchor>
  <xdr:twoCellAnchor editAs="oneCell">
    <xdr:from>
      <xdr:col>8</xdr:col>
      <xdr:colOff>390525</xdr:colOff>
      <xdr:row>4</xdr:row>
      <xdr:rowOff>66674</xdr:rowOff>
    </xdr:from>
    <xdr:to>
      <xdr:col>12</xdr:col>
      <xdr:colOff>114297</xdr:colOff>
      <xdr:row>10</xdr:row>
      <xdr:rowOff>19049</xdr:rowOff>
    </xdr:to>
    <xdr:pic>
      <xdr:nvPicPr>
        <xdr:cNvPr id="5" name="Picture 4" descr=" refresh the underlying dataset by navigating to the Data Tab, then selecting refresh all">
          <a:extLst>
            <a:ext uri="{FF2B5EF4-FFF2-40B4-BE49-F238E27FC236}">
              <a16:creationId xmlns:a16="http://schemas.microsoft.com/office/drawing/2014/main" id="{35C141F1-B285-B584-F32A-12867D8BB825}"/>
            </a:ext>
          </a:extLst>
        </xdr:cNvPr>
        <xdr:cNvPicPr>
          <a:picLocks noChangeAspect="1"/>
        </xdr:cNvPicPr>
      </xdr:nvPicPr>
      <xdr:blipFill>
        <a:blip xmlns:r="http://schemas.openxmlformats.org/officeDocument/2006/relationships" r:embed="rId2"/>
        <a:stretch>
          <a:fillRect/>
        </a:stretch>
      </xdr:blipFill>
      <xdr:spPr>
        <a:xfrm>
          <a:off x="6248400" y="828674"/>
          <a:ext cx="2162172" cy="109537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820320</xdr:colOff>
      <xdr:row>4</xdr:row>
      <xdr:rowOff>22411</xdr:rowOff>
    </xdr:to>
    <xdr:pic>
      <xdr:nvPicPr>
        <xdr:cNvPr id="5" name="Picture 4">
          <a:extLst>
            <a:ext uri="{FF2B5EF4-FFF2-40B4-BE49-F238E27FC236}">
              <a16:creationId xmlns:a16="http://schemas.microsoft.com/office/drawing/2014/main" id="{47006628-1F2A-42FB-9DF8-590935D298C5}"/>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1456764</xdr:colOff>
      <xdr:row>2</xdr:row>
      <xdr:rowOff>78440</xdr:rowOff>
    </xdr:from>
    <xdr:ext cx="1098177" cy="279948"/>
    <xdr:sp macro="" textlink="">
      <xdr:nvSpPr>
        <xdr:cNvPr id="9" name="TextBox 8">
          <a:extLst>
            <a:ext uri="{FF2B5EF4-FFF2-40B4-BE49-F238E27FC236}">
              <a16:creationId xmlns:a16="http://schemas.microsoft.com/office/drawing/2014/main" id="{03448F3E-38AD-18E8-1AC5-3BF8A7403440}"/>
            </a:ext>
          </a:extLst>
        </xdr:cNvPr>
        <xdr:cNvSpPr txBox="1"/>
      </xdr:nvSpPr>
      <xdr:spPr>
        <a:xfrm>
          <a:off x="1456764" y="504264"/>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oneCellAnchor>
    <xdr:from>
      <xdr:col>16</xdr:col>
      <xdr:colOff>1456763</xdr:colOff>
      <xdr:row>2</xdr:row>
      <xdr:rowOff>78441</xdr:rowOff>
    </xdr:from>
    <xdr:ext cx="4000499" cy="2151530"/>
    <xdr:sp macro="" textlink="$BF$1">
      <xdr:nvSpPr>
        <xdr:cNvPr id="10" name="TextBox 9">
          <a:extLst>
            <a:ext uri="{FF2B5EF4-FFF2-40B4-BE49-F238E27FC236}">
              <a16:creationId xmlns:a16="http://schemas.microsoft.com/office/drawing/2014/main" id="{201643BA-73C2-5300-5A09-825234D06847}"/>
            </a:ext>
          </a:extLst>
        </xdr:cNvPr>
        <xdr:cNvSpPr txBox="1"/>
      </xdr:nvSpPr>
      <xdr:spPr>
        <a:xfrm>
          <a:off x="11116234" y="504265"/>
          <a:ext cx="4000499" cy="2151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373BAF6-AF05-4C0A-AF84-0CC6DF5C5A6F}" type="TxLink">
            <a:rPr lang="en-US" sz="1100" b="0" i="0" u="none" strike="noStrike">
              <a:solidFill>
                <a:srgbClr val="000000"/>
              </a:solidFill>
              <a:latin typeface="Segoe UI"/>
              <a:cs typeface="Segoe UI"/>
            </a:rPr>
            <a:pPr/>
            <a:t>This pricing list is for informational purposes only. All prices are subject to the additional terms included in the pricing pages on http://aws.amazon.com. All Free Tier prices are also subject to the terms included at https://aws.amazon.com/free/</a:t>
          </a:fld>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130038</xdr:colOff>
      <xdr:row>4</xdr:row>
      <xdr:rowOff>112058</xdr:rowOff>
    </xdr:to>
    <xdr:pic>
      <xdr:nvPicPr>
        <xdr:cNvPr id="2" name="Picture 1">
          <a:extLst>
            <a:ext uri="{FF2B5EF4-FFF2-40B4-BE49-F238E27FC236}">
              <a16:creationId xmlns:a16="http://schemas.microsoft.com/office/drawing/2014/main" id="{8FE08A75-D22F-4BE7-9FDC-865E0FDB51FC}"/>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237564</xdr:colOff>
      <xdr:row>2</xdr:row>
      <xdr:rowOff>123264</xdr:rowOff>
    </xdr:from>
    <xdr:ext cx="1098177" cy="279948"/>
    <xdr:sp macro="" textlink="">
      <xdr:nvSpPr>
        <xdr:cNvPr id="3" name="TextBox 2">
          <a:extLst>
            <a:ext uri="{FF2B5EF4-FFF2-40B4-BE49-F238E27FC236}">
              <a16:creationId xmlns:a16="http://schemas.microsoft.com/office/drawing/2014/main" id="{223157C9-FCDE-4D57-BFF8-5CE9D2311AD9}"/>
            </a:ext>
          </a:extLst>
        </xdr:cNvPr>
        <xdr:cNvSpPr txBox="1"/>
      </xdr:nvSpPr>
      <xdr:spPr>
        <a:xfrm>
          <a:off x="1456764" y="504264"/>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twoCellAnchor editAs="oneCell">
    <xdr:from>
      <xdr:col>0</xdr:col>
      <xdr:colOff>170329</xdr:colOff>
      <xdr:row>4</xdr:row>
      <xdr:rowOff>187699</xdr:rowOff>
    </xdr:from>
    <xdr:to>
      <xdr:col>3</xdr:col>
      <xdr:colOff>392206</xdr:colOff>
      <xdr:row>18</xdr:row>
      <xdr:rowOff>187699</xdr:rowOff>
    </xdr:to>
    <mc:AlternateContent xmlns:mc="http://schemas.openxmlformats.org/markup-compatibility/2006" xmlns:a14="http://schemas.microsoft.com/office/drawing/2010/main">
      <mc:Choice Requires="a14">
        <xdr:graphicFrame macro="">
          <xdr:nvGraphicFramePr>
            <xdr:cNvPr id="8" name="area">
              <a:extLst>
                <a:ext uri="{FF2B5EF4-FFF2-40B4-BE49-F238E27FC236}">
                  <a16:creationId xmlns:a16="http://schemas.microsoft.com/office/drawing/2014/main" id="{94D46B8B-1125-E7A0-5D6D-B6FF6CE136E3}"/>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170329" y="949699"/>
              <a:ext cx="2050677"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172571</xdr:colOff>
      <xdr:row>19</xdr:row>
      <xdr:rowOff>114860</xdr:rowOff>
    </xdr:from>
    <xdr:to>
      <xdr:col>3</xdr:col>
      <xdr:colOff>401171</xdr:colOff>
      <xdr:row>43</xdr:row>
      <xdr:rowOff>133910</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C2C6CFC6-9753-A785-AD57-7B4C1F270D8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72571" y="3734360"/>
              <a:ext cx="2057400" cy="459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502582</xdr:colOff>
      <xdr:row>6</xdr:row>
      <xdr:rowOff>33618</xdr:rowOff>
    </xdr:from>
    <xdr:to>
      <xdr:col>19</xdr:col>
      <xdr:colOff>1852892</xdr:colOff>
      <xdr:row>44</xdr:row>
      <xdr:rowOff>178174</xdr:rowOff>
    </xdr:to>
    <xdr:grpSp>
      <xdr:nvGrpSpPr>
        <xdr:cNvPr id="14" name="Group 13">
          <a:extLst>
            <a:ext uri="{FF2B5EF4-FFF2-40B4-BE49-F238E27FC236}">
              <a16:creationId xmlns:a16="http://schemas.microsoft.com/office/drawing/2014/main" id="{3EB7570E-37F1-90D4-F6FA-82CE281F20FE}"/>
            </a:ext>
          </a:extLst>
        </xdr:cNvPr>
        <xdr:cNvGrpSpPr/>
      </xdr:nvGrpSpPr>
      <xdr:grpSpPr>
        <a:xfrm>
          <a:off x="2331382" y="1176618"/>
          <a:ext cx="11103910" cy="7383556"/>
          <a:chOff x="2559982" y="995643"/>
          <a:chExt cx="11103910" cy="7383556"/>
        </a:xfrm>
      </xdr:grpSpPr>
      <xdr:grpSp>
        <xdr:nvGrpSpPr>
          <xdr:cNvPr id="13" name="Group 12">
            <a:extLst>
              <a:ext uri="{FF2B5EF4-FFF2-40B4-BE49-F238E27FC236}">
                <a16:creationId xmlns:a16="http://schemas.microsoft.com/office/drawing/2014/main" id="{7FC846B6-3A7F-F3DA-CC33-43A09766B7F9}"/>
              </a:ext>
            </a:extLst>
          </xdr:cNvPr>
          <xdr:cNvGrpSpPr/>
        </xdr:nvGrpSpPr>
        <xdr:grpSpPr>
          <a:xfrm>
            <a:off x="2559982" y="995643"/>
            <a:ext cx="11103910" cy="3657600"/>
            <a:chOff x="2559982" y="995643"/>
            <a:chExt cx="11103910" cy="3657600"/>
          </a:xfrm>
        </xdr:grpSpPr>
        <xdr:graphicFrame macro="">
          <xdr:nvGraphicFramePr>
            <xdr:cNvPr id="7" name="Chart 6">
              <a:extLst>
                <a:ext uri="{FF2B5EF4-FFF2-40B4-BE49-F238E27FC236}">
                  <a16:creationId xmlns:a16="http://schemas.microsoft.com/office/drawing/2014/main" id="{D4D3672A-505E-D5D7-1258-464DB6FFCF7C}"/>
                </a:ext>
              </a:extLst>
            </xdr:cNvPr>
            <xdr:cNvGraphicFramePr/>
          </xdr:nvGraphicFramePr>
          <xdr:xfrm>
            <a:off x="2559982" y="995643"/>
            <a:ext cx="5526742" cy="3657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0" name="Chart 9">
              <a:extLst>
                <a:ext uri="{FF2B5EF4-FFF2-40B4-BE49-F238E27FC236}">
                  <a16:creationId xmlns:a16="http://schemas.microsoft.com/office/drawing/2014/main" id="{1FFD4E25-0BB8-4D31-B342-FA87CD143318}"/>
                </a:ext>
              </a:extLst>
            </xdr:cNvPr>
            <xdr:cNvGraphicFramePr>
              <a:graphicFrameLocks/>
            </xdr:cNvGraphicFramePr>
          </xdr:nvGraphicFramePr>
          <xdr:xfrm>
            <a:off x="8137150" y="995643"/>
            <a:ext cx="5526742" cy="3657600"/>
          </xdr:xfrm>
          <a:graphic>
            <a:graphicData uri="http://schemas.openxmlformats.org/drawingml/2006/chart">
              <c:chart xmlns:c="http://schemas.openxmlformats.org/drawingml/2006/chart" xmlns:r="http://schemas.openxmlformats.org/officeDocument/2006/relationships" r:id="rId3"/>
            </a:graphicData>
          </a:graphic>
        </xdr:graphicFrame>
      </xdr:grpSp>
      <xdr:graphicFrame macro="">
        <xdr:nvGraphicFramePr>
          <xdr:cNvPr id="11" name="Chart 10">
            <a:extLst>
              <a:ext uri="{FF2B5EF4-FFF2-40B4-BE49-F238E27FC236}">
                <a16:creationId xmlns:a16="http://schemas.microsoft.com/office/drawing/2014/main" id="{44819022-1676-4A8A-8596-BE11F296EB98}"/>
              </a:ext>
            </a:extLst>
          </xdr:cNvPr>
          <xdr:cNvGraphicFramePr>
            <a:graphicFrameLocks/>
          </xdr:cNvGraphicFramePr>
        </xdr:nvGraphicFramePr>
        <xdr:xfrm>
          <a:off x="5348007" y="4721599"/>
          <a:ext cx="5517776" cy="3657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oneCellAnchor>
    <xdr:from>
      <xdr:col>19</xdr:col>
      <xdr:colOff>2028825</xdr:colOff>
      <xdr:row>2</xdr:row>
      <xdr:rowOff>76200</xdr:rowOff>
    </xdr:from>
    <xdr:ext cx="4000499" cy="2151530"/>
    <xdr:sp macro="" textlink="$BF$1">
      <xdr:nvSpPr>
        <xdr:cNvPr id="12" name="TextBox 11">
          <a:extLst>
            <a:ext uri="{FF2B5EF4-FFF2-40B4-BE49-F238E27FC236}">
              <a16:creationId xmlns:a16="http://schemas.microsoft.com/office/drawing/2014/main" id="{6EB2B12A-24C7-431C-9D42-C700216167F7}"/>
            </a:ext>
          </a:extLst>
        </xdr:cNvPr>
        <xdr:cNvSpPr txBox="1"/>
      </xdr:nvSpPr>
      <xdr:spPr>
        <a:xfrm>
          <a:off x="13611225" y="457200"/>
          <a:ext cx="4000499" cy="2151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373BAF6-AF05-4C0A-AF84-0CC6DF5C5A6F}" type="TxLink">
            <a:rPr lang="en-US" sz="1100" b="0" i="0" u="none" strike="noStrike">
              <a:solidFill>
                <a:srgbClr val="000000"/>
              </a:solidFill>
              <a:latin typeface="Segoe UI"/>
              <a:cs typeface="Segoe UI"/>
            </a:rPr>
            <a:pPr/>
            <a:t>This pricing list is for informational purposes only. All prices are subject to the additional terms included in the pricing pages on http://aws.amazon.com. All Free Tier prices are also subject to the terms included at https://aws.amazon.com/free/</a:t>
          </a:fld>
          <a:endParaRPr lang="en-US" sz="1100"/>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ul Galjan" refreshedDate="45433.769210648148" backgroundQuery="1" createdVersion="3" refreshedVersion="8" minRefreshableVersion="3" recordCount="0" supportSubquery="1" supportAdvancedDrill="1" xr:uid="{A0DB7511-CC75-4F5D-A7D6-3FFD01BF3B90}">
  <cacheSource type="external" connectionId="5">
    <extLst>
      <ext xmlns:x14="http://schemas.microsoft.com/office/spreadsheetml/2009/9/main" uri="{F057638F-6D5F-4e77-A914-E7F072B9BCA8}">
        <x14:sourceConnection name="ThisWorkbookDataModel"/>
      </ext>
    </extLst>
  </cacheSource>
  <cacheFields count="0"/>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0" memberValueDatatype="130" unbalanced="0"/>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0" memberValueDatatype="130" unbalanced="0"/>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0"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0" memberValueDatatype="130" unbalanced="0"/>
    <cacheHierarchy uniqueName="[efs].[area]" caption="area" attribute="1" defaultMemberUniqueName="[efs].[area].[All]" allUniqueName="[efs].[area].[All]" dimensionUniqueName="[efs]" displayFolder="" count="2" memberValueDatatype="130" unbalanced="0"/>
    <cacheHierarchy uniqueName="[efs].[throughputMode]" caption="throughputMode" attribute="1" defaultMemberUniqueName="[efs].[throughputMode].[All]" allUniqueName="[efs].[throughputMode].[All]" dimensionUniqueName="[efs]" displayFolder="" count="0"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827418881"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ul Galjan" refreshedDate="45433.800444791668" backgroundQuery="1" createdVersion="8" refreshedVersion="8" minRefreshableVersion="3" recordCount="0" supportSubquery="1" supportAdvancedDrill="1" xr:uid="{FE9E6577-9E28-47DA-9C6B-209DEE7361E3}">
  <cacheSource type="external" connectionId="5">
    <extLst>
      <ext xmlns:x14="http://schemas.microsoft.com/office/spreadsheetml/2009/9/main" uri="{F057638F-6D5F-4e77-A914-E7F072B9BCA8}">
        <x14:sourceConnection name="ThisWorkbookDataModel"/>
      </ext>
    </extLst>
  </cacheSource>
  <cacheFields count="5">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efs].[Storage Class].[Storage Class]" caption="Storage Class" numFmtId="0" hierarchy="15" level="1">
      <sharedItems count="3">
        <s v="Archive"/>
        <s v="EFS Storage"/>
        <s v="Infrequent Access"/>
      </sharedItems>
    </cacheField>
    <cacheField name="[Measures].[ppuMedian]" caption="ppuMedian" numFmtId="0" hierarchy="29" level="32767"/>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fieldsUsage count="2">
        <fieldUsage x="-1"/>
        <fieldUsage x="2"/>
      </fieldsUsage>
    </cacheHierarchy>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0"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0" memberValueDatatype="130" unbalanced="0"/>
    <cacheHierarchy uniqueName="[efs].[area]" caption="area" attribute="1" defaultMemberUniqueName="[efs].[area].[All]" allUniqueName="[efs].[area].[All]" dimensionUniqueName="[efs]" displayFolder="" count="2" memberValueDatatype="130" unbalanced="0">
      <fieldsUsage count="2">
        <fieldUsage x="-1"/>
        <fieldUsage x="4"/>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3"/>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2005427403"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ul Galjan" refreshedDate="45433.800445138892" backgroundQuery="1" createdVersion="8" refreshedVersion="8" minRefreshableVersion="3" recordCount="0" supportSubquery="1" supportAdvancedDrill="1" xr:uid="{857B3EE9-F51E-4D1C-8FF3-518F4F441E65}">
  <cacheSource type="external" connectionId="5">
    <extLst>
      <ext xmlns:x14="http://schemas.microsoft.com/office/spreadsheetml/2009/9/main" uri="{F057638F-6D5F-4e77-A914-E7F072B9BCA8}">
        <x14:sourceConnection name="ThisWorkbookDataModel"/>
      </ext>
    </extLst>
  </cacheSource>
  <cacheFields count="6">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Measures].[ppuMedian]" caption="ppuMedian" numFmtId="0" hierarchy="29" level="32767"/>
    <cacheField name="[efs].[Access Type].[Access Type]" caption="Access Type" numFmtId="0" hierarchy="18" level="1">
      <sharedItems count="2">
        <s v="Read"/>
        <s v="Write"/>
      </sharedItems>
    </cacheField>
    <cacheField name="[efs].[Storage Class].[Storage Class]" caption="Storage Class" numFmtId="0" hierarchy="15" level="1">
      <sharedItems count="3">
        <s v="Archive"/>
        <s v="EFS Storage"/>
        <s v="Infrequent Access"/>
      </sharedItems>
    </cacheField>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fieldsUsage count="2">
        <fieldUsage x="-1"/>
        <fieldUsage x="4"/>
      </fieldsUsage>
    </cacheHierarchy>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2" memberValueDatatype="130" unbalanced="0">
      <fieldsUsage count="2">
        <fieldUsage x="-1"/>
        <fieldUsage x="3"/>
      </fieldsUsage>
    </cacheHierarchy>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2" memberValueDatatype="130" unbalanced="0"/>
    <cacheHierarchy uniqueName="[efs].[area]" caption="area" attribute="1" defaultMemberUniqueName="[efs].[area].[All]" allUniqueName="[efs].[area].[All]" dimensionUniqueName="[efs]" displayFolder="" count="2" memberValueDatatype="130" unbalanced="0">
      <fieldsUsage count="2">
        <fieldUsage x="-1"/>
        <fieldUsage x="5"/>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2"/>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1350595654"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ul Galjan" refreshedDate="45433.800445486107" backgroundQuery="1" createdVersion="8" refreshedVersion="8" minRefreshableVersion="3" recordCount="0" supportSubquery="1" supportAdvancedDrill="1" xr:uid="{4BF881D5-EC10-4D84-AC22-592A2B182491}">
  <cacheSource type="external" connectionId="5">
    <extLst>
      <ext xmlns:x14="http://schemas.microsoft.com/office/spreadsheetml/2009/9/main" uri="{F057638F-6D5F-4e77-A914-E7F072B9BCA8}">
        <x14:sourceConnection name="ThisWorkbookDataModel"/>
      </ext>
    </extLst>
  </cacheSource>
  <cacheFields count="4">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Measures].[ppuMedian]" caption="ppuMedian" numFmtId="0" hierarchy="29" level="32767"/>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2"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2" memberValueDatatype="130" unbalanced="0"/>
    <cacheHierarchy uniqueName="[efs].[area]" caption="area" attribute="1" defaultMemberUniqueName="[efs].[area].[All]" allUniqueName="[efs].[area].[All]" dimensionUniqueName="[efs]" displayFolder="" count="2" memberValueDatatype="130" unbalanced="0">
      <fieldsUsage count="2">
        <fieldUsage x="-1"/>
        <fieldUsage x="3"/>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2"/>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869470299"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5" cacheId="3" applyNumberFormats="0" applyBorderFormats="0" applyFontFormats="0" applyPatternFormats="0" applyAlignmentFormats="0" applyWidthHeightFormats="1" dataCaption="Values" updatedVersion="8" minRefreshableVersion="3" subtotalHiddenItems="1" itemPrintTitles="1" createdVersion="8" indent="0" multipleFieldFilters="0" chartFormat="14">
  <location ref="A3:B12" firstHeaderRow="1" firstDataRow="1" firstDataCol="1" rowPageCount="1" colPageCount="1"/>
  <pivotFields count="4">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x="0"/>
        <item x="1"/>
        <item s="1" x="2"/>
        <item t="default"/>
      </items>
    </pivotField>
    <pivotField dataField="1" showAll="0"/>
    <pivotField allDrilled="1" showAll="0" dataSourceSort="1" defaultAttributeDrillState="1"/>
  </pivotFields>
  <rowFields count="1">
    <field x="0"/>
  </rowFields>
  <rowItems count="9">
    <i>
      <x/>
    </i>
    <i>
      <x v="1"/>
    </i>
    <i>
      <x v="2"/>
    </i>
    <i>
      <x v="3"/>
    </i>
    <i>
      <x v="4"/>
    </i>
    <i>
      <x v="5"/>
    </i>
    <i>
      <x v="6"/>
    </i>
    <i>
      <x v="7"/>
    </i>
    <i t="grand">
      <x/>
    </i>
  </rowItems>
  <colItems count="1">
    <i/>
  </colItems>
  <pageFields count="1">
    <pageField fld="1" hier="8" name="[efs].[Unit].&amp;[MiBps-Mo]" cap="MiBps-Mo"/>
  </pageFields>
  <dataFields count="1">
    <dataField fld="2" subtotal="count" baseField="0" baseItem="0"/>
  </dataFields>
  <chartFormats count="1">
    <chartFormat chart="13" format="103"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1" cacheId="869470299">
        <x15:pivotRow count="1">
          <x15:c>
            <x15:v>3.6</x15:v>
          </x15:c>
        </x15:pivotRow>
        <x15:pivotRow count="1">
          <x15:c>
            <x15:v>3.6</x15:v>
          </x15:c>
        </x15:pivotRow>
        <x15:pivotRow count="1">
          <x15:c>
            <x15:v>3.3</x15:v>
          </x15:c>
        </x15:pivotRow>
        <x15:pivotRow count="1">
          <x15:c>
            <x15:v>3.3</x15:v>
          </x15:c>
        </x15:pivotRow>
        <x15:pivotRow count="1">
          <x15:c>
            <x15:v>3</x15:v>
          </x15:c>
        </x15:pivotRow>
        <x15:pivotRow count="1">
          <x15:c>
            <x15:v>3</x15:v>
          </x15:c>
        </x15:pivotRow>
        <x15:pivotRow count="1">
          <x15:c>
            <x15:v>3.3</x15:v>
          </x15:c>
        </x15:pivotRow>
        <x15:pivotRow count="1">
          <x15:c>
            <x15:v>3</x15:v>
          </x15:c>
        </x15:pivotRow>
        <x15:pivotRow count="1">
          <x15:c>
            <x15:v>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4" cacheId="2" applyNumberFormats="0" applyBorderFormats="0" applyFontFormats="0" applyPatternFormats="0" applyAlignmentFormats="0" applyWidthHeightFormats="1" dataCaption="Values" updatedVersion="8" minRefreshableVersion="3" subtotalHiddenItems="1" itemPrintTitles="1" createdVersion="8" indent="0" multipleFieldFilters="0" chartFormat="13">
  <location ref="A3:K14" firstHeaderRow="1" firstDataRow="3" firstDataCol="1" rowPageCount="1" colPageCount="1"/>
  <pivotFields count="6">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s="1" x="0"/>
        <item x="1"/>
        <item x="2"/>
        <item t="default"/>
      </items>
    </pivotField>
    <pivotField dataField="1" showAll="0"/>
    <pivotField axis="axisCol" allDrilled="1" showAll="0" dataSourceSort="1" defaultAttributeDrillState="1">
      <items count="3">
        <item x="0"/>
        <item x="1"/>
        <item t="default"/>
      </items>
    </pivotField>
    <pivotField axis="axisCol" allDrilled="1" showAll="0" dataSourceSort="1" defaultAttributeDrillState="1">
      <items count="4">
        <item x="0"/>
        <item x="1"/>
        <item x="2"/>
        <item t="default"/>
      </items>
    </pivotField>
    <pivotField allDrilled="1" showAll="0" dataSourceSort="1" defaultAttributeDrillState="1"/>
  </pivotFields>
  <rowFields count="1">
    <field x="0"/>
  </rowFields>
  <rowItems count="9">
    <i>
      <x/>
    </i>
    <i>
      <x v="1"/>
    </i>
    <i>
      <x v="2"/>
    </i>
    <i>
      <x v="3"/>
    </i>
    <i>
      <x v="4"/>
    </i>
    <i>
      <x v="5"/>
    </i>
    <i>
      <x v="6"/>
    </i>
    <i>
      <x v="7"/>
    </i>
    <i t="grand">
      <x/>
    </i>
  </rowItems>
  <colFields count="2">
    <field x="4"/>
    <field x="3"/>
  </colFields>
  <colItems count="10">
    <i>
      <x/>
      <x/>
    </i>
    <i r="1">
      <x v="1"/>
    </i>
    <i t="default">
      <x/>
    </i>
    <i>
      <x v="1"/>
      <x/>
    </i>
    <i r="1">
      <x v="1"/>
    </i>
    <i t="default">
      <x v="1"/>
    </i>
    <i>
      <x v="2"/>
      <x/>
    </i>
    <i r="1">
      <x v="1"/>
    </i>
    <i t="default">
      <x v="2"/>
    </i>
    <i t="grand">
      <x/>
    </i>
  </colItems>
  <pageFields count="1">
    <pageField fld="1" hier="8" name="[efs].[Unit].&amp;[GB]" cap="GB"/>
  </pageFields>
  <dataFields count="1">
    <dataField fld="2" subtotal="count" baseField="0" baseItem="0"/>
  </dataFields>
  <chartFormats count="6">
    <chartFormat chart="6" format="83" series="1">
      <pivotArea type="data" outline="0" fieldPosition="0">
        <references count="3">
          <reference field="4294967294" count="1" selected="0">
            <x v="0"/>
          </reference>
          <reference field="3" count="1" selected="0">
            <x v="0"/>
          </reference>
          <reference field="4" count="1" selected="0">
            <x v="0"/>
          </reference>
        </references>
      </pivotArea>
    </chartFormat>
    <chartFormat chart="6" format="84" series="1">
      <pivotArea type="data" outline="0" fieldPosition="0">
        <references count="3">
          <reference field="4294967294" count="1" selected="0">
            <x v="0"/>
          </reference>
          <reference field="3" count="1" selected="0">
            <x v="1"/>
          </reference>
          <reference field="4" count="1" selected="0">
            <x v="0"/>
          </reference>
        </references>
      </pivotArea>
    </chartFormat>
    <chartFormat chart="6" format="85" series="1">
      <pivotArea type="data" outline="0" fieldPosition="0">
        <references count="3">
          <reference field="4294967294" count="1" selected="0">
            <x v="0"/>
          </reference>
          <reference field="3" count="1" selected="0">
            <x v="0"/>
          </reference>
          <reference field="4" count="1" selected="0">
            <x v="1"/>
          </reference>
        </references>
      </pivotArea>
    </chartFormat>
    <chartFormat chart="6" format="86" series="1">
      <pivotArea type="data" outline="0" fieldPosition="0">
        <references count="3">
          <reference field="4294967294" count="1" selected="0">
            <x v="0"/>
          </reference>
          <reference field="3" count="1" selected="0">
            <x v="1"/>
          </reference>
          <reference field="4" count="1" selected="0">
            <x v="1"/>
          </reference>
        </references>
      </pivotArea>
    </chartFormat>
    <chartFormat chart="6" format="87" series="1">
      <pivotArea type="data" outline="0" fieldPosition="0">
        <references count="3">
          <reference field="4294967294" count="1" selected="0">
            <x v="0"/>
          </reference>
          <reference field="3" count="1" selected="0">
            <x v="0"/>
          </reference>
          <reference field="4" count="1" selected="0">
            <x v="2"/>
          </reference>
        </references>
      </pivotArea>
    </chartFormat>
    <chartFormat chart="6" format="88" series="1">
      <pivotArea type="data" outline="0" fieldPosition="0">
        <references count="3">
          <reference field="4294967294" count="1" selected="0">
            <x v="0"/>
          </reference>
          <reference field="3" count="1" selected="0">
            <x v="1"/>
          </reference>
          <reference field="4" count="1" selected="0">
            <x v="2"/>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colHierarchiesUsage count="2">
    <colHierarchyUsage hierarchyUsage="15"/>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10" cacheId="1350595654">
        <x15:pivotRow count="10">
          <x15:c>
            <x15:v>3.5999999999999997E-2</x15:v>
          </x15:c>
          <x15:c>
            <x15:v>3.5999999999999997E-2</x15:v>
          </x15:c>
          <x15:c>
            <x15:v>3.5999999999999997E-2</x15:v>
          </x15:c>
          <x15:c>
            <x15:v>0.04</x15:v>
          </x15:c>
          <x15:c>
            <x15:v>7.0000000000000007E-2</x15:v>
          </x15:c>
          <x15:c>
            <x15:v>5.5000000000000007E-2</x15:v>
          </x15:c>
          <x15:c>
            <x15:v>1.2E-2</x15:v>
          </x15:c>
          <x15:c>
            <x15:v>1.2E-2</x15:v>
          </x15:c>
          <x15:c>
            <x15:v>1.2E-2</x15:v>
          </x15:c>
          <x15:c>
            <x15:v>3.5999999999999997E-2</x15:v>
          </x15:c>
        </x15:pivotRow>
        <x15:pivotRow count="10">
          <x15:c>
            <x15:v>3.5999999999999997E-2</x15:v>
          </x15:c>
          <x15:c>
            <x15:v>3.5999999999999997E-2</x15:v>
          </x15:c>
          <x15:c>
            <x15:v>3.5999999999999997E-2</x15:v>
          </x15:c>
          <x15:c>
            <x15:v>0.04</x15:v>
          </x15:c>
          <x15:c>
            <x15:v>7.0000000000000007E-2</x15:v>
          </x15:c>
          <x15:c>
            <x15:v>5.5000000000000007E-2</x15:v>
          </x15:c>
          <x15:c>
            <x15:v>1.2E-2</x15:v>
          </x15:c>
          <x15:c>
            <x15:v>1.2E-2</x15:v>
          </x15:c>
          <x15:c>
            <x15:v>1.2E-2</x15:v>
          </x15:c>
          <x15:c>
            <x15:v>3.5999999999999997E-2</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0.03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2"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A3:E13" firstHeaderRow="1" firstDataRow="2" firstDataCol="1" rowPageCount="1" colPageCount="1"/>
  <pivotFields count="5">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s="1" x="0"/>
        <item x="1"/>
        <item x="2"/>
        <item t="default"/>
      </items>
    </pivotField>
    <pivotField axis="axisCol"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9">
    <i>
      <x/>
    </i>
    <i>
      <x v="1"/>
    </i>
    <i>
      <x v="2"/>
    </i>
    <i>
      <x v="3"/>
    </i>
    <i>
      <x v="4"/>
    </i>
    <i>
      <x v="5"/>
    </i>
    <i>
      <x v="6"/>
    </i>
    <i>
      <x v="7"/>
    </i>
    <i t="grand">
      <x/>
    </i>
  </rowItems>
  <colFields count="1">
    <field x="2"/>
  </colFields>
  <colItems count="4">
    <i>
      <x/>
    </i>
    <i>
      <x v="1"/>
    </i>
    <i>
      <x v="2"/>
    </i>
    <i t="grand">
      <x/>
    </i>
  </colItems>
  <pageFields count="1">
    <pageField fld="1" hier="8" name="[efs].[Unit].&amp;[GB]" cap="GB"/>
  </pageFields>
  <dataFields count="1">
    <dataField fld="3" subtotal="count" baseField="0" baseItem="0"/>
  </dataFields>
  <chartFormats count="3">
    <chartFormat chart="0" format="44" series="1">
      <pivotArea type="data" outline="0" fieldPosition="0">
        <references count="2">
          <reference field="4294967294" count="1" selected="0">
            <x v="0"/>
          </reference>
          <reference field="2" count="1" selected="0">
            <x v="0"/>
          </reference>
        </references>
      </pivotArea>
    </chartFormat>
    <chartFormat chart="0" format="45" series="1">
      <pivotArea type="data" outline="0" fieldPosition="0">
        <references count="2">
          <reference field="4294967294" count="1" selected="0">
            <x v="0"/>
          </reference>
          <reference field="2" count="1" selected="0">
            <x v="1"/>
          </reference>
        </references>
      </pivotArea>
    </chartFormat>
    <chartFormat chart="0" format="46" series="1">
      <pivotArea type="data" outline="0" fieldPosition="0">
        <references count="2">
          <reference field="4294967294" count="1" selected="0">
            <x v="0"/>
          </reference>
          <reference field="2" count="1" selected="0">
            <x v="2"/>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4" cacheId="2005427403">
        <x15:pivotRow count="4">
          <x15:c>
            <x15:v>3.5999999999999997E-2</x15:v>
          </x15:c>
          <x15:c>
            <x15:v>5.5000000000000007E-2</x15:v>
          </x15:c>
          <x15:c>
            <x15:v>1.2E-2</x15:v>
          </x15:c>
          <x15:c>
            <x15:v>3.5999999999999997E-2</x15:v>
          </x15:c>
        </x15:pivotRow>
        <x15:pivotRow count="4">
          <x15:c>
            <x15:v>3.5999999999999997E-2</x15:v>
          </x15:c>
          <x15:c>
            <x15:v>5.5000000000000007E-2</x15:v>
          </x15:c>
          <x15:c>
            <x15:v>1.2E-2</x15:v>
          </x15:c>
          <x15:c>
            <x15:v>3.5999999999999997E-2</x15:v>
          </x15:c>
        </x15:pivotRow>
        <x15:pivotRow count="4">
          <x15:c>
            <x15:v>3.3000000000000002E-2</x15:v>
          </x15:c>
          <x15:c>
            <x15:v>0.05</x15:v>
          </x15:c>
          <x15:c>
            <x15:v>1.0999999999999999E-2</x15:v>
          </x15:c>
          <x15:c>
            <x15:v>3.15E-2</x15:v>
          </x15:c>
        </x15:pivotRow>
        <x15:pivotRow count="4">
          <x15:c>
            <x15:v>3.3000000000000002E-2</x15:v>
          </x15:c>
          <x15:c>
            <x15:v>0.05</x15:v>
          </x15:c>
          <x15:c>
            <x15:v>1.0999999999999999E-2</x15:v>
          </x15:c>
          <x15:c>
            <x15:v>3.15E-2</x15:v>
          </x15:c>
        </x15:pivotRow>
        <x15:pivotRow count="4">
          <x15:c>
            <x15:v>0.03</x15:v>
          </x15:c>
          <x15:c>
            <x15:v>4.4999999999999998E-2</x15:v>
          </x15:c>
          <x15:c>
            <x15:v>0.01</x15:v>
          </x15:c>
          <x15:c>
            <x15:v>0.03</x15:v>
          </x15:c>
        </x15:pivotRow>
        <x15:pivotRow count="4">
          <x15:c>
            <x15:v>0.03</x15:v>
          </x15:c>
          <x15:c>
            <x15:v>4.4999999999999998E-2</x15:v>
          </x15:c>
          <x15:c>
            <x15:v>0.01</x15:v>
          </x15:c>
          <x15:c>
            <x15:v>0.03</x15:v>
          </x15:c>
        </x15:pivotRow>
        <x15:pivotRow count="4">
          <x15:c>
            <x15:v>3.3000000000000002E-2</x15:v>
          </x15:c>
          <x15:c>
            <x15:v>0.05</x15:v>
          </x15:c>
          <x15:c>
            <x15:v>1.0999999999999999E-2</x15:v>
          </x15:c>
          <x15:c>
            <x15:v>3.15E-2</x15:v>
          </x15:c>
        </x15:pivotRow>
        <x15:pivotRow count="4">
          <x15:c>
            <x15:v>0.03</x15:v>
          </x15:c>
          <x15:c>
            <x15:v>4.4999999999999998E-2</x15:v>
          </x15:c>
          <x15:c>
            <x15:v>0.01</x15:v>
          </x15:c>
          <x15:c>
            <x15:v>0.03</x15:v>
          </x15:c>
        </x15:pivotRow>
        <x15:pivotRow count="4">
          <x15:c>
            <x15:v>3.3000000000000002E-2</x15:v>
          </x15:c>
          <x15:c>
            <x15:v>0.05</x15:v>
          </x15:c>
          <x15:c>
            <x15:v>1.0999999999999999E-2</x15:v>
          </x15:c>
          <x15:c>
            <x15:v>0.03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A4A7A94-EAE2-4A93-A717-0A23D08BCF9B}" autoFormatId="16" applyNumberFormats="0" applyBorderFormats="0" applyFontFormats="0" applyPatternFormats="0" applyAlignmentFormats="0" applyWidthHeightFormats="0">
  <queryTableRefresh nextId="28">
    <queryTableFields count="24">
      <queryTableField id="1" name="SKU" tableColumnId="1"/>
      <queryTableField id="2" name="OfferTermCode" tableColumnId="2"/>
      <queryTableField id="3" name="RateCode" tableColumnId="3"/>
      <queryTableField id="4" name="TermType" tableColumnId="4"/>
      <queryTableField id="5" name="PriceDescription" tableColumnId="5"/>
      <queryTableField id="6" name="EffectiveDate" tableColumnId="6"/>
      <queryTableField id="7" name="StartingRange" tableColumnId="7"/>
      <queryTableField id="8" name="EndingRange" tableColumnId="8"/>
      <queryTableField id="9" name="Unit" tableColumnId="9"/>
      <queryTableField id="10" name="PricePerUnit" tableColumnId="10"/>
      <queryTableField id="11" name="Currency" tableColumnId="11"/>
      <queryTableField id="12" name="Product Family" tableColumnId="12"/>
      <queryTableField id="13" name="serviceCode" tableColumnId="13"/>
      <queryTableField id="14" name="Location" tableColumnId="14"/>
      <queryTableField id="15" name="Location Type" tableColumnId="15"/>
      <queryTableField id="16" name="Storage Class" tableColumnId="16"/>
      <queryTableField id="17" name="usageType" tableColumnId="17"/>
      <queryTableField id="18" name="operation" tableColumnId="18"/>
      <queryTableField id="19" name="Access Type" tableColumnId="19"/>
      <queryTableField id="20" name="Region Code" tableColumnId="20"/>
      <queryTableField id="21" name="serviceName" tableColumnId="21"/>
      <queryTableField id="22" name="Throughput Class" tableColumnId="22"/>
      <queryTableField id="26" name="area" tableColumnId="24"/>
      <queryTableField id="23" name="throughputMode" tableColumnId="23"/>
    </queryTableFields>
  </queryTableRefresh>
  <extLst>
    <ext xmlns:x15="http://schemas.microsoft.com/office/spreadsheetml/2010/11/main" uri="{883FBD77-0823-4a55-B5E3-86C4891E6966}">
      <x15:queryTable sourceDataName="Query - ef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E10D48E6-4758-45A8-A85B-40A4C2ABAEC2}" autoFormatId="16" applyNumberFormats="0" applyBorderFormats="0" applyFontFormats="0" applyPatternFormats="0" applyAlignmentFormats="0" applyWidthHeightFormats="0">
  <queryTableRefresh nextId="6">
    <queryTableFields count="5">
      <queryTableField id="1" name="FormatVersion" tableColumnId="1"/>
      <queryTableField id="2" name="Disclaimer" tableColumnId="2"/>
      <queryTableField id="3" name="Publication Date" tableColumnId="3"/>
      <queryTableField id="4" name="Version" tableColumnId="4"/>
      <queryTableField id="5" name="OfferCode" tableColumnId="5"/>
    </queryTableFields>
  </queryTableRefresh>
  <extLst>
    <ext xmlns:x15="http://schemas.microsoft.com/office/spreadsheetml/2010/11/main" uri="{883FBD77-0823-4a55-B5E3-86C4891E6966}">
      <x15:queryTable sourceDataName="Query - me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6E81E445-8F0F-48D8-AFD8-4073CA7619E2}" sourceName="[efs].[area]">
  <data>
    <olap pivotCacheId="827418881">
      <levels count="2">
        <level uniqueName="[efs].[area].[(All)]" sourceCaption="(All)" count="0"/>
        <level uniqueName="[efs].[area].[area]" sourceCaption="area" count="8">
          <ranges>
            <range startItem="0">
              <i n="[efs].[area].&amp;[af]" c="af"/>
              <i n="[efs].[area].&amp;[ap]" c="ap"/>
              <i n="[efs].[area].&amp;[ca]" c="ca"/>
              <i n="[efs].[area].&amp;[eu]" c="eu"/>
              <i n="[efs].[area].&amp;[il]" c="il"/>
              <i n="[efs].[area].&amp;[me]" c="me"/>
              <i n="[efs].[area].&amp;[sa]" c="sa"/>
              <i n="[efs].[area].&amp;[us]" c="us"/>
            </range>
          </ranges>
        </level>
      </levels>
      <selections count="2">
        <selection n="[efs].[area].&amp;[ca]"/>
        <selection n="[efs].[area].&amp;[us]"/>
      </selections>
    </olap>
  </data>
  <extLst>
    <x:ext xmlns:x15="http://schemas.microsoft.com/office/spreadsheetml/2010/11/main" uri="{03082B11-2C62-411c-B77F-237D8FCFBE4C}">
      <x15:slicerCachePivotTables>
        <pivotTable tabId="4294967295" name="PivotChartTable2"/>
        <pivotTable tabId="4294967295" name="PivotChartTable4"/>
        <pivotTable tabId="4294967295" name="PivotChartTable5"/>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1B52C9FD-A825-48C1-8789-E696CF5E6916}" sourceName="[efs].[Location]">
  <data>
    <olap pivotCacheId="827418881">
      <levels count="2">
        <level uniqueName="[efs].[Location].[(All)]" sourceCaption="(All)" count="0"/>
        <level uniqueName="[efs].[Location].[Location]" sourceCaption="Location" count="31">
          <ranges>
            <range startItem="0">
              <i n="[efs].[Location].&amp;[AWS GovCloud (US-East)]" c="AWS GovCloud (US-East)"/>
              <i n="[efs].[Location].&amp;[AWS GovCloud (US-West)]" c="AWS GovCloud (US-West)"/>
              <i n="[efs].[Location].&amp;[Canada (Central)]" c="Canada (Central)"/>
              <i n="[efs].[Location].&amp;[Canada West (Calgary)]" c="Canada West (Calgary)"/>
              <i n="[efs].[Location].&amp;[US East (N. Virginia)]" c="US East (N. Virginia)"/>
              <i n="[efs].[Location].&amp;[US East (Ohio)]" c="US East (Ohio)"/>
              <i n="[efs].[Location].&amp;[US West (N. California)]" c="US West (N. California)"/>
              <i n="[efs].[Location].&amp;[US West (Oregon)]" c="US West (Oregon)"/>
              <i n="[efs].[Location].&amp;[Africa (Cape Town)]" c="Africa (Cape Town)" nd="1"/>
              <i n="[efs].[Location].&amp;[Asia Pacific (Hong Kong)]" c="Asia Pacific (Hong Kong)" nd="1"/>
              <i n="[efs].[Location].&amp;[Asia Pacific (Hyderabad)]" c="Asia Pacific (Hyderabad)" nd="1"/>
              <i n="[efs].[Location].&amp;[Asia Pacific (Jakarta)]" c="Asia Pacific (Jakarta)" nd="1"/>
              <i n="[efs].[Location].&amp;[Asia Pacific (Melbourne)]" c="Asia Pacific (Melbourne)" nd="1"/>
              <i n="[efs].[Location].&amp;[Asia Pacific (Mumbai)]" c="Asia Pacific (Mumbai)" nd="1"/>
              <i n="[efs].[Location].&amp;[Asia Pacific (Osaka)]" c="Asia Pacific (Osaka)" nd="1"/>
              <i n="[efs].[Location].&amp;[Asia Pacific (Seoul)]" c="Asia Pacific (Seoul)" nd="1"/>
              <i n="[efs].[Location].&amp;[Asia Pacific (Singapore)]" c="Asia Pacific (Singapore)" nd="1"/>
              <i n="[efs].[Location].&amp;[Asia Pacific (Sydney)]" c="Asia Pacific (Sydney)" nd="1"/>
              <i n="[efs].[Location].&amp;[Asia Pacific (Tokyo)]" c="Asia Pacific (Tokyo)" nd="1"/>
              <i n="[efs].[Location].&amp;[EU (Frankfurt)]" c="EU (Frankfurt)" nd="1"/>
              <i n="[efs].[Location].&amp;[EU (Ireland)]" c="EU (Ireland)" nd="1"/>
              <i n="[efs].[Location].&amp;[EU (London)]" c="EU (London)" nd="1"/>
              <i n="[efs].[Location].&amp;[EU (Milan)]" c="EU (Milan)" nd="1"/>
              <i n="[efs].[Location].&amp;[EU (Paris)]" c="EU (Paris)" nd="1"/>
              <i n="[efs].[Location].&amp;[EU (Stockholm)]" c="EU (Stockholm)" nd="1"/>
              <i n="[efs].[Location].&amp;[Europe (Spain)]" c="Europe (Spain)" nd="1"/>
              <i n="[efs].[Location].&amp;[Europe (Zurich)]" c="Europe (Zurich)" nd="1"/>
              <i n="[efs].[Location].&amp;[Israel (Tel Aviv)]" c="Israel (Tel Aviv)" nd="1"/>
              <i n="[efs].[Location].&amp;[Middle East (Bahrain)]" c="Middle East (Bahrain)" nd="1"/>
              <i n="[efs].[Location].&amp;[Middle East (UAE)]" c="Middle East (UAE)" nd="1"/>
              <i n="[efs].[Location].&amp;[South America (Sao Paulo)]" c="South America (Sao Paulo)" nd="1"/>
            </range>
          </ranges>
        </level>
      </levels>
      <selections count="1">
        <selection n="[efs].[Location].[All]"/>
      </selections>
    </olap>
  </data>
  <extLst>
    <x:ext xmlns:x15="http://schemas.microsoft.com/office/spreadsheetml/2010/11/main" uri="{03082B11-2C62-411c-B77F-237D8FCFBE4C}">
      <x15:slicerCachePivotTables>
        <pivotTable tabId="4294967295" name="PivotChartTable2"/>
        <pivotTable tabId="4294967295" name="PivotChartTable4"/>
        <pivotTable tabId="4294967295" name="PivotChartTable5"/>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97EB4F01-3D34-45C9-AD37-955318C29A2C}" cache="Slicer_area" caption="area" level="1" style="SlicerStyleOther1" rowHeight="257175"/>
  <slicer name="Location" xr10:uid="{44D7E458-2C12-49E6-8B5D-B052A7E5DBBA}" cache="Slicer_Location" caption="Location" level="1"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C5F88E-B8E7-4403-BF02-B789AC1EB4E9}" name="efs" displayName="efs" ref="A1:X427" tableType="queryTable" totalsRowShown="0">
  <autoFilter ref="A1:X427" xr:uid="{3FC5F88E-B8E7-4403-BF02-B789AC1EB4E9}"/>
  <tableColumns count="24">
    <tableColumn id="1" xr3:uid="{B8602CB9-0975-4DE6-988F-FDEEA0BED5F4}" uniqueName="1" name="SKU" queryTableFieldId="1" dataDxfId="42"/>
    <tableColumn id="2" xr3:uid="{B246687B-51ED-4CD3-BCEB-21012D28533B}" uniqueName="2" name="OfferTermCode" queryTableFieldId="2" dataDxfId="41"/>
    <tableColumn id="3" xr3:uid="{6247511F-6A84-41D9-8396-A250253B2F28}" uniqueName="3" name="RateCode" queryTableFieldId="3" dataDxfId="40"/>
    <tableColumn id="4" xr3:uid="{A186A554-5093-458E-A8A5-E74C12AD101C}" uniqueName="4" name="TermType" queryTableFieldId="4" dataDxfId="39"/>
    <tableColumn id="5" xr3:uid="{C988C7DA-667B-4622-8165-91C4FE85052D}" uniqueName="5" name="PriceDescription" queryTableFieldId="5" dataDxfId="38"/>
    <tableColumn id="6" xr3:uid="{2633790C-9C84-4695-B7C8-9464920DA8CC}" uniqueName="6" name="EffectiveDate" queryTableFieldId="6" dataDxfId="37"/>
    <tableColumn id="7" xr3:uid="{6279E154-7E45-4F56-9FF7-7F42901F6B94}" uniqueName="7" name="StartingRange" queryTableFieldId="7" dataDxfId="36"/>
    <tableColumn id="8" xr3:uid="{E2CCD862-C646-45F4-BA42-537598C41C47}" uniqueName="8" name="EndingRange" queryTableFieldId="8" dataDxfId="35"/>
    <tableColumn id="9" xr3:uid="{A531124C-991F-423F-A02B-4ACE4F3BA416}" uniqueName="9" name="Unit" queryTableFieldId="9" dataDxfId="34"/>
    <tableColumn id="10" xr3:uid="{EFD55F6E-6364-4118-8702-A396A7C95D56}" uniqueName="10" name="PricePerUnit" queryTableFieldId="10"/>
    <tableColumn id="11" xr3:uid="{7C32BD72-3C5D-4130-BE90-DB6CD38BAD56}" uniqueName="11" name="Currency" queryTableFieldId="11" dataDxfId="33"/>
    <tableColumn id="12" xr3:uid="{05DDFCF4-E073-451D-AFF8-E3DBA57EBC7B}" uniqueName="12" name="Product Family" queryTableFieldId="12" dataDxfId="32"/>
    <tableColumn id="13" xr3:uid="{068C4DE7-5BED-4636-A6D1-2A63665B1C0E}" uniqueName="13" name="serviceCode" queryTableFieldId="13" dataDxfId="31"/>
    <tableColumn id="14" xr3:uid="{EA7F6008-4070-407C-99EB-9A15ACF6E1A4}" uniqueName="14" name="Location" queryTableFieldId="14" dataDxfId="30"/>
    <tableColumn id="15" xr3:uid="{D8BB776E-51AD-48B7-A6B0-4CCF6770B8C4}" uniqueName="15" name="Location Type" queryTableFieldId="15" dataDxfId="29"/>
    <tableColumn id="16" xr3:uid="{7492E795-37EB-44E5-83CD-195AA16C4784}" uniqueName="16" name="Storage Class" queryTableFieldId="16" dataDxfId="28"/>
    <tableColumn id="17" xr3:uid="{9735111B-74F6-4A42-BF26-B342E51802C1}" uniqueName="17" name="usageType" queryTableFieldId="17" dataDxfId="27"/>
    <tableColumn id="18" xr3:uid="{32381B1A-9EBE-428A-B8DD-570C963A5CC6}" uniqueName="18" name="operation" queryTableFieldId="18" dataDxfId="26"/>
    <tableColumn id="19" xr3:uid="{F53728B7-75A8-4BFF-B199-EB95738B33E6}" uniqueName="19" name="Access Type" queryTableFieldId="19" dataDxfId="25"/>
    <tableColumn id="20" xr3:uid="{158E7B3E-735E-4E87-9B87-864DA3878CA2}" uniqueName="20" name="Region Code" queryTableFieldId="20" dataDxfId="24"/>
    <tableColumn id="21" xr3:uid="{D30932EE-1E06-4F96-A988-4362D8FB806E}" uniqueName="21" name="serviceName" queryTableFieldId="21" dataDxfId="23"/>
    <tableColumn id="22" xr3:uid="{9C36268A-6561-444C-B18A-179F2F8C87B7}" uniqueName="22" name="Throughput Class" queryTableFieldId="22" dataDxfId="22"/>
    <tableColumn id="24" xr3:uid="{F2AC205A-6BB4-49EA-99A4-3D96FC162164}" uniqueName="24" name="area" queryTableFieldId="26" dataDxfId="21"/>
    <tableColumn id="23" xr3:uid="{F833E561-FE08-40B9-813B-CF8EB8EE3117}" uniqueName="23" name="throughputMode"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BE793C-7AB0-49D7-8045-1E28420569AA}" name="Table1" displayName="Table1" ref="E6:P9" totalsRowShown="0" headerRowDxfId="20" dataDxfId="19">
  <autoFilter ref="E6:P9" xr:uid="{B4BE793C-7AB0-49D7-8045-1E28420569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8AA6BE9-A483-44BD-AD27-832E812B5778}" name="Storage Class" dataDxfId="18"/>
    <tableColumn id="2" xr3:uid="{11131230-1B15-4AAB-BFCC-A602856B9823}" name="Capacity" dataDxfId="17"/>
    <tableColumn id="3" xr3:uid="{EF9B14BE-902C-4672-8BE0-2929ABC32B55}" name="monthly Access" dataDxfId="16"/>
    <tableColumn id="4" xr3:uid="{A94B77C7-CB9F-44C8-B4F7-B6A2AEA6711D}" name="Read%" dataDxfId="15" dataCellStyle="Percent"/>
    <tableColumn id="7" xr3:uid="{40ED1C0F-B142-45F5-A1C8-DED4B1CE5CC9}" name="readGB-Mo" dataDxfId="14">
      <calculatedColumnFormula>Table1[[#This Row],[Read%]]*Table1[[#This Row],[monthly Access]]</calculatedColumnFormula>
    </tableColumn>
    <tableColumn id="8" xr3:uid="{E5715B7A-2807-478E-A27C-7106516295A4}" name="writeGB-Mo" dataDxfId="13">
      <calculatedColumnFormula>(1-Table1[[#This Row],[Read%]])*Table1[[#This Row],[monthly Access]]</calculatedColumnFormula>
    </tableColumn>
    <tableColumn id="9" xr3:uid="{E7BDF881-C439-4CA5-9ACF-578BB7C5B7B6}" name="GB-Mo$" dataDxfId="12" dataCellStyle="Currency">
      <calculatedColumnFormula array="1">_xlfn._xlws.FILTER(efs[PricePerUnit],(efs[Location]=loc)*(efs[Storage Class]=Table1[[#This Row],[Storage Class - Capacity]])*(efs[Unit]="GB-Mo"))*1000*Table1[[#This Row],[Capacity]]</calculatedColumnFormula>
    </tableColumn>
    <tableColumn id="10" xr3:uid="{FD870D96-4D8F-4B0E-9EC2-5F54377F2953}" name="readGB$" dataDxfId="11" dataCellStyle="Currency">
      <calculatedColumnFormula array="1">IF(throughputMode="Legacy",0,_xlfn._xlws.FILTER(efs[PricePerUnit],(efs[Location]=loc)*(efs[Storage Class]=Table1[[#This Row],[Storage Class - Throughput]])*(efs[Unit]="GB")*(efs[operation]="Read"))*Table1[[#This Row],[readGB-Mo]])</calculatedColumnFormula>
    </tableColumn>
    <tableColumn id="11" xr3:uid="{6D089B90-9B14-4DDA-9760-997ED5EB608A}" name="writeGB$" dataDxfId="10" dataCellStyle="Currency">
      <calculatedColumnFormula array="1">IF(throughputMode="Legacy",0,_xlfn._xlws.FILTER(efs[PricePerUnit],(efs[Location]=loc)*(efs[Storage Class]=Table1[[#This Row],[Storage Class - Throughput]])*(efs[Unit]="GB")*(efs[operation]="Write"))*Table1[[#This Row],[writeGB-Mo]])</calculatedColumnFormula>
    </tableColumn>
    <tableColumn id="12" xr3:uid="{DFA1F9E7-38CA-4249-B19F-A38294A7059C}" name="totalMonthly" dataDxfId="9" dataCellStyle="Currency">
      <calculatedColumnFormula>Table1[[#This Row],[GB-Mo$]]+Table1[[#This Row],[readGB$]]+Table1[[#This Row],[writeGB$]]</calculatedColumnFormula>
    </tableColumn>
    <tableColumn id="5" xr3:uid="{9BA9F4B6-50D6-4ABE-AECB-F36315703A24}" name="Storage Class - Capacity" dataDxfId="8"/>
    <tableColumn id="6" xr3:uid="{59C36996-61F7-4201-BB5E-97709AA0995E}" name="Storage Class - Throughput" dataDxf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1653AC-8F03-4C1B-BE82-348D59385696}" name="meta" displayName="meta" ref="A1:E2" tableType="queryTable" totalsRowShown="0">
  <autoFilter ref="A1:E2" xr:uid="{341653AC-8F03-4C1B-BE82-348D59385696}"/>
  <tableColumns count="5">
    <tableColumn id="1" xr3:uid="{27872F66-AAC2-4116-8995-FBC82682393F}" uniqueName="1" name="FormatVersion" queryTableFieldId="1" dataDxfId="6"/>
    <tableColumn id="2" xr3:uid="{17EC34A3-199E-47AA-8326-8DB22E5340C5}" uniqueName="2" name="Disclaimer" queryTableFieldId="2" dataDxfId="5"/>
    <tableColumn id="3" xr3:uid="{E9DFE44A-AFA1-436E-8015-7648A3E817CE}" uniqueName="3" name="Publication Date" queryTableFieldId="3" dataDxfId="4"/>
    <tableColumn id="4" xr3:uid="{6126E502-8087-4B76-92DD-B90B9F498FF5}" uniqueName="4" name="Version" queryTableFieldId="4" dataDxfId="3"/>
    <tableColumn id="5" xr3:uid="{9E62ADFD-C555-4B23-A28A-DAA8EDEE1E14}" uniqueName="5" name="OfferCode"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loudmappr">
      <a:dk1>
        <a:sysClr val="windowText" lastClr="000000"/>
      </a:dk1>
      <a:lt1>
        <a:sysClr val="window" lastClr="FFFFFF"/>
      </a:lt1>
      <a:dk2>
        <a:srgbClr val="0E2841"/>
      </a:dk2>
      <a:lt2>
        <a:srgbClr val="E8E8E8"/>
      </a:lt2>
      <a:accent1>
        <a:srgbClr val="118DFF"/>
      </a:accent1>
      <a:accent2>
        <a:srgbClr val="12239E"/>
      </a:accent2>
      <a:accent3>
        <a:srgbClr val="E66C37"/>
      </a:accent3>
      <a:accent4>
        <a:srgbClr val="744EC2"/>
      </a:accent4>
      <a:accent5>
        <a:srgbClr val="FFD900"/>
      </a:accent5>
      <a:accent6>
        <a:srgbClr val="D64550"/>
      </a:accent6>
      <a:hlink>
        <a:srgbClr val="FFD900"/>
      </a:hlink>
      <a:folHlink>
        <a:srgbClr val="FFD90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5A4BB-0564-4ACD-A11E-82B8B6D8FBBB}">
  <dimension ref="A1:X427"/>
  <sheetViews>
    <sheetView topLeftCell="A2" workbookViewId="0">
      <selection activeCell="P10" sqref="P10"/>
    </sheetView>
  </sheetViews>
  <sheetFormatPr defaultRowHeight="15" x14ac:dyDescent="0.25"/>
  <cols>
    <col min="1" max="1" width="22.140625" bestFit="1" customWidth="1"/>
    <col min="2" max="2" width="17.5703125" bestFit="1" customWidth="1"/>
    <col min="3" max="3" width="45" bestFit="1" customWidth="1"/>
    <col min="4" max="4" width="12.140625" bestFit="1" customWidth="1"/>
    <col min="5" max="5" width="81.140625" bestFit="1" customWidth="1"/>
    <col min="6" max="6" width="15.85546875" bestFit="1" customWidth="1"/>
    <col min="7" max="7" width="16" bestFit="1" customWidth="1"/>
    <col min="8" max="8" width="15" bestFit="1" customWidth="1"/>
    <col min="9" max="9" width="9.85546875" bestFit="1" customWidth="1"/>
    <col min="10" max="10" width="14.5703125" bestFit="1" customWidth="1"/>
    <col min="11" max="11" width="11.5703125" bestFit="1" customWidth="1"/>
    <col min="12" max="12" width="22.42578125" bestFit="1" customWidth="1"/>
    <col min="13" max="13" width="14.7109375" bestFit="1" customWidth="1"/>
    <col min="14" max="14" width="24.85546875" bestFit="1" customWidth="1"/>
    <col min="15" max="15" width="15.85546875" bestFit="1" customWidth="1"/>
    <col min="16" max="16" width="35.85546875" bestFit="1" customWidth="1"/>
    <col min="17" max="17" width="35.5703125" bestFit="1" customWidth="1"/>
    <col min="18" max="18" width="12" bestFit="1" customWidth="1"/>
    <col min="19" max="19" width="14.28515625" bestFit="1" customWidth="1"/>
    <col min="20" max="20" width="14.85546875" bestFit="1" customWidth="1"/>
    <col min="21" max="21" width="25" bestFit="1" customWidth="1"/>
    <col min="22" max="22" width="19.140625" bestFit="1" customWidth="1"/>
    <col min="23" max="23" width="7.140625" bestFit="1" customWidth="1"/>
    <col min="24" max="24" width="18.42578125" customWidth="1"/>
  </cols>
  <sheetData>
    <row r="1" spans="1:24" x14ac:dyDescent="0.25">
      <c r="A1" t="s">
        <v>73</v>
      </c>
      <c r="B1" t="s">
        <v>513</v>
      </c>
      <c r="C1" t="s">
        <v>514</v>
      </c>
      <c r="D1" t="s">
        <v>515</v>
      </c>
      <c r="E1" t="s">
        <v>39</v>
      </c>
      <c r="F1" t="s">
        <v>516</v>
      </c>
      <c r="G1" t="s">
        <v>517</v>
      </c>
      <c r="H1" t="s">
        <v>518</v>
      </c>
      <c r="I1" t="s">
        <v>0</v>
      </c>
      <c r="J1" t="s">
        <v>519</v>
      </c>
      <c r="K1" t="s">
        <v>520</v>
      </c>
      <c r="L1" t="s">
        <v>521</v>
      </c>
      <c r="M1" t="s">
        <v>522</v>
      </c>
      <c r="N1" t="s">
        <v>502</v>
      </c>
      <c r="O1" t="s">
        <v>523</v>
      </c>
      <c r="P1" t="s">
        <v>1</v>
      </c>
      <c r="Q1" t="s">
        <v>524</v>
      </c>
      <c r="R1" t="s">
        <v>2</v>
      </c>
      <c r="S1" t="s">
        <v>3</v>
      </c>
      <c r="T1" t="s">
        <v>31</v>
      </c>
      <c r="U1" t="s">
        <v>525</v>
      </c>
      <c r="V1" t="s">
        <v>4</v>
      </c>
      <c r="W1" t="s">
        <v>1757</v>
      </c>
      <c r="X1" t="s">
        <v>28</v>
      </c>
    </row>
    <row r="2" spans="1:24" x14ac:dyDescent="0.25">
      <c r="A2" t="s">
        <v>74</v>
      </c>
      <c r="B2" t="s">
        <v>526</v>
      </c>
      <c r="C2" t="s">
        <v>527</v>
      </c>
      <c r="D2" t="s">
        <v>528</v>
      </c>
      <c r="E2" t="s">
        <v>529</v>
      </c>
      <c r="F2" t="s">
        <v>530</v>
      </c>
      <c r="G2" t="s">
        <v>531</v>
      </c>
      <c r="H2" t="s">
        <v>532</v>
      </c>
      <c r="I2" t="s">
        <v>5</v>
      </c>
      <c r="J2">
        <v>2.5000000000000001E-2</v>
      </c>
      <c r="K2" t="s">
        <v>533</v>
      </c>
      <c r="L2" t="s">
        <v>38</v>
      </c>
      <c r="M2" t="s">
        <v>534</v>
      </c>
      <c r="N2" t="s">
        <v>505</v>
      </c>
      <c r="O2" t="s">
        <v>535</v>
      </c>
      <c r="P2" t="s">
        <v>6</v>
      </c>
      <c r="Q2" t="s">
        <v>536</v>
      </c>
      <c r="R2" t="s">
        <v>7</v>
      </c>
      <c r="S2" t="s">
        <v>7</v>
      </c>
      <c r="T2" t="s">
        <v>537</v>
      </c>
      <c r="U2" t="s">
        <v>538</v>
      </c>
      <c r="V2" t="s">
        <v>7</v>
      </c>
      <c r="W2" t="s">
        <v>1758</v>
      </c>
    </row>
    <row r="3" spans="1:24" x14ac:dyDescent="0.25">
      <c r="A3" t="s">
        <v>77</v>
      </c>
      <c r="B3" t="s">
        <v>526</v>
      </c>
      <c r="C3" t="s">
        <v>539</v>
      </c>
      <c r="D3" t="s">
        <v>528</v>
      </c>
      <c r="E3" t="s">
        <v>540</v>
      </c>
      <c r="F3" t="s">
        <v>530</v>
      </c>
      <c r="G3" t="s">
        <v>531</v>
      </c>
      <c r="H3" t="s">
        <v>532</v>
      </c>
      <c r="I3" t="s">
        <v>5</v>
      </c>
      <c r="J3">
        <v>0.36</v>
      </c>
      <c r="K3" t="s">
        <v>533</v>
      </c>
      <c r="L3" t="s">
        <v>38</v>
      </c>
      <c r="M3" t="s">
        <v>534</v>
      </c>
      <c r="N3" t="s">
        <v>506</v>
      </c>
      <c r="O3" t="s">
        <v>535</v>
      </c>
      <c r="P3" t="s">
        <v>11</v>
      </c>
      <c r="Q3" t="s">
        <v>541</v>
      </c>
      <c r="R3" t="s">
        <v>7</v>
      </c>
      <c r="S3" t="s">
        <v>7</v>
      </c>
      <c r="T3" t="s">
        <v>542</v>
      </c>
      <c r="U3" t="s">
        <v>538</v>
      </c>
      <c r="V3" t="s">
        <v>7</v>
      </c>
      <c r="W3" t="s">
        <v>1759</v>
      </c>
    </row>
    <row r="4" spans="1:24" x14ac:dyDescent="0.25">
      <c r="A4" t="s">
        <v>78</v>
      </c>
      <c r="B4" t="s">
        <v>526</v>
      </c>
      <c r="C4" t="s">
        <v>543</v>
      </c>
      <c r="D4" t="s">
        <v>528</v>
      </c>
      <c r="E4" t="s">
        <v>544</v>
      </c>
      <c r="F4" t="s">
        <v>530</v>
      </c>
      <c r="G4" t="s">
        <v>531</v>
      </c>
      <c r="H4" t="s">
        <v>532</v>
      </c>
      <c r="I4" t="s">
        <v>5</v>
      </c>
      <c r="J4">
        <v>2.5000000000000001E-2</v>
      </c>
      <c r="K4" t="s">
        <v>533</v>
      </c>
      <c r="L4" t="s">
        <v>38</v>
      </c>
      <c r="M4" t="s">
        <v>534</v>
      </c>
      <c r="N4" t="s">
        <v>545</v>
      </c>
      <c r="O4" t="s">
        <v>535</v>
      </c>
      <c r="P4" t="s">
        <v>6</v>
      </c>
      <c r="Q4" t="s">
        <v>546</v>
      </c>
      <c r="R4" t="s">
        <v>7</v>
      </c>
      <c r="S4" t="s">
        <v>7</v>
      </c>
      <c r="T4" t="s">
        <v>547</v>
      </c>
      <c r="U4" t="s">
        <v>538</v>
      </c>
      <c r="V4" t="s">
        <v>7</v>
      </c>
      <c r="W4" t="s">
        <v>1760</v>
      </c>
    </row>
    <row r="5" spans="1:24" x14ac:dyDescent="0.25">
      <c r="A5" t="s">
        <v>80</v>
      </c>
      <c r="B5" t="s">
        <v>526</v>
      </c>
      <c r="C5" t="s">
        <v>548</v>
      </c>
      <c r="D5" t="s">
        <v>528</v>
      </c>
      <c r="E5" t="s">
        <v>549</v>
      </c>
      <c r="F5" t="s">
        <v>530</v>
      </c>
      <c r="G5" t="s">
        <v>531</v>
      </c>
      <c r="H5" t="s">
        <v>532</v>
      </c>
      <c r="I5" t="s">
        <v>5</v>
      </c>
      <c r="J5">
        <v>0.01</v>
      </c>
      <c r="K5" t="s">
        <v>533</v>
      </c>
      <c r="L5" t="s">
        <v>38</v>
      </c>
      <c r="M5" t="s">
        <v>534</v>
      </c>
      <c r="N5" t="s">
        <v>550</v>
      </c>
      <c r="O5" t="s">
        <v>535</v>
      </c>
      <c r="P5" t="s">
        <v>13</v>
      </c>
      <c r="Q5" t="s">
        <v>551</v>
      </c>
      <c r="R5" t="s">
        <v>7</v>
      </c>
      <c r="S5" t="s">
        <v>7</v>
      </c>
      <c r="T5" t="s">
        <v>552</v>
      </c>
      <c r="U5" t="s">
        <v>538</v>
      </c>
      <c r="V5" t="s">
        <v>7</v>
      </c>
      <c r="W5" t="s">
        <v>1758</v>
      </c>
    </row>
    <row r="6" spans="1:24" x14ac:dyDescent="0.25">
      <c r="A6" t="s">
        <v>85</v>
      </c>
      <c r="B6" t="s">
        <v>526</v>
      </c>
      <c r="C6" t="s">
        <v>553</v>
      </c>
      <c r="D6" t="s">
        <v>528</v>
      </c>
      <c r="E6" t="s">
        <v>554</v>
      </c>
      <c r="F6" t="s">
        <v>530</v>
      </c>
      <c r="G6" t="s">
        <v>531</v>
      </c>
      <c r="H6" t="s">
        <v>532</v>
      </c>
      <c r="I6" t="s">
        <v>5</v>
      </c>
      <c r="J6">
        <v>1.3299999999999999E-2</v>
      </c>
      <c r="K6" t="s">
        <v>533</v>
      </c>
      <c r="L6" t="s">
        <v>38</v>
      </c>
      <c r="M6" t="s">
        <v>534</v>
      </c>
      <c r="N6" t="s">
        <v>555</v>
      </c>
      <c r="O6" t="s">
        <v>535</v>
      </c>
      <c r="P6" t="s">
        <v>16</v>
      </c>
      <c r="Q6" t="s">
        <v>556</v>
      </c>
      <c r="R6" t="s">
        <v>7</v>
      </c>
      <c r="S6" t="s">
        <v>7</v>
      </c>
      <c r="T6" t="s">
        <v>557</v>
      </c>
      <c r="U6" t="s">
        <v>538</v>
      </c>
      <c r="V6" t="s">
        <v>7</v>
      </c>
      <c r="W6" t="s">
        <v>1760</v>
      </c>
    </row>
    <row r="7" spans="1:24" x14ac:dyDescent="0.25">
      <c r="A7" t="s">
        <v>92</v>
      </c>
      <c r="B7" t="s">
        <v>526</v>
      </c>
      <c r="C7" t="s">
        <v>558</v>
      </c>
      <c r="D7" t="s">
        <v>528</v>
      </c>
      <c r="E7" t="s">
        <v>559</v>
      </c>
      <c r="F7" t="s">
        <v>530</v>
      </c>
      <c r="G7" t="s">
        <v>531</v>
      </c>
      <c r="H7" t="s">
        <v>532</v>
      </c>
      <c r="I7" t="s">
        <v>5</v>
      </c>
      <c r="J7">
        <v>1.4500000000000001E-2</v>
      </c>
      <c r="K7" t="s">
        <v>533</v>
      </c>
      <c r="L7" t="s">
        <v>38</v>
      </c>
      <c r="M7" t="s">
        <v>534</v>
      </c>
      <c r="N7" t="s">
        <v>560</v>
      </c>
      <c r="O7" t="s">
        <v>535</v>
      </c>
      <c r="P7" t="s">
        <v>16</v>
      </c>
      <c r="Q7" t="s">
        <v>561</v>
      </c>
      <c r="R7" t="s">
        <v>7</v>
      </c>
      <c r="S7" t="s">
        <v>7</v>
      </c>
      <c r="T7" t="s">
        <v>72</v>
      </c>
      <c r="U7" t="s">
        <v>538</v>
      </c>
      <c r="V7" t="s">
        <v>7</v>
      </c>
      <c r="W7" t="s">
        <v>1761</v>
      </c>
    </row>
    <row r="8" spans="1:24" x14ac:dyDescent="0.25">
      <c r="A8" t="s">
        <v>97</v>
      </c>
      <c r="B8" t="s">
        <v>526</v>
      </c>
      <c r="C8" t="s">
        <v>562</v>
      </c>
      <c r="D8" t="s">
        <v>528</v>
      </c>
      <c r="E8" t="s">
        <v>563</v>
      </c>
      <c r="F8" t="s">
        <v>530</v>
      </c>
      <c r="G8" t="s">
        <v>531</v>
      </c>
      <c r="H8" t="s">
        <v>532</v>
      </c>
      <c r="I8" t="s">
        <v>5</v>
      </c>
      <c r="J8">
        <v>4.24E-2</v>
      </c>
      <c r="K8" t="s">
        <v>533</v>
      </c>
      <c r="L8" t="s">
        <v>38</v>
      </c>
      <c r="M8" t="s">
        <v>534</v>
      </c>
      <c r="N8" t="s">
        <v>564</v>
      </c>
      <c r="O8" t="s">
        <v>535</v>
      </c>
      <c r="P8" t="s">
        <v>6</v>
      </c>
      <c r="Q8" t="s">
        <v>565</v>
      </c>
      <c r="R8" t="s">
        <v>7</v>
      </c>
      <c r="S8" t="s">
        <v>7</v>
      </c>
      <c r="T8" t="s">
        <v>566</v>
      </c>
      <c r="U8" t="s">
        <v>538</v>
      </c>
      <c r="V8" t="s">
        <v>7</v>
      </c>
      <c r="W8" t="s">
        <v>1760</v>
      </c>
    </row>
    <row r="9" spans="1:24" x14ac:dyDescent="0.25">
      <c r="A9" t="s">
        <v>98</v>
      </c>
      <c r="B9" t="s">
        <v>526</v>
      </c>
      <c r="C9" t="s">
        <v>567</v>
      </c>
      <c r="D9" t="s">
        <v>528</v>
      </c>
      <c r="E9" t="s">
        <v>568</v>
      </c>
      <c r="F9" t="s">
        <v>530</v>
      </c>
      <c r="G9" t="s">
        <v>531</v>
      </c>
      <c r="H9" t="s">
        <v>532</v>
      </c>
      <c r="I9" t="s">
        <v>5</v>
      </c>
      <c r="J9">
        <v>0.36</v>
      </c>
      <c r="K9" t="s">
        <v>533</v>
      </c>
      <c r="L9" t="s">
        <v>38</v>
      </c>
      <c r="M9" t="s">
        <v>534</v>
      </c>
      <c r="N9" t="s">
        <v>569</v>
      </c>
      <c r="O9" t="s">
        <v>535</v>
      </c>
      <c r="P9" t="s">
        <v>11</v>
      </c>
      <c r="Q9" t="s">
        <v>570</v>
      </c>
      <c r="R9" t="s">
        <v>7</v>
      </c>
      <c r="S9" t="s">
        <v>7</v>
      </c>
      <c r="T9" t="s">
        <v>571</v>
      </c>
      <c r="U9" t="s">
        <v>538</v>
      </c>
      <c r="V9" t="s">
        <v>7</v>
      </c>
      <c r="W9" t="s">
        <v>1761</v>
      </c>
    </row>
    <row r="10" spans="1:24" x14ac:dyDescent="0.25">
      <c r="A10" t="s">
        <v>99</v>
      </c>
      <c r="B10" t="s">
        <v>526</v>
      </c>
      <c r="C10" t="s">
        <v>572</v>
      </c>
      <c r="D10" t="s">
        <v>528</v>
      </c>
      <c r="E10" t="s">
        <v>573</v>
      </c>
      <c r="F10" t="s">
        <v>530</v>
      </c>
      <c r="G10" t="s">
        <v>531</v>
      </c>
      <c r="H10" t="s">
        <v>532</v>
      </c>
      <c r="I10" t="s">
        <v>5</v>
      </c>
      <c r="J10">
        <v>1.4500000000000001E-2</v>
      </c>
      <c r="K10" t="s">
        <v>533</v>
      </c>
      <c r="L10" t="s">
        <v>38</v>
      </c>
      <c r="M10" t="s">
        <v>534</v>
      </c>
      <c r="N10" t="s">
        <v>574</v>
      </c>
      <c r="O10" t="s">
        <v>535</v>
      </c>
      <c r="P10" t="s">
        <v>16</v>
      </c>
      <c r="Q10" t="s">
        <v>575</v>
      </c>
      <c r="R10" t="s">
        <v>7</v>
      </c>
      <c r="S10" t="s">
        <v>7</v>
      </c>
      <c r="T10" t="s">
        <v>576</v>
      </c>
      <c r="U10" t="s">
        <v>538</v>
      </c>
      <c r="V10" t="s">
        <v>7</v>
      </c>
      <c r="W10" t="s">
        <v>1762</v>
      </c>
    </row>
    <row r="11" spans="1:24" x14ac:dyDescent="0.25">
      <c r="A11" t="s">
        <v>100</v>
      </c>
      <c r="B11" t="s">
        <v>526</v>
      </c>
      <c r="C11" t="s">
        <v>577</v>
      </c>
      <c r="D11" t="s">
        <v>528</v>
      </c>
      <c r="E11" t="s">
        <v>578</v>
      </c>
      <c r="F11" t="s">
        <v>530</v>
      </c>
      <c r="G11" t="s">
        <v>531</v>
      </c>
      <c r="H11" t="s">
        <v>532</v>
      </c>
      <c r="I11" t="s">
        <v>5</v>
      </c>
      <c r="J11">
        <v>0.01</v>
      </c>
      <c r="K11" t="s">
        <v>533</v>
      </c>
      <c r="L11" t="s">
        <v>38</v>
      </c>
      <c r="M11" t="s">
        <v>534</v>
      </c>
      <c r="N11" t="s">
        <v>560</v>
      </c>
      <c r="O11" t="s">
        <v>535</v>
      </c>
      <c r="P11" t="s">
        <v>13</v>
      </c>
      <c r="Q11" t="s">
        <v>579</v>
      </c>
      <c r="R11" t="s">
        <v>7</v>
      </c>
      <c r="S11" t="s">
        <v>7</v>
      </c>
      <c r="T11" t="s">
        <v>72</v>
      </c>
      <c r="U11" t="s">
        <v>538</v>
      </c>
      <c r="V11" t="s">
        <v>7</v>
      </c>
      <c r="W11" t="s">
        <v>1761</v>
      </c>
    </row>
    <row r="12" spans="1:24" x14ac:dyDescent="0.25">
      <c r="A12" t="s">
        <v>102</v>
      </c>
      <c r="B12" t="s">
        <v>526</v>
      </c>
      <c r="C12" t="s">
        <v>580</v>
      </c>
      <c r="D12" t="s">
        <v>528</v>
      </c>
      <c r="E12" t="s">
        <v>581</v>
      </c>
      <c r="F12" t="s">
        <v>530</v>
      </c>
      <c r="G12" t="s">
        <v>531</v>
      </c>
      <c r="H12" t="s">
        <v>532</v>
      </c>
      <c r="I12" t="s">
        <v>5</v>
      </c>
      <c r="J12">
        <v>0.30399999999999999</v>
      </c>
      <c r="K12" t="s">
        <v>533</v>
      </c>
      <c r="L12" t="s">
        <v>38</v>
      </c>
      <c r="M12" t="s">
        <v>534</v>
      </c>
      <c r="N12" t="s">
        <v>582</v>
      </c>
      <c r="O12" t="s">
        <v>535</v>
      </c>
      <c r="P12" t="s">
        <v>18</v>
      </c>
      <c r="Q12" t="s">
        <v>583</v>
      </c>
      <c r="R12" t="s">
        <v>7</v>
      </c>
      <c r="S12" t="s">
        <v>7</v>
      </c>
      <c r="T12" t="s">
        <v>584</v>
      </c>
      <c r="U12" t="s">
        <v>538</v>
      </c>
      <c r="V12" t="s">
        <v>7</v>
      </c>
      <c r="W12" t="s">
        <v>1763</v>
      </c>
    </row>
    <row r="13" spans="1:24" x14ac:dyDescent="0.25">
      <c r="A13" t="s">
        <v>110</v>
      </c>
      <c r="B13" t="s">
        <v>526</v>
      </c>
      <c r="C13" t="s">
        <v>585</v>
      </c>
      <c r="D13" t="s">
        <v>528</v>
      </c>
      <c r="E13" t="s">
        <v>586</v>
      </c>
      <c r="F13" t="s">
        <v>530</v>
      </c>
      <c r="G13" t="s">
        <v>531</v>
      </c>
      <c r="H13" t="s">
        <v>532</v>
      </c>
      <c r="I13" t="s">
        <v>5</v>
      </c>
      <c r="J13">
        <v>8.0000000000000002E-3</v>
      </c>
      <c r="K13" t="s">
        <v>533</v>
      </c>
      <c r="L13" t="s">
        <v>38</v>
      </c>
      <c r="M13" t="s">
        <v>534</v>
      </c>
      <c r="N13" t="s">
        <v>505</v>
      </c>
      <c r="O13" t="s">
        <v>535</v>
      </c>
      <c r="P13" t="s">
        <v>13</v>
      </c>
      <c r="Q13" t="s">
        <v>587</v>
      </c>
      <c r="R13" t="s">
        <v>7</v>
      </c>
      <c r="S13" t="s">
        <v>7</v>
      </c>
      <c r="T13" t="s">
        <v>537</v>
      </c>
      <c r="U13" t="s">
        <v>538</v>
      </c>
      <c r="V13" t="s">
        <v>7</v>
      </c>
      <c r="W13" t="s">
        <v>1758</v>
      </c>
    </row>
    <row r="14" spans="1:24" x14ac:dyDescent="0.25">
      <c r="A14" t="s">
        <v>111</v>
      </c>
      <c r="B14" t="s">
        <v>526</v>
      </c>
      <c r="C14" t="s">
        <v>588</v>
      </c>
      <c r="D14" t="s">
        <v>528</v>
      </c>
      <c r="E14" t="s">
        <v>589</v>
      </c>
      <c r="F14" t="s">
        <v>530</v>
      </c>
      <c r="G14" t="s">
        <v>531</v>
      </c>
      <c r="H14" t="s">
        <v>532</v>
      </c>
      <c r="I14" t="s">
        <v>5</v>
      </c>
      <c r="J14">
        <v>0.36</v>
      </c>
      <c r="K14" t="s">
        <v>533</v>
      </c>
      <c r="L14" t="s">
        <v>38</v>
      </c>
      <c r="M14" t="s">
        <v>534</v>
      </c>
      <c r="N14" t="s">
        <v>550</v>
      </c>
      <c r="O14" t="s">
        <v>535</v>
      </c>
      <c r="P14" t="s">
        <v>11</v>
      </c>
      <c r="Q14" t="s">
        <v>590</v>
      </c>
      <c r="R14" t="s">
        <v>7</v>
      </c>
      <c r="S14" t="s">
        <v>7</v>
      </c>
      <c r="T14" t="s">
        <v>552</v>
      </c>
      <c r="U14" t="s">
        <v>538</v>
      </c>
      <c r="V14" t="s">
        <v>7</v>
      </c>
      <c r="W14" t="s">
        <v>1758</v>
      </c>
    </row>
    <row r="15" spans="1:24" x14ac:dyDescent="0.25">
      <c r="A15" t="s">
        <v>117</v>
      </c>
      <c r="B15" t="s">
        <v>526</v>
      </c>
      <c r="C15" t="s">
        <v>591</v>
      </c>
      <c r="D15" t="s">
        <v>528</v>
      </c>
      <c r="E15" t="s">
        <v>592</v>
      </c>
      <c r="F15" t="s">
        <v>530</v>
      </c>
      <c r="G15" t="s">
        <v>531</v>
      </c>
      <c r="H15" t="s">
        <v>532</v>
      </c>
      <c r="I15" t="s">
        <v>5</v>
      </c>
      <c r="J15">
        <v>2.5000000000000001E-2</v>
      </c>
      <c r="K15" t="s">
        <v>533</v>
      </c>
      <c r="L15" t="s">
        <v>38</v>
      </c>
      <c r="M15" t="s">
        <v>534</v>
      </c>
      <c r="N15" t="s">
        <v>593</v>
      </c>
      <c r="O15" t="s">
        <v>535</v>
      </c>
      <c r="P15" t="s">
        <v>6</v>
      </c>
      <c r="Q15" t="s">
        <v>594</v>
      </c>
      <c r="R15" t="s">
        <v>7</v>
      </c>
      <c r="S15" t="s">
        <v>7</v>
      </c>
      <c r="T15" t="s">
        <v>595</v>
      </c>
      <c r="U15" t="s">
        <v>538</v>
      </c>
      <c r="V15" t="s">
        <v>7</v>
      </c>
      <c r="W15" t="s">
        <v>1760</v>
      </c>
    </row>
    <row r="16" spans="1:24" x14ac:dyDescent="0.25">
      <c r="A16" t="s">
        <v>118</v>
      </c>
      <c r="B16" t="s">
        <v>526</v>
      </c>
      <c r="C16" t="s">
        <v>596</v>
      </c>
      <c r="D16" t="s">
        <v>528</v>
      </c>
      <c r="E16" t="s">
        <v>597</v>
      </c>
      <c r="F16" t="s">
        <v>530</v>
      </c>
      <c r="G16" t="s">
        <v>531</v>
      </c>
      <c r="H16" t="s">
        <v>532</v>
      </c>
      <c r="I16" t="s">
        <v>5</v>
      </c>
      <c r="J16">
        <v>2.5000000000000001E-2</v>
      </c>
      <c r="K16" t="s">
        <v>533</v>
      </c>
      <c r="L16" t="s">
        <v>38</v>
      </c>
      <c r="M16" t="s">
        <v>534</v>
      </c>
      <c r="N16" t="s">
        <v>555</v>
      </c>
      <c r="O16" t="s">
        <v>535</v>
      </c>
      <c r="P16" t="s">
        <v>6</v>
      </c>
      <c r="Q16" t="s">
        <v>598</v>
      </c>
      <c r="R16" t="s">
        <v>7</v>
      </c>
      <c r="S16" t="s">
        <v>7</v>
      </c>
      <c r="T16" t="s">
        <v>557</v>
      </c>
      <c r="U16" t="s">
        <v>538</v>
      </c>
      <c r="V16" t="s">
        <v>7</v>
      </c>
      <c r="W16" t="s">
        <v>1760</v>
      </c>
    </row>
    <row r="17" spans="1:23" x14ac:dyDescent="0.25">
      <c r="A17" t="s">
        <v>120</v>
      </c>
      <c r="B17" t="s">
        <v>526</v>
      </c>
      <c r="C17" t="s">
        <v>599</v>
      </c>
      <c r="D17" t="s">
        <v>528</v>
      </c>
      <c r="E17" t="s">
        <v>65</v>
      </c>
      <c r="F17" t="s">
        <v>530</v>
      </c>
      <c r="G17" t="s">
        <v>531</v>
      </c>
      <c r="H17" t="s">
        <v>532</v>
      </c>
      <c r="I17" t="s">
        <v>5</v>
      </c>
      <c r="J17">
        <v>0.02</v>
      </c>
      <c r="K17" t="s">
        <v>533</v>
      </c>
      <c r="L17" t="s">
        <v>38</v>
      </c>
      <c r="M17" t="s">
        <v>534</v>
      </c>
      <c r="N17" t="s">
        <v>600</v>
      </c>
      <c r="O17" t="s">
        <v>535</v>
      </c>
      <c r="P17" t="s">
        <v>19</v>
      </c>
      <c r="Q17" t="s">
        <v>601</v>
      </c>
      <c r="R17" t="s">
        <v>7</v>
      </c>
      <c r="S17" t="s">
        <v>7</v>
      </c>
      <c r="T17" t="s">
        <v>602</v>
      </c>
      <c r="U17" t="s">
        <v>538</v>
      </c>
      <c r="V17" t="s">
        <v>7</v>
      </c>
      <c r="W17" t="s">
        <v>1760</v>
      </c>
    </row>
    <row r="18" spans="1:23" x14ac:dyDescent="0.25">
      <c r="A18" t="s">
        <v>122</v>
      </c>
      <c r="B18" t="s">
        <v>526</v>
      </c>
      <c r="C18" t="s">
        <v>603</v>
      </c>
      <c r="D18" t="s">
        <v>528</v>
      </c>
      <c r="E18" t="s">
        <v>604</v>
      </c>
      <c r="F18" t="s">
        <v>530</v>
      </c>
      <c r="G18" t="s">
        <v>531</v>
      </c>
      <c r="H18" t="s">
        <v>532</v>
      </c>
      <c r="I18" t="s">
        <v>5</v>
      </c>
      <c r="J18">
        <v>8.0000000000000002E-3</v>
      </c>
      <c r="K18" t="s">
        <v>533</v>
      </c>
      <c r="L18" t="s">
        <v>38</v>
      </c>
      <c r="M18" t="s">
        <v>534</v>
      </c>
      <c r="N18" t="s">
        <v>605</v>
      </c>
      <c r="O18" t="s">
        <v>535</v>
      </c>
      <c r="P18" t="s">
        <v>13</v>
      </c>
      <c r="Q18" t="s">
        <v>606</v>
      </c>
      <c r="R18" t="s">
        <v>7</v>
      </c>
      <c r="S18" t="s">
        <v>7</v>
      </c>
      <c r="T18" t="s">
        <v>607</v>
      </c>
      <c r="U18" t="s">
        <v>538</v>
      </c>
      <c r="V18" t="s">
        <v>7</v>
      </c>
      <c r="W18" t="s">
        <v>1758</v>
      </c>
    </row>
    <row r="19" spans="1:23" x14ac:dyDescent="0.25">
      <c r="A19" t="s">
        <v>124</v>
      </c>
      <c r="B19" t="s">
        <v>526</v>
      </c>
      <c r="C19" t="s">
        <v>608</v>
      </c>
      <c r="D19" t="s">
        <v>528</v>
      </c>
      <c r="E19" t="s">
        <v>609</v>
      </c>
      <c r="F19" t="s">
        <v>530</v>
      </c>
      <c r="G19" t="s">
        <v>531</v>
      </c>
      <c r="H19" t="s">
        <v>532</v>
      </c>
      <c r="I19" t="s">
        <v>5</v>
      </c>
      <c r="J19">
        <v>0.43</v>
      </c>
      <c r="K19" t="s">
        <v>533</v>
      </c>
      <c r="L19" t="s">
        <v>38</v>
      </c>
      <c r="M19" t="s">
        <v>534</v>
      </c>
      <c r="N19" t="s">
        <v>610</v>
      </c>
      <c r="O19" t="s">
        <v>535</v>
      </c>
      <c r="P19" t="s">
        <v>11</v>
      </c>
      <c r="Q19" t="s">
        <v>611</v>
      </c>
      <c r="R19" t="s">
        <v>7</v>
      </c>
      <c r="S19" t="s">
        <v>7</v>
      </c>
      <c r="T19" t="s">
        <v>612</v>
      </c>
      <c r="U19" t="s">
        <v>538</v>
      </c>
      <c r="V19" t="s">
        <v>7</v>
      </c>
      <c r="W19" t="s">
        <v>1758</v>
      </c>
    </row>
    <row r="20" spans="1:23" x14ac:dyDescent="0.25">
      <c r="A20" t="s">
        <v>126</v>
      </c>
      <c r="B20" t="s">
        <v>526</v>
      </c>
      <c r="C20" t="s">
        <v>613</v>
      </c>
      <c r="D20" t="s">
        <v>528</v>
      </c>
      <c r="E20" t="s">
        <v>614</v>
      </c>
      <c r="F20" t="s">
        <v>530</v>
      </c>
      <c r="G20" t="s">
        <v>531</v>
      </c>
      <c r="H20" t="s">
        <v>532</v>
      </c>
      <c r="I20" t="s">
        <v>5</v>
      </c>
      <c r="J20">
        <v>0.33</v>
      </c>
      <c r="K20" t="s">
        <v>533</v>
      </c>
      <c r="L20" t="s">
        <v>38</v>
      </c>
      <c r="M20" t="s">
        <v>534</v>
      </c>
      <c r="N20" t="s">
        <v>508</v>
      </c>
      <c r="O20" t="s">
        <v>535</v>
      </c>
      <c r="P20" t="s">
        <v>11</v>
      </c>
      <c r="Q20" t="s">
        <v>615</v>
      </c>
      <c r="R20" t="s">
        <v>7</v>
      </c>
      <c r="S20" t="s">
        <v>7</v>
      </c>
      <c r="T20" t="s">
        <v>616</v>
      </c>
      <c r="U20" t="s">
        <v>538</v>
      </c>
      <c r="V20" t="s">
        <v>7</v>
      </c>
      <c r="W20" t="s">
        <v>1761</v>
      </c>
    </row>
    <row r="21" spans="1:23" x14ac:dyDescent="0.25">
      <c r="A21" t="s">
        <v>131</v>
      </c>
      <c r="B21" t="s">
        <v>526</v>
      </c>
      <c r="C21" t="s">
        <v>617</v>
      </c>
      <c r="D21" t="s">
        <v>528</v>
      </c>
      <c r="E21" t="s">
        <v>618</v>
      </c>
      <c r="F21" t="s">
        <v>530</v>
      </c>
      <c r="G21" t="s">
        <v>531</v>
      </c>
      <c r="H21" t="s">
        <v>532</v>
      </c>
      <c r="I21" t="s">
        <v>5</v>
      </c>
      <c r="J21">
        <v>0.192</v>
      </c>
      <c r="K21" t="s">
        <v>533</v>
      </c>
      <c r="L21" t="s">
        <v>38</v>
      </c>
      <c r="M21" t="s">
        <v>534</v>
      </c>
      <c r="N21" t="s">
        <v>619</v>
      </c>
      <c r="O21" t="s">
        <v>535</v>
      </c>
      <c r="P21" t="s">
        <v>18</v>
      </c>
      <c r="Q21" t="s">
        <v>620</v>
      </c>
      <c r="R21" t="s">
        <v>7</v>
      </c>
      <c r="S21" t="s">
        <v>7</v>
      </c>
      <c r="T21" t="s">
        <v>621</v>
      </c>
      <c r="U21" t="s">
        <v>538</v>
      </c>
      <c r="V21" t="s">
        <v>7</v>
      </c>
      <c r="W21" t="s">
        <v>1761</v>
      </c>
    </row>
    <row r="22" spans="1:23" x14ac:dyDescent="0.25">
      <c r="A22" t="s">
        <v>133</v>
      </c>
      <c r="B22" t="s">
        <v>526</v>
      </c>
      <c r="C22" t="s">
        <v>622</v>
      </c>
      <c r="D22" t="s">
        <v>528</v>
      </c>
      <c r="E22" t="s">
        <v>623</v>
      </c>
      <c r="F22" t="s">
        <v>530</v>
      </c>
      <c r="G22" t="s">
        <v>531</v>
      </c>
      <c r="H22" t="s">
        <v>532</v>
      </c>
      <c r="I22" t="s">
        <v>5</v>
      </c>
      <c r="J22">
        <v>0.03</v>
      </c>
      <c r="K22" t="s">
        <v>533</v>
      </c>
      <c r="L22" t="s">
        <v>38</v>
      </c>
      <c r="M22" t="s">
        <v>534</v>
      </c>
      <c r="N22" t="s">
        <v>503</v>
      </c>
      <c r="O22" t="s">
        <v>535</v>
      </c>
      <c r="P22" t="s">
        <v>6</v>
      </c>
      <c r="Q22" t="s">
        <v>624</v>
      </c>
      <c r="R22" t="s">
        <v>7</v>
      </c>
      <c r="S22" t="s">
        <v>7</v>
      </c>
      <c r="T22" t="s">
        <v>625</v>
      </c>
      <c r="U22" t="s">
        <v>538</v>
      </c>
      <c r="V22" t="s">
        <v>7</v>
      </c>
      <c r="W22" t="s">
        <v>1764</v>
      </c>
    </row>
    <row r="23" spans="1:23" x14ac:dyDescent="0.25">
      <c r="A23" t="s">
        <v>134</v>
      </c>
      <c r="B23" t="s">
        <v>526</v>
      </c>
      <c r="C23" t="s">
        <v>626</v>
      </c>
      <c r="D23" t="s">
        <v>528</v>
      </c>
      <c r="E23" t="s">
        <v>627</v>
      </c>
      <c r="F23" t="s">
        <v>530</v>
      </c>
      <c r="G23" t="s">
        <v>531</v>
      </c>
      <c r="H23" t="s">
        <v>532</v>
      </c>
      <c r="I23" t="s">
        <v>5</v>
      </c>
      <c r="J23">
        <v>1.66E-2</v>
      </c>
      <c r="K23" t="s">
        <v>533</v>
      </c>
      <c r="L23" t="s">
        <v>38</v>
      </c>
      <c r="M23" t="s">
        <v>534</v>
      </c>
      <c r="N23" t="s">
        <v>582</v>
      </c>
      <c r="O23" t="s">
        <v>535</v>
      </c>
      <c r="P23" t="s">
        <v>13</v>
      </c>
      <c r="Q23" t="s">
        <v>628</v>
      </c>
      <c r="R23" t="s">
        <v>7</v>
      </c>
      <c r="S23" t="s">
        <v>7</v>
      </c>
      <c r="T23" t="s">
        <v>584</v>
      </c>
      <c r="U23" t="s">
        <v>538</v>
      </c>
      <c r="V23" t="s">
        <v>7</v>
      </c>
      <c r="W23" t="s">
        <v>1763</v>
      </c>
    </row>
    <row r="24" spans="1:23" x14ac:dyDescent="0.25">
      <c r="A24" t="s">
        <v>135</v>
      </c>
      <c r="B24" t="s">
        <v>526</v>
      </c>
      <c r="C24" t="s">
        <v>629</v>
      </c>
      <c r="D24" t="s">
        <v>528</v>
      </c>
      <c r="E24" t="s">
        <v>630</v>
      </c>
      <c r="F24" t="s">
        <v>530</v>
      </c>
      <c r="G24" t="s">
        <v>531</v>
      </c>
      <c r="H24" t="s">
        <v>532</v>
      </c>
      <c r="I24" t="s">
        <v>5</v>
      </c>
      <c r="J24">
        <v>2.7199999999999998E-2</v>
      </c>
      <c r="K24" t="s">
        <v>533</v>
      </c>
      <c r="L24" t="s">
        <v>38</v>
      </c>
      <c r="M24" t="s">
        <v>534</v>
      </c>
      <c r="N24" t="s">
        <v>631</v>
      </c>
      <c r="O24" t="s">
        <v>535</v>
      </c>
      <c r="P24" t="s">
        <v>6</v>
      </c>
      <c r="Q24" t="s">
        <v>632</v>
      </c>
      <c r="R24" t="s">
        <v>7</v>
      </c>
      <c r="S24" t="s">
        <v>7</v>
      </c>
      <c r="T24" t="s">
        <v>32</v>
      </c>
      <c r="U24" t="s">
        <v>538</v>
      </c>
      <c r="V24" t="s">
        <v>7</v>
      </c>
      <c r="W24" t="s">
        <v>1761</v>
      </c>
    </row>
    <row r="25" spans="1:23" x14ac:dyDescent="0.25">
      <c r="A25" t="s">
        <v>139</v>
      </c>
      <c r="B25" t="s">
        <v>526</v>
      </c>
      <c r="C25" t="s">
        <v>633</v>
      </c>
      <c r="D25" t="s">
        <v>528</v>
      </c>
      <c r="E25" t="s">
        <v>634</v>
      </c>
      <c r="F25" t="s">
        <v>530</v>
      </c>
      <c r="G25" t="s">
        <v>531</v>
      </c>
      <c r="H25" t="s">
        <v>532</v>
      </c>
      <c r="I25" t="s">
        <v>5</v>
      </c>
      <c r="J25">
        <v>0.36</v>
      </c>
      <c r="K25" t="s">
        <v>533</v>
      </c>
      <c r="L25" t="s">
        <v>38</v>
      </c>
      <c r="M25" t="s">
        <v>534</v>
      </c>
      <c r="N25" t="s">
        <v>619</v>
      </c>
      <c r="O25" t="s">
        <v>535</v>
      </c>
      <c r="P25" t="s">
        <v>11</v>
      </c>
      <c r="Q25" t="s">
        <v>635</v>
      </c>
      <c r="R25" t="s">
        <v>7</v>
      </c>
      <c r="S25" t="s">
        <v>7</v>
      </c>
      <c r="T25" t="s">
        <v>621</v>
      </c>
      <c r="U25" t="s">
        <v>538</v>
      </c>
      <c r="V25" t="s">
        <v>7</v>
      </c>
      <c r="W25" t="s">
        <v>1761</v>
      </c>
    </row>
    <row r="26" spans="1:23" x14ac:dyDescent="0.25">
      <c r="A26" t="s">
        <v>140</v>
      </c>
      <c r="B26" t="s">
        <v>526</v>
      </c>
      <c r="C26" t="s">
        <v>636</v>
      </c>
      <c r="D26" t="s">
        <v>528</v>
      </c>
      <c r="E26" t="s">
        <v>42</v>
      </c>
      <c r="F26" t="s">
        <v>530</v>
      </c>
      <c r="G26" t="s">
        <v>531</v>
      </c>
      <c r="H26" t="s">
        <v>532</v>
      </c>
      <c r="I26" t="s">
        <v>5</v>
      </c>
      <c r="J26">
        <v>1.6E-2</v>
      </c>
      <c r="K26" t="s">
        <v>533</v>
      </c>
      <c r="L26" t="s">
        <v>38</v>
      </c>
      <c r="M26" t="s">
        <v>534</v>
      </c>
      <c r="N26" t="s">
        <v>545</v>
      </c>
      <c r="O26" t="s">
        <v>535</v>
      </c>
      <c r="P26" t="s">
        <v>19</v>
      </c>
      <c r="Q26" t="s">
        <v>637</v>
      </c>
      <c r="R26" t="s">
        <v>7</v>
      </c>
      <c r="S26" t="s">
        <v>7</v>
      </c>
      <c r="T26" t="s">
        <v>547</v>
      </c>
      <c r="U26" t="s">
        <v>538</v>
      </c>
      <c r="V26" t="s">
        <v>7</v>
      </c>
      <c r="W26" t="s">
        <v>1760</v>
      </c>
    </row>
    <row r="27" spans="1:23" x14ac:dyDescent="0.25">
      <c r="A27" t="s">
        <v>141</v>
      </c>
      <c r="B27" t="s">
        <v>526</v>
      </c>
      <c r="C27" t="s">
        <v>638</v>
      </c>
      <c r="D27" t="s">
        <v>528</v>
      </c>
      <c r="E27" t="s">
        <v>57</v>
      </c>
      <c r="F27" t="s">
        <v>530</v>
      </c>
      <c r="G27" t="s">
        <v>531</v>
      </c>
      <c r="H27" t="s">
        <v>532</v>
      </c>
      <c r="I27" t="s">
        <v>5</v>
      </c>
      <c r="J27">
        <v>0.02</v>
      </c>
      <c r="K27" t="s">
        <v>533</v>
      </c>
      <c r="L27" t="s">
        <v>38</v>
      </c>
      <c r="M27" t="s">
        <v>534</v>
      </c>
      <c r="N27" t="s">
        <v>574</v>
      </c>
      <c r="O27" t="s">
        <v>535</v>
      </c>
      <c r="P27" t="s">
        <v>19</v>
      </c>
      <c r="Q27" t="s">
        <v>639</v>
      </c>
      <c r="R27" t="s">
        <v>7</v>
      </c>
      <c r="S27" t="s">
        <v>7</v>
      </c>
      <c r="T27" t="s">
        <v>576</v>
      </c>
      <c r="U27" t="s">
        <v>538</v>
      </c>
      <c r="V27" t="s">
        <v>7</v>
      </c>
      <c r="W27" t="s">
        <v>1762</v>
      </c>
    </row>
    <row r="28" spans="1:23" x14ac:dyDescent="0.25">
      <c r="A28" t="s">
        <v>146</v>
      </c>
      <c r="B28" t="s">
        <v>526</v>
      </c>
      <c r="C28" t="s">
        <v>640</v>
      </c>
      <c r="D28" t="s">
        <v>528</v>
      </c>
      <c r="E28" t="s">
        <v>641</v>
      </c>
      <c r="F28" t="s">
        <v>530</v>
      </c>
      <c r="G28" t="s">
        <v>531</v>
      </c>
      <c r="H28" t="s">
        <v>532</v>
      </c>
      <c r="I28" t="s">
        <v>5</v>
      </c>
      <c r="J28">
        <v>2.7199999999999998E-2</v>
      </c>
      <c r="K28" t="s">
        <v>533</v>
      </c>
      <c r="L28" t="s">
        <v>38</v>
      </c>
      <c r="M28" t="s">
        <v>534</v>
      </c>
      <c r="N28" t="s">
        <v>619</v>
      </c>
      <c r="O28" t="s">
        <v>535</v>
      </c>
      <c r="P28" t="s">
        <v>6</v>
      </c>
      <c r="Q28" t="s">
        <v>642</v>
      </c>
      <c r="R28" t="s">
        <v>7</v>
      </c>
      <c r="S28" t="s">
        <v>7</v>
      </c>
      <c r="T28" t="s">
        <v>621</v>
      </c>
      <c r="U28" t="s">
        <v>538</v>
      </c>
      <c r="V28" t="s">
        <v>7</v>
      </c>
      <c r="W28" t="s">
        <v>1761</v>
      </c>
    </row>
    <row r="29" spans="1:23" x14ac:dyDescent="0.25">
      <c r="A29" t="s">
        <v>147</v>
      </c>
      <c r="B29" t="s">
        <v>526</v>
      </c>
      <c r="C29" t="s">
        <v>643</v>
      </c>
      <c r="D29" t="s">
        <v>528</v>
      </c>
      <c r="E29" t="s">
        <v>644</v>
      </c>
      <c r="F29" t="s">
        <v>530</v>
      </c>
      <c r="G29" t="s">
        <v>531</v>
      </c>
      <c r="H29" t="s">
        <v>532</v>
      </c>
      <c r="I29" t="s">
        <v>5</v>
      </c>
      <c r="J29">
        <v>0.01</v>
      </c>
      <c r="K29" t="s">
        <v>533</v>
      </c>
      <c r="L29" t="s">
        <v>38</v>
      </c>
      <c r="M29" t="s">
        <v>534</v>
      </c>
      <c r="N29" t="s">
        <v>645</v>
      </c>
      <c r="O29" t="s">
        <v>535</v>
      </c>
      <c r="P29" t="s">
        <v>13</v>
      </c>
      <c r="Q29" t="s">
        <v>646</v>
      </c>
      <c r="R29" t="s">
        <v>7</v>
      </c>
      <c r="S29" t="s">
        <v>7</v>
      </c>
      <c r="T29" t="s">
        <v>647</v>
      </c>
      <c r="U29" t="s">
        <v>538</v>
      </c>
      <c r="V29" t="s">
        <v>7</v>
      </c>
      <c r="W29" t="s">
        <v>1765</v>
      </c>
    </row>
    <row r="30" spans="1:23" x14ac:dyDescent="0.25">
      <c r="A30" t="s">
        <v>148</v>
      </c>
      <c r="B30" t="s">
        <v>526</v>
      </c>
      <c r="C30" t="s">
        <v>648</v>
      </c>
      <c r="D30" t="s">
        <v>528</v>
      </c>
      <c r="E30" t="s">
        <v>649</v>
      </c>
      <c r="F30" t="s">
        <v>530</v>
      </c>
      <c r="G30" t="s">
        <v>531</v>
      </c>
      <c r="H30" t="s">
        <v>532</v>
      </c>
      <c r="I30" t="s">
        <v>5</v>
      </c>
      <c r="J30">
        <v>2.7199999999999998E-2</v>
      </c>
      <c r="K30" t="s">
        <v>533</v>
      </c>
      <c r="L30" t="s">
        <v>38</v>
      </c>
      <c r="M30" t="s">
        <v>534</v>
      </c>
      <c r="N30" t="s">
        <v>560</v>
      </c>
      <c r="O30" t="s">
        <v>535</v>
      </c>
      <c r="P30" t="s">
        <v>6</v>
      </c>
      <c r="Q30" t="s">
        <v>650</v>
      </c>
      <c r="R30" t="s">
        <v>7</v>
      </c>
      <c r="S30" t="s">
        <v>7</v>
      </c>
      <c r="T30" t="s">
        <v>72</v>
      </c>
      <c r="U30" t="s">
        <v>538</v>
      </c>
      <c r="V30" t="s">
        <v>7</v>
      </c>
      <c r="W30" t="s">
        <v>1761</v>
      </c>
    </row>
    <row r="31" spans="1:23" x14ac:dyDescent="0.25">
      <c r="A31" t="s">
        <v>150</v>
      </c>
      <c r="B31" t="s">
        <v>526</v>
      </c>
      <c r="C31" t="s">
        <v>651</v>
      </c>
      <c r="D31" t="s">
        <v>528</v>
      </c>
      <c r="E31" t="s">
        <v>652</v>
      </c>
      <c r="F31" t="s">
        <v>530</v>
      </c>
      <c r="G31" t="s">
        <v>531</v>
      </c>
      <c r="H31" t="s">
        <v>532</v>
      </c>
      <c r="I31" t="s">
        <v>5</v>
      </c>
      <c r="J31">
        <v>2.7199999999999998E-2</v>
      </c>
      <c r="K31" t="s">
        <v>533</v>
      </c>
      <c r="L31" t="s">
        <v>38</v>
      </c>
      <c r="M31" t="s">
        <v>534</v>
      </c>
      <c r="N31" t="s">
        <v>645</v>
      </c>
      <c r="O31" t="s">
        <v>535</v>
      </c>
      <c r="P31" t="s">
        <v>6</v>
      </c>
      <c r="Q31" t="s">
        <v>653</v>
      </c>
      <c r="R31" t="s">
        <v>7</v>
      </c>
      <c r="S31" t="s">
        <v>7</v>
      </c>
      <c r="T31" t="s">
        <v>647</v>
      </c>
      <c r="U31" t="s">
        <v>538</v>
      </c>
      <c r="V31" t="s">
        <v>7</v>
      </c>
      <c r="W31" t="s">
        <v>1765</v>
      </c>
    </row>
    <row r="32" spans="1:23" x14ac:dyDescent="0.25">
      <c r="A32" t="s">
        <v>153</v>
      </c>
      <c r="B32" t="s">
        <v>526</v>
      </c>
      <c r="C32" t="s">
        <v>654</v>
      </c>
      <c r="D32" t="s">
        <v>528</v>
      </c>
      <c r="E32" t="s">
        <v>655</v>
      </c>
      <c r="F32" t="s">
        <v>530</v>
      </c>
      <c r="G32" t="s">
        <v>531</v>
      </c>
      <c r="H32" t="s">
        <v>532</v>
      </c>
      <c r="I32" t="s">
        <v>5</v>
      </c>
      <c r="J32">
        <v>1.3899999999999999E-2</v>
      </c>
      <c r="K32" t="s">
        <v>533</v>
      </c>
      <c r="L32" t="s">
        <v>38</v>
      </c>
      <c r="M32" t="s">
        <v>534</v>
      </c>
      <c r="N32" t="s">
        <v>550</v>
      </c>
      <c r="O32" t="s">
        <v>535</v>
      </c>
      <c r="P32" t="s">
        <v>16</v>
      </c>
      <c r="Q32" t="s">
        <v>656</v>
      </c>
      <c r="R32" t="s">
        <v>7</v>
      </c>
      <c r="S32" t="s">
        <v>7</v>
      </c>
      <c r="T32" t="s">
        <v>552</v>
      </c>
      <c r="U32" t="s">
        <v>538</v>
      </c>
      <c r="V32" t="s">
        <v>7</v>
      </c>
      <c r="W32" t="s">
        <v>1758</v>
      </c>
    </row>
    <row r="33" spans="1:23" x14ac:dyDescent="0.25">
      <c r="A33" t="s">
        <v>154</v>
      </c>
      <c r="B33" t="s">
        <v>526</v>
      </c>
      <c r="C33" t="s">
        <v>657</v>
      </c>
      <c r="D33" t="s">
        <v>528</v>
      </c>
      <c r="E33" t="s">
        <v>658</v>
      </c>
      <c r="F33" t="s">
        <v>530</v>
      </c>
      <c r="G33" t="s">
        <v>531</v>
      </c>
      <c r="H33" t="s">
        <v>532</v>
      </c>
      <c r="I33" t="s">
        <v>5</v>
      </c>
      <c r="J33">
        <v>0.36</v>
      </c>
      <c r="K33" t="s">
        <v>533</v>
      </c>
      <c r="L33" t="s">
        <v>38</v>
      </c>
      <c r="M33" t="s">
        <v>534</v>
      </c>
      <c r="N33" t="s">
        <v>509</v>
      </c>
      <c r="O33" t="s">
        <v>535</v>
      </c>
      <c r="P33" t="s">
        <v>11</v>
      </c>
      <c r="Q33" t="s">
        <v>659</v>
      </c>
      <c r="R33" t="s">
        <v>7</v>
      </c>
      <c r="S33" t="s">
        <v>7</v>
      </c>
      <c r="T33" t="s">
        <v>660</v>
      </c>
      <c r="U33" t="s">
        <v>538</v>
      </c>
      <c r="V33" t="s">
        <v>7</v>
      </c>
      <c r="W33" t="s">
        <v>1761</v>
      </c>
    </row>
    <row r="34" spans="1:23" x14ac:dyDescent="0.25">
      <c r="A34" t="s">
        <v>155</v>
      </c>
      <c r="B34" t="s">
        <v>526</v>
      </c>
      <c r="C34" t="s">
        <v>661</v>
      </c>
      <c r="D34" t="s">
        <v>528</v>
      </c>
      <c r="E34" t="s">
        <v>662</v>
      </c>
      <c r="F34" t="s">
        <v>530</v>
      </c>
      <c r="G34" t="s">
        <v>531</v>
      </c>
      <c r="H34" t="s">
        <v>532</v>
      </c>
      <c r="I34" t="s">
        <v>5</v>
      </c>
      <c r="J34">
        <v>0.01</v>
      </c>
      <c r="K34" t="s">
        <v>533</v>
      </c>
      <c r="L34" t="s">
        <v>38</v>
      </c>
      <c r="M34" t="s">
        <v>534</v>
      </c>
      <c r="N34" t="s">
        <v>506</v>
      </c>
      <c r="O34" t="s">
        <v>535</v>
      </c>
      <c r="P34" t="s">
        <v>13</v>
      </c>
      <c r="Q34" t="s">
        <v>663</v>
      </c>
      <c r="R34" t="s">
        <v>7</v>
      </c>
      <c r="S34" t="s">
        <v>7</v>
      </c>
      <c r="T34" t="s">
        <v>542</v>
      </c>
      <c r="U34" t="s">
        <v>538</v>
      </c>
      <c r="V34" t="s">
        <v>7</v>
      </c>
      <c r="W34" t="s">
        <v>1759</v>
      </c>
    </row>
    <row r="35" spans="1:23" x14ac:dyDescent="0.25">
      <c r="A35" t="s">
        <v>159</v>
      </c>
      <c r="B35" t="s">
        <v>526</v>
      </c>
      <c r="C35" t="s">
        <v>664</v>
      </c>
      <c r="D35" t="s">
        <v>528</v>
      </c>
      <c r="E35" t="s">
        <v>665</v>
      </c>
      <c r="F35" t="s">
        <v>530</v>
      </c>
      <c r="G35" t="s">
        <v>531</v>
      </c>
      <c r="H35" t="s">
        <v>532</v>
      </c>
      <c r="I35" t="s">
        <v>5</v>
      </c>
      <c r="J35">
        <v>0.01</v>
      </c>
      <c r="K35" t="s">
        <v>533</v>
      </c>
      <c r="L35" t="s">
        <v>38</v>
      </c>
      <c r="M35" t="s">
        <v>534</v>
      </c>
      <c r="N35" t="s">
        <v>666</v>
      </c>
      <c r="O35" t="s">
        <v>535</v>
      </c>
      <c r="P35" t="s">
        <v>13</v>
      </c>
      <c r="Q35" t="s">
        <v>667</v>
      </c>
      <c r="R35" t="s">
        <v>7</v>
      </c>
      <c r="S35" t="s">
        <v>7</v>
      </c>
      <c r="T35" t="s">
        <v>668</v>
      </c>
      <c r="U35" t="s">
        <v>538</v>
      </c>
      <c r="V35" t="s">
        <v>7</v>
      </c>
      <c r="W35" t="s">
        <v>1761</v>
      </c>
    </row>
    <row r="36" spans="1:23" x14ac:dyDescent="0.25">
      <c r="A36" t="s">
        <v>164</v>
      </c>
      <c r="B36" t="s">
        <v>526</v>
      </c>
      <c r="C36" t="s">
        <v>669</v>
      </c>
      <c r="D36" t="s">
        <v>528</v>
      </c>
      <c r="E36" t="s">
        <v>670</v>
      </c>
      <c r="F36" t="s">
        <v>530</v>
      </c>
      <c r="G36" t="s">
        <v>531</v>
      </c>
      <c r="H36" t="s">
        <v>532</v>
      </c>
      <c r="I36" t="s">
        <v>5</v>
      </c>
      <c r="J36">
        <v>4.3999999999999997E-2</v>
      </c>
      <c r="K36" t="s">
        <v>533</v>
      </c>
      <c r="L36" t="s">
        <v>38</v>
      </c>
      <c r="M36" t="s">
        <v>534</v>
      </c>
      <c r="N36" t="s">
        <v>582</v>
      </c>
      <c r="O36" t="s">
        <v>535</v>
      </c>
      <c r="P36" t="s">
        <v>6</v>
      </c>
      <c r="Q36" t="s">
        <v>671</v>
      </c>
      <c r="R36" t="s">
        <v>7</v>
      </c>
      <c r="S36" t="s">
        <v>7</v>
      </c>
      <c r="T36" t="s">
        <v>584</v>
      </c>
      <c r="U36" t="s">
        <v>538</v>
      </c>
      <c r="V36" t="s">
        <v>7</v>
      </c>
      <c r="W36" t="s">
        <v>1763</v>
      </c>
    </row>
    <row r="37" spans="1:23" x14ac:dyDescent="0.25">
      <c r="A37" t="s">
        <v>165</v>
      </c>
      <c r="B37" t="s">
        <v>526</v>
      </c>
      <c r="C37" t="s">
        <v>672</v>
      </c>
      <c r="D37" t="s">
        <v>528</v>
      </c>
      <c r="E37" t="s">
        <v>673</v>
      </c>
      <c r="F37" t="s">
        <v>530</v>
      </c>
      <c r="G37" t="s">
        <v>531</v>
      </c>
      <c r="H37" t="s">
        <v>532</v>
      </c>
      <c r="I37" t="s">
        <v>5</v>
      </c>
      <c r="J37">
        <v>2.7E-2</v>
      </c>
      <c r="K37" t="s">
        <v>533</v>
      </c>
      <c r="L37" t="s">
        <v>38</v>
      </c>
      <c r="M37" t="s">
        <v>534</v>
      </c>
      <c r="N37" t="s">
        <v>674</v>
      </c>
      <c r="O37" t="s">
        <v>535</v>
      </c>
      <c r="P37" t="s">
        <v>6</v>
      </c>
      <c r="Q37" t="s">
        <v>675</v>
      </c>
      <c r="R37" t="s">
        <v>7</v>
      </c>
      <c r="S37" t="s">
        <v>7</v>
      </c>
      <c r="T37" t="s">
        <v>676</v>
      </c>
      <c r="U37" t="s">
        <v>538</v>
      </c>
      <c r="V37" t="s">
        <v>7</v>
      </c>
      <c r="W37" t="s">
        <v>1759</v>
      </c>
    </row>
    <row r="38" spans="1:23" x14ac:dyDescent="0.25">
      <c r="A38" t="s">
        <v>166</v>
      </c>
      <c r="B38" t="s">
        <v>526</v>
      </c>
      <c r="C38" t="s">
        <v>677</v>
      </c>
      <c r="D38" t="s">
        <v>528</v>
      </c>
      <c r="E38" t="s">
        <v>678</v>
      </c>
      <c r="F38" t="s">
        <v>530</v>
      </c>
      <c r="G38" t="s">
        <v>531</v>
      </c>
      <c r="H38" t="s">
        <v>532</v>
      </c>
      <c r="I38" t="s">
        <v>5</v>
      </c>
      <c r="J38">
        <v>1.0999999999999999E-2</v>
      </c>
      <c r="K38" t="s">
        <v>533</v>
      </c>
      <c r="L38" t="s">
        <v>38</v>
      </c>
      <c r="M38" t="s">
        <v>534</v>
      </c>
      <c r="N38" t="s">
        <v>610</v>
      </c>
      <c r="O38" t="s">
        <v>535</v>
      </c>
      <c r="P38" t="s">
        <v>13</v>
      </c>
      <c r="Q38" t="s">
        <v>679</v>
      </c>
      <c r="R38" t="s">
        <v>7</v>
      </c>
      <c r="S38" t="s">
        <v>7</v>
      </c>
      <c r="T38" t="s">
        <v>612</v>
      </c>
      <c r="U38" t="s">
        <v>538</v>
      </c>
      <c r="V38" t="s">
        <v>7</v>
      </c>
      <c r="W38" t="s">
        <v>1758</v>
      </c>
    </row>
    <row r="39" spans="1:23" x14ac:dyDescent="0.25">
      <c r="A39" t="s">
        <v>171</v>
      </c>
      <c r="B39" t="s">
        <v>526</v>
      </c>
      <c r="C39" t="s">
        <v>680</v>
      </c>
      <c r="D39" t="s">
        <v>528</v>
      </c>
      <c r="E39" t="s">
        <v>681</v>
      </c>
      <c r="F39" t="s">
        <v>530</v>
      </c>
      <c r="G39" t="s">
        <v>531</v>
      </c>
      <c r="H39" t="s">
        <v>532</v>
      </c>
      <c r="I39" t="s">
        <v>5</v>
      </c>
      <c r="J39">
        <v>2.5999999999999999E-2</v>
      </c>
      <c r="K39" t="s">
        <v>533</v>
      </c>
      <c r="L39" t="s">
        <v>38</v>
      </c>
      <c r="M39" t="s">
        <v>534</v>
      </c>
      <c r="N39" t="s">
        <v>550</v>
      </c>
      <c r="O39" t="s">
        <v>535</v>
      </c>
      <c r="P39" t="s">
        <v>6</v>
      </c>
      <c r="Q39" t="s">
        <v>682</v>
      </c>
      <c r="R39" t="s">
        <v>7</v>
      </c>
      <c r="S39" t="s">
        <v>7</v>
      </c>
      <c r="T39" t="s">
        <v>552</v>
      </c>
      <c r="U39" t="s">
        <v>538</v>
      </c>
      <c r="V39" t="s">
        <v>7</v>
      </c>
      <c r="W39" t="s">
        <v>1758</v>
      </c>
    </row>
    <row r="40" spans="1:23" x14ac:dyDescent="0.25">
      <c r="A40" t="s">
        <v>174</v>
      </c>
      <c r="B40" t="s">
        <v>526</v>
      </c>
      <c r="C40" t="s">
        <v>683</v>
      </c>
      <c r="D40" t="s">
        <v>528</v>
      </c>
      <c r="E40" t="s">
        <v>684</v>
      </c>
      <c r="F40" t="s">
        <v>530</v>
      </c>
      <c r="G40" t="s">
        <v>531</v>
      </c>
      <c r="H40" t="s">
        <v>532</v>
      </c>
      <c r="I40" t="s">
        <v>5</v>
      </c>
      <c r="J40">
        <v>0.17599999999999999</v>
      </c>
      <c r="K40" t="s">
        <v>533</v>
      </c>
      <c r="L40" t="s">
        <v>38</v>
      </c>
      <c r="M40" t="s">
        <v>534</v>
      </c>
      <c r="N40" t="s">
        <v>560</v>
      </c>
      <c r="O40" t="s">
        <v>535</v>
      </c>
      <c r="P40" t="s">
        <v>18</v>
      </c>
      <c r="Q40" t="s">
        <v>685</v>
      </c>
      <c r="R40" t="s">
        <v>7</v>
      </c>
      <c r="S40" t="s">
        <v>7</v>
      </c>
      <c r="T40" t="s">
        <v>72</v>
      </c>
      <c r="U40" t="s">
        <v>538</v>
      </c>
      <c r="V40" t="s">
        <v>7</v>
      </c>
      <c r="W40" t="s">
        <v>1761</v>
      </c>
    </row>
    <row r="41" spans="1:23" x14ac:dyDescent="0.25">
      <c r="A41" t="s">
        <v>179</v>
      </c>
      <c r="B41" t="s">
        <v>526</v>
      </c>
      <c r="C41" t="s">
        <v>686</v>
      </c>
      <c r="D41" t="s">
        <v>528</v>
      </c>
      <c r="E41" t="s">
        <v>687</v>
      </c>
      <c r="F41" t="s">
        <v>530</v>
      </c>
      <c r="G41" t="s">
        <v>531</v>
      </c>
      <c r="H41" t="s">
        <v>532</v>
      </c>
      <c r="I41" t="s">
        <v>5</v>
      </c>
      <c r="J41">
        <v>0.33</v>
      </c>
      <c r="K41" t="s">
        <v>533</v>
      </c>
      <c r="L41" t="s">
        <v>38</v>
      </c>
      <c r="M41" t="s">
        <v>534</v>
      </c>
      <c r="N41" t="s">
        <v>688</v>
      </c>
      <c r="O41" t="s">
        <v>535</v>
      </c>
      <c r="P41" t="s">
        <v>11</v>
      </c>
      <c r="Q41" t="s">
        <v>689</v>
      </c>
      <c r="R41" t="s">
        <v>7</v>
      </c>
      <c r="S41" t="s">
        <v>7</v>
      </c>
      <c r="T41" t="s">
        <v>690</v>
      </c>
      <c r="U41" t="s">
        <v>538</v>
      </c>
      <c r="V41" t="s">
        <v>7</v>
      </c>
      <c r="W41" t="s">
        <v>1758</v>
      </c>
    </row>
    <row r="42" spans="1:23" x14ac:dyDescent="0.25">
      <c r="A42" t="s">
        <v>183</v>
      </c>
      <c r="B42" t="s">
        <v>526</v>
      </c>
      <c r="C42" t="s">
        <v>691</v>
      </c>
      <c r="D42" t="s">
        <v>528</v>
      </c>
      <c r="E42" t="s">
        <v>692</v>
      </c>
      <c r="F42" t="s">
        <v>530</v>
      </c>
      <c r="G42" t="s">
        <v>531</v>
      </c>
      <c r="H42" t="s">
        <v>532</v>
      </c>
      <c r="I42" t="s">
        <v>5</v>
      </c>
      <c r="J42">
        <v>0.192</v>
      </c>
      <c r="K42" t="s">
        <v>533</v>
      </c>
      <c r="L42" t="s">
        <v>38</v>
      </c>
      <c r="M42" t="s">
        <v>534</v>
      </c>
      <c r="N42" t="s">
        <v>569</v>
      </c>
      <c r="O42" t="s">
        <v>535</v>
      </c>
      <c r="P42" t="s">
        <v>18</v>
      </c>
      <c r="Q42" t="s">
        <v>693</v>
      </c>
      <c r="R42" t="s">
        <v>7</v>
      </c>
      <c r="S42" t="s">
        <v>7</v>
      </c>
      <c r="T42" t="s">
        <v>571</v>
      </c>
      <c r="U42" t="s">
        <v>538</v>
      </c>
      <c r="V42" t="s">
        <v>7</v>
      </c>
      <c r="W42" t="s">
        <v>1761</v>
      </c>
    </row>
    <row r="43" spans="1:23" x14ac:dyDescent="0.25">
      <c r="A43" t="s">
        <v>185</v>
      </c>
      <c r="B43" t="s">
        <v>526</v>
      </c>
      <c r="C43" t="s">
        <v>694</v>
      </c>
      <c r="D43" t="s">
        <v>528</v>
      </c>
      <c r="E43" t="s">
        <v>49</v>
      </c>
      <c r="F43" t="s">
        <v>530</v>
      </c>
      <c r="G43" t="s">
        <v>531</v>
      </c>
      <c r="H43" t="s">
        <v>532</v>
      </c>
      <c r="I43" t="s">
        <v>5</v>
      </c>
      <c r="J43">
        <v>0.02</v>
      </c>
      <c r="K43" t="s">
        <v>533</v>
      </c>
      <c r="L43" t="s">
        <v>38</v>
      </c>
      <c r="M43" t="s">
        <v>534</v>
      </c>
      <c r="N43" t="s">
        <v>695</v>
      </c>
      <c r="O43" t="s">
        <v>535</v>
      </c>
      <c r="P43" t="s">
        <v>19</v>
      </c>
      <c r="Q43" t="s">
        <v>696</v>
      </c>
      <c r="R43" t="s">
        <v>7</v>
      </c>
      <c r="S43" t="s">
        <v>7</v>
      </c>
      <c r="T43" t="s">
        <v>697</v>
      </c>
      <c r="U43" t="s">
        <v>538</v>
      </c>
      <c r="V43" t="s">
        <v>7</v>
      </c>
      <c r="W43" t="s">
        <v>1761</v>
      </c>
    </row>
    <row r="44" spans="1:23" x14ac:dyDescent="0.25">
      <c r="A44" t="s">
        <v>189</v>
      </c>
      <c r="B44" t="s">
        <v>526</v>
      </c>
      <c r="C44" t="s">
        <v>698</v>
      </c>
      <c r="D44" t="s">
        <v>528</v>
      </c>
      <c r="E44" t="s">
        <v>699</v>
      </c>
      <c r="F44" t="s">
        <v>530</v>
      </c>
      <c r="G44" t="s">
        <v>531</v>
      </c>
      <c r="H44" t="s">
        <v>532</v>
      </c>
      <c r="I44" t="s">
        <v>5</v>
      </c>
      <c r="J44">
        <v>0.17599999999999999</v>
      </c>
      <c r="K44" t="s">
        <v>533</v>
      </c>
      <c r="L44" t="s">
        <v>38</v>
      </c>
      <c r="M44" t="s">
        <v>534</v>
      </c>
      <c r="N44" t="s">
        <v>574</v>
      </c>
      <c r="O44" t="s">
        <v>535</v>
      </c>
      <c r="P44" t="s">
        <v>18</v>
      </c>
      <c r="Q44" t="s">
        <v>700</v>
      </c>
      <c r="R44" t="s">
        <v>7</v>
      </c>
      <c r="S44" t="s">
        <v>7</v>
      </c>
      <c r="T44" t="s">
        <v>576</v>
      </c>
      <c r="U44" t="s">
        <v>538</v>
      </c>
      <c r="V44" t="s">
        <v>7</v>
      </c>
      <c r="W44" t="s">
        <v>1762</v>
      </c>
    </row>
    <row r="45" spans="1:23" x14ac:dyDescent="0.25">
      <c r="A45" t="s">
        <v>192</v>
      </c>
      <c r="B45" t="s">
        <v>526</v>
      </c>
      <c r="C45" t="s">
        <v>701</v>
      </c>
      <c r="D45" t="s">
        <v>528</v>
      </c>
      <c r="E45" t="s">
        <v>702</v>
      </c>
      <c r="F45" t="s">
        <v>530</v>
      </c>
      <c r="G45" t="s">
        <v>531</v>
      </c>
      <c r="H45" t="s">
        <v>532</v>
      </c>
      <c r="I45" t="s">
        <v>5</v>
      </c>
      <c r="J45">
        <v>0.192</v>
      </c>
      <c r="K45" t="s">
        <v>533</v>
      </c>
      <c r="L45" t="s">
        <v>38</v>
      </c>
      <c r="M45" t="s">
        <v>534</v>
      </c>
      <c r="N45" t="s">
        <v>703</v>
      </c>
      <c r="O45" t="s">
        <v>535</v>
      </c>
      <c r="P45" t="s">
        <v>18</v>
      </c>
      <c r="Q45" t="s">
        <v>704</v>
      </c>
      <c r="R45" t="s">
        <v>7</v>
      </c>
      <c r="S45" t="s">
        <v>7</v>
      </c>
      <c r="T45" t="s">
        <v>705</v>
      </c>
      <c r="U45" t="s">
        <v>538</v>
      </c>
      <c r="V45" t="s">
        <v>7</v>
      </c>
      <c r="W45" t="s">
        <v>1760</v>
      </c>
    </row>
    <row r="46" spans="1:23" x14ac:dyDescent="0.25">
      <c r="A46" t="s">
        <v>193</v>
      </c>
      <c r="B46" t="s">
        <v>526</v>
      </c>
      <c r="C46" t="s">
        <v>706</v>
      </c>
      <c r="D46" t="s">
        <v>528</v>
      </c>
      <c r="E46" t="s">
        <v>707</v>
      </c>
      <c r="F46" t="s">
        <v>530</v>
      </c>
      <c r="G46" t="s">
        <v>531</v>
      </c>
      <c r="H46" t="s">
        <v>532</v>
      </c>
      <c r="I46" t="s">
        <v>5</v>
      </c>
      <c r="J46">
        <v>0.17599999999999999</v>
      </c>
      <c r="K46" t="s">
        <v>533</v>
      </c>
      <c r="L46" t="s">
        <v>38</v>
      </c>
      <c r="M46" t="s">
        <v>534</v>
      </c>
      <c r="N46" t="s">
        <v>708</v>
      </c>
      <c r="O46" t="s">
        <v>535</v>
      </c>
      <c r="P46" t="s">
        <v>18</v>
      </c>
      <c r="Q46" t="s">
        <v>709</v>
      </c>
      <c r="R46" t="s">
        <v>7</v>
      </c>
      <c r="S46" t="s">
        <v>7</v>
      </c>
      <c r="T46" t="s">
        <v>710</v>
      </c>
      <c r="U46" t="s">
        <v>538</v>
      </c>
      <c r="V46" t="s">
        <v>7</v>
      </c>
      <c r="W46" t="s">
        <v>1758</v>
      </c>
    </row>
    <row r="47" spans="1:23" x14ac:dyDescent="0.25">
      <c r="A47" t="s">
        <v>196</v>
      </c>
      <c r="B47" t="s">
        <v>526</v>
      </c>
      <c r="C47" t="s">
        <v>711</v>
      </c>
      <c r="D47" t="s">
        <v>528</v>
      </c>
      <c r="E47" t="s">
        <v>712</v>
      </c>
      <c r="F47" t="s">
        <v>530</v>
      </c>
      <c r="G47" t="s">
        <v>531</v>
      </c>
      <c r="H47" t="s">
        <v>532</v>
      </c>
      <c r="I47" t="s">
        <v>5</v>
      </c>
      <c r="J47">
        <v>0.01</v>
      </c>
      <c r="K47" t="s">
        <v>533</v>
      </c>
      <c r="L47" t="s">
        <v>38</v>
      </c>
      <c r="M47" t="s">
        <v>534</v>
      </c>
      <c r="N47" t="s">
        <v>507</v>
      </c>
      <c r="O47" t="s">
        <v>535</v>
      </c>
      <c r="P47" t="s">
        <v>13</v>
      </c>
      <c r="Q47" t="s">
        <v>713</v>
      </c>
      <c r="R47" t="s">
        <v>7</v>
      </c>
      <c r="S47" t="s">
        <v>7</v>
      </c>
      <c r="T47" t="s">
        <v>34</v>
      </c>
      <c r="U47" t="s">
        <v>538</v>
      </c>
      <c r="V47" t="s">
        <v>7</v>
      </c>
      <c r="W47" t="s">
        <v>1761</v>
      </c>
    </row>
    <row r="48" spans="1:23" x14ac:dyDescent="0.25">
      <c r="A48" t="s">
        <v>198</v>
      </c>
      <c r="B48" t="s">
        <v>526</v>
      </c>
      <c r="C48" t="s">
        <v>714</v>
      </c>
      <c r="D48" t="s">
        <v>528</v>
      </c>
      <c r="E48" t="s">
        <v>70</v>
      </c>
      <c r="F48" t="s">
        <v>530</v>
      </c>
      <c r="G48" t="s">
        <v>531</v>
      </c>
      <c r="H48" t="s">
        <v>532</v>
      </c>
      <c r="I48" t="s">
        <v>5</v>
      </c>
      <c r="J48">
        <v>0.02</v>
      </c>
      <c r="K48" t="s">
        <v>533</v>
      </c>
      <c r="L48" t="s">
        <v>38</v>
      </c>
      <c r="M48" t="s">
        <v>534</v>
      </c>
      <c r="N48" t="s">
        <v>645</v>
      </c>
      <c r="O48" t="s">
        <v>535</v>
      </c>
      <c r="P48" t="s">
        <v>19</v>
      </c>
      <c r="Q48" t="s">
        <v>715</v>
      </c>
      <c r="R48" t="s">
        <v>7</v>
      </c>
      <c r="S48" t="s">
        <v>7</v>
      </c>
      <c r="T48" t="s">
        <v>647</v>
      </c>
      <c r="U48" t="s">
        <v>538</v>
      </c>
      <c r="V48" t="s">
        <v>7</v>
      </c>
      <c r="W48" t="s">
        <v>1765</v>
      </c>
    </row>
    <row r="49" spans="1:23" x14ac:dyDescent="0.25">
      <c r="A49" t="s">
        <v>199</v>
      </c>
      <c r="B49" t="s">
        <v>526</v>
      </c>
      <c r="C49" t="s">
        <v>716</v>
      </c>
      <c r="D49" t="s">
        <v>528</v>
      </c>
      <c r="E49" t="s">
        <v>717</v>
      </c>
      <c r="F49" t="s">
        <v>530</v>
      </c>
      <c r="G49" t="s">
        <v>531</v>
      </c>
      <c r="H49" t="s">
        <v>532</v>
      </c>
      <c r="I49" t="s">
        <v>5</v>
      </c>
      <c r="J49">
        <v>0.16</v>
      </c>
      <c r="K49" t="s">
        <v>533</v>
      </c>
      <c r="L49" t="s">
        <v>38</v>
      </c>
      <c r="M49" t="s">
        <v>534</v>
      </c>
      <c r="N49" t="s">
        <v>555</v>
      </c>
      <c r="O49" t="s">
        <v>535</v>
      </c>
      <c r="P49" t="s">
        <v>18</v>
      </c>
      <c r="Q49" t="s">
        <v>718</v>
      </c>
      <c r="R49" t="s">
        <v>7</v>
      </c>
      <c r="S49" t="s">
        <v>7</v>
      </c>
      <c r="T49" t="s">
        <v>557</v>
      </c>
      <c r="U49" t="s">
        <v>538</v>
      </c>
      <c r="V49" t="s">
        <v>7</v>
      </c>
      <c r="W49" t="s">
        <v>1760</v>
      </c>
    </row>
    <row r="50" spans="1:23" x14ac:dyDescent="0.25">
      <c r="A50" t="s">
        <v>200</v>
      </c>
      <c r="B50" t="s">
        <v>526</v>
      </c>
      <c r="C50" t="s">
        <v>719</v>
      </c>
      <c r="D50" t="s">
        <v>528</v>
      </c>
      <c r="E50" t="s">
        <v>720</v>
      </c>
      <c r="F50" t="s">
        <v>530</v>
      </c>
      <c r="G50" t="s">
        <v>531</v>
      </c>
      <c r="H50" t="s">
        <v>532</v>
      </c>
      <c r="I50" t="s">
        <v>5</v>
      </c>
      <c r="J50">
        <v>2.7E-2</v>
      </c>
      <c r="K50" t="s">
        <v>533</v>
      </c>
      <c r="L50" t="s">
        <v>38</v>
      </c>
      <c r="M50" t="s">
        <v>534</v>
      </c>
      <c r="N50" t="s">
        <v>507</v>
      </c>
      <c r="O50" t="s">
        <v>535</v>
      </c>
      <c r="P50" t="s">
        <v>6</v>
      </c>
      <c r="Q50" t="s">
        <v>721</v>
      </c>
      <c r="R50" t="s">
        <v>7</v>
      </c>
      <c r="S50" t="s">
        <v>7</v>
      </c>
      <c r="T50" t="s">
        <v>34</v>
      </c>
      <c r="U50" t="s">
        <v>538</v>
      </c>
      <c r="V50" t="s">
        <v>7</v>
      </c>
      <c r="W50" t="s">
        <v>1761</v>
      </c>
    </row>
    <row r="51" spans="1:23" x14ac:dyDescent="0.25">
      <c r="A51" t="s">
        <v>202</v>
      </c>
      <c r="B51" t="s">
        <v>526</v>
      </c>
      <c r="C51" t="s">
        <v>722</v>
      </c>
      <c r="D51" t="s">
        <v>528</v>
      </c>
      <c r="E51" t="s">
        <v>50</v>
      </c>
      <c r="F51" t="s">
        <v>530</v>
      </c>
      <c r="G51" t="s">
        <v>531</v>
      </c>
      <c r="H51" t="s">
        <v>532</v>
      </c>
      <c r="I51" t="s">
        <v>5</v>
      </c>
      <c r="J51">
        <v>0.02</v>
      </c>
      <c r="K51" t="s">
        <v>533</v>
      </c>
      <c r="L51" t="s">
        <v>38</v>
      </c>
      <c r="M51" t="s">
        <v>534</v>
      </c>
      <c r="N51" t="s">
        <v>631</v>
      </c>
      <c r="O51" t="s">
        <v>535</v>
      </c>
      <c r="P51" t="s">
        <v>19</v>
      </c>
      <c r="Q51" t="s">
        <v>723</v>
      </c>
      <c r="R51" t="s">
        <v>7</v>
      </c>
      <c r="S51" t="s">
        <v>7</v>
      </c>
      <c r="T51" t="s">
        <v>32</v>
      </c>
      <c r="U51" t="s">
        <v>538</v>
      </c>
      <c r="V51" t="s">
        <v>7</v>
      </c>
      <c r="W51" t="s">
        <v>1761</v>
      </c>
    </row>
    <row r="52" spans="1:23" x14ac:dyDescent="0.25">
      <c r="A52" t="s">
        <v>204</v>
      </c>
      <c r="B52" t="s">
        <v>526</v>
      </c>
      <c r="C52" t="s">
        <v>724</v>
      </c>
      <c r="D52" t="s">
        <v>528</v>
      </c>
      <c r="E52" t="s">
        <v>725</v>
      </c>
      <c r="F52" t="s">
        <v>530</v>
      </c>
      <c r="G52" t="s">
        <v>531</v>
      </c>
      <c r="H52" t="s">
        <v>532</v>
      </c>
      <c r="I52" t="s">
        <v>5</v>
      </c>
      <c r="J52">
        <v>2.5000000000000001E-2</v>
      </c>
      <c r="K52" t="s">
        <v>533</v>
      </c>
      <c r="L52" t="s">
        <v>38</v>
      </c>
      <c r="M52" t="s">
        <v>534</v>
      </c>
      <c r="N52" t="s">
        <v>605</v>
      </c>
      <c r="O52" t="s">
        <v>535</v>
      </c>
      <c r="P52" t="s">
        <v>6</v>
      </c>
      <c r="Q52" t="s">
        <v>726</v>
      </c>
      <c r="R52" t="s">
        <v>7</v>
      </c>
      <c r="S52" t="s">
        <v>7</v>
      </c>
      <c r="T52" t="s">
        <v>607</v>
      </c>
      <c r="U52" t="s">
        <v>538</v>
      </c>
      <c r="V52" t="s">
        <v>7</v>
      </c>
      <c r="W52" t="s">
        <v>1758</v>
      </c>
    </row>
    <row r="53" spans="1:23" x14ac:dyDescent="0.25">
      <c r="A53" t="s">
        <v>205</v>
      </c>
      <c r="B53" t="s">
        <v>526</v>
      </c>
      <c r="C53" t="s">
        <v>727</v>
      </c>
      <c r="D53" t="s">
        <v>528</v>
      </c>
      <c r="E53" t="s">
        <v>53</v>
      </c>
      <c r="F53" t="s">
        <v>530</v>
      </c>
      <c r="G53" t="s">
        <v>531</v>
      </c>
      <c r="H53" t="s">
        <v>532</v>
      </c>
      <c r="I53" t="s">
        <v>5</v>
      </c>
      <c r="J53">
        <v>0.02</v>
      </c>
      <c r="K53" t="s">
        <v>533</v>
      </c>
      <c r="L53" t="s">
        <v>38</v>
      </c>
      <c r="M53" t="s">
        <v>534</v>
      </c>
      <c r="N53" t="s">
        <v>560</v>
      </c>
      <c r="O53" t="s">
        <v>535</v>
      </c>
      <c r="P53" t="s">
        <v>19</v>
      </c>
      <c r="Q53" t="s">
        <v>728</v>
      </c>
      <c r="R53" t="s">
        <v>7</v>
      </c>
      <c r="S53" t="s">
        <v>7</v>
      </c>
      <c r="T53" t="s">
        <v>72</v>
      </c>
      <c r="U53" t="s">
        <v>538</v>
      </c>
      <c r="V53" t="s">
        <v>7</v>
      </c>
      <c r="W53" t="s">
        <v>1761</v>
      </c>
    </row>
    <row r="54" spans="1:23" x14ac:dyDescent="0.25">
      <c r="A54" t="s">
        <v>208</v>
      </c>
      <c r="B54" t="s">
        <v>526</v>
      </c>
      <c r="C54" t="s">
        <v>729</v>
      </c>
      <c r="D54" t="s">
        <v>528</v>
      </c>
      <c r="E54" t="s">
        <v>730</v>
      </c>
      <c r="F54" t="s">
        <v>530</v>
      </c>
      <c r="G54" t="s">
        <v>531</v>
      </c>
      <c r="H54" t="s">
        <v>532</v>
      </c>
      <c r="I54" t="s">
        <v>5</v>
      </c>
      <c r="J54">
        <v>2.6100000000000002E-2</v>
      </c>
      <c r="K54" t="s">
        <v>533</v>
      </c>
      <c r="L54" t="s">
        <v>38</v>
      </c>
      <c r="M54" t="s">
        <v>534</v>
      </c>
      <c r="N54" t="s">
        <v>708</v>
      </c>
      <c r="O54" t="s">
        <v>535</v>
      </c>
      <c r="P54" t="s">
        <v>6</v>
      </c>
      <c r="Q54" t="s">
        <v>731</v>
      </c>
      <c r="R54" t="s">
        <v>7</v>
      </c>
      <c r="S54" t="s">
        <v>7</v>
      </c>
      <c r="T54" t="s">
        <v>710</v>
      </c>
      <c r="U54" t="s">
        <v>538</v>
      </c>
      <c r="V54" t="s">
        <v>7</v>
      </c>
      <c r="W54" t="s">
        <v>1758</v>
      </c>
    </row>
    <row r="55" spans="1:23" x14ac:dyDescent="0.25">
      <c r="A55" t="s">
        <v>209</v>
      </c>
      <c r="B55" t="s">
        <v>526</v>
      </c>
      <c r="C55" t="s">
        <v>732</v>
      </c>
      <c r="D55" t="s">
        <v>528</v>
      </c>
      <c r="E55" t="s">
        <v>733</v>
      </c>
      <c r="F55" t="s">
        <v>530</v>
      </c>
      <c r="G55" t="s">
        <v>531</v>
      </c>
      <c r="H55" t="s">
        <v>532</v>
      </c>
      <c r="I55" t="s">
        <v>5</v>
      </c>
      <c r="J55">
        <v>0.01</v>
      </c>
      <c r="K55" t="s">
        <v>533</v>
      </c>
      <c r="L55" t="s">
        <v>38</v>
      </c>
      <c r="M55" t="s">
        <v>534</v>
      </c>
      <c r="N55" t="s">
        <v>600</v>
      </c>
      <c r="O55" t="s">
        <v>535</v>
      </c>
      <c r="P55" t="s">
        <v>13</v>
      </c>
      <c r="Q55" t="s">
        <v>734</v>
      </c>
      <c r="R55" t="s">
        <v>7</v>
      </c>
      <c r="S55" t="s">
        <v>7</v>
      </c>
      <c r="T55" t="s">
        <v>602</v>
      </c>
      <c r="U55" t="s">
        <v>538</v>
      </c>
      <c r="V55" t="s">
        <v>7</v>
      </c>
      <c r="W55" t="s">
        <v>1760</v>
      </c>
    </row>
    <row r="56" spans="1:23" x14ac:dyDescent="0.25">
      <c r="A56" t="s">
        <v>210</v>
      </c>
      <c r="B56" t="s">
        <v>526</v>
      </c>
      <c r="C56" t="s">
        <v>735</v>
      </c>
      <c r="D56" t="s">
        <v>528</v>
      </c>
      <c r="E56" t="s">
        <v>736</v>
      </c>
      <c r="F56" t="s">
        <v>530</v>
      </c>
      <c r="G56" t="s">
        <v>531</v>
      </c>
      <c r="H56" t="s">
        <v>532</v>
      </c>
      <c r="I56" t="s">
        <v>5</v>
      </c>
      <c r="J56">
        <v>0.36</v>
      </c>
      <c r="K56" t="s">
        <v>533</v>
      </c>
      <c r="L56" t="s">
        <v>38</v>
      </c>
      <c r="M56" t="s">
        <v>534</v>
      </c>
      <c r="N56" t="s">
        <v>564</v>
      </c>
      <c r="O56" t="s">
        <v>535</v>
      </c>
      <c r="P56" t="s">
        <v>11</v>
      </c>
      <c r="Q56" t="s">
        <v>737</v>
      </c>
      <c r="R56" t="s">
        <v>7</v>
      </c>
      <c r="S56" t="s">
        <v>7</v>
      </c>
      <c r="T56" t="s">
        <v>566</v>
      </c>
      <c r="U56" t="s">
        <v>538</v>
      </c>
      <c r="V56" t="s">
        <v>7</v>
      </c>
      <c r="W56" t="s">
        <v>1760</v>
      </c>
    </row>
    <row r="57" spans="1:23" x14ac:dyDescent="0.25">
      <c r="A57" t="s">
        <v>212</v>
      </c>
      <c r="B57" t="s">
        <v>526</v>
      </c>
      <c r="C57" t="s">
        <v>738</v>
      </c>
      <c r="D57" t="s">
        <v>528</v>
      </c>
      <c r="E57" t="s">
        <v>739</v>
      </c>
      <c r="F57" t="s">
        <v>530</v>
      </c>
      <c r="G57" t="s">
        <v>531</v>
      </c>
      <c r="H57" t="s">
        <v>532</v>
      </c>
      <c r="I57" t="s">
        <v>5</v>
      </c>
      <c r="J57">
        <v>0.01</v>
      </c>
      <c r="K57" t="s">
        <v>533</v>
      </c>
      <c r="L57" t="s">
        <v>38</v>
      </c>
      <c r="M57" t="s">
        <v>534</v>
      </c>
      <c r="N57" t="s">
        <v>688</v>
      </c>
      <c r="O57" t="s">
        <v>535</v>
      </c>
      <c r="P57" t="s">
        <v>13</v>
      </c>
      <c r="Q57" t="s">
        <v>740</v>
      </c>
      <c r="R57" t="s">
        <v>7</v>
      </c>
      <c r="S57" t="s">
        <v>7</v>
      </c>
      <c r="T57" t="s">
        <v>690</v>
      </c>
      <c r="U57" t="s">
        <v>538</v>
      </c>
      <c r="V57" t="s">
        <v>7</v>
      </c>
      <c r="W57" t="s">
        <v>1758</v>
      </c>
    </row>
    <row r="58" spans="1:23" x14ac:dyDescent="0.25">
      <c r="A58" t="s">
        <v>213</v>
      </c>
      <c r="B58" t="s">
        <v>526</v>
      </c>
      <c r="C58" t="s">
        <v>741</v>
      </c>
      <c r="D58" t="s">
        <v>528</v>
      </c>
      <c r="E58" t="s">
        <v>742</v>
      </c>
      <c r="F58" t="s">
        <v>530</v>
      </c>
      <c r="G58" t="s">
        <v>531</v>
      </c>
      <c r="H58" t="s">
        <v>532</v>
      </c>
      <c r="I58" t="s">
        <v>5</v>
      </c>
      <c r="J58">
        <v>0.3</v>
      </c>
      <c r="K58" t="s">
        <v>533</v>
      </c>
      <c r="L58" t="s">
        <v>38</v>
      </c>
      <c r="M58" t="s">
        <v>534</v>
      </c>
      <c r="N58" t="s">
        <v>605</v>
      </c>
      <c r="O58" t="s">
        <v>535</v>
      </c>
      <c r="P58" t="s">
        <v>11</v>
      </c>
      <c r="Q58" t="s">
        <v>743</v>
      </c>
      <c r="R58" t="s">
        <v>7</v>
      </c>
      <c r="S58" t="s">
        <v>7</v>
      </c>
      <c r="T58" t="s">
        <v>607</v>
      </c>
      <c r="U58" t="s">
        <v>538</v>
      </c>
      <c r="V58" t="s">
        <v>7</v>
      </c>
      <c r="W58" t="s">
        <v>1758</v>
      </c>
    </row>
    <row r="59" spans="1:23" x14ac:dyDescent="0.25">
      <c r="A59" t="s">
        <v>216</v>
      </c>
      <c r="B59" t="s">
        <v>526</v>
      </c>
      <c r="C59" t="s">
        <v>744</v>
      </c>
      <c r="D59" t="s">
        <v>528</v>
      </c>
      <c r="E59" t="s">
        <v>745</v>
      </c>
      <c r="F59" t="s">
        <v>530</v>
      </c>
      <c r="G59" t="s">
        <v>531</v>
      </c>
      <c r="H59" t="s">
        <v>532</v>
      </c>
      <c r="I59" t="s">
        <v>5</v>
      </c>
      <c r="J59">
        <v>0.192</v>
      </c>
      <c r="K59" t="s">
        <v>533</v>
      </c>
      <c r="L59" t="s">
        <v>38</v>
      </c>
      <c r="M59" t="s">
        <v>534</v>
      </c>
      <c r="N59" t="s">
        <v>746</v>
      </c>
      <c r="O59" t="s">
        <v>535</v>
      </c>
      <c r="P59" t="s">
        <v>18</v>
      </c>
      <c r="Q59" t="s">
        <v>747</v>
      </c>
      <c r="R59" t="s">
        <v>7</v>
      </c>
      <c r="S59" t="s">
        <v>7</v>
      </c>
      <c r="T59" t="s">
        <v>748</v>
      </c>
      <c r="U59" t="s">
        <v>538</v>
      </c>
      <c r="V59" t="s">
        <v>7</v>
      </c>
      <c r="W59" t="s">
        <v>1758</v>
      </c>
    </row>
    <row r="60" spans="1:23" x14ac:dyDescent="0.25">
      <c r="A60" t="s">
        <v>218</v>
      </c>
      <c r="B60" t="s">
        <v>526</v>
      </c>
      <c r="C60" t="s">
        <v>749</v>
      </c>
      <c r="D60" t="s">
        <v>528</v>
      </c>
      <c r="E60" t="s">
        <v>41</v>
      </c>
      <c r="F60" t="s">
        <v>530</v>
      </c>
      <c r="G60" t="s">
        <v>531</v>
      </c>
      <c r="H60" t="s">
        <v>532</v>
      </c>
      <c r="I60" t="s">
        <v>5</v>
      </c>
      <c r="J60">
        <v>1.6E-2</v>
      </c>
      <c r="K60" t="s">
        <v>533</v>
      </c>
      <c r="L60" t="s">
        <v>38</v>
      </c>
      <c r="M60" t="s">
        <v>534</v>
      </c>
      <c r="N60" t="s">
        <v>605</v>
      </c>
      <c r="O60" t="s">
        <v>535</v>
      </c>
      <c r="P60" t="s">
        <v>19</v>
      </c>
      <c r="Q60" t="s">
        <v>750</v>
      </c>
      <c r="R60" t="s">
        <v>7</v>
      </c>
      <c r="S60" t="s">
        <v>7</v>
      </c>
      <c r="T60" t="s">
        <v>607</v>
      </c>
      <c r="U60" t="s">
        <v>538</v>
      </c>
      <c r="V60" t="s">
        <v>7</v>
      </c>
      <c r="W60" t="s">
        <v>1758</v>
      </c>
    </row>
    <row r="61" spans="1:23" x14ac:dyDescent="0.25">
      <c r="A61" t="s">
        <v>221</v>
      </c>
      <c r="B61" t="s">
        <v>526</v>
      </c>
      <c r="C61" t="s">
        <v>751</v>
      </c>
      <c r="D61" t="s">
        <v>528</v>
      </c>
      <c r="E61" t="s">
        <v>752</v>
      </c>
      <c r="F61" t="s">
        <v>530</v>
      </c>
      <c r="G61" t="s">
        <v>531</v>
      </c>
      <c r="H61" t="s">
        <v>532</v>
      </c>
      <c r="I61" t="s">
        <v>5</v>
      </c>
      <c r="J61">
        <v>2.9499999999999998E-2</v>
      </c>
      <c r="K61" t="s">
        <v>533</v>
      </c>
      <c r="L61" t="s">
        <v>38</v>
      </c>
      <c r="M61" t="s">
        <v>534</v>
      </c>
      <c r="N61" t="s">
        <v>610</v>
      </c>
      <c r="O61" t="s">
        <v>535</v>
      </c>
      <c r="P61" t="s">
        <v>6</v>
      </c>
      <c r="Q61" t="s">
        <v>753</v>
      </c>
      <c r="R61" t="s">
        <v>7</v>
      </c>
      <c r="S61" t="s">
        <v>7</v>
      </c>
      <c r="T61" t="s">
        <v>612</v>
      </c>
      <c r="U61" t="s">
        <v>538</v>
      </c>
      <c r="V61" t="s">
        <v>7</v>
      </c>
      <c r="W61" t="s">
        <v>1758</v>
      </c>
    </row>
    <row r="62" spans="1:23" x14ac:dyDescent="0.25">
      <c r="A62" t="s">
        <v>222</v>
      </c>
      <c r="B62" t="s">
        <v>526</v>
      </c>
      <c r="C62" t="s">
        <v>754</v>
      </c>
      <c r="D62" t="s">
        <v>528</v>
      </c>
      <c r="E62" t="s">
        <v>755</v>
      </c>
      <c r="F62" t="s">
        <v>530</v>
      </c>
      <c r="G62" t="s">
        <v>531</v>
      </c>
      <c r="H62" t="s">
        <v>532</v>
      </c>
      <c r="I62" t="s">
        <v>5</v>
      </c>
      <c r="J62">
        <v>0.01</v>
      </c>
      <c r="K62" t="s">
        <v>533</v>
      </c>
      <c r="L62" t="s">
        <v>38</v>
      </c>
      <c r="M62" t="s">
        <v>534</v>
      </c>
      <c r="N62" t="s">
        <v>674</v>
      </c>
      <c r="O62" t="s">
        <v>535</v>
      </c>
      <c r="P62" t="s">
        <v>13</v>
      </c>
      <c r="Q62" t="s">
        <v>756</v>
      </c>
      <c r="R62" t="s">
        <v>7</v>
      </c>
      <c r="S62" t="s">
        <v>7</v>
      </c>
      <c r="T62" t="s">
        <v>676</v>
      </c>
      <c r="U62" t="s">
        <v>538</v>
      </c>
      <c r="V62" t="s">
        <v>7</v>
      </c>
      <c r="W62" t="s">
        <v>1759</v>
      </c>
    </row>
    <row r="63" spans="1:23" x14ac:dyDescent="0.25">
      <c r="A63" t="s">
        <v>225</v>
      </c>
      <c r="B63" t="s">
        <v>526</v>
      </c>
      <c r="C63" t="s">
        <v>757</v>
      </c>
      <c r="D63" t="s">
        <v>528</v>
      </c>
      <c r="E63" t="s">
        <v>758</v>
      </c>
      <c r="F63" t="s">
        <v>530</v>
      </c>
      <c r="G63" t="s">
        <v>531</v>
      </c>
      <c r="H63" t="s">
        <v>532</v>
      </c>
      <c r="I63" t="s">
        <v>5</v>
      </c>
      <c r="J63">
        <v>0.01</v>
      </c>
      <c r="K63" t="s">
        <v>533</v>
      </c>
      <c r="L63" t="s">
        <v>38</v>
      </c>
      <c r="M63" t="s">
        <v>534</v>
      </c>
      <c r="N63" t="s">
        <v>759</v>
      </c>
      <c r="O63" t="s">
        <v>535</v>
      </c>
      <c r="P63" t="s">
        <v>13</v>
      </c>
      <c r="Q63" t="s">
        <v>760</v>
      </c>
      <c r="R63" t="s">
        <v>7</v>
      </c>
      <c r="S63" t="s">
        <v>7</v>
      </c>
      <c r="T63" t="s">
        <v>761</v>
      </c>
      <c r="U63" t="s">
        <v>538</v>
      </c>
      <c r="V63" t="s">
        <v>7</v>
      </c>
      <c r="W63" t="s">
        <v>1758</v>
      </c>
    </row>
    <row r="64" spans="1:23" x14ac:dyDescent="0.25">
      <c r="A64" t="s">
        <v>230</v>
      </c>
      <c r="B64" t="s">
        <v>526</v>
      </c>
      <c r="C64" t="s">
        <v>762</v>
      </c>
      <c r="D64" t="s">
        <v>528</v>
      </c>
      <c r="E64" t="s">
        <v>763</v>
      </c>
      <c r="F64" t="s">
        <v>530</v>
      </c>
      <c r="G64" t="s">
        <v>531</v>
      </c>
      <c r="H64" t="s">
        <v>532</v>
      </c>
      <c r="I64" t="s">
        <v>5</v>
      </c>
      <c r="J64">
        <v>2.2599999999999999E-2</v>
      </c>
      <c r="K64" t="s">
        <v>533</v>
      </c>
      <c r="L64" t="s">
        <v>38</v>
      </c>
      <c r="M64" t="s">
        <v>534</v>
      </c>
      <c r="N64" t="s">
        <v>703</v>
      </c>
      <c r="O64" t="s">
        <v>535</v>
      </c>
      <c r="P64" t="s">
        <v>16</v>
      </c>
      <c r="Q64" t="s">
        <v>764</v>
      </c>
      <c r="R64" t="s">
        <v>7</v>
      </c>
      <c r="S64" t="s">
        <v>7</v>
      </c>
      <c r="T64" t="s">
        <v>705</v>
      </c>
      <c r="U64" t="s">
        <v>538</v>
      </c>
      <c r="V64" t="s">
        <v>7</v>
      </c>
      <c r="W64" t="s">
        <v>1760</v>
      </c>
    </row>
    <row r="65" spans="1:23" x14ac:dyDescent="0.25">
      <c r="A65" t="s">
        <v>231</v>
      </c>
      <c r="B65" t="s">
        <v>526</v>
      </c>
      <c r="C65" t="s">
        <v>765</v>
      </c>
      <c r="D65" t="s">
        <v>528</v>
      </c>
      <c r="E65" t="s">
        <v>766</v>
      </c>
      <c r="F65" t="s">
        <v>530</v>
      </c>
      <c r="G65" t="s">
        <v>531</v>
      </c>
      <c r="H65" t="s">
        <v>532</v>
      </c>
      <c r="I65" t="s">
        <v>5</v>
      </c>
      <c r="J65">
        <v>0.192</v>
      </c>
      <c r="K65" t="s">
        <v>533</v>
      </c>
      <c r="L65" t="s">
        <v>38</v>
      </c>
      <c r="M65" t="s">
        <v>534</v>
      </c>
      <c r="N65" t="s">
        <v>767</v>
      </c>
      <c r="O65" t="s">
        <v>535</v>
      </c>
      <c r="P65" t="s">
        <v>18</v>
      </c>
      <c r="Q65" t="s">
        <v>768</v>
      </c>
      <c r="R65" t="s">
        <v>7</v>
      </c>
      <c r="S65" t="s">
        <v>7</v>
      </c>
      <c r="T65" t="s">
        <v>769</v>
      </c>
      <c r="U65" t="s">
        <v>538</v>
      </c>
      <c r="V65" t="s">
        <v>7</v>
      </c>
      <c r="W65" t="s">
        <v>1761</v>
      </c>
    </row>
    <row r="66" spans="1:23" x14ac:dyDescent="0.25">
      <c r="A66" t="s">
        <v>236</v>
      </c>
      <c r="B66" t="s">
        <v>526</v>
      </c>
      <c r="C66" t="s">
        <v>770</v>
      </c>
      <c r="D66" t="s">
        <v>528</v>
      </c>
      <c r="E66" t="s">
        <v>771</v>
      </c>
      <c r="F66" t="s">
        <v>530</v>
      </c>
      <c r="G66" t="s">
        <v>531</v>
      </c>
      <c r="H66" t="s">
        <v>532</v>
      </c>
      <c r="I66" t="s">
        <v>5</v>
      </c>
      <c r="J66">
        <v>2.7199999999999998E-2</v>
      </c>
      <c r="K66" t="s">
        <v>533</v>
      </c>
      <c r="L66" t="s">
        <v>38</v>
      </c>
      <c r="M66" t="s">
        <v>534</v>
      </c>
      <c r="N66" t="s">
        <v>695</v>
      </c>
      <c r="O66" t="s">
        <v>535</v>
      </c>
      <c r="P66" t="s">
        <v>6</v>
      </c>
      <c r="Q66" t="s">
        <v>772</v>
      </c>
      <c r="R66" t="s">
        <v>7</v>
      </c>
      <c r="S66" t="s">
        <v>7</v>
      </c>
      <c r="T66" t="s">
        <v>697</v>
      </c>
      <c r="U66" t="s">
        <v>538</v>
      </c>
      <c r="V66" t="s">
        <v>7</v>
      </c>
      <c r="W66" t="s">
        <v>1761</v>
      </c>
    </row>
    <row r="67" spans="1:23" x14ac:dyDescent="0.25">
      <c r="A67" t="s">
        <v>241</v>
      </c>
      <c r="B67" t="s">
        <v>526</v>
      </c>
      <c r="C67" t="s">
        <v>773</v>
      </c>
      <c r="D67" t="s">
        <v>528</v>
      </c>
      <c r="E67" t="s">
        <v>774</v>
      </c>
      <c r="F67" t="s">
        <v>530</v>
      </c>
      <c r="G67" t="s">
        <v>531</v>
      </c>
      <c r="H67" t="s">
        <v>532</v>
      </c>
      <c r="I67" t="s">
        <v>5</v>
      </c>
      <c r="J67">
        <v>2.7199999999999998E-2</v>
      </c>
      <c r="K67" t="s">
        <v>533</v>
      </c>
      <c r="L67" t="s">
        <v>38</v>
      </c>
      <c r="M67" t="s">
        <v>534</v>
      </c>
      <c r="N67" t="s">
        <v>508</v>
      </c>
      <c r="O67" t="s">
        <v>535</v>
      </c>
      <c r="P67" t="s">
        <v>6</v>
      </c>
      <c r="Q67" t="s">
        <v>775</v>
      </c>
      <c r="R67" t="s">
        <v>7</v>
      </c>
      <c r="S67" t="s">
        <v>7</v>
      </c>
      <c r="T67" t="s">
        <v>616</v>
      </c>
      <c r="U67" t="s">
        <v>538</v>
      </c>
      <c r="V67" t="s">
        <v>7</v>
      </c>
      <c r="W67" t="s">
        <v>1761</v>
      </c>
    </row>
    <row r="68" spans="1:23" x14ac:dyDescent="0.25">
      <c r="A68" t="s">
        <v>243</v>
      </c>
      <c r="B68" t="s">
        <v>526</v>
      </c>
      <c r="C68" t="s">
        <v>776</v>
      </c>
      <c r="D68" t="s">
        <v>528</v>
      </c>
      <c r="E68" t="s">
        <v>44</v>
      </c>
      <c r="F68" t="s">
        <v>530</v>
      </c>
      <c r="G68" t="s">
        <v>531</v>
      </c>
      <c r="H68" t="s">
        <v>532</v>
      </c>
      <c r="I68" t="s">
        <v>5</v>
      </c>
      <c r="J68">
        <v>1.6E-2</v>
      </c>
      <c r="K68" t="s">
        <v>533</v>
      </c>
      <c r="L68" t="s">
        <v>38</v>
      </c>
      <c r="M68" t="s">
        <v>534</v>
      </c>
      <c r="N68" t="s">
        <v>593</v>
      </c>
      <c r="O68" t="s">
        <v>535</v>
      </c>
      <c r="P68" t="s">
        <v>19</v>
      </c>
      <c r="Q68" t="s">
        <v>777</v>
      </c>
      <c r="R68" t="s">
        <v>7</v>
      </c>
      <c r="S68" t="s">
        <v>7</v>
      </c>
      <c r="T68" t="s">
        <v>595</v>
      </c>
      <c r="U68" t="s">
        <v>538</v>
      </c>
      <c r="V68" t="s">
        <v>7</v>
      </c>
      <c r="W68" t="s">
        <v>1760</v>
      </c>
    </row>
    <row r="69" spans="1:23" x14ac:dyDescent="0.25">
      <c r="A69" t="s">
        <v>244</v>
      </c>
      <c r="B69" t="s">
        <v>526</v>
      </c>
      <c r="C69" t="s">
        <v>778</v>
      </c>
      <c r="D69" t="s">
        <v>528</v>
      </c>
      <c r="E69" t="s">
        <v>779</v>
      </c>
      <c r="F69" t="s">
        <v>530</v>
      </c>
      <c r="G69" t="s">
        <v>531</v>
      </c>
      <c r="H69" t="s">
        <v>532</v>
      </c>
      <c r="I69" t="s">
        <v>5</v>
      </c>
      <c r="J69">
        <v>0.01</v>
      </c>
      <c r="K69" t="s">
        <v>533</v>
      </c>
      <c r="L69" t="s">
        <v>38</v>
      </c>
      <c r="M69" t="s">
        <v>534</v>
      </c>
      <c r="N69" t="s">
        <v>708</v>
      </c>
      <c r="O69" t="s">
        <v>535</v>
      </c>
      <c r="P69" t="s">
        <v>13</v>
      </c>
      <c r="Q69" t="s">
        <v>780</v>
      </c>
      <c r="R69" t="s">
        <v>7</v>
      </c>
      <c r="S69" t="s">
        <v>7</v>
      </c>
      <c r="T69" t="s">
        <v>710</v>
      </c>
      <c r="U69" t="s">
        <v>538</v>
      </c>
      <c r="V69" t="s">
        <v>7</v>
      </c>
      <c r="W69" t="s">
        <v>1758</v>
      </c>
    </row>
    <row r="70" spans="1:23" x14ac:dyDescent="0.25">
      <c r="A70" t="s">
        <v>246</v>
      </c>
      <c r="B70" t="s">
        <v>526</v>
      </c>
      <c r="C70" t="s">
        <v>781</v>
      </c>
      <c r="D70" t="s">
        <v>528</v>
      </c>
      <c r="E70" t="s">
        <v>67</v>
      </c>
      <c r="F70" t="s">
        <v>530</v>
      </c>
      <c r="G70" t="s">
        <v>531</v>
      </c>
      <c r="H70" t="s">
        <v>532</v>
      </c>
      <c r="I70" t="s">
        <v>5</v>
      </c>
      <c r="J70">
        <v>2.5600000000000001E-2</v>
      </c>
      <c r="K70" t="s">
        <v>533</v>
      </c>
      <c r="L70" t="s">
        <v>38</v>
      </c>
      <c r="M70" t="s">
        <v>534</v>
      </c>
      <c r="N70" t="s">
        <v>703</v>
      </c>
      <c r="O70" t="s">
        <v>535</v>
      </c>
      <c r="P70" t="s">
        <v>19</v>
      </c>
      <c r="Q70" t="s">
        <v>782</v>
      </c>
      <c r="R70" t="s">
        <v>7</v>
      </c>
      <c r="S70" t="s">
        <v>7</v>
      </c>
      <c r="T70" t="s">
        <v>705</v>
      </c>
      <c r="U70" t="s">
        <v>538</v>
      </c>
      <c r="V70" t="s">
        <v>7</v>
      </c>
      <c r="W70" t="s">
        <v>1760</v>
      </c>
    </row>
    <row r="71" spans="1:23" x14ac:dyDescent="0.25">
      <c r="A71" t="s">
        <v>247</v>
      </c>
      <c r="B71" t="s">
        <v>526</v>
      </c>
      <c r="C71" t="s">
        <v>783</v>
      </c>
      <c r="D71" t="s">
        <v>528</v>
      </c>
      <c r="E71" t="s">
        <v>784</v>
      </c>
      <c r="F71" t="s">
        <v>530</v>
      </c>
      <c r="G71" t="s">
        <v>531</v>
      </c>
      <c r="H71" t="s">
        <v>532</v>
      </c>
      <c r="I71" t="s">
        <v>5</v>
      </c>
      <c r="J71">
        <v>0.192</v>
      </c>
      <c r="K71" t="s">
        <v>533</v>
      </c>
      <c r="L71" t="s">
        <v>38</v>
      </c>
      <c r="M71" t="s">
        <v>534</v>
      </c>
      <c r="N71" t="s">
        <v>550</v>
      </c>
      <c r="O71" t="s">
        <v>535</v>
      </c>
      <c r="P71" t="s">
        <v>18</v>
      </c>
      <c r="Q71" t="s">
        <v>785</v>
      </c>
      <c r="R71" t="s">
        <v>7</v>
      </c>
      <c r="S71" t="s">
        <v>7</v>
      </c>
      <c r="T71" t="s">
        <v>552</v>
      </c>
      <c r="U71" t="s">
        <v>538</v>
      </c>
      <c r="V71" t="s">
        <v>7</v>
      </c>
      <c r="W71" t="s">
        <v>1758</v>
      </c>
    </row>
    <row r="72" spans="1:23" x14ac:dyDescent="0.25">
      <c r="A72" t="s">
        <v>249</v>
      </c>
      <c r="B72" t="s">
        <v>526</v>
      </c>
      <c r="C72" t="s">
        <v>786</v>
      </c>
      <c r="D72" t="s">
        <v>528</v>
      </c>
      <c r="E72" t="s">
        <v>787</v>
      </c>
      <c r="F72" t="s">
        <v>530</v>
      </c>
      <c r="G72" t="s">
        <v>531</v>
      </c>
      <c r="H72" t="s">
        <v>532</v>
      </c>
      <c r="I72" t="s">
        <v>5</v>
      </c>
      <c r="J72">
        <v>0.192</v>
      </c>
      <c r="K72" t="s">
        <v>533</v>
      </c>
      <c r="L72" t="s">
        <v>38</v>
      </c>
      <c r="M72" t="s">
        <v>534</v>
      </c>
      <c r="N72" t="s">
        <v>564</v>
      </c>
      <c r="O72" t="s">
        <v>535</v>
      </c>
      <c r="P72" t="s">
        <v>18</v>
      </c>
      <c r="Q72" t="s">
        <v>788</v>
      </c>
      <c r="R72" t="s">
        <v>7</v>
      </c>
      <c r="S72" t="s">
        <v>7</v>
      </c>
      <c r="T72" t="s">
        <v>566</v>
      </c>
      <c r="U72" t="s">
        <v>538</v>
      </c>
      <c r="V72" t="s">
        <v>7</v>
      </c>
      <c r="W72" t="s">
        <v>1760</v>
      </c>
    </row>
    <row r="73" spans="1:23" x14ac:dyDescent="0.25">
      <c r="A73" t="s">
        <v>256</v>
      </c>
      <c r="B73" t="s">
        <v>526</v>
      </c>
      <c r="C73" t="s">
        <v>789</v>
      </c>
      <c r="D73" t="s">
        <v>528</v>
      </c>
      <c r="E73" t="s">
        <v>63</v>
      </c>
      <c r="F73" t="s">
        <v>530</v>
      </c>
      <c r="G73" t="s">
        <v>531</v>
      </c>
      <c r="H73" t="s">
        <v>532</v>
      </c>
      <c r="I73" t="s">
        <v>5</v>
      </c>
      <c r="J73">
        <v>0.02</v>
      </c>
      <c r="K73" t="s">
        <v>533</v>
      </c>
      <c r="L73" t="s">
        <v>38</v>
      </c>
      <c r="M73" t="s">
        <v>534</v>
      </c>
      <c r="N73" t="s">
        <v>674</v>
      </c>
      <c r="O73" t="s">
        <v>535</v>
      </c>
      <c r="P73" t="s">
        <v>19</v>
      </c>
      <c r="Q73" t="s">
        <v>790</v>
      </c>
      <c r="R73" t="s">
        <v>7</v>
      </c>
      <c r="S73" t="s">
        <v>7</v>
      </c>
      <c r="T73" t="s">
        <v>676</v>
      </c>
      <c r="U73" t="s">
        <v>538</v>
      </c>
      <c r="V73" t="s">
        <v>7</v>
      </c>
      <c r="W73" t="s">
        <v>1759</v>
      </c>
    </row>
    <row r="74" spans="1:23" x14ac:dyDescent="0.25">
      <c r="A74" t="s">
        <v>257</v>
      </c>
      <c r="B74" t="s">
        <v>526</v>
      </c>
      <c r="C74" t="s">
        <v>791</v>
      </c>
      <c r="D74" t="s">
        <v>528</v>
      </c>
      <c r="E74" t="s">
        <v>792</v>
      </c>
      <c r="F74" t="s">
        <v>530</v>
      </c>
      <c r="G74" t="s">
        <v>531</v>
      </c>
      <c r="H74" t="s">
        <v>532</v>
      </c>
      <c r="I74" t="s">
        <v>5</v>
      </c>
      <c r="J74">
        <v>1.4200000000000001E-2</v>
      </c>
      <c r="K74" t="s">
        <v>533</v>
      </c>
      <c r="L74" t="s">
        <v>38</v>
      </c>
      <c r="M74" t="s">
        <v>534</v>
      </c>
      <c r="N74" t="s">
        <v>746</v>
      </c>
      <c r="O74" t="s">
        <v>535</v>
      </c>
      <c r="P74" t="s">
        <v>16</v>
      </c>
      <c r="Q74" t="s">
        <v>793</v>
      </c>
      <c r="R74" t="s">
        <v>7</v>
      </c>
      <c r="S74" t="s">
        <v>7</v>
      </c>
      <c r="T74" t="s">
        <v>748</v>
      </c>
      <c r="U74" t="s">
        <v>538</v>
      </c>
      <c r="V74" t="s">
        <v>7</v>
      </c>
      <c r="W74" t="s">
        <v>1758</v>
      </c>
    </row>
    <row r="75" spans="1:23" x14ac:dyDescent="0.25">
      <c r="A75" t="s">
        <v>258</v>
      </c>
      <c r="B75" t="s">
        <v>526</v>
      </c>
      <c r="C75" t="s">
        <v>794</v>
      </c>
      <c r="D75" t="s">
        <v>528</v>
      </c>
      <c r="E75" t="s">
        <v>795</v>
      </c>
      <c r="F75" t="s">
        <v>530</v>
      </c>
      <c r="G75" t="s">
        <v>531</v>
      </c>
      <c r="H75" t="s">
        <v>532</v>
      </c>
      <c r="I75" t="s">
        <v>5</v>
      </c>
      <c r="J75">
        <v>0.17599999999999999</v>
      </c>
      <c r="K75" t="s">
        <v>533</v>
      </c>
      <c r="L75" t="s">
        <v>38</v>
      </c>
      <c r="M75" t="s">
        <v>534</v>
      </c>
      <c r="N75" t="s">
        <v>504</v>
      </c>
      <c r="O75" t="s">
        <v>535</v>
      </c>
      <c r="P75" t="s">
        <v>18</v>
      </c>
      <c r="Q75" t="s">
        <v>796</v>
      </c>
      <c r="R75" t="s">
        <v>7</v>
      </c>
      <c r="S75" t="s">
        <v>7</v>
      </c>
      <c r="T75" t="s">
        <v>797</v>
      </c>
      <c r="U75" t="s">
        <v>538</v>
      </c>
      <c r="V75" t="s">
        <v>7</v>
      </c>
      <c r="W75" t="s">
        <v>1762</v>
      </c>
    </row>
    <row r="76" spans="1:23" x14ac:dyDescent="0.25">
      <c r="A76" t="s">
        <v>260</v>
      </c>
      <c r="B76" t="s">
        <v>526</v>
      </c>
      <c r="C76" t="s">
        <v>798</v>
      </c>
      <c r="D76" t="s">
        <v>528</v>
      </c>
      <c r="E76" t="s">
        <v>51</v>
      </c>
      <c r="F76" t="s">
        <v>530</v>
      </c>
      <c r="G76" t="s">
        <v>531</v>
      </c>
      <c r="H76" t="s">
        <v>532</v>
      </c>
      <c r="I76" t="s">
        <v>5</v>
      </c>
      <c r="J76">
        <v>0.02</v>
      </c>
      <c r="K76" t="s">
        <v>533</v>
      </c>
      <c r="L76" t="s">
        <v>38</v>
      </c>
      <c r="M76" t="s">
        <v>534</v>
      </c>
      <c r="N76" t="s">
        <v>767</v>
      </c>
      <c r="O76" t="s">
        <v>535</v>
      </c>
      <c r="P76" t="s">
        <v>19</v>
      </c>
      <c r="Q76" t="s">
        <v>799</v>
      </c>
      <c r="R76" t="s">
        <v>7</v>
      </c>
      <c r="S76" t="s">
        <v>7</v>
      </c>
      <c r="T76" t="s">
        <v>769</v>
      </c>
      <c r="U76" t="s">
        <v>538</v>
      </c>
      <c r="V76" t="s">
        <v>7</v>
      </c>
      <c r="W76" t="s">
        <v>1761</v>
      </c>
    </row>
    <row r="77" spans="1:23" x14ac:dyDescent="0.25">
      <c r="A77" t="s">
        <v>262</v>
      </c>
      <c r="B77" t="s">
        <v>526</v>
      </c>
      <c r="C77" t="s">
        <v>800</v>
      </c>
      <c r="D77" t="s">
        <v>528</v>
      </c>
      <c r="E77" t="s">
        <v>801</v>
      </c>
      <c r="F77" t="s">
        <v>530</v>
      </c>
      <c r="G77" t="s">
        <v>531</v>
      </c>
      <c r="H77" t="s">
        <v>532</v>
      </c>
      <c r="I77" t="s">
        <v>5</v>
      </c>
      <c r="J77">
        <v>0.192</v>
      </c>
      <c r="K77" t="s">
        <v>533</v>
      </c>
      <c r="L77" t="s">
        <v>38</v>
      </c>
      <c r="M77" t="s">
        <v>534</v>
      </c>
      <c r="N77" t="s">
        <v>631</v>
      </c>
      <c r="O77" t="s">
        <v>535</v>
      </c>
      <c r="P77" t="s">
        <v>18</v>
      </c>
      <c r="Q77" t="s">
        <v>802</v>
      </c>
      <c r="R77" t="s">
        <v>7</v>
      </c>
      <c r="S77" t="s">
        <v>7</v>
      </c>
      <c r="T77" t="s">
        <v>32</v>
      </c>
      <c r="U77" t="s">
        <v>538</v>
      </c>
      <c r="V77" t="s">
        <v>7</v>
      </c>
      <c r="W77" t="s">
        <v>1761</v>
      </c>
    </row>
    <row r="78" spans="1:23" x14ac:dyDescent="0.25">
      <c r="A78" t="s">
        <v>267</v>
      </c>
      <c r="B78" t="s">
        <v>526</v>
      </c>
      <c r="C78" t="s">
        <v>803</v>
      </c>
      <c r="D78" t="s">
        <v>528</v>
      </c>
      <c r="E78" t="s">
        <v>804</v>
      </c>
      <c r="F78" t="s">
        <v>530</v>
      </c>
      <c r="G78" t="s">
        <v>531</v>
      </c>
      <c r="H78" t="s">
        <v>532</v>
      </c>
      <c r="I78" t="s">
        <v>5</v>
      </c>
      <c r="J78">
        <v>0.33</v>
      </c>
      <c r="K78" t="s">
        <v>533</v>
      </c>
      <c r="L78" t="s">
        <v>38</v>
      </c>
      <c r="M78" t="s">
        <v>534</v>
      </c>
      <c r="N78" t="s">
        <v>759</v>
      </c>
      <c r="O78" t="s">
        <v>535</v>
      </c>
      <c r="P78" t="s">
        <v>11</v>
      </c>
      <c r="Q78" t="s">
        <v>805</v>
      </c>
      <c r="R78" t="s">
        <v>7</v>
      </c>
      <c r="S78" t="s">
        <v>7</v>
      </c>
      <c r="T78" t="s">
        <v>761</v>
      </c>
      <c r="U78" t="s">
        <v>538</v>
      </c>
      <c r="V78" t="s">
        <v>7</v>
      </c>
      <c r="W78" t="s">
        <v>1758</v>
      </c>
    </row>
    <row r="79" spans="1:23" x14ac:dyDescent="0.25">
      <c r="A79" t="s">
        <v>272</v>
      </c>
      <c r="B79" t="s">
        <v>526</v>
      </c>
      <c r="C79" t="s">
        <v>806</v>
      </c>
      <c r="D79" t="s">
        <v>528</v>
      </c>
      <c r="E79" t="s">
        <v>807</v>
      </c>
      <c r="F79" t="s">
        <v>530</v>
      </c>
      <c r="G79" t="s">
        <v>531</v>
      </c>
      <c r="H79" t="s">
        <v>532</v>
      </c>
      <c r="I79" t="s">
        <v>5</v>
      </c>
      <c r="J79">
        <v>0.20799999999999999</v>
      </c>
      <c r="K79" t="s">
        <v>533</v>
      </c>
      <c r="L79" t="s">
        <v>38</v>
      </c>
      <c r="M79" t="s">
        <v>534</v>
      </c>
      <c r="N79" t="s">
        <v>507</v>
      </c>
      <c r="O79" t="s">
        <v>535</v>
      </c>
      <c r="P79" t="s">
        <v>18</v>
      </c>
      <c r="Q79" t="s">
        <v>808</v>
      </c>
      <c r="R79" t="s">
        <v>7</v>
      </c>
      <c r="S79" t="s">
        <v>7</v>
      </c>
      <c r="T79" t="s">
        <v>34</v>
      </c>
      <c r="U79" t="s">
        <v>538</v>
      </c>
      <c r="V79" t="s">
        <v>7</v>
      </c>
      <c r="W79" t="s">
        <v>1761</v>
      </c>
    </row>
    <row r="80" spans="1:23" x14ac:dyDescent="0.25">
      <c r="A80" t="s">
        <v>274</v>
      </c>
      <c r="B80" t="s">
        <v>526</v>
      </c>
      <c r="C80" t="s">
        <v>809</v>
      </c>
      <c r="D80" t="s">
        <v>528</v>
      </c>
      <c r="E80" t="s">
        <v>810</v>
      </c>
      <c r="F80" t="s">
        <v>530</v>
      </c>
      <c r="G80" t="s">
        <v>531</v>
      </c>
      <c r="H80" t="s">
        <v>532</v>
      </c>
      <c r="I80" t="s">
        <v>5</v>
      </c>
      <c r="J80">
        <v>0.01</v>
      </c>
      <c r="K80" t="s">
        <v>533</v>
      </c>
      <c r="L80" t="s">
        <v>38</v>
      </c>
      <c r="M80" t="s">
        <v>534</v>
      </c>
      <c r="N80" t="s">
        <v>767</v>
      </c>
      <c r="O80" t="s">
        <v>535</v>
      </c>
      <c r="P80" t="s">
        <v>13</v>
      </c>
      <c r="Q80" t="s">
        <v>811</v>
      </c>
      <c r="R80" t="s">
        <v>7</v>
      </c>
      <c r="S80" t="s">
        <v>7</v>
      </c>
      <c r="T80" t="s">
        <v>769</v>
      </c>
      <c r="U80" t="s">
        <v>538</v>
      </c>
      <c r="V80" t="s">
        <v>7</v>
      </c>
      <c r="W80" t="s">
        <v>1761</v>
      </c>
    </row>
    <row r="81" spans="1:23" x14ac:dyDescent="0.25">
      <c r="A81" t="s">
        <v>275</v>
      </c>
      <c r="B81" t="s">
        <v>526</v>
      </c>
      <c r="C81" t="s">
        <v>812</v>
      </c>
      <c r="D81" t="s">
        <v>528</v>
      </c>
      <c r="E81" t="s">
        <v>813</v>
      </c>
      <c r="F81" t="s">
        <v>530</v>
      </c>
      <c r="G81" t="s">
        <v>531</v>
      </c>
      <c r="H81" t="s">
        <v>532</v>
      </c>
      <c r="I81" t="s">
        <v>5</v>
      </c>
      <c r="J81">
        <v>0.3</v>
      </c>
      <c r="K81" t="s">
        <v>533</v>
      </c>
      <c r="L81" t="s">
        <v>38</v>
      </c>
      <c r="M81" t="s">
        <v>534</v>
      </c>
      <c r="N81" t="s">
        <v>593</v>
      </c>
      <c r="O81" t="s">
        <v>535</v>
      </c>
      <c r="P81" t="s">
        <v>11</v>
      </c>
      <c r="Q81" t="s">
        <v>814</v>
      </c>
      <c r="R81" t="s">
        <v>7</v>
      </c>
      <c r="S81" t="s">
        <v>7</v>
      </c>
      <c r="T81" t="s">
        <v>595</v>
      </c>
      <c r="U81" t="s">
        <v>538</v>
      </c>
      <c r="V81" t="s">
        <v>7</v>
      </c>
      <c r="W81" t="s">
        <v>1760</v>
      </c>
    </row>
    <row r="82" spans="1:23" x14ac:dyDescent="0.25">
      <c r="A82" t="s">
        <v>276</v>
      </c>
      <c r="B82" t="s">
        <v>526</v>
      </c>
      <c r="C82" t="s">
        <v>815</v>
      </c>
      <c r="D82" t="s">
        <v>528</v>
      </c>
      <c r="E82" t="s">
        <v>816</v>
      </c>
      <c r="F82" t="s">
        <v>530</v>
      </c>
      <c r="G82" t="s">
        <v>531</v>
      </c>
      <c r="H82" t="s">
        <v>532</v>
      </c>
      <c r="I82" t="s">
        <v>5</v>
      </c>
      <c r="J82">
        <v>1.4500000000000001E-2</v>
      </c>
      <c r="K82" t="s">
        <v>533</v>
      </c>
      <c r="L82" t="s">
        <v>38</v>
      </c>
      <c r="M82" t="s">
        <v>534</v>
      </c>
      <c r="N82" t="s">
        <v>504</v>
      </c>
      <c r="O82" t="s">
        <v>535</v>
      </c>
      <c r="P82" t="s">
        <v>16</v>
      </c>
      <c r="Q82" t="s">
        <v>817</v>
      </c>
      <c r="R82" t="s">
        <v>7</v>
      </c>
      <c r="S82" t="s">
        <v>7</v>
      </c>
      <c r="T82" t="s">
        <v>797</v>
      </c>
      <c r="U82" t="s">
        <v>538</v>
      </c>
      <c r="V82" t="s">
        <v>7</v>
      </c>
      <c r="W82" t="s">
        <v>1762</v>
      </c>
    </row>
    <row r="83" spans="1:23" x14ac:dyDescent="0.25">
      <c r="A83" t="s">
        <v>277</v>
      </c>
      <c r="B83" t="s">
        <v>526</v>
      </c>
      <c r="C83" t="s">
        <v>818</v>
      </c>
      <c r="D83" t="s">
        <v>528</v>
      </c>
      <c r="E83" t="s">
        <v>819</v>
      </c>
      <c r="F83" t="s">
        <v>530</v>
      </c>
      <c r="G83" t="s">
        <v>531</v>
      </c>
      <c r="H83" t="s">
        <v>532</v>
      </c>
      <c r="I83" t="s">
        <v>5</v>
      </c>
      <c r="J83">
        <v>0.36</v>
      </c>
      <c r="K83" t="s">
        <v>533</v>
      </c>
      <c r="L83" t="s">
        <v>38</v>
      </c>
      <c r="M83" t="s">
        <v>534</v>
      </c>
      <c r="N83" t="s">
        <v>703</v>
      </c>
      <c r="O83" t="s">
        <v>535</v>
      </c>
      <c r="P83" t="s">
        <v>11</v>
      </c>
      <c r="Q83" t="s">
        <v>820</v>
      </c>
      <c r="R83" t="s">
        <v>7</v>
      </c>
      <c r="S83" t="s">
        <v>7</v>
      </c>
      <c r="T83" t="s">
        <v>705</v>
      </c>
      <c r="U83" t="s">
        <v>538</v>
      </c>
      <c r="V83" t="s">
        <v>7</v>
      </c>
      <c r="W83" t="s">
        <v>1760</v>
      </c>
    </row>
    <row r="84" spans="1:23" x14ac:dyDescent="0.25">
      <c r="A84" t="s">
        <v>278</v>
      </c>
      <c r="B84" t="s">
        <v>526</v>
      </c>
      <c r="C84" t="s">
        <v>821</v>
      </c>
      <c r="D84" t="s">
        <v>528</v>
      </c>
      <c r="E84" t="s">
        <v>822</v>
      </c>
      <c r="F84" t="s">
        <v>530</v>
      </c>
      <c r="G84" t="s">
        <v>531</v>
      </c>
      <c r="H84" t="s">
        <v>532</v>
      </c>
      <c r="I84" t="s">
        <v>5</v>
      </c>
      <c r="J84">
        <v>1.3299999999999999E-2</v>
      </c>
      <c r="K84" t="s">
        <v>533</v>
      </c>
      <c r="L84" t="s">
        <v>38</v>
      </c>
      <c r="M84" t="s">
        <v>534</v>
      </c>
      <c r="N84" t="s">
        <v>545</v>
      </c>
      <c r="O84" t="s">
        <v>535</v>
      </c>
      <c r="P84" t="s">
        <v>16</v>
      </c>
      <c r="Q84" t="s">
        <v>823</v>
      </c>
      <c r="R84" t="s">
        <v>7</v>
      </c>
      <c r="S84" t="s">
        <v>7</v>
      </c>
      <c r="T84" t="s">
        <v>547</v>
      </c>
      <c r="U84" t="s">
        <v>538</v>
      </c>
      <c r="V84" t="s">
        <v>7</v>
      </c>
      <c r="W84" t="s">
        <v>1760</v>
      </c>
    </row>
    <row r="85" spans="1:23" x14ac:dyDescent="0.25">
      <c r="A85" t="s">
        <v>279</v>
      </c>
      <c r="B85" t="s">
        <v>526</v>
      </c>
      <c r="C85" t="s">
        <v>824</v>
      </c>
      <c r="D85" t="s">
        <v>528</v>
      </c>
      <c r="E85" t="s">
        <v>825</v>
      </c>
      <c r="F85" t="s">
        <v>530</v>
      </c>
      <c r="G85" t="s">
        <v>531</v>
      </c>
      <c r="H85" t="s">
        <v>532</v>
      </c>
      <c r="I85" t="s">
        <v>5</v>
      </c>
      <c r="J85">
        <v>0.36</v>
      </c>
      <c r="K85" t="s">
        <v>533</v>
      </c>
      <c r="L85" t="s">
        <v>38</v>
      </c>
      <c r="M85" t="s">
        <v>534</v>
      </c>
      <c r="N85" t="s">
        <v>767</v>
      </c>
      <c r="O85" t="s">
        <v>535</v>
      </c>
      <c r="P85" t="s">
        <v>11</v>
      </c>
      <c r="Q85" t="s">
        <v>826</v>
      </c>
      <c r="R85" t="s">
        <v>7</v>
      </c>
      <c r="S85" t="s">
        <v>7</v>
      </c>
      <c r="T85" t="s">
        <v>769</v>
      </c>
      <c r="U85" t="s">
        <v>538</v>
      </c>
      <c r="V85" t="s">
        <v>7</v>
      </c>
      <c r="W85" t="s">
        <v>1761</v>
      </c>
    </row>
    <row r="86" spans="1:23" x14ac:dyDescent="0.25">
      <c r="A86" t="s">
        <v>280</v>
      </c>
      <c r="B86" t="s">
        <v>526</v>
      </c>
      <c r="C86" t="s">
        <v>827</v>
      </c>
      <c r="D86" t="s">
        <v>528</v>
      </c>
      <c r="E86" t="s">
        <v>828</v>
      </c>
      <c r="F86" t="s">
        <v>530</v>
      </c>
      <c r="G86" t="s">
        <v>531</v>
      </c>
      <c r="H86" t="s">
        <v>532</v>
      </c>
      <c r="I86" t="s">
        <v>5</v>
      </c>
      <c r="J86">
        <v>1.4500000000000001E-2</v>
      </c>
      <c r="K86" t="s">
        <v>533</v>
      </c>
      <c r="L86" t="s">
        <v>38</v>
      </c>
      <c r="M86" t="s">
        <v>534</v>
      </c>
      <c r="N86" t="s">
        <v>695</v>
      </c>
      <c r="O86" t="s">
        <v>535</v>
      </c>
      <c r="P86" t="s">
        <v>16</v>
      </c>
      <c r="Q86" t="s">
        <v>829</v>
      </c>
      <c r="R86" t="s">
        <v>7</v>
      </c>
      <c r="S86" t="s">
        <v>7</v>
      </c>
      <c r="T86" t="s">
        <v>697</v>
      </c>
      <c r="U86" t="s">
        <v>538</v>
      </c>
      <c r="V86" t="s">
        <v>7</v>
      </c>
      <c r="W86" t="s">
        <v>1761</v>
      </c>
    </row>
    <row r="87" spans="1:23" x14ac:dyDescent="0.25">
      <c r="A87" t="s">
        <v>282</v>
      </c>
      <c r="B87" t="s">
        <v>526</v>
      </c>
      <c r="C87" t="s">
        <v>830</v>
      </c>
      <c r="D87" t="s">
        <v>528</v>
      </c>
      <c r="E87" t="s">
        <v>831</v>
      </c>
      <c r="F87" t="s">
        <v>530</v>
      </c>
      <c r="G87" t="s">
        <v>531</v>
      </c>
      <c r="H87" t="s">
        <v>532</v>
      </c>
      <c r="I87" t="s">
        <v>5</v>
      </c>
      <c r="J87">
        <v>0.01</v>
      </c>
      <c r="K87" t="s">
        <v>533</v>
      </c>
      <c r="L87" t="s">
        <v>38</v>
      </c>
      <c r="M87" t="s">
        <v>534</v>
      </c>
      <c r="N87" t="s">
        <v>746</v>
      </c>
      <c r="O87" t="s">
        <v>535</v>
      </c>
      <c r="P87" t="s">
        <v>13</v>
      </c>
      <c r="Q87" t="s">
        <v>832</v>
      </c>
      <c r="R87" t="s">
        <v>7</v>
      </c>
      <c r="S87" t="s">
        <v>7</v>
      </c>
      <c r="T87" t="s">
        <v>748</v>
      </c>
      <c r="U87" t="s">
        <v>538</v>
      </c>
      <c r="V87" t="s">
        <v>7</v>
      </c>
      <c r="W87" t="s">
        <v>1758</v>
      </c>
    </row>
    <row r="88" spans="1:23" x14ac:dyDescent="0.25">
      <c r="A88" t="s">
        <v>287</v>
      </c>
      <c r="B88" t="s">
        <v>526</v>
      </c>
      <c r="C88" t="s">
        <v>833</v>
      </c>
      <c r="D88" t="s">
        <v>528</v>
      </c>
      <c r="E88" t="s">
        <v>834</v>
      </c>
      <c r="F88" t="s">
        <v>530</v>
      </c>
      <c r="G88" t="s">
        <v>531</v>
      </c>
      <c r="H88" t="s">
        <v>532</v>
      </c>
      <c r="I88" t="s">
        <v>5</v>
      </c>
      <c r="J88">
        <v>8.0000000000000002E-3</v>
      </c>
      <c r="K88" t="s">
        <v>533</v>
      </c>
      <c r="L88" t="s">
        <v>38</v>
      </c>
      <c r="M88" t="s">
        <v>534</v>
      </c>
      <c r="N88" t="s">
        <v>593</v>
      </c>
      <c r="O88" t="s">
        <v>535</v>
      </c>
      <c r="P88" t="s">
        <v>13</v>
      </c>
      <c r="Q88" t="s">
        <v>835</v>
      </c>
      <c r="R88" t="s">
        <v>7</v>
      </c>
      <c r="S88" t="s">
        <v>7</v>
      </c>
      <c r="T88" t="s">
        <v>595</v>
      </c>
      <c r="U88" t="s">
        <v>538</v>
      </c>
      <c r="V88" t="s">
        <v>7</v>
      </c>
      <c r="W88" t="s">
        <v>1760</v>
      </c>
    </row>
    <row r="89" spans="1:23" x14ac:dyDescent="0.25">
      <c r="A89" t="s">
        <v>289</v>
      </c>
      <c r="B89" t="s">
        <v>526</v>
      </c>
      <c r="C89" t="s">
        <v>836</v>
      </c>
      <c r="D89" t="s">
        <v>528</v>
      </c>
      <c r="E89" t="s">
        <v>837</v>
      </c>
      <c r="F89" t="s">
        <v>530</v>
      </c>
      <c r="G89" t="s">
        <v>531</v>
      </c>
      <c r="H89" t="s">
        <v>532</v>
      </c>
      <c r="I89" t="s">
        <v>5</v>
      </c>
      <c r="J89">
        <v>8.0000000000000002E-3</v>
      </c>
      <c r="K89" t="s">
        <v>533</v>
      </c>
      <c r="L89" t="s">
        <v>38</v>
      </c>
      <c r="M89" t="s">
        <v>534</v>
      </c>
      <c r="N89" t="s">
        <v>555</v>
      </c>
      <c r="O89" t="s">
        <v>535</v>
      </c>
      <c r="P89" t="s">
        <v>13</v>
      </c>
      <c r="Q89" t="s">
        <v>838</v>
      </c>
      <c r="R89" t="s">
        <v>7</v>
      </c>
      <c r="S89" t="s">
        <v>7</v>
      </c>
      <c r="T89" t="s">
        <v>557</v>
      </c>
      <c r="U89" t="s">
        <v>538</v>
      </c>
      <c r="V89" t="s">
        <v>7</v>
      </c>
      <c r="W89" t="s">
        <v>1760</v>
      </c>
    </row>
    <row r="90" spans="1:23" x14ac:dyDescent="0.25">
      <c r="A90" t="s">
        <v>292</v>
      </c>
      <c r="B90" t="s">
        <v>526</v>
      </c>
      <c r="C90" t="s">
        <v>839</v>
      </c>
      <c r="D90" t="s">
        <v>528</v>
      </c>
      <c r="E90" t="s">
        <v>840</v>
      </c>
      <c r="F90" t="s">
        <v>530</v>
      </c>
      <c r="G90" t="s">
        <v>531</v>
      </c>
      <c r="H90" t="s">
        <v>532</v>
      </c>
      <c r="I90" t="s">
        <v>5</v>
      </c>
      <c r="J90">
        <v>1.5100000000000001E-2</v>
      </c>
      <c r="K90" t="s">
        <v>533</v>
      </c>
      <c r="L90" t="s">
        <v>38</v>
      </c>
      <c r="M90" t="s">
        <v>534</v>
      </c>
      <c r="N90" t="s">
        <v>600</v>
      </c>
      <c r="O90" t="s">
        <v>535</v>
      </c>
      <c r="P90" t="s">
        <v>16</v>
      </c>
      <c r="Q90" t="s">
        <v>841</v>
      </c>
      <c r="R90" t="s">
        <v>7</v>
      </c>
      <c r="S90" t="s">
        <v>7</v>
      </c>
      <c r="T90" t="s">
        <v>602</v>
      </c>
      <c r="U90" t="s">
        <v>538</v>
      </c>
      <c r="V90" t="s">
        <v>7</v>
      </c>
      <c r="W90" t="s">
        <v>1760</v>
      </c>
    </row>
    <row r="91" spans="1:23" x14ac:dyDescent="0.25">
      <c r="A91" t="s">
        <v>293</v>
      </c>
      <c r="B91" t="s">
        <v>526</v>
      </c>
      <c r="C91" t="s">
        <v>842</v>
      </c>
      <c r="D91" t="s">
        <v>528</v>
      </c>
      <c r="E91" t="s">
        <v>843</v>
      </c>
      <c r="F91" t="s">
        <v>530</v>
      </c>
      <c r="G91" t="s">
        <v>531</v>
      </c>
      <c r="H91" t="s">
        <v>532</v>
      </c>
      <c r="I91" t="s">
        <v>5</v>
      </c>
      <c r="J91">
        <v>1.4500000000000001E-2</v>
      </c>
      <c r="K91" t="s">
        <v>533</v>
      </c>
      <c r="L91" t="s">
        <v>38</v>
      </c>
      <c r="M91" t="s">
        <v>534</v>
      </c>
      <c r="N91" t="s">
        <v>631</v>
      </c>
      <c r="O91" t="s">
        <v>535</v>
      </c>
      <c r="P91" t="s">
        <v>16</v>
      </c>
      <c r="Q91" t="s">
        <v>844</v>
      </c>
      <c r="R91" t="s">
        <v>7</v>
      </c>
      <c r="S91" t="s">
        <v>7</v>
      </c>
      <c r="T91" t="s">
        <v>32</v>
      </c>
      <c r="U91" t="s">
        <v>538</v>
      </c>
      <c r="V91" t="s">
        <v>7</v>
      </c>
      <c r="W91" t="s">
        <v>1761</v>
      </c>
    </row>
    <row r="92" spans="1:23" x14ac:dyDescent="0.25">
      <c r="A92" t="s">
        <v>294</v>
      </c>
      <c r="B92" t="s">
        <v>526</v>
      </c>
      <c r="C92" t="s">
        <v>845</v>
      </c>
      <c r="D92" t="s">
        <v>528</v>
      </c>
      <c r="E92" t="s">
        <v>47</v>
      </c>
      <c r="F92" t="s">
        <v>530</v>
      </c>
      <c r="G92" t="s">
        <v>531</v>
      </c>
      <c r="H92" t="s">
        <v>532</v>
      </c>
      <c r="I92" t="s">
        <v>5</v>
      </c>
      <c r="J92">
        <v>0.02</v>
      </c>
      <c r="K92" t="s">
        <v>533</v>
      </c>
      <c r="L92" t="s">
        <v>38</v>
      </c>
      <c r="M92" t="s">
        <v>534</v>
      </c>
      <c r="N92" t="s">
        <v>507</v>
      </c>
      <c r="O92" t="s">
        <v>535</v>
      </c>
      <c r="P92" t="s">
        <v>19</v>
      </c>
      <c r="Q92" t="s">
        <v>846</v>
      </c>
      <c r="R92" t="s">
        <v>7</v>
      </c>
      <c r="S92" t="s">
        <v>7</v>
      </c>
      <c r="T92" t="s">
        <v>34</v>
      </c>
      <c r="U92" t="s">
        <v>538</v>
      </c>
      <c r="V92" t="s">
        <v>7</v>
      </c>
      <c r="W92" t="s">
        <v>1761</v>
      </c>
    </row>
    <row r="93" spans="1:23" x14ac:dyDescent="0.25">
      <c r="A93" t="s">
        <v>295</v>
      </c>
      <c r="B93" t="s">
        <v>526</v>
      </c>
      <c r="C93" t="s">
        <v>847</v>
      </c>
      <c r="D93" t="s">
        <v>528</v>
      </c>
      <c r="E93" t="s">
        <v>848</v>
      </c>
      <c r="F93" t="s">
        <v>530</v>
      </c>
      <c r="G93" t="s">
        <v>531</v>
      </c>
      <c r="H93" t="s">
        <v>532</v>
      </c>
      <c r="I93" t="s">
        <v>5</v>
      </c>
      <c r="J93">
        <v>0.36</v>
      </c>
      <c r="K93" t="s">
        <v>533</v>
      </c>
      <c r="L93" t="s">
        <v>38</v>
      </c>
      <c r="M93" t="s">
        <v>534</v>
      </c>
      <c r="N93" t="s">
        <v>674</v>
      </c>
      <c r="O93" t="s">
        <v>535</v>
      </c>
      <c r="P93" t="s">
        <v>11</v>
      </c>
      <c r="Q93" t="s">
        <v>849</v>
      </c>
      <c r="R93" t="s">
        <v>7</v>
      </c>
      <c r="S93" t="s">
        <v>7</v>
      </c>
      <c r="T93" t="s">
        <v>676</v>
      </c>
      <c r="U93" t="s">
        <v>538</v>
      </c>
      <c r="V93" t="s">
        <v>7</v>
      </c>
      <c r="W93" t="s">
        <v>1759</v>
      </c>
    </row>
    <row r="94" spans="1:23" x14ac:dyDescent="0.25">
      <c r="A94" t="s">
        <v>303</v>
      </c>
      <c r="B94" t="s">
        <v>526</v>
      </c>
      <c r="C94" t="s">
        <v>850</v>
      </c>
      <c r="D94" t="s">
        <v>528</v>
      </c>
      <c r="E94" t="s">
        <v>851</v>
      </c>
      <c r="F94" t="s">
        <v>530</v>
      </c>
      <c r="G94" t="s">
        <v>531</v>
      </c>
      <c r="H94" t="s">
        <v>532</v>
      </c>
      <c r="I94" t="s">
        <v>5</v>
      </c>
      <c r="J94">
        <v>0.4</v>
      </c>
      <c r="K94" t="s">
        <v>533</v>
      </c>
      <c r="L94" t="s">
        <v>38</v>
      </c>
      <c r="M94" t="s">
        <v>534</v>
      </c>
      <c r="N94" t="s">
        <v>645</v>
      </c>
      <c r="O94" t="s">
        <v>535</v>
      </c>
      <c r="P94" t="s">
        <v>11</v>
      </c>
      <c r="Q94" t="s">
        <v>852</v>
      </c>
      <c r="R94" t="s">
        <v>7</v>
      </c>
      <c r="S94" t="s">
        <v>7</v>
      </c>
      <c r="T94" t="s">
        <v>647</v>
      </c>
      <c r="U94" t="s">
        <v>538</v>
      </c>
      <c r="V94" t="s">
        <v>7</v>
      </c>
      <c r="W94" t="s">
        <v>1765</v>
      </c>
    </row>
    <row r="95" spans="1:23" x14ac:dyDescent="0.25">
      <c r="A95" t="s">
        <v>304</v>
      </c>
      <c r="B95" t="s">
        <v>526</v>
      </c>
      <c r="C95" t="s">
        <v>853</v>
      </c>
      <c r="D95" t="s">
        <v>528</v>
      </c>
      <c r="E95" t="s">
        <v>52</v>
      </c>
      <c r="F95" t="s">
        <v>530</v>
      </c>
      <c r="G95" t="s">
        <v>531</v>
      </c>
      <c r="H95" t="s">
        <v>532</v>
      </c>
      <c r="I95" t="s">
        <v>5</v>
      </c>
      <c r="J95">
        <v>0.02</v>
      </c>
      <c r="K95" t="s">
        <v>533</v>
      </c>
      <c r="L95" t="s">
        <v>38</v>
      </c>
      <c r="M95" t="s">
        <v>534</v>
      </c>
      <c r="N95" t="s">
        <v>569</v>
      </c>
      <c r="O95" t="s">
        <v>535</v>
      </c>
      <c r="P95" t="s">
        <v>19</v>
      </c>
      <c r="Q95" t="s">
        <v>854</v>
      </c>
      <c r="R95" t="s">
        <v>7</v>
      </c>
      <c r="S95" t="s">
        <v>7</v>
      </c>
      <c r="T95" t="s">
        <v>571</v>
      </c>
      <c r="U95" t="s">
        <v>538</v>
      </c>
      <c r="V95" t="s">
        <v>7</v>
      </c>
      <c r="W95" t="s">
        <v>1761</v>
      </c>
    </row>
    <row r="96" spans="1:23" x14ac:dyDescent="0.25">
      <c r="A96" t="s">
        <v>305</v>
      </c>
      <c r="B96" t="s">
        <v>526</v>
      </c>
      <c r="C96" t="s">
        <v>855</v>
      </c>
      <c r="D96" t="s">
        <v>528</v>
      </c>
      <c r="E96" t="s">
        <v>856</v>
      </c>
      <c r="F96" t="s">
        <v>530</v>
      </c>
      <c r="G96" t="s">
        <v>531</v>
      </c>
      <c r="H96" t="s">
        <v>532</v>
      </c>
      <c r="I96" t="s">
        <v>5</v>
      </c>
      <c r="J96">
        <v>0.01</v>
      </c>
      <c r="K96" t="s">
        <v>533</v>
      </c>
      <c r="L96" t="s">
        <v>38</v>
      </c>
      <c r="M96" t="s">
        <v>534</v>
      </c>
      <c r="N96" t="s">
        <v>508</v>
      </c>
      <c r="O96" t="s">
        <v>535</v>
      </c>
      <c r="P96" t="s">
        <v>13</v>
      </c>
      <c r="Q96" t="s">
        <v>857</v>
      </c>
      <c r="R96" t="s">
        <v>7</v>
      </c>
      <c r="S96" t="s">
        <v>7</v>
      </c>
      <c r="T96" t="s">
        <v>616</v>
      </c>
      <c r="U96" t="s">
        <v>538</v>
      </c>
      <c r="V96" t="s">
        <v>7</v>
      </c>
      <c r="W96" t="s">
        <v>1761</v>
      </c>
    </row>
    <row r="97" spans="1:23" x14ac:dyDescent="0.25">
      <c r="A97" t="s">
        <v>307</v>
      </c>
      <c r="B97" t="s">
        <v>526</v>
      </c>
      <c r="C97" t="s">
        <v>858</v>
      </c>
      <c r="D97" t="s">
        <v>528</v>
      </c>
      <c r="E97" t="s">
        <v>859</v>
      </c>
      <c r="F97" t="s">
        <v>530</v>
      </c>
      <c r="G97" t="s">
        <v>531</v>
      </c>
      <c r="H97" t="s">
        <v>532</v>
      </c>
      <c r="I97" t="s">
        <v>5</v>
      </c>
      <c r="J97">
        <v>2.35E-2</v>
      </c>
      <c r="K97" t="s">
        <v>533</v>
      </c>
      <c r="L97" t="s">
        <v>38</v>
      </c>
      <c r="M97" t="s">
        <v>534</v>
      </c>
      <c r="N97" t="s">
        <v>582</v>
      </c>
      <c r="O97" t="s">
        <v>535</v>
      </c>
      <c r="P97" t="s">
        <v>16</v>
      </c>
      <c r="Q97" t="s">
        <v>860</v>
      </c>
      <c r="R97" t="s">
        <v>7</v>
      </c>
      <c r="S97" t="s">
        <v>7</v>
      </c>
      <c r="T97" t="s">
        <v>584</v>
      </c>
      <c r="U97" t="s">
        <v>538</v>
      </c>
      <c r="V97" t="s">
        <v>7</v>
      </c>
      <c r="W97" t="s">
        <v>1763</v>
      </c>
    </row>
    <row r="98" spans="1:23" x14ac:dyDescent="0.25">
      <c r="A98" t="s">
        <v>309</v>
      </c>
      <c r="B98" t="s">
        <v>526</v>
      </c>
      <c r="C98" t="s">
        <v>861</v>
      </c>
      <c r="D98" t="s">
        <v>528</v>
      </c>
      <c r="E98" t="s">
        <v>862</v>
      </c>
      <c r="F98" t="s">
        <v>530</v>
      </c>
      <c r="G98" t="s">
        <v>531</v>
      </c>
      <c r="H98" t="s">
        <v>532</v>
      </c>
      <c r="I98" t="s">
        <v>5</v>
      </c>
      <c r="J98">
        <v>2.5000000000000001E-2</v>
      </c>
      <c r="K98" t="s">
        <v>533</v>
      </c>
      <c r="L98" t="s">
        <v>38</v>
      </c>
      <c r="M98" t="s">
        <v>534</v>
      </c>
      <c r="N98" t="s">
        <v>759</v>
      </c>
      <c r="O98" t="s">
        <v>535</v>
      </c>
      <c r="P98" t="s">
        <v>6</v>
      </c>
      <c r="Q98" t="s">
        <v>863</v>
      </c>
      <c r="R98" t="s">
        <v>7</v>
      </c>
      <c r="S98" t="s">
        <v>7</v>
      </c>
      <c r="T98" t="s">
        <v>761</v>
      </c>
      <c r="U98" t="s">
        <v>538</v>
      </c>
      <c r="V98" t="s">
        <v>7</v>
      </c>
      <c r="W98" t="s">
        <v>1758</v>
      </c>
    </row>
    <row r="99" spans="1:23" x14ac:dyDescent="0.25">
      <c r="A99" t="s">
        <v>310</v>
      </c>
      <c r="B99" t="s">
        <v>526</v>
      </c>
      <c r="C99" t="s">
        <v>864</v>
      </c>
      <c r="D99" t="s">
        <v>528</v>
      </c>
      <c r="E99" t="s">
        <v>865</v>
      </c>
      <c r="F99" t="s">
        <v>530</v>
      </c>
      <c r="G99" t="s">
        <v>531</v>
      </c>
      <c r="H99" t="s">
        <v>532</v>
      </c>
      <c r="I99" t="s">
        <v>5</v>
      </c>
      <c r="J99">
        <v>2.7199999999999998E-2</v>
      </c>
      <c r="K99" t="s">
        <v>533</v>
      </c>
      <c r="L99" t="s">
        <v>38</v>
      </c>
      <c r="M99" t="s">
        <v>534</v>
      </c>
      <c r="N99" t="s">
        <v>767</v>
      </c>
      <c r="O99" t="s">
        <v>535</v>
      </c>
      <c r="P99" t="s">
        <v>6</v>
      </c>
      <c r="Q99" t="s">
        <v>866</v>
      </c>
      <c r="R99" t="s">
        <v>7</v>
      </c>
      <c r="S99" t="s">
        <v>7</v>
      </c>
      <c r="T99" t="s">
        <v>769</v>
      </c>
      <c r="U99" t="s">
        <v>538</v>
      </c>
      <c r="V99" t="s">
        <v>7</v>
      </c>
      <c r="W99" t="s">
        <v>1761</v>
      </c>
    </row>
    <row r="100" spans="1:23" x14ac:dyDescent="0.25">
      <c r="A100" t="s">
        <v>311</v>
      </c>
      <c r="B100" t="s">
        <v>526</v>
      </c>
      <c r="C100" t="s">
        <v>867</v>
      </c>
      <c r="D100" t="s">
        <v>528</v>
      </c>
      <c r="E100" t="s">
        <v>69</v>
      </c>
      <c r="F100" t="s">
        <v>530</v>
      </c>
      <c r="G100" t="s">
        <v>531</v>
      </c>
      <c r="H100" t="s">
        <v>532</v>
      </c>
      <c r="I100" t="s">
        <v>5</v>
      </c>
      <c r="J100">
        <v>3.32E-2</v>
      </c>
      <c r="K100" t="s">
        <v>533</v>
      </c>
      <c r="L100" t="s">
        <v>38</v>
      </c>
      <c r="M100" t="s">
        <v>534</v>
      </c>
      <c r="N100" t="s">
        <v>582</v>
      </c>
      <c r="O100" t="s">
        <v>535</v>
      </c>
      <c r="P100" t="s">
        <v>19</v>
      </c>
      <c r="Q100" t="s">
        <v>868</v>
      </c>
      <c r="R100" t="s">
        <v>7</v>
      </c>
      <c r="S100" t="s">
        <v>7</v>
      </c>
      <c r="T100" t="s">
        <v>584</v>
      </c>
      <c r="U100" t="s">
        <v>538</v>
      </c>
      <c r="V100" t="s">
        <v>7</v>
      </c>
      <c r="W100" t="s">
        <v>1763</v>
      </c>
    </row>
    <row r="101" spans="1:23" x14ac:dyDescent="0.25">
      <c r="A101" t="s">
        <v>314</v>
      </c>
      <c r="B101" t="s">
        <v>526</v>
      </c>
      <c r="C101" t="s">
        <v>869</v>
      </c>
      <c r="D101" t="s">
        <v>528</v>
      </c>
      <c r="E101" t="s">
        <v>870</v>
      </c>
      <c r="F101" t="s">
        <v>530</v>
      </c>
      <c r="G101" t="s">
        <v>531</v>
      </c>
      <c r="H101" t="s">
        <v>532</v>
      </c>
      <c r="I101" t="s">
        <v>5</v>
      </c>
      <c r="J101">
        <v>0.33</v>
      </c>
      <c r="K101" t="s">
        <v>533</v>
      </c>
      <c r="L101" t="s">
        <v>38</v>
      </c>
      <c r="M101" t="s">
        <v>534</v>
      </c>
      <c r="N101" t="s">
        <v>574</v>
      </c>
      <c r="O101" t="s">
        <v>535</v>
      </c>
      <c r="P101" t="s">
        <v>11</v>
      </c>
      <c r="Q101" t="s">
        <v>871</v>
      </c>
      <c r="R101" t="s">
        <v>7</v>
      </c>
      <c r="S101" t="s">
        <v>7</v>
      </c>
      <c r="T101" t="s">
        <v>576</v>
      </c>
      <c r="U101" t="s">
        <v>538</v>
      </c>
      <c r="V101" t="s">
        <v>7</v>
      </c>
      <c r="W101" t="s">
        <v>1762</v>
      </c>
    </row>
    <row r="102" spans="1:23" x14ac:dyDescent="0.25">
      <c r="A102" t="s">
        <v>316</v>
      </c>
      <c r="B102" t="s">
        <v>526</v>
      </c>
      <c r="C102" t="s">
        <v>872</v>
      </c>
      <c r="D102" t="s">
        <v>528</v>
      </c>
      <c r="E102" t="s">
        <v>873</v>
      </c>
      <c r="F102" t="s">
        <v>530</v>
      </c>
      <c r="G102" t="s">
        <v>531</v>
      </c>
      <c r="H102" t="s">
        <v>532</v>
      </c>
      <c r="I102" t="s">
        <v>5</v>
      </c>
      <c r="J102">
        <v>0.01</v>
      </c>
      <c r="K102" t="s">
        <v>533</v>
      </c>
      <c r="L102" t="s">
        <v>38</v>
      </c>
      <c r="M102" t="s">
        <v>534</v>
      </c>
      <c r="N102" t="s">
        <v>619</v>
      </c>
      <c r="O102" t="s">
        <v>535</v>
      </c>
      <c r="P102" t="s">
        <v>13</v>
      </c>
      <c r="Q102" t="s">
        <v>874</v>
      </c>
      <c r="R102" t="s">
        <v>7</v>
      </c>
      <c r="S102" t="s">
        <v>7</v>
      </c>
      <c r="T102" t="s">
        <v>621</v>
      </c>
      <c r="U102" t="s">
        <v>538</v>
      </c>
      <c r="V102" t="s">
        <v>7</v>
      </c>
      <c r="W102" t="s">
        <v>1761</v>
      </c>
    </row>
    <row r="103" spans="1:23" x14ac:dyDescent="0.25">
      <c r="A103" t="s">
        <v>318</v>
      </c>
      <c r="B103" t="s">
        <v>526</v>
      </c>
      <c r="C103" t="s">
        <v>875</v>
      </c>
      <c r="D103" t="s">
        <v>528</v>
      </c>
      <c r="E103" t="s">
        <v>40</v>
      </c>
      <c r="F103" t="s">
        <v>530</v>
      </c>
      <c r="G103" t="s">
        <v>531</v>
      </c>
      <c r="H103" t="s">
        <v>532</v>
      </c>
      <c r="I103" t="s">
        <v>5</v>
      </c>
      <c r="J103">
        <v>1.6E-2</v>
      </c>
      <c r="K103" t="s">
        <v>533</v>
      </c>
      <c r="L103" t="s">
        <v>38</v>
      </c>
      <c r="M103" t="s">
        <v>534</v>
      </c>
      <c r="N103" t="s">
        <v>505</v>
      </c>
      <c r="O103" t="s">
        <v>535</v>
      </c>
      <c r="P103" t="s">
        <v>19</v>
      </c>
      <c r="Q103" t="s">
        <v>876</v>
      </c>
      <c r="R103" t="s">
        <v>7</v>
      </c>
      <c r="S103" t="s">
        <v>7</v>
      </c>
      <c r="T103" t="s">
        <v>537</v>
      </c>
      <c r="U103" t="s">
        <v>538</v>
      </c>
      <c r="V103" t="s">
        <v>7</v>
      </c>
      <c r="W103" t="s">
        <v>1758</v>
      </c>
    </row>
    <row r="104" spans="1:23" x14ac:dyDescent="0.25">
      <c r="A104" t="s">
        <v>320</v>
      </c>
      <c r="B104" t="s">
        <v>526</v>
      </c>
      <c r="C104" t="s">
        <v>877</v>
      </c>
      <c r="D104" t="s">
        <v>528</v>
      </c>
      <c r="E104" t="s">
        <v>878</v>
      </c>
      <c r="F104" t="s">
        <v>530</v>
      </c>
      <c r="G104" t="s">
        <v>531</v>
      </c>
      <c r="H104" t="s">
        <v>532</v>
      </c>
      <c r="I104" t="s">
        <v>5</v>
      </c>
      <c r="J104">
        <v>0.39</v>
      </c>
      <c r="K104" t="s">
        <v>533</v>
      </c>
      <c r="L104" t="s">
        <v>38</v>
      </c>
      <c r="M104" t="s">
        <v>534</v>
      </c>
      <c r="N104" t="s">
        <v>507</v>
      </c>
      <c r="O104" t="s">
        <v>535</v>
      </c>
      <c r="P104" t="s">
        <v>11</v>
      </c>
      <c r="Q104" t="s">
        <v>879</v>
      </c>
      <c r="R104" t="s">
        <v>7</v>
      </c>
      <c r="S104" t="s">
        <v>7</v>
      </c>
      <c r="T104" t="s">
        <v>34</v>
      </c>
      <c r="U104" t="s">
        <v>538</v>
      </c>
      <c r="V104" t="s">
        <v>7</v>
      </c>
      <c r="W104" t="s">
        <v>1761</v>
      </c>
    </row>
    <row r="105" spans="1:23" x14ac:dyDescent="0.25">
      <c r="A105" t="s">
        <v>322</v>
      </c>
      <c r="B105" t="s">
        <v>526</v>
      </c>
      <c r="C105" t="s">
        <v>880</v>
      </c>
      <c r="D105" t="s">
        <v>528</v>
      </c>
      <c r="E105" t="s">
        <v>64</v>
      </c>
      <c r="F105" t="s">
        <v>530</v>
      </c>
      <c r="G105" t="s">
        <v>531</v>
      </c>
      <c r="H105" t="s">
        <v>532</v>
      </c>
      <c r="I105" t="s">
        <v>5</v>
      </c>
      <c r="J105">
        <v>0.02</v>
      </c>
      <c r="K105" t="s">
        <v>533</v>
      </c>
      <c r="L105" t="s">
        <v>38</v>
      </c>
      <c r="M105" t="s">
        <v>534</v>
      </c>
      <c r="N105" t="s">
        <v>506</v>
      </c>
      <c r="O105" t="s">
        <v>535</v>
      </c>
      <c r="P105" t="s">
        <v>19</v>
      </c>
      <c r="Q105" t="s">
        <v>881</v>
      </c>
      <c r="R105" t="s">
        <v>7</v>
      </c>
      <c r="S105" t="s">
        <v>7</v>
      </c>
      <c r="T105" t="s">
        <v>542</v>
      </c>
      <c r="U105" t="s">
        <v>538</v>
      </c>
      <c r="V105" t="s">
        <v>7</v>
      </c>
      <c r="W105" t="s">
        <v>1759</v>
      </c>
    </row>
    <row r="106" spans="1:23" x14ac:dyDescent="0.25">
      <c r="A106" t="s">
        <v>323</v>
      </c>
      <c r="B106" t="s">
        <v>526</v>
      </c>
      <c r="C106" t="s">
        <v>882</v>
      </c>
      <c r="D106" t="s">
        <v>528</v>
      </c>
      <c r="E106" t="s">
        <v>883</v>
      </c>
      <c r="F106" t="s">
        <v>530</v>
      </c>
      <c r="G106" t="s">
        <v>531</v>
      </c>
      <c r="H106" t="s">
        <v>532</v>
      </c>
      <c r="I106" t="s">
        <v>5</v>
      </c>
      <c r="J106">
        <v>2.2599999999999999E-2</v>
      </c>
      <c r="K106" t="s">
        <v>533</v>
      </c>
      <c r="L106" t="s">
        <v>38</v>
      </c>
      <c r="M106" t="s">
        <v>534</v>
      </c>
      <c r="N106" t="s">
        <v>564</v>
      </c>
      <c r="O106" t="s">
        <v>535</v>
      </c>
      <c r="P106" t="s">
        <v>16</v>
      </c>
      <c r="Q106" t="s">
        <v>884</v>
      </c>
      <c r="R106" t="s">
        <v>7</v>
      </c>
      <c r="S106" t="s">
        <v>7</v>
      </c>
      <c r="T106" t="s">
        <v>566</v>
      </c>
      <c r="U106" t="s">
        <v>538</v>
      </c>
      <c r="V106" t="s">
        <v>7</v>
      </c>
      <c r="W106" t="s">
        <v>1760</v>
      </c>
    </row>
    <row r="107" spans="1:23" x14ac:dyDescent="0.25">
      <c r="A107" t="s">
        <v>324</v>
      </c>
      <c r="B107" t="s">
        <v>526</v>
      </c>
      <c r="C107" t="s">
        <v>885</v>
      </c>
      <c r="D107" t="s">
        <v>528</v>
      </c>
      <c r="E107" t="s">
        <v>886</v>
      </c>
      <c r="F107" t="s">
        <v>530</v>
      </c>
      <c r="G107" t="s">
        <v>531</v>
      </c>
      <c r="H107" t="s">
        <v>532</v>
      </c>
      <c r="I107" t="s">
        <v>5</v>
      </c>
      <c r="J107">
        <v>2.7199999999999998E-2</v>
      </c>
      <c r="K107" t="s">
        <v>533</v>
      </c>
      <c r="L107" t="s">
        <v>38</v>
      </c>
      <c r="M107" t="s">
        <v>534</v>
      </c>
      <c r="N107" t="s">
        <v>509</v>
      </c>
      <c r="O107" t="s">
        <v>535</v>
      </c>
      <c r="P107" t="s">
        <v>6</v>
      </c>
      <c r="Q107" t="s">
        <v>887</v>
      </c>
      <c r="R107" t="s">
        <v>7</v>
      </c>
      <c r="S107" t="s">
        <v>7</v>
      </c>
      <c r="T107" t="s">
        <v>660</v>
      </c>
      <c r="U107" t="s">
        <v>538</v>
      </c>
      <c r="V107" t="s">
        <v>7</v>
      </c>
      <c r="W107" t="s">
        <v>1761</v>
      </c>
    </row>
    <row r="108" spans="1:23" x14ac:dyDescent="0.25">
      <c r="A108" t="s">
        <v>326</v>
      </c>
      <c r="B108" t="s">
        <v>526</v>
      </c>
      <c r="C108" t="s">
        <v>888</v>
      </c>
      <c r="D108" t="s">
        <v>528</v>
      </c>
      <c r="E108" t="s">
        <v>60</v>
      </c>
      <c r="F108" t="s">
        <v>530</v>
      </c>
      <c r="G108" t="s">
        <v>531</v>
      </c>
      <c r="H108" t="s">
        <v>532</v>
      </c>
      <c r="I108" t="s">
        <v>5</v>
      </c>
      <c r="J108">
        <v>0.02</v>
      </c>
      <c r="K108" t="s">
        <v>533</v>
      </c>
      <c r="L108" t="s">
        <v>38</v>
      </c>
      <c r="M108" t="s">
        <v>534</v>
      </c>
      <c r="N108" t="s">
        <v>759</v>
      </c>
      <c r="O108" t="s">
        <v>535</v>
      </c>
      <c r="P108" t="s">
        <v>19</v>
      </c>
      <c r="Q108" t="s">
        <v>889</v>
      </c>
      <c r="R108" t="s">
        <v>7</v>
      </c>
      <c r="S108" t="s">
        <v>7</v>
      </c>
      <c r="T108" t="s">
        <v>761</v>
      </c>
      <c r="U108" t="s">
        <v>538</v>
      </c>
      <c r="V108" t="s">
        <v>7</v>
      </c>
      <c r="W108" t="s">
        <v>1758</v>
      </c>
    </row>
    <row r="109" spans="1:23" x14ac:dyDescent="0.25">
      <c r="A109" t="s">
        <v>327</v>
      </c>
      <c r="B109" t="s">
        <v>526</v>
      </c>
      <c r="C109" t="s">
        <v>890</v>
      </c>
      <c r="D109" t="s">
        <v>528</v>
      </c>
      <c r="E109" t="s">
        <v>891</v>
      </c>
      <c r="F109" t="s">
        <v>530</v>
      </c>
      <c r="G109" t="s">
        <v>531</v>
      </c>
      <c r="H109" t="s">
        <v>532</v>
      </c>
      <c r="I109" t="s">
        <v>5</v>
      </c>
      <c r="J109">
        <v>0.36</v>
      </c>
      <c r="K109" t="s">
        <v>533</v>
      </c>
      <c r="L109" t="s">
        <v>38</v>
      </c>
      <c r="M109" t="s">
        <v>534</v>
      </c>
      <c r="N109" t="s">
        <v>746</v>
      </c>
      <c r="O109" t="s">
        <v>535</v>
      </c>
      <c r="P109" t="s">
        <v>11</v>
      </c>
      <c r="Q109" t="s">
        <v>892</v>
      </c>
      <c r="R109" t="s">
        <v>7</v>
      </c>
      <c r="S109" t="s">
        <v>7</v>
      </c>
      <c r="T109" t="s">
        <v>748</v>
      </c>
      <c r="U109" t="s">
        <v>538</v>
      </c>
      <c r="V109" t="s">
        <v>7</v>
      </c>
      <c r="W109" t="s">
        <v>1758</v>
      </c>
    </row>
    <row r="110" spans="1:23" x14ac:dyDescent="0.25">
      <c r="A110" t="s">
        <v>329</v>
      </c>
      <c r="B110" t="s">
        <v>526</v>
      </c>
      <c r="C110" t="s">
        <v>893</v>
      </c>
      <c r="D110" t="s">
        <v>528</v>
      </c>
      <c r="E110" t="s">
        <v>894</v>
      </c>
      <c r="F110" t="s">
        <v>530</v>
      </c>
      <c r="G110" t="s">
        <v>531</v>
      </c>
      <c r="H110" t="s">
        <v>532</v>
      </c>
      <c r="I110" t="s">
        <v>5</v>
      </c>
      <c r="J110">
        <v>0.33</v>
      </c>
      <c r="K110" t="s">
        <v>533</v>
      </c>
      <c r="L110" t="s">
        <v>38</v>
      </c>
      <c r="M110" t="s">
        <v>534</v>
      </c>
      <c r="N110" t="s">
        <v>560</v>
      </c>
      <c r="O110" t="s">
        <v>535</v>
      </c>
      <c r="P110" t="s">
        <v>11</v>
      </c>
      <c r="Q110" t="s">
        <v>895</v>
      </c>
      <c r="R110" t="s">
        <v>7</v>
      </c>
      <c r="S110" t="s">
        <v>7</v>
      </c>
      <c r="T110" t="s">
        <v>72</v>
      </c>
      <c r="U110" t="s">
        <v>538</v>
      </c>
      <c r="V110" t="s">
        <v>7</v>
      </c>
      <c r="W110" t="s">
        <v>1761</v>
      </c>
    </row>
    <row r="111" spans="1:23" x14ac:dyDescent="0.25">
      <c r="A111" t="s">
        <v>332</v>
      </c>
      <c r="B111" t="s">
        <v>526</v>
      </c>
      <c r="C111" t="s">
        <v>896</v>
      </c>
      <c r="D111" t="s">
        <v>528</v>
      </c>
      <c r="E111" t="s">
        <v>897</v>
      </c>
      <c r="F111" t="s">
        <v>530</v>
      </c>
      <c r="G111" t="s">
        <v>531</v>
      </c>
      <c r="H111" t="s">
        <v>532</v>
      </c>
      <c r="I111" t="s">
        <v>5</v>
      </c>
      <c r="J111">
        <v>1.3299999999999999E-2</v>
      </c>
      <c r="K111" t="s">
        <v>533</v>
      </c>
      <c r="L111" t="s">
        <v>38</v>
      </c>
      <c r="M111" t="s">
        <v>534</v>
      </c>
      <c r="N111" t="s">
        <v>505</v>
      </c>
      <c r="O111" t="s">
        <v>535</v>
      </c>
      <c r="P111" t="s">
        <v>16</v>
      </c>
      <c r="Q111" t="s">
        <v>898</v>
      </c>
      <c r="R111" t="s">
        <v>7</v>
      </c>
      <c r="S111" t="s">
        <v>7</v>
      </c>
      <c r="T111" t="s">
        <v>537</v>
      </c>
      <c r="U111" t="s">
        <v>538</v>
      </c>
      <c r="V111" t="s">
        <v>7</v>
      </c>
      <c r="W111" t="s">
        <v>1758</v>
      </c>
    </row>
    <row r="112" spans="1:23" x14ac:dyDescent="0.25">
      <c r="A112" t="s">
        <v>336</v>
      </c>
      <c r="B112" t="s">
        <v>526</v>
      </c>
      <c r="C112" t="s">
        <v>899</v>
      </c>
      <c r="D112" t="s">
        <v>528</v>
      </c>
      <c r="E112" t="s">
        <v>56</v>
      </c>
      <c r="F112" t="s">
        <v>530</v>
      </c>
      <c r="G112" t="s">
        <v>531</v>
      </c>
      <c r="H112" t="s">
        <v>532</v>
      </c>
      <c r="I112" t="s">
        <v>5</v>
      </c>
      <c r="J112">
        <v>0.02</v>
      </c>
      <c r="K112" t="s">
        <v>533</v>
      </c>
      <c r="L112" t="s">
        <v>38</v>
      </c>
      <c r="M112" t="s">
        <v>534</v>
      </c>
      <c r="N112" t="s">
        <v>666</v>
      </c>
      <c r="O112" t="s">
        <v>535</v>
      </c>
      <c r="P112" t="s">
        <v>19</v>
      </c>
      <c r="Q112" t="s">
        <v>900</v>
      </c>
      <c r="R112" t="s">
        <v>7</v>
      </c>
      <c r="S112" t="s">
        <v>7</v>
      </c>
      <c r="T112" t="s">
        <v>668</v>
      </c>
      <c r="U112" t="s">
        <v>538</v>
      </c>
      <c r="V112" t="s">
        <v>7</v>
      </c>
      <c r="W112" t="s">
        <v>1761</v>
      </c>
    </row>
    <row r="113" spans="1:23" x14ac:dyDescent="0.25">
      <c r="A113" t="s">
        <v>343</v>
      </c>
      <c r="B113" t="s">
        <v>526</v>
      </c>
      <c r="C113" t="s">
        <v>901</v>
      </c>
      <c r="D113" t="s">
        <v>528</v>
      </c>
      <c r="E113" t="s">
        <v>902</v>
      </c>
      <c r="F113" t="s">
        <v>530</v>
      </c>
      <c r="G113" t="s">
        <v>531</v>
      </c>
      <c r="H113" t="s">
        <v>532</v>
      </c>
      <c r="I113" t="s">
        <v>5</v>
      </c>
      <c r="J113">
        <v>0.17599999999999999</v>
      </c>
      <c r="K113" t="s">
        <v>533</v>
      </c>
      <c r="L113" t="s">
        <v>38</v>
      </c>
      <c r="M113" t="s">
        <v>534</v>
      </c>
      <c r="N113" t="s">
        <v>695</v>
      </c>
      <c r="O113" t="s">
        <v>535</v>
      </c>
      <c r="P113" t="s">
        <v>18</v>
      </c>
      <c r="Q113" t="s">
        <v>903</v>
      </c>
      <c r="R113" t="s">
        <v>7</v>
      </c>
      <c r="S113" t="s">
        <v>7</v>
      </c>
      <c r="T113" t="s">
        <v>697</v>
      </c>
      <c r="U113" t="s">
        <v>538</v>
      </c>
      <c r="V113" t="s">
        <v>7</v>
      </c>
      <c r="W113" t="s">
        <v>1761</v>
      </c>
    </row>
    <row r="114" spans="1:23" x14ac:dyDescent="0.25">
      <c r="A114" t="s">
        <v>347</v>
      </c>
      <c r="B114" t="s">
        <v>526</v>
      </c>
      <c r="C114" t="s">
        <v>904</v>
      </c>
      <c r="D114" t="s">
        <v>528</v>
      </c>
      <c r="E114" t="s">
        <v>43</v>
      </c>
      <c r="F114" t="s">
        <v>530</v>
      </c>
      <c r="G114" t="s">
        <v>531</v>
      </c>
      <c r="H114" t="s">
        <v>532</v>
      </c>
      <c r="I114" t="s">
        <v>5</v>
      </c>
      <c r="J114">
        <v>1.6E-2</v>
      </c>
      <c r="K114" t="s">
        <v>533</v>
      </c>
      <c r="L114" t="s">
        <v>38</v>
      </c>
      <c r="M114" t="s">
        <v>534</v>
      </c>
      <c r="N114" t="s">
        <v>555</v>
      </c>
      <c r="O114" t="s">
        <v>535</v>
      </c>
      <c r="P114" t="s">
        <v>19</v>
      </c>
      <c r="Q114" t="s">
        <v>905</v>
      </c>
      <c r="R114" t="s">
        <v>7</v>
      </c>
      <c r="S114" t="s">
        <v>7</v>
      </c>
      <c r="T114" t="s">
        <v>557</v>
      </c>
      <c r="U114" t="s">
        <v>538</v>
      </c>
      <c r="V114" t="s">
        <v>7</v>
      </c>
      <c r="W114" t="s">
        <v>1760</v>
      </c>
    </row>
    <row r="115" spans="1:23" x14ac:dyDescent="0.25">
      <c r="A115" t="s">
        <v>355</v>
      </c>
      <c r="B115" t="s">
        <v>526</v>
      </c>
      <c r="C115" t="s">
        <v>906</v>
      </c>
      <c r="D115" t="s">
        <v>528</v>
      </c>
      <c r="E115" t="s">
        <v>907</v>
      </c>
      <c r="F115" t="s">
        <v>530</v>
      </c>
      <c r="G115" t="s">
        <v>531</v>
      </c>
      <c r="H115" t="s">
        <v>532</v>
      </c>
      <c r="I115" t="s">
        <v>5</v>
      </c>
      <c r="J115">
        <v>1.4500000000000001E-2</v>
      </c>
      <c r="K115" t="s">
        <v>533</v>
      </c>
      <c r="L115" t="s">
        <v>38</v>
      </c>
      <c r="M115" t="s">
        <v>534</v>
      </c>
      <c r="N115" t="s">
        <v>619</v>
      </c>
      <c r="O115" t="s">
        <v>535</v>
      </c>
      <c r="P115" t="s">
        <v>16</v>
      </c>
      <c r="Q115" t="s">
        <v>908</v>
      </c>
      <c r="R115" t="s">
        <v>7</v>
      </c>
      <c r="S115" t="s">
        <v>7</v>
      </c>
      <c r="T115" t="s">
        <v>621</v>
      </c>
      <c r="U115" t="s">
        <v>538</v>
      </c>
      <c r="V115" t="s">
        <v>7</v>
      </c>
      <c r="W115" t="s">
        <v>1761</v>
      </c>
    </row>
    <row r="116" spans="1:23" x14ac:dyDescent="0.25">
      <c r="A116" t="s">
        <v>356</v>
      </c>
      <c r="B116" t="s">
        <v>526</v>
      </c>
      <c r="C116" t="s">
        <v>909</v>
      </c>
      <c r="D116" t="s">
        <v>528</v>
      </c>
      <c r="E116" t="s">
        <v>910</v>
      </c>
      <c r="F116" t="s">
        <v>530</v>
      </c>
      <c r="G116" t="s">
        <v>531</v>
      </c>
      <c r="H116" t="s">
        <v>532</v>
      </c>
      <c r="I116" t="s">
        <v>5</v>
      </c>
      <c r="J116">
        <v>0.01</v>
      </c>
      <c r="K116" t="s">
        <v>533</v>
      </c>
      <c r="L116" t="s">
        <v>38</v>
      </c>
      <c r="M116" t="s">
        <v>534</v>
      </c>
      <c r="N116" t="s">
        <v>509</v>
      </c>
      <c r="O116" t="s">
        <v>535</v>
      </c>
      <c r="P116" t="s">
        <v>13</v>
      </c>
      <c r="Q116" t="s">
        <v>911</v>
      </c>
      <c r="R116" t="s">
        <v>7</v>
      </c>
      <c r="S116" t="s">
        <v>7</v>
      </c>
      <c r="T116" t="s">
        <v>660</v>
      </c>
      <c r="U116" t="s">
        <v>538</v>
      </c>
      <c r="V116" t="s">
        <v>7</v>
      </c>
      <c r="W116" t="s">
        <v>1761</v>
      </c>
    </row>
    <row r="117" spans="1:23" x14ac:dyDescent="0.25">
      <c r="A117" t="s">
        <v>358</v>
      </c>
      <c r="B117" t="s">
        <v>526</v>
      </c>
      <c r="C117" t="s">
        <v>912</v>
      </c>
      <c r="D117" t="s">
        <v>528</v>
      </c>
      <c r="E117" t="s">
        <v>913</v>
      </c>
      <c r="F117" t="s">
        <v>530</v>
      </c>
      <c r="G117" t="s">
        <v>531</v>
      </c>
      <c r="H117" t="s">
        <v>532</v>
      </c>
      <c r="I117" t="s">
        <v>5</v>
      </c>
      <c r="J117">
        <v>0.17599999999999999</v>
      </c>
      <c r="K117" t="s">
        <v>533</v>
      </c>
      <c r="L117" t="s">
        <v>38</v>
      </c>
      <c r="M117" t="s">
        <v>534</v>
      </c>
      <c r="N117" t="s">
        <v>600</v>
      </c>
      <c r="O117" t="s">
        <v>535</v>
      </c>
      <c r="P117" t="s">
        <v>18</v>
      </c>
      <c r="Q117" t="s">
        <v>914</v>
      </c>
      <c r="R117" t="s">
        <v>7</v>
      </c>
      <c r="S117" t="s">
        <v>7</v>
      </c>
      <c r="T117" t="s">
        <v>602</v>
      </c>
      <c r="U117" t="s">
        <v>538</v>
      </c>
      <c r="V117" t="s">
        <v>7</v>
      </c>
      <c r="W117" t="s">
        <v>1760</v>
      </c>
    </row>
    <row r="118" spans="1:23" x14ac:dyDescent="0.25">
      <c r="A118" t="s">
        <v>360</v>
      </c>
      <c r="B118" t="s">
        <v>526</v>
      </c>
      <c r="C118" t="s">
        <v>915</v>
      </c>
      <c r="D118" t="s">
        <v>528</v>
      </c>
      <c r="E118" t="s">
        <v>66</v>
      </c>
      <c r="F118" t="s">
        <v>530</v>
      </c>
      <c r="G118" t="s">
        <v>531</v>
      </c>
      <c r="H118" t="s">
        <v>532</v>
      </c>
      <c r="I118" t="s">
        <v>5</v>
      </c>
      <c r="J118">
        <v>2.1999999999999999E-2</v>
      </c>
      <c r="K118" t="s">
        <v>533</v>
      </c>
      <c r="L118" t="s">
        <v>38</v>
      </c>
      <c r="M118" t="s">
        <v>534</v>
      </c>
      <c r="N118" t="s">
        <v>610</v>
      </c>
      <c r="O118" t="s">
        <v>535</v>
      </c>
      <c r="P118" t="s">
        <v>19</v>
      </c>
      <c r="Q118" t="s">
        <v>916</v>
      </c>
      <c r="R118" t="s">
        <v>7</v>
      </c>
      <c r="S118" t="s">
        <v>7</v>
      </c>
      <c r="T118" t="s">
        <v>612</v>
      </c>
      <c r="U118" t="s">
        <v>538</v>
      </c>
      <c r="V118" t="s">
        <v>7</v>
      </c>
      <c r="W118" t="s">
        <v>1758</v>
      </c>
    </row>
    <row r="119" spans="1:23" x14ac:dyDescent="0.25">
      <c r="A119" t="s">
        <v>361</v>
      </c>
      <c r="B119" t="s">
        <v>526</v>
      </c>
      <c r="C119" t="s">
        <v>917</v>
      </c>
      <c r="D119" t="s">
        <v>528</v>
      </c>
      <c r="E119" t="s">
        <v>918</v>
      </c>
      <c r="F119" t="s">
        <v>530</v>
      </c>
      <c r="G119" t="s">
        <v>531</v>
      </c>
      <c r="H119" t="s">
        <v>532</v>
      </c>
      <c r="I119" t="s">
        <v>5</v>
      </c>
      <c r="J119">
        <v>0.192</v>
      </c>
      <c r="K119" t="s">
        <v>533</v>
      </c>
      <c r="L119" t="s">
        <v>38</v>
      </c>
      <c r="M119" t="s">
        <v>534</v>
      </c>
      <c r="N119" t="s">
        <v>506</v>
      </c>
      <c r="O119" t="s">
        <v>535</v>
      </c>
      <c r="P119" t="s">
        <v>18</v>
      </c>
      <c r="Q119" t="s">
        <v>919</v>
      </c>
      <c r="R119" t="s">
        <v>7</v>
      </c>
      <c r="S119" t="s">
        <v>7</v>
      </c>
      <c r="T119" t="s">
        <v>542</v>
      </c>
      <c r="U119" t="s">
        <v>538</v>
      </c>
      <c r="V119" t="s">
        <v>7</v>
      </c>
      <c r="W119" t="s">
        <v>1759</v>
      </c>
    </row>
    <row r="120" spans="1:23" x14ac:dyDescent="0.25">
      <c r="A120" t="s">
        <v>364</v>
      </c>
      <c r="B120" t="s">
        <v>526</v>
      </c>
      <c r="C120" t="s">
        <v>920</v>
      </c>
      <c r="D120" t="s">
        <v>528</v>
      </c>
      <c r="E120" t="s">
        <v>921</v>
      </c>
      <c r="F120" t="s">
        <v>530</v>
      </c>
      <c r="G120" t="s">
        <v>531</v>
      </c>
      <c r="H120" t="s">
        <v>532</v>
      </c>
      <c r="I120" t="s">
        <v>5</v>
      </c>
      <c r="J120">
        <v>4.24E-2</v>
      </c>
      <c r="K120" t="s">
        <v>533</v>
      </c>
      <c r="L120" t="s">
        <v>38</v>
      </c>
      <c r="M120" t="s">
        <v>534</v>
      </c>
      <c r="N120" t="s">
        <v>703</v>
      </c>
      <c r="O120" t="s">
        <v>535</v>
      </c>
      <c r="P120" t="s">
        <v>6</v>
      </c>
      <c r="Q120" t="s">
        <v>922</v>
      </c>
      <c r="R120" t="s">
        <v>7</v>
      </c>
      <c r="S120" t="s">
        <v>7</v>
      </c>
      <c r="T120" t="s">
        <v>705</v>
      </c>
      <c r="U120" t="s">
        <v>538</v>
      </c>
      <c r="V120" t="s">
        <v>7</v>
      </c>
      <c r="W120" t="s">
        <v>1760</v>
      </c>
    </row>
    <row r="121" spans="1:23" x14ac:dyDescent="0.25">
      <c r="A121" t="s">
        <v>365</v>
      </c>
      <c r="B121" t="s">
        <v>526</v>
      </c>
      <c r="C121" t="s">
        <v>923</v>
      </c>
      <c r="D121" t="s">
        <v>528</v>
      </c>
      <c r="E121" t="s">
        <v>48</v>
      </c>
      <c r="F121" t="s">
        <v>530</v>
      </c>
      <c r="G121" t="s">
        <v>531</v>
      </c>
      <c r="H121" t="s">
        <v>532</v>
      </c>
      <c r="I121" t="s">
        <v>5</v>
      </c>
      <c r="J121">
        <v>0.02</v>
      </c>
      <c r="K121" t="s">
        <v>533</v>
      </c>
      <c r="L121" t="s">
        <v>38</v>
      </c>
      <c r="M121" t="s">
        <v>534</v>
      </c>
      <c r="N121" t="s">
        <v>619</v>
      </c>
      <c r="O121" t="s">
        <v>535</v>
      </c>
      <c r="P121" t="s">
        <v>19</v>
      </c>
      <c r="Q121" t="s">
        <v>924</v>
      </c>
      <c r="R121" t="s">
        <v>7</v>
      </c>
      <c r="S121" t="s">
        <v>7</v>
      </c>
      <c r="T121" t="s">
        <v>621</v>
      </c>
      <c r="U121" t="s">
        <v>538</v>
      </c>
      <c r="V121" t="s">
        <v>7</v>
      </c>
      <c r="W121" t="s">
        <v>1761</v>
      </c>
    </row>
    <row r="122" spans="1:23" x14ac:dyDescent="0.25">
      <c r="A122" t="s">
        <v>368</v>
      </c>
      <c r="B122" t="s">
        <v>526</v>
      </c>
      <c r="C122" t="s">
        <v>925</v>
      </c>
      <c r="D122" t="s">
        <v>528</v>
      </c>
      <c r="E122" t="s">
        <v>926</v>
      </c>
      <c r="F122" t="s">
        <v>530</v>
      </c>
      <c r="G122" t="s">
        <v>531</v>
      </c>
      <c r="H122" t="s">
        <v>532</v>
      </c>
      <c r="I122" t="s">
        <v>5</v>
      </c>
      <c r="J122">
        <v>1.2800000000000001E-2</v>
      </c>
      <c r="K122" t="s">
        <v>533</v>
      </c>
      <c r="L122" t="s">
        <v>38</v>
      </c>
      <c r="M122" t="s">
        <v>534</v>
      </c>
      <c r="N122" t="s">
        <v>564</v>
      </c>
      <c r="O122" t="s">
        <v>535</v>
      </c>
      <c r="P122" t="s">
        <v>13</v>
      </c>
      <c r="Q122" t="s">
        <v>927</v>
      </c>
      <c r="R122" t="s">
        <v>7</v>
      </c>
      <c r="S122" t="s">
        <v>7</v>
      </c>
      <c r="T122" t="s">
        <v>566</v>
      </c>
      <c r="U122" t="s">
        <v>538</v>
      </c>
      <c r="V122" t="s">
        <v>7</v>
      </c>
      <c r="W122" t="s">
        <v>1760</v>
      </c>
    </row>
    <row r="123" spans="1:23" x14ac:dyDescent="0.25">
      <c r="A123" t="s">
        <v>371</v>
      </c>
      <c r="B123" t="s">
        <v>526</v>
      </c>
      <c r="C123" t="s">
        <v>928</v>
      </c>
      <c r="D123" t="s">
        <v>528</v>
      </c>
      <c r="E123" t="s">
        <v>929</v>
      </c>
      <c r="F123" t="s">
        <v>530</v>
      </c>
      <c r="G123" t="s">
        <v>531</v>
      </c>
      <c r="H123" t="s">
        <v>532</v>
      </c>
      <c r="I123" t="s">
        <v>5</v>
      </c>
      <c r="J123">
        <v>0.3</v>
      </c>
      <c r="K123" t="s">
        <v>533</v>
      </c>
      <c r="L123" t="s">
        <v>38</v>
      </c>
      <c r="M123" t="s">
        <v>534</v>
      </c>
      <c r="N123" t="s">
        <v>555</v>
      </c>
      <c r="O123" t="s">
        <v>535</v>
      </c>
      <c r="P123" t="s">
        <v>11</v>
      </c>
      <c r="Q123" t="s">
        <v>930</v>
      </c>
      <c r="R123" t="s">
        <v>7</v>
      </c>
      <c r="S123" t="s">
        <v>7</v>
      </c>
      <c r="T123" t="s">
        <v>557</v>
      </c>
      <c r="U123" t="s">
        <v>538</v>
      </c>
      <c r="V123" t="s">
        <v>7</v>
      </c>
      <c r="W123" t="s">
        <v>1760</v>
      </c>
    </row>
    <row r="124" spans="1:23" x14ac:dyDescent="0.25">
      <c r="A124" t="s">
        <v>372</v>
      </c>
      <c r="B124" t="s">
        <v>526</v>
      </c>
      <c r="C124" t="s">
        <v>931</v>
      </c>
      <c r="D124" t="s">
        <v>528</v>
      </c>
      <c r="E124" t="s">
        <v>932</v>
      </c>
      <c r="F124" t="s">
        <v>530</v>
      </c>
      <c r="G124" t="s">
        <v>531</v>
      </c>
      <c r="H124" t="s">
        <v>532</v>
      </c>
      <c r="I124" t="s">
        <v>5</v>
      </c>
      <c r="J124">
        <v>0.56999999999999995</v>
      </c>
      <c r="K124" t="s">
        <v>533</v>
      </c>
      <c r="L124" t="s">
        <v>38</v>
      </c>
      <c r="M124" t="s">
        <v>534</v>
      </c>
      <c r="N124" t="s">
        <v>582</v>
      </c>
      <c r="O124" t="s">
        <v>535</v>
      </c>
      <c r="P124" t="s">
        <v>11</v>
      </c>
      <c r="Q124" t="s">
        <v>933</v>
      </c>
      <c r="R124" t="s">
        <v>7</v>
      </c>
      <c r="S124" t="s">
        <v>7</v>
      </c>
      <c r="T124" t="s">
        <v>584</v>
      </c>
      <c r="U124" t="s">
        <v>538</v>
      </c>
      <c r="V124" t="s">
        <v>7</v>
      </c>
      <c r="W124" t="s">
        <v>1763</v>
      </c>
    </row>
    <row r="125" spans="1:23" x14ac:dyDescent="0.25">
      <c r="A125" t="s">
        <v>379</v>
      </c>
      <c r="B125" t="s">
        <v>526</v>
      </c>
      <c r="C125" t="s">
        <v>934</v>
      </c>
      <c r="D125" t="s">
        <v>528</v>
      </c>
      <c r="E125" t="s">
        <v>58</v>
      </c>
      <c r="F125" t="s">
        <v>530</v>
      </c>
      <c r="G125" t="s">
        <v>531</v>
      </c>
      <c r="H125" t="s">
        <v>532</v>
      </c>
      <c r="I125" t="s">
        <v>5</v>
      </c>
      <c r="J125">
        <v>0.02</v>
      </c>
      <c r="K125" t="s">
        <v>533</v>
      </c>
      <c r="L125" t="s">
        <v>38</v>
      </c>
      <c r="M125" t="s">
        <v>534</v>
      </c>
      <c r="N125" t="s">
        <v>746</v>
      </c>
      <c r="O125" t="s">
        <v>535</v>
      </c>
      <c r="P125" t="s">
        <v>19</v>
      </c>
      <c r="Q125" t="s">
        <v>935</v>
      </c>
      <c r="R125" t="s">
        <v>7</v>
      </c>
      <c r="S125" t="s">
        <v>7</v>
      </c>
      <c r="T125" t="s">
        <v>748</v>
      </c>
      <c r="U125" t="s">
        <v>538</v>
      </c>
      <c r="V125" t="s">
        <v>7</v>
      </c>
      <c r="W125" t="s">
        <v>1758</v>
      </c>
    </row>
    <row r="126" spans="1:23" x14ac:dyDescent="0.25">
      <c r="A126" t="s">
        <v>382</v>
      </c>
      <c r="B126" t="s">
        <v>526</v>
      </c>
      <c r="C126" t="s">
        <v>936</v>
      </c>
      <c r="D126" t="s">
        <v>528</v>
      </c>
      <c r="E126" t="s">
        <v>937</v>
      </c>
      <c r="F126" t="s">
        <v>530</v>
      </c>
      <c r="G126" t="s">
        <v>531</v>
      </c>
      <c r="H126" t="s">
        <v>532</v>
      </c>
      <c r="I126" t="s">
        <v>5</v>
      </c>
      <c r="J126">
        <v>0.01</v>
      </c>
      <c r="K126" t="s">
        <v>533</v>
      </c>
      <c r="L126" t="s">
        <v>38</v>
      </c>
      <c r="M126" t="s">
        <v>534</v>
      </c>
      <c r="N126" t="s">
        <v>569</v>
      </c>
      <c r="O126" t="s">
        <v>535</v>
      </c>
      <c r="P126" t="s">
        <v>13</v>
      </c>
      <c r="Q126" t="s">
        <v>938</v>
      </c>
      <c r="R126" t="s">
        <v>7</v>
      </c>
      <c r="S126" t="s">
        <v>7</v>
      </c>
      <c r="T126" t="s">
        <v>571</v>
      </c>
      <c r="U126" t="s">
        <v>538</v>
      </c>
      <c r="V126" t="s">
        <v>7</v>
      </c>
      <c r="W126" t="s">
        <v>1761</v>
      </c>
    </row>
    <row r="127" spans="1:23" x14ac:dyDescent="0.25">
      <c r="A127" t="s">
        <v>389</v>
      </c>
      <c r="B127" t="s">
        <v>526</v>
      </c>
      <c r="C127" t="s">
        <v>939</v>
      </c>
      <c r="D127" t="s">
        <v>528</v>
      </c>
      <c r="E127" t="s">
        <v>940</v>
      </c>
      <c r="F127" t="s">
        <v>530</v>
      </c>
      <c r="G127" t="s">
        <v>531</v>
      </c>
      <c r="H127" t="s">
        <v>532</v>
      </c>
      <c r="I127" t="s">
        <v>5</v>
      </c>
      <c r="J127">
        <v>0.16</v>
      </c>
      <c r="K127" t="s">
        <v>533</v>
      </c>
      <c r="L127" t="s">
        <v>38</v>
      </c>
      <c r="M127" t="s">
        <v>534</v>
      </c>
      <c r="N127" t="s">
        <v>545</v>
      </c>
      <c r="O127" t="s">
        <v>535</v>
      </c>
      <c r="P127" t="s">
        <v>18</v>
      </c>
      <c r="Q127" t="s">
        <v>941</v>
      </c>
      <c r="R127" t="s">
        <v>7</v>
      </c>
      <c r="S127" t="s">
        <v>7</v>
      </c>
      <c r="T127" t="s">
        <v>547</v>
      </c>
      <c r="U127" t="s">
        <v>538</v>
      </c>
      <c r="V127" t="s">
        <v>7</v>
      </c>
      <c r="W127" t="s">
        <v>1760</v>
      </c>
    </row>
    <row r="128" spans="1:23" x14ac:dyDescent="0.25">
      <c r="A128" t="s">
        <v>390</v>
      </c>
      <c r="B128" t="s">
        <v>526</v>
      </c>
      <c r="C128" t="s">
        <v>942</v>
      </c>
      <c r="D128" t="s">
        <v>528</v>
      </c>
      <c r="E128" t="s">
        <v>943</v>
      </c>
      <c r="F128" t="s">
        <v>530</v>
      </c>
      <c r="G128" t="s">
        <v>531</v>
      </c>
      <c r="H128" t="s">
        <v>532</v>
      </c>
      <c r="I128" t="s">
        <v>5</v>
      </c>
      <c r="J128">
        <v>2.7199999999999998E-2</v>
      </c>
      <c r="K128" t="s">
        <v>533</v>
      </c>
      <c r="L128" t="s">
        <v>38</v>
      </c>
      <c r="M128" t="s">
        <v>534</v>
      </c>
      <c r="N128" t="s">
        <v>574</v>
      </c>
      <c r="O128" t="s">
        <v>535</v>
      </c>
      <c r="P128" t="s">
        <v>6</v>
      </c>
      <c r="Q128" t="s">
        <v>944</v>
      </c>
      <c r="R128" t="s">
        <v>7</v>
      </c>
      <c r="S128" t="s">
        <v>7</v>
      </c>
      <c r="T128" t="s">
        <v>576</v>
      </c>
      <c r="U128" t="s">
        <v>538</v>
      </c>
      <c r="V128" t="s">
        <v>7</v>
      </c>
      <c r="W128" t="s">
        <v>1762</v>
      </c>
    </row>
    <row r="129" spans="1:23" x14ac:dyDescent="0.25">
      <c r="A129" t="s">
        <v>391</v>
      </c>
      <c r="B129" t="s">
        <v>526</v>
      </c>
      <c r="C129" t="s">
        <v>945</v>
      </c>
      <c r="D129" t="s">
        <v>528</v>
      </c>
      <c r="E129" t="s">
        <v>946</v>
      </c>
      <c r="F129" t="s">
        <v>530</v>
      </c>
      <c r="G129" t="s">
        <v>531</v>
      </c>
      <c r="H129" t="s">
        <v>532</v>
      </c>
      <c r="I129" t="s">
        <v>5</v>
      </c>
      <c r="J129">
        <v>0.20799999999999999</v>
      </c>
      <c r="K129" t="s">
        <v>533</v>
      </c>
      <c r="L129" t="s">
        <v>38</v>
      </c>
      <c r="M129" t="s">
        <v>534</v>
      </c>
      <c r="N129" t="s">
        <v>503</v>
      </c>
      <c r="O129" t="s">
        <v>535</v>
      </c>
      <c r="P129" t="s">
        <v>18</v>
      </c>
      <c r="Q129" t="s">
        <v>947</v>
      </c>
      <c r="R129" t="s">
        <v>7</v>
      </c>
      <c r="S129" t="s">
        <v>7</v>
      </c>
      <c r="T129" t="s">
        <v>625</v>
      </c>
      <c r="U129" t="s">
        <v>538</v>
      </c>
      <c r="V129" t="s">
        <v>7</v>
      </c>
      <c r="W129" t="s">
        <v>1764</v>
      </c>
    </row>
    <row r="130" spans="1:23" x14ac:dyDescent="0.25">
      <c r="A130" t="s">
        <v>392</v>
      </c>
      <c r="B130" t="s">
        <v>526</v>
      </c>
      <c r="C130" t="s">
        <v>948</v>
      </c>
      <c r="D130" t="s">
        <v>528</v>
      </c>
      <c r="E130" t="s">
        <v>949</v>
      </c>
      <c r="F130" t="s">
        <v>530</v>
      </c>
      <c r="G130" t="s">
        <v>531</v>
      </c>
      <c r="H130" t="s">
        <v>532</v>
      </c>
      <c r="I130" t="s">
        <v>5</v>
      </c>
      <c r="J130">
        <v>2.7199999999999998E-2</v>
      </c>
      <c r="K130" t="s">
        <v>533</v>
      </c>
      <c r="L130" t="s">
        <v>38</v>
      </c>
      <c r="M130" t="s">
        <v>534</v>
      </c>
      <c r="N130" t="s">
        <v>666</v>
      </c>
      <c r="O130" t="s">
        <v>535</v>
      </c>
      <c r="P130" t="s">
        <v>6</v>
      </c>
      <c r="Q130" t="s">
        <v>950</v>
      </c>
      <c r="R130" t="s">
        <v>7</v>
      </c>
      <c r="S130" t="s">
        <v>7</v>
      </c>
      <c r="T130" t="s">
        <v>668</v>
      </c>
      <c r="U130" t="s">
        <v>538</v>
      </c>
      <c r="V130" t="s">
        <v>7</v>
      </c>
      <c r="W130" t="s">
        <v>1761</v>
      </c>
    </row>
    <row r="131" spans="1:23" x14ac:dyDescent="0.25">
      <c r="A131" t="s">
        <v>395</v>
      </c>
      <c r="B131" t="s">
        <v>526</v>
      </c>
      <c r="C131" t="s">
        <v>951</v>
      </c>
      <c r="D131" t="s">
        <v>528</v>
      </c>
      <c r="E131" t="s">
        <v>952</v>
      </c>
      <c r="F131" t="s">
        <v>530</v>
      </c>
      <c r="G131" t="s">
        <v>531</v>
      </c>
      <c r="H131" t="s">
        <v>532</v>
      </c>
      <c r="I131" t="s">
        <v>5</v>
      </c>
      <c r="J131">
        <v>1.44E-2</v>
      </c>
      <c r="K131" t="s">
        <v>533</v>
      </c>
      <c r="L131" t="s">
        <v>38</v>
      </c>
      <c r="M131" t="s">
        <v>534</v>
      </c>
      <c r="N131" t="s">
        <v>506</v>
      </c>
      <c r="O131" t="s">
        <v>535</v>
      </c>
      <c r="P131" t="s">
        <v>16</v>
      </c>
      <c r="Q131" t="s">
        <v>953</v>
      </c>
      <c r="R131" t="s">
        <v>7</v>
      </c>
      <c r="S131" t="s">
        <v>7</v>
      </c>
      <c r="T131" t="s">
        <v>542</v>
      </c>
      <c r="U131" t="s">
        <v>538</v>
      </c>
      <c r="V131" t="s">
        <v>7</v>
      </c>
      <c r="W131" t="s">
        <v>1759</v>
      </c>
    </row>
    <row r="132" spans="1:23" x14ac:dyDescent="0.25">
      <c r="A132" t="s">
        <v>396</v>
      </c>
      <c r="B132" t="s">
        <v>526</v>
      </c>
      <c r="C132" t="s">
        <v>954</v>
      </c>
      <c r="D132" t="s">
        <v>528</v>
      </c>
      <c r="E132" t="s">
        <v>955</v>
      </c>
      <c r="F132" t="s">
        <v>530</v>
      </c>
      <c r="G132" t="s">
        <v>531</v>
      </c>
      <c r="H132" t="s">
        <v>532</v>
      </c>
      <c r="I132" t="s">
        <v>5</v>
      </c>
      <c r="J132">
        <v>1.3899999999999999E-2</v>
      </c>
      <c r="K132" t="s">
        <v>533</v>
      </c>
      <c r="L132" t="s">
        <v>38</v>
      </c>
      <c r="M132" t="s">
        <v>534</v>
      </c>
      <c r="N132" t="s">
        <v>688</v>
      </c>
      <c r="O132" t="s">
        <v>535</v>
      </c>
      <c r="P132" t="s">
        <v>16</v>
      </c>
      <c r="Q132" t="s">
        <v>956</v>
      </c>
      <c r="R132" t="s">
        <v>7</v>
      </c>
      <c r="S132" t="s">
        <v>7</v>
      </c>
      <c r="T132" t="s">
        <v>690</v>
      </c>
      <c r="U132" t="s">
        <v>538</v>
      </c>
      <c r="V132" t="s">
        <v>7</v>
      </c>
      <c r="W132" t="s">
        <v>1758</v>
      </c>
    </row>
    <row r="133" spans="1:23" x14ac:dyDescent="0.25">
      <c r="A133" t="s">
        <v>399</v>
      </c>
      <c r="B133" t="s">
        <v>526</v>
      </c>
      <c r="C133" t="s">
        <v>957</v>
      </c>
      <c r="D133" t="s">
        <v>528</v>
      </c>
      <c r="E133" t="s">
        <v>958</v>
      </c>
      <c r="F133" t="s">
        <v>530</v>
      </c>
      <c r="G133" t="s">
        <v>531</v>
      </c>
      <c r="H133" t="s">
        <v>532</v>
      </c>
      <c r="I133" t="s">
        <v>5</v>
      </c>
      <c r="J133">
        <v>0.33</v>
      </c>
      <c r="K133" t="s">
        <v>533</v>
      </c>
      <c r="L133" t="s">
        <v>38</v>
      </c>
      <c r="M133" t="s">
        <v>534</v>
      </c>
      <c r="N133" t="s">
        <v>600</v>
      </c>
      <c r="O133" t="s">
        <v>535</v>
      </c>
      <c r="P133" t="s">
        <v>11</v>
      </c>
      <c r="Q133" t="s">
        <v>959</v>
      </c>
      <c r="R133" t="s">
        <v>7</v>
      </c>
      <c r="S133" t="s">
        <v>7</v>
      </c>
      <c r="T133" t="s">
        <v>602</v>
      </c>
      <c r="U133" t="s">
        <v>538</v>
      </c>
      <c r="V133" t="s">
        <v>7</v>
      </c>
      <c r="W133" t="s">
        <v>1760</v>
      </c>
    </row>
    <row r="134" spans="1:23" x14ac:dyDescent="0.25">
      <c r="A134" t="s">
        <v>401</v>
      </c>
      <c r="B134" t="s">
        <v>526</v>
      </c>
      <c r="C134" t="s">
        <v>960</v>
      </c>
      <c r="D134" t="s">
        <v>528</v>
      </c>
      <c r="E134" t="s">
        <v>961</v>
      </c>
      <c r="F134" t="s">
        <v>530</v>
      </c>
      <c r="G134" t="s">
        <v>531</v>
      </c>
      <c r="H134" t="s">
        <v>532</v>
      </c>
      <c r="I134" t="s">
        <v>5</v>
      </c>
      <c r="J134">
        <v>1.4500000000000001E-2</v>
      </c>
      <c r="K134" t="s">
        <v>533</v>
      </c>
      <c r="L134" t="s">
        <v>38</v>
      </c>
      <c r="M134" t="s">
        <v>534</v>
      </c>
      <c r="N134" t="s">
        <v>569</v>
      </c>
      <c r="O134" t="s">
        <v>535</v>
      </c>
      <c r="P134" t="s">
        <v>16</v>
      </c>
      <c r="Q134" t="s">
        <v>962</v>
      </c>
      <c r="R134" t="s">
        <v>7</v>
      </c>
      <c r="S134" t="s">
        <v>7</v>
      </c>
      <c r="T134" t="s">
        <v>571</v>
      </c>
      <c r="U134" t="s">
        <v>538</v>
      </c>
      <c r="V134" t="s">
        <v>7</v>
      </c>
      <c r="W134" t="s">
        <v>1761</v>
      </c>
    </row>
    <row r="135" spans="1:23" x14ac:dyDescent="0.25">
      <c r="A135" t="s">
        <v>405</v>
      </c>
      <c r="B135" t="s">
        <v>526</v>
      </c>
      <c r="C135" t="s">
        <v>963</v>
      </c>
      <c r="D135" t="s">
        <v>528</v>
      </c>
      <c r="E135" t="s">
        <v>964</v>
      </c>
      <c r="F135" t="s">
        <v>530</v>
      </c>
      <c r="G135" t="s">
        <v>531</v>
      </c>
      <c r="H135" t="s">
        <v>532</v>
      </c>
      <c r="I135" t="s">
        <v>5</v>
      </c>
      <c r="J135">
        <v>1.2800000000000001E-2</v>
      </c>
      <c r="K135" t="s">
        <v>533</v>
      </c>
      <c r="L135" t="s">
        <v>38</v>
      </c>
      <c r="M135" t="s">
        <v>534</v>
      </c>
      <c r="N135" t="s">
        <v>703</v>
      </c>
      <c r="O135" t="s">
        <v>535</v>
      </c>
      <c r="P135" t="s">
        <v>13</v>
      </c>
      <c r="Q135" t="s">
        <v>965</v>
      </c>
      <c r="R135" t="s">
        <v>7</v>
      </c>
      <c r="S135" t="s">
        <v>7</v>
      </c>
      <c r="T135" t="s">
        <v>705</v>
      </c>
      <c r="U135" t="s">
        <v>538</v>
      </c>
      <c r="V135" t="s">
        <v>7</v>
      </c>
      <c r="W135" t="s">
        <v>1760</v>
      </c>
    </row>
    <row r="136" spans="1:23" x14ac:dyDescent="0.25">
      <c r="A136" t="s">
        <v>406</v>
      </c>
      <c r="B136" t="s">
        <v>526</v>
      </c>
      <c r="C136" t="s">
        <v>966</v>
      </c>
      <c r="D136" t="s">
        <v>528</v>
      </c>
      <c r="E136" t="s">
        <v>967</v>
      </c>
      <c r="F136" t="s">
        <v>530</v>
      </c>
      <c r="G136" t="s">
        <v>531</v>
      </c>
      <c r="H136" t="s">
        <v>532</v>
      </c>
      <c r="I136" t="s">
        <v>5</v>
      </c>
      <c r="J136">
        <v>0.36</v>
      </c>
      <c r="K136" t="s">
        <v>533</v>
      </c>
      <c r="L136" t="s">
        <v>38</v>
      </c>
      <c r="M136" t="s">
        <v>534</v>
      </c>
      <c r="N136" t="s">
        <v>666</v>
      </c>
      <c r="O136" t="s">
        <v>535</v>
      </c>
      <c r="P136" t="s">
        <v>11</v>
      </c>
      <c r="Q136" t="s">
        <v>968</v>
      </c>
      <c r="R136" t="s">
        <v>7</v>
      </c>
      <c r="S136" t="s">
        <v>7</v>
      </c>
      <c r="T136" t="s">
        <v>668</v>
      </c>
      <c r="U136" t="s">
        <v>538</v>
      </c>
      <c r="V136" t="s">
        <v>7</v>
      </c>
      <c r="W136" t="s">
        <v>1761</v>
      </c>
    </row>
    <row r="137" spans="1:23" x14ac:dyDescent="0.25">
      <c r="A137" t="s">
        <v>408</v>
      </c>
      <c r="B137" t="s">
        <v>526</v>
      </c>
      <c r="C137" t="s">
        <v>969</v>
      </c>
      <c r="D137" t="s">
        <v>528</v>
      </c>
      <c r="E137" t="s">
        <v>970</v>
      </c>
      <c r="F137" t="s">
        <v>530</v>
      </c>
      <c r="G137" t="s">
        <v>531</v>
      </c>
      <c r="H137" t="s">
        <v>532</v>
      </c>
      <c r="I137" t="s">
        <v>5</v>
      </c>
      <c r="J137">
        <v>1.4500000000000001E-2</v>
      </c>
      <c r="K137" t="s">
        <v>533</v>
      </c>
      <c r="L137" t="s">
        <v>38</v>
      </c>
      <c r="M137" t="s">
        <v>534</v>
      </c>
      <c r="N137" t="s">
        <v>767</v>
      </c>
      <c r="O137" t="s">
        <v>535</v>
      </c>
      <c r="P137" t="s">
        <v>16</v>
      </c>
      <c r="Q137" t="s">
        <v>971</v>
      </c>
      <c r="R137" t="s">
        <v>7</v>
      </c>
      <c r="S137" t="s">
        <v>7</v>
      </c>
      <c r="T137" t="s">
        <v>769</v>
      </c>
      <c r="U137" t="s">
        <v>538</v>
      </c>
      <c r="V137" t="s">
        <v>7</v>
      </c>
      <c r="W137" t="s">
        <v>1761</v>
      </c>
    </row>
    <row r="138" spans="1:23" x14ac:dyDescent="0.25">
      <c r="A138" t="s">
        <v>410</v>
      </c>
      <c r="B138" t="s">
        <v>526</v>
      </c>
      <c r="C138" t="s">
        <v>972</v>
      </c>
      <c r="D138" t="s">
        <v>528</v>
      </c>
      <c r="E138" t="s">
        <v>45</v>
      </c>
      <c r="F138" t="s">
        <v>530</v>
      </c>
      <c r="G138" t="s">
        <v>531</v>
      </c>
      <c r="H138" t="s">
        <v>532</v>
      </c>
      <c r="I138" t="s">
        <v>5</v>
      </c>
      <c r="J138">
        <v>0.02</v>
      </c>
      <c r="K138" t="s">
        <v>533</v>
      </c>
      <c r="L138" t="s">
        <v>38</v>
      </c>
      <c r="M138" t="s">
        <v>534</v>
      </c>
      <c r="N138" t="s">
        <v>504</v>
      </c>
      <c r="O138" t="s">
        <v>535</v>
      </c>
      <c r="P138" t="s">
        <v>19</v>
      </c>
      <c r="Q138" t="s">
        <v>973</v>
      </c>
      <c r="R138" t="s">
        <v>7</v>
      </c>
      <c r="S138" t="s">
        <v>7</v>
      </c>
      <c r="T138" t="s">
        <v>797</v>
      </c>
      <c r="U138" t="s">
        <v>538</v>
      </c>
      <c r="V138" t="s">
        <v>7</v>
      </c>
      <c r="W138" t="s">
        <v>1762</v>
      </c>
    </row>
    <row r="139" spans="1:23" x14ac:dyDescent="0.25">
      <c r="A139" t="s">
        <v>416</v>
      </c>
      <c r="B139" t="s">
        <v>526</v>
      </c>
      <c r="C139" t="s">
        <v>974</v>
      </c>
      <c r="D139" t="s">
        <v>528</v>
      </c>
      <c r="E139" t="s">
        <v>975</v>
      </c>
      <c r="F139" t="s">
        <v>530</v>
      </c>
      <c r="G139" t="s">
        <v>531</v>
      </c>
      <c r="H139" t="s">
        <v>532</v>
      </c>
      <c r="I139" t="s">
        <v>5</v>
      </c>
      <c r="J139">
        <v>0.01</v>
      </c>
      <c r="K139" t="s">
        <v>533</v>
      </c>
      <c r="L139" t="s">
        <v>38</v>
      </c>
      <c r="M139" t="s">
        <v>534</v>
      </c>
      <c r="N139" t="s">
        <v>631</v>
      </c>
      <c r="O139" t="s">
        <v>535</v>
      </c>
      <c r="P139" t="s">
        <v>13</v>
      </c>
      <c r="Q139" t="s">
        <v>976</v>
      </c>
      <c r="R139" t="s">
        <v>7</v>
      </c>
      <c r="S139" t="s">
        <v>7</v>
      </c>
      <c r="T139" t="s">
        <v>32</v>
      </c>
      <c r="U139" t="s">
        <v>538</v>
      </c>
      <c r="V139" t="s">
        <v>7</v>
      </c>
      <c r="W139" t="s">
        <v>1761</v>
      </c>
    </row>
    <row r="140" spans="1:23" x14ac:dyDescent="0.25">
      <c r="A140" t="s">
        <v>417</v>
      </c>
      <c r="B140" t="s">
        <v>526</v>
      </c>
      <c r="C140" t="s">
        <v>977</v>
      </c>
      <c r="D140" t="s">
        <v>528</v>
      </c>
      <c r="E140" t="s">
        <v>68</v>
      </c>
      <c r="F140" t="s">
        <v>530</v>
      </c>
      <c r="G140" t="s">
        <v>531</v>
      </c>
      <c r="H140" t="s">
        <v>532</v>
      </c>
      <c r="I140" t="s">
        <v>5</v>
      </c>
      <c r="J140">
        <v>2.5600000000000001E-2</v>
      </c>
      <c r="K140" t="s">
        <v>533</v>
      </c>
      <c r="L140" t="s">
        <v>38</v>
      </c>
      <c r="M140" t="s">
        <v>534</v>
      </c>
      <c r="N140" t="s">
        <v>564</v>
      </c>
      <c r="O140" t="s">
        <v>535</v>
      </c>
      <c r="P140" t="s">
        <v>19</v>
      </c>
      <c r="Q140" t="s">
        <v>978</v>
      </c>
      <c r="R140" t="s">
        <v>7</v>
      </c>
      <c r="S140" t="s">
        <v>7</v>
      </c>
      <c r="T140" t="s">
        <v>566</v>
      </c>
      <c r="U140" t="s">
        <v>538</v>
      </c>
      <c r="V140" t="s">
        <v>7</v>
      </c>
      <c r="W140" t="s">
        <v>1760</v>
      </c>
    </row>
    <row r="141" spans="1:23" x14ac:dyDescent="0.25">
      <c r="A141" t="s">
        <v>418</v>
      </c>
      <c r="B141" t="s">
        <v>526</v>
      </c>
      <c r="C141" t="s">
        <v>979</v>
      </c>
      <c r="D141" t="s">
        <v>528</v>
      </c>
      <c r="E141" t="s">
        <v>980</v>
      </c>
      <c r="F141" t="s">
        <v>530</v>
      </c>
      <c r="G141" t="s">
        <v>531</v>
      </c>
      <c r="H141" t="s">
        <v>532</v>
      </c>
      <c r="I141" t="s">
        <v>5</v>
      </c>
      <c r="J141">
        <v>1.3899999999999999E-2</v>
      </c>
      <c r="K141" t="s">
        <v>533</v>
      </c>
      <c r="L141" t="s">
        <v>38</v>
      </c>
      <c r="M141" t="s">
        <v>534</v>
      </c>
      <c r="N141" t="s">
        <v>708</v>
      </c>
      <c r="O141" t="s">
        <v>535</v>
      </c>
      <c r="P141" t="s">
        <v>16</v>
      </c>
      <c r="Q141" t="s">
        <v>981</v>
      </c>
      <c r="R141" t="s">
        <v>7</v>
      </c>
      <c r="S141" t="s">
        <v>7</v>
      </c>
      <c r="T141" t="s">
        <v>710</v>
      </c>
      <c r="U141" t="s">
        <v>538</v>
      </c>
      <c r="V141" t="s">
        <v>7</v>
      </c>
      <c r="W141" t="s">
        <v>1758</v>
      </c>
    </row>
    <row r="142" spans="1:23" x14ac:dyDescent="0.25">
      <c r="A142" t="s">
        <v>422</v>
      </c>
      <c r="B142" t="s">
        <v>526</v>
      </c>
      <c r="C142" t="s">
        <v>982</v>
      </c>
      <c r="D142" t="s">
        <v>528</v>
      </c>
      <c r="E142" t="s">
        <v>46</v>
      </c>
      <c r="F142" t="s">
        <v>530</v>
      </c>
      <c r="G142" t="s">
        <v>531</v>
      </c>
      <c r="H142" t="s">
        <v>532</v>
      </c>
      <c r="I142" t="s">
        <v>5</v>
      </c>
      <c r="J142">
        <v>0.02</v>
      </c>
      <c r="K142" t="s">
        <v>533</v>
      </c>
      <c r="L142" t="s">
        <v>38</v>
      </c>
      <c r="M142" t="s">
        <v>534</v>
      </c>
      <c r="N142" t="s">
        <v>503</v>
      </c>
      <c r="O142" t="s">
        <v>535</v>
      </c>
      <c r="P142" t="s">
        <v>19</v>
      </c>
      <c r="Q142" t="s">
        <v>983</v>
      </c>
      <c r="R142" t="s">
        <v>7</v>
      </c>
      <c r="S142" t="s">
        <v>7</v>
      </c>
      <c r="T142" t="s">
        <v>625</v>
      </c>
      <c r="U142" t="s">
        <v>538</v>
      </c>
      <c r="V142" t="s">
        <v>7</v>
      </c>
      <c r="W142" t="s">
        <v>1764</v>
      </c>
    </row>
    <row r="143" spans="1:23" x14ac:dyDescent="0.25">
      <c r="A143" t="s">
        <v>423</v>
      </c>
      <c r="B143" t="s">
        <v>526</v>
      </c>
      <c r="C143" t="s">
        <v>984</v>
      </c>
      <c r="D143" t="s">
        <v>528</v>
      </c>
      <c r="E143" t="s">
        <v>61</v>
      </c>
      <c r="F143" t="s">
        <v>530</v>
      </c>
      <c r="G143" t="s">
        <v>531</v>
      </c>
      <c r="H143" t="s">
        <v>532</v>
      </c>
      <c r="I143" t="s">
        <v>5</v>
      </c>
      <c r="J143">
        <v>0.02</v>
      </c>
      <c r="K143" t="s">
        <v>533</v>
      </c>
      <c r="L143" t="s">
        <v>38</v>
      </c>
      <c r="M143" t="s">
        <v>534</v>
      </c>
      <c r="N143" t="s">
        <v>688</v>
      </c>
      <c r="O143" t="s">
        <v>535</v>
      </c>
      <c r="P143" t="s">
        <v>19</v>
      </c>
      <c r="Q143" t="s">
        <v>985</v>
      </c>
      <c r="R143" t="s">
        <v>7</v>
      </c>
      <c r="S143" t="s">
        <v>7</v>
      </c>
      <c r="T143" t="s">
        <v>690</v>
      </c>
      <c r="U143" t="s">
        <v>538</v>
      </c>
      <c r="V143" t="s">
        <v>7</v>
      </c>
      <c r="W143" t="s">
        <v>1758</v>
      </c>
    </row>
    <row r="144" spans="1:23" x14ac:dyDescent="0.25">
      <c r="A144" t="s">
        <v>427</v>
      </c>
      <c r="B144" t="s">
        <v>526</v>
      </c>
      <c r="C144" t="s">
        <v>986</v>
      </c>
      <c r="D144" t="s">
        <v>528</v>
      </c>
      <c r="E144" t="s">
        <v>62</v>
      </c>
      <c r="F144" t="s">
        <v>530</v>
      </c>
      <c r="G144" t="s">
        <v>531</v>
      </c>
      <c r="H144" t="s">
        <v>532</v>
      </c>
      <c r="I144" t="s">
        <v>5</v>
      </c>
      <c r="J144">
        <v>0.02</v>
      </c>
      <c r="K144" t="s">
        <v>533</v>
      </c>
      <c r="L144" t="s">
        <v>38</v>
      </c>
      <c r="M144" t="s">
        <v>534</v>
      </c>
      <c r="N144" t="s">
        <v>708</v>
      </c>
      <c r="O144" t="s">
        <v>535</v>
      </c>
      <c r="P144" t="s">
        <v>19</v>
      </c>
      <c r="Q144" t="s">
        <v>987</v>
      </c>
      <c r="R144" t="s">
        <v>7</v>
      </c>
      <c r="S144" t="s">
        <v>7</v>
      </c>
      <c r="T144" t="s">
        <v>710</v>
      </c>
      <c r="U144" t="s">
        <v>538</v>
      </c>
      <c r="V144" t="s">
        <v>7</v>
      </c>
      <c r="W144" t="s">
        <v>1758</v>
      </c>
    </row>
    <row r="145" spans="1:23" x14ac:dyDescent="0.25">
      <c r="A145" t="s">
        <v>428</v>
      </c>
      <c r="B145" t="s">
        <v>526</v>
      </c>
      <c r="C145" t="s">
        <v>988</v>
      </c>
      <c r="D145" t="s">
        <v>528</v>
      </c>
      <c r="E145" t="s">
        <v>989</v>
      </c>
      <c r="F145" t="s">
        <v>530</v>
      </c>
      <c r="G145" t="s">
        <v>531</v>
      </c>
      <c r="H145" t="s">
        <v>532</v>
      </c>
      <c r="I145" t="s">
        <v>5</v>
      </c>
      <c r="J145">
        <v>0.17599999999999999</v>
      </c>
      <c r="K145" t="s">
        <v>533</v>
      </c>
      <c r="L145" t="s">
        <v>38</v>
      </c>
      <c r="M145" t="s">
        <v>534</v>
      </c>
      <c r="N145" t="s">
        <v>505</v>
      </c>
      <c r="O145" t="s">
        <v>535</v>
      </c>
      <c r="P145" t="s">
        <v>18</v>
      </c>
      <c r="Q145" t="s">
        <v>990</v>
      </c>
      <c r="R145" t="s">
        <v>7</v>
      </c>
      <c r="S145" t="s">
        <v>7</v>
      </c>
      <c r="T145" t="s">
        <v>537</v>
      </c>
      <c r="U145" t="s">
        <v>538</v>
      </c>
      <c r="V145" t="s">
        <v>7</v>
      </c>
      <c r="W145" t="s">
        <v>1758</v>
      </c>
    </row>
    <row r="146" spans="1:23" x14ac:dyDescent="0.25">
      <c r="A146" t="s">
        <v>429</v>
      </c>
      <c r="B146" t="s">
        <v>526</v>
      </c>
      <c r="C146" t="s">
        <v>991</v>
      </c>
      <c r="D146" t="s">
        <v>528</v>
      </c>
      <c r="E146" t="s">
        <v>55</v>
      </c>
      <c r="F146" t="s">
        <v>530</v>
      </c>
      <c r="G146" t="s">
        <v>531</v>
      </c>
      <c r="H146" t="s">
        <v>532</v>
      </c>
      <c r="I146" t="s">
        <v>5</v>
      </c>
      <c r="J146">
        <v>0.02</v>
      </c>
      <c r="K146" t="s">
        <v>533</v>
      </c>
      <c r="L146" t="s">
        <v>38</v>
      </c>
      <c r="M146" t="s">
        <v>534</v>
      </c>
      <c r="N146" t="s">
        <v>508</v>
      </c>
      <c r="O146" t="s">
        <v>535</v>
      </c>
      <c r="P146" t="s">
        <v>19</v>
      </c>
      <c r="Q146" t="s">
        <v>992</v>
      </c>
      <c r="R146" t="s">
        <v>7</v>
      </c>
      <c r="S146" t="s">
        <v>7</v>
      </c>
      <c r="T146" t="s">
        <v>616</v>
      </c>
      <c r="U146" t="s">
        <v>538</v>
      </c>
      <c r="V146" t="s">
        <v>7</v>
      </c>
      <c r="W146" t="s">
        <v>1761</v>
      </c>
    </row>
    <row r="147" spans="1:23" x14ac:dyDescent="0.25">
      <c r="A147" t="s">
        <v>438</v>
      </c>
      <c r="B147" t="s">
        <v>526</v>
      </c>
      <c r="C147" t="s">
        <v>993</v>
      </c>
      <c r="D147" t="s">
        <v>528</v>
      </c>
      <c r="E147" t="s">
        <v>994</v>
      </c>
      <c r="F147" t="s">
        <v>530</v>
      </c>
      <c r="G147" t="s">
        <v>531</v>
      </c>
      <c r="H147" t="s">
        <v>532</v>
      </c>
      <c r="I147" t="s">
        <v>5</v>
      </c>
      <c r="J147">
        <v>0.36</v>
      </c>
      <c r="K147" t="s">
        <v>533</v>
      </c>
      <c r="L147" t="s">
        <v>38</v>
      </c>
      <c r="M147" t="s">
        <v>534</v>
      </c>
      <c r="N147" t="s">
        <v>631</v>
      </c>
      <c r="O147" t="s">
        <v>535</v>
      </c>
      <c r="P147" t="s">
        <v>11</v>
      </c>
      <c r="Q147" t="s">
        <v>995</v>
      </c>
      <c r="R147" t="s">
        <v>7</v>
      </c>
      <c r="S147" t="s">
        <v>7</v>
      </c>
      <c r="T147" t="s">
        <v>32</v>
      </c>
      <c r="U147" t="s">
        <v>538</v>
      </c>
      <c r="V147" t="s">
        <v>7</v>
      </c>
      <c r="W147" t="s">
        <v>1761</v>
      </c>
    </row>
    <row r="148" spans="1:23" x14ac:dyDescent="0.25">
      <c r="A148" t="s">
        <v>439</v>
      </c>
      <c r="B148" t="s">
        <v>526</v>
      </c>
      <c r="C148" t="s">
        <v>996</v>
      </c>
      <c r="D148" t="s">
        <v>528</v>
      </c>
      <c r="E148" t="s">
        <v>54</v>
      </c>
      <c r="F148" t="s">
        <v>530</v>
      </c>
      <c r="G148" t="s">
        <v>531</v>
      </c>
      <c r="H148" t="s">
        <v>532</v>
      </c>
      <c r="I148" t="s">
        <v>5</v>
      </c>
      <c r="J148">
        <v>0.02</v>
      </c>
      <c r="K148" t="s">
        <v>533</v>
      </c>
      <c r="L148" t="s">
        <v>38</v>
      </c>
      <c r="M148" t="s">
        <v>534</v>
      </c>
      <c r="N148" t="s">
        <v>509</v>
      </c>
      <c r="O148" t="s">
        <v>535</v>
      </c>
      <c r="P148" t="s">
        <v>19</v>
      </c>
      <c r="Q148" t="s">
        <v>997</v>
      </c>
      <c r="R148" t="s">
        <v>7</v>
      </c>
      <c r="S148" t="s">
        <v>7</v>
      </c>
      <c r="T148" t="s">
        <v>660</v>
      </c>
      <c r="U148" t="s">
        <v>538</v>
      </c>
      <c r="V148" t="s">
        <v>7</v>
      </c>
      <c r="W148" t="s">
        <v>1761</v>
      </c>
    </row>
    <row r="149" spans="1:23" x14ac:dyDescent="0.25">
      <c r="A149" t="s">
        <v>440</v>
      </c>
      <c r="B149" t="s">
        <v>526</v>
      </c>
      <c r="C149" t="s">
        <v>998</v>
      </c>
      <c r="D149" t="s">
        <v>528</v>
      </c>
      <c r="E149" t="s">
        <v>999</v>
      </c>
      <c r="F149" t="s">
        <v>530</v>
      </c>
      <c r="G149" t="s">
        <v>531</v>
      </c>
      <c r="H149" t="s">
        <v>532</v>
      </c>
      <c r="I149" t="s">
        <v>5</v>
      </c>
      <c r="J149">
        <v>2.6100000000000002E-2</v>
      </c>
      <c r="K149" t="s">
        <v>533</v>
      </c>
      <c r="L149" t="s">
        <v>38</v>
      </c>
      <c r="M149" t="s">
        <v>534</v>
      </c>
      <c r="N149" t="s">
        <v>688</v>
      </c>
      <c r="O149" t="s">
        <v>535</v>
      </c>
      <c r="P149" t="s">
        <v>6</v>
      </c>
      <c r="Q149" t="s">
        <v>1000</v>
      </c>
      <c r="R149" t="s">
        <v>7</v>
      </c>
      <c r="S149" t="s">
        <v>7</v>
      </c>
      <c r="T149" t="s">
        <v>690</v>
      </c>
      <c r="U149" t="s">
        <v>538</v>
      </c>
      <c r="V149" t="s">
        <v>7</v>
      </c>
      <c r="W149" t="s">
        <v>1758</v>
      </c>
    </row>
    <row r="150" spans="1:23" x14ac:dyDescent="0.25">
      <c r="A150" t="s">
        <v>443</v>
      </c>
      <c r="B150" t="s">
        <v>526</v>
      </c>
      <c r="C150" t="s">
        <v>1001</v>
      </c>
      <c r="D150" t="s">
        <v>528</v>
      </c>
      <c r="E150" t="s">
        <v>1002</v>
      </c>
      <c r="F150" t="s">
        <v>530</v>
      </c>
      <c r="G150" t="s">
        <v>531</v>
      </c>
      <c r="H150" t="s">
        <v>532</v>
      </c>
      <c r="I150" t="s">
        <v>5</v>
      </c>
      <c r="J150">
        <v>0.01</v>
      </c>
      <c r="K150" t="s">
        <v>533</v>
      </c>
      <c r="L150" t="s">
        <v>38</v>
      </c>
      <c r="M150" t="s">
        <v>534</v>
      </c>
      <c r="N150" t="s">
        <v>504</v>
      </c>
      <c r="O150" t="s">
        <v>535</v>
      </c>
      <c r="P150" t="s">
        <v>13</v>
      </c>
      <c r="Q150" t="s">
        <v>1003</v>
      </c>
      <c r="R150" t="s">
        <v>7</v>
      </c>
      <c r="S150" t="s">
        <v>7</v>
      </c>
      <c r="T150" t="s">
        <v>797</v>
      </c>
      <c r="U150" t="s">
        <v>538</v>
      </c>
      <c r="V150" t="s">
        <v>7</v>
      </c>
      <c r="W150" t="s">
        <v>1762</v>
      </c>
    </row>
    <row r="151" spans="1:23" x14ac:dyDescent="0.25">
      <c r="A151" t="s">
        <v>444</v>
      </c>
      <c r="B151" t="s">
        <v>526</v>
      </c>
      <c r="C151" t="s">
        <v>1004</v>
      </c>
      <c r="D151" t="s">
        <v>528</v>
      </c>
      <c r="E151" t="s">
        <v>1005</v>
      </c>
      <c r="F151" t="s">
        <v>530</v>
      </c>
      <c r="G151" t="s">
        <v>531</v>
      </c>
      <c r="H151" t="s">
        <v>532</v>
      </c>
      <c r="I151" t="s">
        <v>5</v>
      </c>
      <c r="J151">
        <v>0.33</v>
      </c>
      <c r="K151" t="s">
        <v>533</v>
      </c>
      <c r="L151" t="s">
        <v>38</v>
      </c>
      <c r="M151" t="s">
        <v>534</v>
      </c>
      <c r="N151" t="s">
        <v>505</v>
      </c>
      <c r="O151" t="s">
        <v>535</v>
      </c>
      <c r="P151" t="s">
        <v>11</v>
      </c>
      <c r="Q151" t="s">
        <v>1006</v>
      </c>
      <c r="R151" t="s">
        <v>7</v>
      </c>
      <c r="S151" t="s">
        <v>7</v>
      </c>
      <c r="T151" t="s">
        <v>537</v>
      </c>
      <c r="U151" t="s">
        <v>538</v>
      </c>
      <c r="V151" t="s">
        <v>7</v>
      </c>
      <c r="W151" t="s">
        <v>1758</v>
      </c>
    </row>
    <row r="152" spans="1:23" x14ac:dyDescent="0.25">
      <c r="A152" t="s">
        <v>445</v>
      </c>
      <c r="B152" t="s">
        <v>526</v>
      </c>
      <c r="C152" t="s">
        <v>1007</v>
      </c>
      <c r="D152" t="s">
        <v>528</v>
      </c>
      <c r="E152" t="s">
        <v>1008</v>
      </c>
      <c r="F152" t="s">
        <v>530</v>
      </c>
      <c r="G152" t="s">
        <v>531</v>
      </c>
      <c r="H152" t="s">
        <v>532</v>
      </c>
      <c r="I152" t="s">
        <v>5</v>
      </c>
      <c r="J152">
        <v>0.33</v>
      </c>
      <c r="K152" t="s">
        <v>533</v>
      </c>
      <c r="L152" t="s">
        <v>38</v>
      </c>
      <c r="M152" t="s">
        <v>534</v>
      </c>
      <c r="N152" t="s">
        <v>695</v>
      </c>
      <c r="O152" t="s">
        <v>535</v>
      </c>
      <c r="P152" t="s">
        <v>11</v>
      </c>
      <c r="Q152" t="s">
        <v>1009</v>
      </c>
      <c r="R152" t="s">
        <v>7</v>
      </c>
      <c r="S152" t="s">
        <v>7</v>
      </c>
      <c r="T152" t="s">
        <v>697</v>
      </c>
      <c r="U152" t="s">
        <v>538</v>
      </c>
      <c r="V152" t="s">
        <v>7</v>
      </c>
      <c r="W152" t="s">
        <v>1761</v>
      </c>
    </row>
    <row r="153" spans="1:23" x14ac:dyDescent="0.25">
      <c r="A153" t="s">
        <v>448</v>
      </c>
      <c r="B153" t="s">
        <v>526</v>
      </c>
      <c r="C153" t="s">
        <v>1010</v>
      </c>
      <c r="D153" t="s">
        <v>528</v>
      </c>
      <c r="E153" t="s">
        <v>1011</v>
      </c>
      <c r="F153" t="s">
        <v>530</v>
      </c>
      <c r="G153" t="s">
        <v>531</v>
      </c>
      <c r="H153" t="s">
        <v>532</v>
      </c>
      <c r="I153" t="s">
        <v>5</v>
      </c>
      <c r="J153">
        <v>0.01</v>
      </c>
      <c r="K153" t="s">
        <v>533</v>
      </c>
      <c r="L153" t="s">
        <v>38</v>
      </c>
      <c r="M153" t="s">
        <v>534</v>
      </c>
      <c r="N153" t="s">
        <v>503</v>
      </c>
      <c r="O153" t="s">
        <v>535</v>
      </c>
      <c r="P153" t="s">
        <v>13</v>
      </c>
      <c r="Q153" t="s">
        <v>1012</v>
      </c>
      <c r="R153" t="s">
        <v>7</v>
      </c>
      <c r="S153" t="s">
        <v>7</v>
      </c>
      <c r="T153" t="s">
        <v>625</v>
      </c>
      <c r="U153" t="s">
        <v>538</v>
      </c>
      <c r="V153" t="s">
        <v>7</v>
      </c>
      <c r="W153" t="s">
        <v>1764</v>
      </c>
    </row>
    <row r="154" spans="1:23" x14ac:dyDescent="0.25">
      <c r="A154" t="s">
        <v>454</v>
      </c>
      <c r="B154" t="s">
        <v>526</v>
      </c>
      <c r="C154" t="s">
        <v>1013</v>
      </c>
      <c r="D154" t="s">
        <v>528</v>
      </c>
      <c r="E154" t="s">
        <v>1014</v>
      </c>
      <c r="F154" t="s">
        <v>530</v>
      </c>
      <c r="G154" t="s">
        <v>531</v>
      </c>
      <c r="H154" t="s">
        <v>532</v>
      </c>
      <c r="I154" t="s">
        <v>5</v>
      </c>
      <c r="J154">
        <v>2.7E-2</v>
      </c>
      <c r="K154" t="s">
        <v>533</v>
      </c>
      <c r="L154" t="s">
        <v>38</v>
      </c>
      <c r="M154" t="s">
        <v>534</v>
      </c>
      <c r="N154" t="s">
        <v>506</v>
      </c>
      <c r="O154" t="s">
        <v>535</v>
      </c>
      <c r="P154" t="s">
        <v>6</v>
      </c>
      <c r="Q154" t="s">
        <v>1015</v>
      </c>
      <c r="R154" t="s">
        <v>7</v>
      </c>
      <c r="S154" t="s">
        <v>7</v>
      </c>
      <c r="T154" t="s">
        <v>542</v>
      </c>
      <c r="U154" t="s">
        <v>538</v>
      </c>
      <c r="V154" t="s">
        <v>7</v>
      </c>
      <c r="W154" t="s">
        <v>1759</v>
      </c>
    </row>
    <row r="155" spans="1:23" x14ac:dyDescent="0.25">
      <c r="A155" t="s">
        <v>455</v>
      </c>
      <c r="B155" t="s">
        <v>526</v>
      </c>
      <c r="C155" t="s">
        <v>1016</v>
      </c>
      <c r="D155" t="s">
        <v>528</v>
      </c>
      <c r="E155" t="s">
        <v>1017</v>
      </c>
      <c r="F155" t="s">
        <v>530</v>
      </c>
      <c r="G155" t="s">
        <v>531</v>
      </c>
      <c r="H155" t="s">
        <v>532</v>
      </c>
      <c r="I155" t="s">
        <v>5</v>
      </c>
      <c r="J155">
        <v>2.7199999999999998E-2</v>
      </c>
      <c r="K155" t="s">
        <v>533</v>
      </c>
      <c r="L155" t="s">
        <v>38</v>
      </c>
      <c r="M155" t="s">
        <v>534</v>
      </c>
      <c r="N155" t="s">
        <v>504</v>
      </c>
      <c r="O155" t="s">
        <v>535</v>
      </c>
      <c r="P155" t="s">
        <v>6</v>
      </c>
      <c r="Q155" t="s">
        <v>1018</v>
      </c>
      <c r="R155" t="s">
        <v>7</v>
      </c>
      <c r="S155" t="s">
        <v>7</v>
      </c>
      <c r="T155" t="s">
        <v>797</v>
      </c>
      <c r="U155" t="s">
        <v>538</v>
      </c>
      <c r="V155" t="s">
        <v>7</v>
      </c>
      <c r="W155" t="s">
        <v>1762</v>
      </c>
    </row>
    <row r="156" spans="1:23" x14ac:dyDescent="0.25">
      <c r="A156" t="s">
        <v>459</v>
      </c>
      <c r="B156" t="s">
        <v>526</v>
      </c>
      <c r="C156" t="s">
        <v>1019</v>
      </c>
      <c r="D156" t="s">
        <v>528</v>
      </c>
      <c r="E156" t="s">
        <v>1020</v>
      </c>
      <c r="F156" t="s">
        <v>530</v>
      </c>
      <c r="G156" t="s">
        <v>531</v>
      </c>
      <c r="H156" t="s">
        <v>532</v>
      </c>
      <c r="I156" t="s">
        <v>5</v>
      </c>
      <c r="J156">
        <v>1.6E-2</v>
      </c>
      <c r="K156" t="s">
        <v>533</v>
      </c>
      <c r="L156" t="s">
        <v>38</v>
      </c>
      <c r="M156" t="s">
        <v>534</v>
      </c>
      <c r="N156" t="s">
        <v>503</v>
      </c>
      <c r="O156" t="s">
        <v>535</v>
      </c>
      <c r="P156" t="s">
        <v>16</v>
      </c>
      <c r="Q156" t="s">
        <v>1021</v>
      </c>
      <c r="R156" t="s">
        <v>7</v>
      </c>
      <c r="S156" t="s">
        <v>7</v>
      </c>
      <c r="T156" t="s">
        <v>625</v>
      </c>
      <c r="U156" t="s">
        <v>538</v>
      </c>
      <c r="V156" t="s">
        <v>7</v>
      </c>
      <c r="W156" t="s">
        <v>1764</v>
      </c>
    </row>
    <row r="157" spans="1:23" x14ac:dyDescent="0.25">
      <c r="A157" t="s">
        <v>463</v>
      </c>
      <c r="B157" t="s">
        <v>526</v>
      </c>
      <c r="C157" t="s">
        <v>1022</v>
      </c>
      <c r="D157" t="s">
        <v>528</v>
      </c>
      <c r="E157" t="s">
        <v>1023</v>
      </c>
      <c r="F157" t="s">
        <v>530</v>
      </c>
      <c r="G157" t="s">
        <v>531</v>
      </c>
      <c r="H157" t="s">
        <v>532</v>
      </c>
      <c r="I157" t="s">
        <v>5</v>
      </c>
      <c r="J157">
        <v>2.8299999999999999E-2</v>
      </c>
      <c r="K157" t="s">
        <v>533</v>
      </c>
      <c r="L157" t="s">
        <v>38</v>
      </c>
      <c r="M157" t="s">
        <v>534</v>
      </c>
      <c r="N157" t="s">
        <v>600</v>
      </c>
      <c r="O157" t="s">
        <v>535</v>
      </c>
      <c r="P157" t="s">
        <v>6</v>
      </c>
      <c r="Q157" t="s">
        <v>1024</v>
      </c>
      <c r="R157" t="s">
        <v>7</v>
      </c>
      <c r="S157" t="s">
        <v>7</v>
      </c>
      <c r="T157" t="s">
        <v>602</v>
      </c>
      <c r="U157" t="s">
        <v>538</v>
      </c>
      <c r="V157" t="s">
        <v>7</v>
      </c>
      <c r="W157" t="s">
        <v>1760</v>
      </c>
    </row>
    <row r="158" spans="1:23" x14ac:dyDescent="0.25">
      <c r="A158" t="s">
        <v>467</v>
      </c>
      <c r="B158" t="s">
        <v>526</v>
      </c>
      <c r="C158" t="s">
        <v>1025</v>
      </c>
      <c r="D158" t="s">
        <v>528</v>
      </c>
      <c r="E158" t="s">
        <v>1026</v>
      </c>
      <c r="F158" t="s">
        <v>530</v>
      </c>
      <c r="G158" t="s">
        <v>531</v>
      </c>
      <c r="H158" t="s">
        <v>532</v>
      </c>
      <c r="I158" t="s">
        <v>5</v>
      </c>
      <c r="J158">
        <v>1.44E-2</v>
      </c>
      <c r="K158" t="s">
        <v>533</v>
      </c>
      <c r="L158" t="s">
        <v>38</v>
      </c>
      <c r="M158" t="s">
        <v>534</v>
      </c>
      <c r="N158" t="s">
        <v>507</v>
      </c>
      <c r="O158" t="s">
        <v>535</v>
      </c>
      <c r="P158" t="s">
        <v>16</v>
      </c>
      <c r="Q158" t="s">
        <v>1027</v>
      </c>
      <c r="R158" t="s">
        <v>7</v>
      </c>
      <c r="S158" t="s">
        <v>7</v>
      </c>
      <c r="T158" t="s">
        <v>34</v>
      </c>
      <c r="U158" t="s">
        <v>538</v>
      </c>
      <c r="V158" t="s">
        <v>7</v>
      </c>
      <c r="W158" t="s">
        <v>1761</v>
      </c>
    </row>
    <row r="159" spans="1:23" x14ac:dyDescent="0.25">
      <c r="A159" t="s">
        <v>468</v>
      </c>
      <c r="B159" t="s">
        <v>526</v>
      </c>
      <c r="C159" t="s">
        <v>1028</v>
      </c>
      <c r="D159" t="s">
        <v>528</v>
      </c>
      <c r="E159" t="s">
        <v>1029</v>
      </c>
      <c r="F159" t="s">
        <v>530</v>
      </c>
      <c r="G159" t="s">
        <v>531</v>
      </c>
      <c r="H159" t="s">
        <v>532</v>
      </c>
      <c r="I159" t="s">
        <v>5</v>
      </c>
      <c r="J159">
        <v>0.33</v>
      </c>
      <c r="K159" t="s">
        <v>533</v>
      </c>
      <c r="L159" t="s">
        <v>38</v>
      </c>
      <c r="M159" t="s">
        <v>534</v>
      </c>
      <c r="N159" t="s">
        <v>504</v>
      </c>
      <c r="O159" t="s">
        <v>535</v>
      </c>
      <c r="P159" t="s">
        <v>11</v>
      </c>
      <c r="Q159" t="s">
        <v>1030</v>
      </c>
      <c r="R159" t="s">
        <v>7</v>
      </c>
      <c r="S159" t="s">
        <v>7</v>
      </c>
      <c r="T159" t="s">
        <v>797</v>
      </c>
      <c r="U159" t="s">
        <v>538</v>
      </c>
      <c r="V159" t="s">
        <v>7</v>
      </c>
      <c r="W159" t="s">
        <v>1762</v>
      </c>
    </row>
    <row r="160" spans="1:23" x14ac:dyDescent="0.25">
      <c r="A160" t="s">
        <v>469</v>
      </c>
      <c r="B160" t="s">
        <v>526</v>
      </c>
      <c r="C160" t="s">
        <v>1031</v>
      </c>
      <c r="D160" t="s">
        <v>528</v>
      </c>
      <c r="E160" t="s">
        <v>1032</v>
      </c>
      <c r="F160" t="s">
        <v>530</v>
      </c>
      <c r="G160" t="s">
        <v>531</v>
      </c>
      <c r="H160" t="s">
        <v>532</v>
      </c>
      <c r="I160" t="s">
        <v>5</v>
      </c>
      <c r="J160">
        <v>1.3299999999999999E-2</v>
      </c>
      <c r="K160" t="s">
        <v>533</v>
      </c>
      <c r="L160" t="s">
        <v>38</v>
      </c>
      <c r="M160" t="s">
        <v>534</v>
      </c>
      <c r="N160" t="s">
        <v>593</v>
      </c>
      <c r="O160" t="s">
        <v>535</v>
      </c>
      <c r="P160" t="s">
        <v>16</v>
      </c>
      <c r="Q160" t="s">
        <v>1033</v>
      </c>
      <c r="R160" t="s">
        <v>7</v>
      </c>
      <c r="S160" t="s">
        <v>7</v>
      </c>
      <c r="T160" t="s">
        <v>595</v>
      </c>
      <c r="U160" t="s">
        <v>538</v>
      </c>
      <c r="V160" t="s">
        <v>7</v>
      </c>
      <c r="W160" t="s">
        <v>1760</v>
      </c>
    </row>
    <row r="161" spans="1:23" x14ac:dyDescent="0.25">
      <c r="A161" t="s">
        <v>474</v>
      </c>
      <c r="B161" t="s">
        <v>526</v>
      </c>
      <c r="C161" t="s">
        <v>1034</v>
      </c>
      <c r="D161" t="s">
        <v>528</v>
      </c>
      <c r="E161" t="s">
        <v>1035</v>
      </c>
      <c r="F161" t="s">
        <v>530</v>
      </c>
      <c r="G161" t="s">
        <v>531</v>
      </c>
      <c r="H161" t="s">
        <v>532</v>
      </c>
      <c r="I161" t="s">
        <v>5</v>
      </c>
      <c r="J161">
        <v>8.0000000000000002E-3</v>
      </c>
      <c r="K161" t="s">
        <v>533</v>
      </c>
      <c r="L161" t="s">
        <v>38</v>
      </c>
      <c r="M161" t="s">
        <v>534</v>
      </c>
      <c r="N161" t="s">
        <v>545</v>
      </c>
      <c r="O161" t="s">
        <v>535</v>
      </c>
      <c r="P161" t="s">
        <v>13</v>
      </c>
      <c r="Q161" t="s">
        <v>1036</v>
      </c>
      <c r="R161" t="s">
        <v>7</v>
      </c>
      <c r="S161" t="s">
        <v>7</v>
      </c>
      <c r="T161" t="s">
        <v>547</v>
      </c>
      <c r="U161" t="s">
        <v>538</v>
      </c>
      <c r="V161" t="s">
        <v>7</v>
      </c>
      <c r="W161" t="s">
        <v>1760</v>
      </c>
    </row>
    <row r="162" spans="1:23" x14ac:dyDescent="0.25">
      <c r="A162" t="s">
        <v>476</v>
      </c>
      <c r="B162" t="s">
        <v>526</v>
      </c>
      <c r="C162" t="s">
        <v>1037</v>
      </c>
      <c r="D162" t="s">
        <v>528</v>
      </c>
      <c r="E162" t="s">
        <v>1038</v>
      </c>
      <c r="F162" t="s">
        <v>530</v>
      </c>
      <c r="G162" t="s">
        <v>531</v>
      </c>
      <c r="H162" t="s">
        <v>532</v>
      </c>
      <c r="I162" t="s">
        <v>5</v>
      </c>
      <c r="J162">
        <v>0.3</v>
      </c>
      <c r="K162" t="s">
        <v>533</v>
      </c>
      <c r="L162" t="s">
        <v>38</v>
      </c>
      <c r="M162" t="s">
        <v>534</v>
      </c>
      <c r="N162" t="s">
        <v>545</v>
      </c>
      <c r="O162" t="s">
        <v>535</v>
      </c>
      <c r="P162" t="s">
        <v>11</v>
      </c>
      <c r="Q162" t="s">
        <v>1039</v>
      </c>
      <c r="R162" t="s">
        <v>7</v>
      </c>
      <c r="S162" t="s">
        <v>7</v>
      </c>
      <c r="T162" t="s">
        <v>547</v>
      </c>
      <c r="U162" t="s">
        <v>538</v>
      </c>
      <c r="V162" t="s">
        <v>7</v>
      </c>
      <c r="W162" t="s">
        <v>1760</v>
      </c>
    </row>
    <row r="163" spans="1:23" x14ac:dyDescent="0.25">
      <c r="A163" t="s">
        <v>477</v>
      </c>
      <c r="B163" t="s">
        <v>526</v>
      </c>
      <c r="C163" t="s">
        <v>1040</v>
      </c>
      <c r="D163" t="s">
        <v>528</v>
      </c>
      <c r="E163" t="s">
        <v>1041</v>
      </c>
      <c r="F163" t="s">
        <v>530</v>
      </c>
      <c r="G163" t="s">
        <v>531</v>
      </c>
      <c r="H163" t="s">
        <v>532</v>
      </c>
      <c r="I163" t="s">
        <v>5</v>
      </c>
      <c r="J163">
        <v>2.7199999999999998E-2</v>
      </c>
      <c r="K163" t="s">
        <v>533</v>
      </c>
      <c r="L163" t="s">
        <v>38</v>
      </c>
      <c r="M163" t="s">
        <v>534</v>
      </c>
      <c r="N163" t="s">
        <v>569</v>
      </c>
      <c r="O163" t="s">
        <v>535</v>
      </c>
      <c r="P163" t="s">
        <v>6</v>
      </c>
      <c r="Q163" t="s">
        <v>1042</v>
      </c>
      <c r="R163" t="s">
        <v>7</v>
      </c>
      <c r="S163" t="s">
        <v>7</v>
      </c>
      <c r="T163" t="s">
        <v>571</v>
      </c>
      <c r="U163" t="s">
        <v>538</v>
      </c>
      <c r="V163" t="s">
        <v>7</v>
      </c>
      <c r="W163" t="s">
        <v>1761</v>
      </c>
    </row>
    <row r="164" spans="1:23" x14ac:dyDescent="0.25">
      <c r="A164" t="s">
        <v>480</v>
      </c>
      <c r="B164" t="s">
        <v>526</v>
      </c>
      <c r="C164" t="s">
        <v>1043</v>
      </c>
      <c r="D164" t="s">
        <v>528</v>
      </c>
      <c r="E164" t="s">
        <v>59</v>
      </c>
      <c r="F164" t="s">
        <v>530</v>
      </c>
      <c r="G164" t="s">
        <v>531</v>
      </c>
      <c r="H164" t="s">
        <v>532</v>
      </c>
      <c r="I164" t="s">
        <v>5</v>
      </c>
      <c r="J164">
        <v>0.02</v>
      </c>
      <c r="K164" t="s">
        <v>533</v>
      </c>
      <c r="L164" t="s">
        <v>38</v>
      </c>
      <c r="M164" t="s">
        <v>534</v>
      </c>
      <c r="N164" t="s">
        <v>550</v>
      </c>
      <c r="O164" t="s">
        <v>535</v>
      </c>
      <c r="P164" t="s">
        <v>19</v>
      </c>
      <c r="Q164" t="s">
        <v>1044</v>
      </c>
      <c r="R164" t="s">
        <v>7</v>
      </c>
      <c r="S164" t="s">
        <v>7</v>
      </c>
      <c r="T164" t="s">
        <v>552</v>
      </c>
      <c r="U164" t="s">
        <v>538</v>
      </c>
      <c r="V164" t="s">
        <v>7</v>
      </c>
      <c r="W164" t="s">
        <v>1758</v>
      </c>
    </row>
    <row r="165" spans="1:23" x14ac:dyDescent="0.25">
      <c r="A165" t="s">
        <v>482</v>
      </c>
      <c r="B165" t="s">
        <v>526</v>
      </c>
      <c r="C165" t="s">
        <v>1045</v>
      </c>
      <c r="D165" t="s">
        <v>528</v>
      </c>
      <c r="E165" t="s">
        <v>1046</v>
      </c>
      <c r="F165" t="s">
        <v>530</v>
      </c>
      <c r="G165" t="s">
        <v>531</v>
      </c>
      <c r="H165" t="s">
        <v>532</v>
      </c>
      <c r="I165" t="s">
        <v>5</v>
      </c>
      <c r="J165">
        <v>0.39</v>
      </c>
      <c r="K165" t="s">
        <v>533</v>
      </c>
      <c r="L165" t="s">
        <v>38</v>
      </c>
      <c r="M165" t="s">
        <v>534</v>
      </c>
      <c r="N165" t="s">
        <v>503</v>
      </c>
      <c r="O165" t="s">
        <v>535</v>
      </c>
      <c r="P165" t="s">
        <v>11</v>
      </c>
      <c r="Q165" t="s">
        <v>1047</v>
      </c>
      <c r="R165" t="s">
        <v>7</v>
      </c>
      <c r="S165" t="s">
        <v>7</v>
      </c>
      <c r="T165" t="s">
        <v>625</v>
      </c>
      <c r="U165" t="s">
        <v>538</v>
      </c>
      <c r="V165" t="s">
        <v>7</v>
      </c>
      <c r="W165" t="s">
        <v>1764</v>
      </c>
    </row>
    <row r="166" spans="1:23" x14ac:dyDescent="0.25">
      <c r="A166" t="s">
        <v>485</v>
      </c>
      <c r="B166" t="s">
        <v>526</v>
      </c>
      <c r="C166" t="s">
        <v>1048</v>
      </c>
      <c r="D166" t="s">
        <v>528</v>
      </c>
      <c r="E166" t="s">
        <v>1049</v>
      </c>
      <c r="F166" t="s">
        <v>530</v>
      </c>
      <c r="G166" t="s">
        <v>531</v>
      </c>
      <c r="H166" t="s">
        <v>532</v>
      </c>
      <c r="I166" t="s">
        <v>5</v>
      </c>
      <c r="J166">
        <v>2.6599999999999999E-2</v>
      </c>
      <c r="K166" t="s">
        <v>533</v>
      </c>
      <c r="L166" t="s">
        <v>38</v>
      </c>
      <c r="M166" t="s">
        <v>534</v>
      </c>
      <c r="N166" t="s">
        <v>746</v>
      </c>
      <c r="O166" t="s">
        <v>535</v>
      </c>
      <c r="P166" t="s">
        <v>6</v>
      </c>
      <c r="Q166" t="s">
        <v>1050</v>
      </c>
      <c r="R166" t="s">
        <v>7</v>
      </c>
      <c r="S166" t="s">
        <v>7</v>
      </c>
      <c r="T166" t="s">
        <v>748</v>
      </c>
      <c r="U166" t="s">
        <v>538</v>
      </c>
      <c r="V166" t="s">
        <v>7</v>
      </c>
      <c r="W166" t="s">
        <v>1758</v>
      </c>
    </row>
    <row r="167" spans="1:23" x14ac:dyDescent="0.25">
      <c r="A167" t="s">
        <v>486</v>
      </c>
      <c r="B167" t="s">
        <v>526</v>
      </c>
      <c r="C167" t="s">
        <v>1051</v>
      </c>
      <c r="D167" t="s">
        <v>528</v>
      </c>
      <c r="E167" t="s">
        <v>1052</v>
      </c>
      <c r="F167" t="s">
        <v>530</v>
      </c>
      <c r="G167" t="s">
        <v>531</v>
      </c>
      <c r="H167" t="s">
        <v>532</v>
      </c>
      <c r="I167" t="s">
        <v>5</v>
      </c>
      <c r="J167">
        <v>0.16</v>
      </c>
      <c r="K167" t="s">
        <v>533</v>
      </c>
      <c r="L167" t="s">
        <v>38</v>
      </c>
      <c r="M167" t="s">
        <v>534</v>
      </c>
      <c r="N167" t="s">
        <v>593</v>
      </c>
      <c r="O167" t="s">
        <v>535</v>
      </c>
      <c r="P167" t="s">
        <v>18</v>
      </c>
      <c r="Q167" t="s">
        <v>1053</v>
      </c>
      <c r="R167" t="s">
        <v>7</v>
      </c>
      <c r="S167" t="s">
        <v>7</v>
      </c>
      <c r="T167" t="s">
        <v>595</v>
      </c>
      <c r="U167" t="s">
        <v>538</v>
      </c>
      <c r="V167" t="s">
        <v>7</v>
      </c>
      <c r="W167" t="s">
        <v>1760</v>
      </c>
    </row>
    <row r="168" spans="1:23" x14ac:dyDescent="0.25">
      <c r="A168" t="s">
        <v>488</v>
      </c>
      <c r="B168" t="s">
        <v>526</v>
      </c>
      <c r="C168" t="s">
        <v>1054</v>
      </c>
      <c r="D168" t="s">
        <v>528</v>
      </c>
      <c r="E168" t="s">
        <v>1055</v>
      </c>
      <c r="F168" t="s">
        <v>530</v>
      </c>
      <c r="G168" t="s">
        <v>531</v>
      </c>
      <c r="H168" t="s">
        <v>532</v>
      </c>
      <c r="I168" t="s">
        <v>5</v>
      </c>
      <c r="J168">
        <v>0.01</v>
      </c>
      <c r="K168" t="s">
        <v>533</v>
      </c>
      <c r="L168" t="s">
        <v>38</v>
      </c>
      <c r="M168" t="s">
        <v>534</v>
      </c>
      <c r="N168" t="s">
        <v>574</v>
      </c>
      <c r="O168" t="s">
        <v>535</v>
      </c>
      <c r="P168" t="s">
        <v>13</v>
      </c>
      <c r="Q168" t="s">
        <v>1056</v>
      </c>
      <c r="R168" t="s">
        <v>7</v>
      </c>
      <c r="S168" t="s">
        <v>7</v>
      </c>
      <c r="T168" t="s">
        <v>576</v>
      </c>
      <c r="U168" t="s">
        <v>538</v>
      </c>
      <c r="V168" t="s">
        <v>7</v>
      </c>
      <c r="W168" t="s">
        <v>1762</v>
      </c>
    </row>
    <row r="169" spans="1:23" x14ac:dyDescent="0.25">
      <c r="A169" t="s">
        <v>489</v>
      </c>
      <c r="B169" t="s">
        <v>526</v>
      </c>
      <c r="C169" t="s">
        <v>1057</v>
      </c>
      <c r="D169" t="s">
        <v>528</v>
      </c>
      <c r="E169" t="s">
        <v>1058</v>
      </c>
      <c r="F169" t="s">
        <v>530</v>
      </c>
      <c r="G169" t="s">
        <v>531</v>
      </c>
      <c r="H169" t="s">
        <v>532</v>
      </c>
      <c r="I169" t="s">
        <v>5</v>
      </c>
      <c r="J169">
        <v>0.17599999999999999</v>
      </c>
      <c r="K169" t="s">
        <v>533</v>
      </c>
      <c r="L169" t="s">
        <v>38</v>
      </c>
      <c r="M169" t="s">
        <v>534</v>
      </c>
      <c r="N169" t="s">
        <v>688</v>
      </c>
      <c r="O169" t="s">
        <v>535</v>
      </c>
      <c r="P169" t="s">
        <v>18</v>
      </c>
      <c r="Q169" t="s">
        <v>1059</v>
      </c>
      <c r="R169" t="s">
        <v>7</v>
      </c>
      <c r="S169" t="s">
        <v>7</v>
      </c>
      <c r="T169" t="s">
        <v>690</v>
      </c>
      <c r="U169" t="s">
        <v>538</v>
      </c>
      <c r="V169" t="s">
        <v>7</v>
      </c>
      <c r="W169" t="s">
        <v>1758</v>
      </c>
    </row>
    <row r="170" spans="1:23" x14ac:dyDescent="0.25">
      <c r="A170" t="s">
        <v>493</v>
      </c>
      <c r="B170" t="s">
        <v>526</v>
      </c>
      <c r="C170" t="s">
        <v>1060</v>
      </c>
      <c r="D170" t="s">
        <v>528</v>
      </c>
      <c r="E170" t="s">
        <v>1061</v>
      </c>
      <c r="F170" t="s">
        <v>530</v>
      </c>
      <c r="G170" t="s">
        <v>531</v>
      </c>
      <c r="H170" t="s">
        <v>532</v>
      </c>
      <c r="I170" t="s">
        <v>5</v>
      </c>
      <c r="J170">
        <v>0.33</v>
      </c>
      <c r="K170" t="s">
        <v>533</v>
      </c>
      <c r="L170" t="s">
        <v>38</v>
      </c>
      <c r="M170" t="s">
        <v>534</v>
      </c>
      <c r="N170" t="s">
        <v>708</v>
      </c>
      <c r="O170" t="s">
        <v>535</v>
      </c>
      <c r="P170" t="s">
        <v>11</v>
      </c>
      <c r="Q170" t="s">
        <v>1062</v>
      </c>
      <c r="R170" t="s">
        <v>7</v>
      </c>
      <c r="S170" t="s">
        <v>7</v>
      </c>
      <c r="T170" t="s">
        <v>710</v>
      </c>
      <c r="U170" t="s">
        <v>538</v>
      </c>
      <c r="V170" t="s">
        <v>7</v>
      </c>
      <c r="W170" t="s">
        <v>1758</v>
      </c>
    </row>
    <row r="171" spans="1:23" x14ac:dyDescent="0.25">
      <c r="A171" t="s">
        <v>494</v>
      </c>
      <c r="B171" t="s">
        <v>526</v>
      </c>
      <c r="C171" t="s">
        <v>1063</v>
      </c>
      <c r="D171" t="s">
        <v>528</v>
      </c>
      <c r="E171" t="s">
        <v>1064</v>
      </c>
      <c r="F171" t="s">
        <v>530</v>
      </c>
      <c r="G171" t="s">
        <v>531</v>
      </c>
      <c r="H171" t="s">
        <v>532</v>
      </c>
      <c r="I171" t="s">
        <v>5</v>
      </c>
      <c r="J171">
        <v>0.16</v>
      </c>
      <c r="K171" t="s">
        <v>533</v>
      </c>
      <c r="L171" t="s">
        <v>38</v>
      </c>
      <c r="M171" t="s">
        <v>534</v>
      </c>
      <c r="N171" t="s">
        <v>605</v>
      </c>
      <c r="O171" t="s">
        <v>535</v>
      </c>
      <c r="P171" t="s">
        <v>18</v>
      </c>
      <c r="Q171" t="s">
        <v>1065</v>
      </c>
      <c r="R171" t="s">
        <v>7</v>
      </c>
      <c r="S171" t="s">
        <v>7</v>
      </c>
      <c r="T171" t="s">
        <v>607</v>
      </c>
      <c r="U171" t="s">
        <v>538</v>
      </c>
      <c r="V171" t="s">
        <v>7</v>
      </c>
      <c r="W171" t="s">
        <v>1758</v>
      </c>
    </row>
    <row r="172" spans="1:23" x14ac:dyDescent="0.25">
      <c r="A172" t="s">
        <v>496</v>
      </c>
      <c r="B172" t="s">
        <v>526</v>
      </c>
      <c r="C172" t="s">
        <v>1066</v>
      </c>
      <c r="D172" t="s">
        <v>528</v>
      </c>
      <c r="E172" t="s">
        <v>1067</v>
      </c>
      <c r="F172" t="s">
        <v>530</v>
      </c>
      <c r="G172" t="s">
        <v>531</v>
      </c>
      <c r="H172" t="s">
        <v>532</v>
      </c>
      <c r="I172" t="s">
        <v>5</v>
      </c>
      <c r="J172">
        <v>0.01</v>
      </c>
      <c r="K172" t="s">
        <v>533</v>
      </c>
      <c r="L172" t="s">
        <v>38</v>
      </c>
      <c r="M172" t="s">
        <v>534</v>
      </c>
      <c r="N172" t="s">
        <v>695</v>
      </c>
      <c r="O172" t="s">
        <v>535</v>
      </c>
      <c r="P172" t="s">
        <v>13</v>
      </c>
      <c r="Q172" t="s">
        <v>1068</v>
      </c>
      <c r="R172" t="s">
        <v>7</v>
      </c>
      <c r="S172" t="s">
        <v>7</v>
      </c>
      <c r="T172" t="s">
        <v>697</v>
      </c>
      <c r="U172" t="s">
        <v>538</v>
      </c>
      <c r="V172" t="s">
        <v>7</v>
      </c>
      <c r="W172" t="s">
        <v>1761</v>
      </c>
    </row>
    <row r="173" spans="1:23" x14ac:dyDescent="0.25">
      <c r="A173" t="s">
        <v>499</v>
      </c>
      <c r="B173" t="s">
        <v>526</v>
      </c>
      <c r="C173" t="s">
        <v>1069</v>
      </c>
      <c r="D173" t="s">
        <v>528</v>
      </c>
      <c r="E173" t="s">
        <v>1070</v>
      </c>
      <c r="F173" t="s">
        <v>530</v>
      </c>
      <c r="G173" t="s">
        <v>531</v>
      </c>
      <c r="H173" t="s">
        <v>532</v>
      </c>
      <c r="I173" t="s">
        <v>5</v>
      </c>
      <c r="J173">
        <v>1.3299999999999999E-2</v>
      </c>
      <c r="K173" t="s">
        <v>533</v>
      </c>
      <c r="L173" t="s">
        <v>38</v>
      </c>
      <c r="M173" t="s">
        <v>534</v>
      </c>
      <c r="N173" t="s">
        <v>605</v>
      </c>
      <c r="O173" t="s">
        <v>535</v>
      </c>
      <c r="P173" t="s">
        <v>16</v>
      </c>
      <c r="Q173" t="s">
        <v>1071</v>
      </c>
      <c r="R173" t="s">
        <v>7</v>
      </c>
      <c r="S173" t="s">
        <v>7</v>
      </c>
      <c r="T173" t="s">
        <v>607</v>
      </c>
      <c r="U173" t="s">
        <v>538</v>
      </c>
      <c r="V173" t="s">
        <v>7</v>
      </c>
      <c r="W173" t="s">
        <v>1758</v>
      </c>
    </row>
    <row r="174" spans="1:23" x14ac:dyDescent="0.25">
      <c r="A174" t="s">
        <v>161</v>
      </c>
      <c r="B174" t="s">
        <v>526</v>
      </c>
      <c r="C174" t="s">
        <v>1072</v>
      </c>
      <c r="D174" t="s">
        <v>528</v>
      </c>
      <c r="E174" t="s">
        <v>1073</v>
      </c>
      <c r="F174" t="s">
        <v>530</v>
      </c>
      <c r="G174" t="s">
        <v>531</v>
      </c>
      <c r="H174" t="s">
        <v>532</v>
      </c>
      <c r="I174" t="s">
        <v>5</v>
      </c>
      <c r="J174">
        <v>0.01</v>
      </c>
      <c r="K174" t="s">
        <v>533</v>
      </c>
      <c r="L174" t="s">
        <v>38</v>
      </c>
      <c r="M174" t="s">
        <v>534</v>
      </c>
      <c r="N174" t="s">
        <v>504</v>
      </c>
      <c r="O174" t="s">
        <v>535</v>
      </c>
      <c r="P174" t="s">
        <v>20</v>
      </c>
      <c r="Q174" t="s">
        <v>1074</v>
      </c>
      <c r="R174" t="s">
        <v>21</v>
      </c>
      <c r="S174" t="s">
        <v>7</v>
      </c>
      <c r="T174" t="s">
        <v>797</v>
      </c>
      <c r="U174" t="s">
        <v>538</v>
      </c>
      <c r="V174" t="s">
        <v>7</v>
      </c>
      <c r="W174" t="s">
        <v>1762</v>
      </c>
    </row>
    <row r="175" spans="1:23" x14ac:dyDescent="0.25">
      <c r="A175" t="s">
        <v>255</v>
      </c>
      <c r="B175" t="s">
        <v>526</v>
      </c>
      <c r="C175" t="s">
        <v>1075</v>
      </c>
      <c r="D175" t="s">
        <v>528</v>
      </c>
      <c r="E175" t="s">
        <v>1076</v>
      </c>
      <c r="F175" t="s">
        <v>530</v>
      </c>
      <c r="G175" t="s">
        <v>531</v>
      </c>
      <c r="H175" t="s">
        <v>532</v>
      </c>
      <c r="I175" t="s">
        <v>5</v>
      </c>
      <c r="J175">
        <v>0.01</v>
      </c>
      <c r="K175" t="s">
        <v>533</v>
      </c>
      <c r="L175" t="s">
        <v>38</v>
      </c>
      <c r="M175" t="s">
        <v>534</v>
      </c>
      <c r="N175" t="s">
        <v>504</v>
      </c>
      <c r="O175" t="s">
        <v>535</v>
      </c>
      <c r="P175" t="s">
        <v>22</v>
      </c>
      <c r="Q175" t="s">
        <v>1077</v>
      </c>
      <c r="R175" t="s">
        <v>23</v>
      </c>
      <c r="S175" t="s">
        <v>7</v>
      </c>
      <c r="T175" t="s">
        <v>797</v>
      </c>
      <c r="U175" t="s">
        <v>538</v>
      </c>
      <c r="V175" t="s">
        <v>7</v>
      </c>
      <c r="W175" t="s">
        <v>1762</v>
      </c>
    </row>
    <row r="176" spans="1:23" x14ac:dyDescent="0.25">
      <c r="A176" t="s">
        <v>269</v>
      </c>
      <c r="B176" t="s">
        <v>526</v>
      </c>
      <c r="C176" t="s">
        <v>1078</v>
      </c>
      <c r="D176" t="s">
        <v>528</v>
      </c>
      <c r="E176" t="s">
        <v>71</v>
      </c>
      <c r="F176" t="s">
        <v>530</v>
      </c>
      <c r="G176" t="s">
        <v>531</v>
      </c>
      <c r="H176" t="s">
        <v>532</v>
      </c>
      <c r="I176" t="s">
        <v>5</v>
      </c>
      <c r="J176">
        <v>0.02</v>
      </c>
      <c r="K176" t="s">
        <v>533</v>
      </c>
      <c r="L176" t="s">
        <v>38</v>
      </c>
      <c r="M176" t="s">
        <v>534</v>
      </c>
      <c r="N176" t="s">
        <v>504</v>
      </c>
      <c r="O176" t="s">
        <v>535</v>
      </c>
      <c r="P176" t="s">
        <v>24</v>
      </c>
      <c r="Q176" t="s">
        <v>1079</v>
      </c>
      <c r="R176" t="s">
        <v>21</v>
      </c>
      <c r="S176" t="s">
        <v>7</v>
      </c>
      <c r="T176" t="s">
        <v>797</v>
      </c>
      <c r="U176" t="s">
        <v>538</v>
      </c>
      <c r="V176" t="s">
        <v>7</v>
      </c>
      <c r="W176" t="s">
        <v>1762</v>
      </c>
    </row>
    <row r="177" spans="1:24" x14ac:dyDescent="0.25">
      <c r="A177" t="s">
        <v>288</v>
      </c>
      <c r="B177" t="s">
        <v>526</v>
      </c>
      <c r="C177" t="s">
        <v>1080</v>
      </c>
      <c r="D177" t="s">
        <v>528</v>
      </c>
      <c r="E177" t="s">
        <v>1081</v>
      </c>
      <c r="F177" t="s">
        <v>530</v>
      </c>
      <c r="G177" t="s">
        <v>531</v>
      </c>
      <c r="H177" t="s">
        <v>532</v>
      </c>
      <c r="I177" t="s">
        <v>5</v>
      </c>
      <c r="J177">
        <v>2.7199999999999998E-2</v>
      </c>
      <c r="K177" t="s">
        <v>533</v>
      </c>
      <c r="L177" t="s">
        <v>38</v>
      </c>
      <c r="M177" t="s">
        <v>534</v>
      </c>
      <c r="N177" t="s">
        <v>504</v>
      </c>
      <c r="O177" t="s">
        <v>535</v>
      </c>
      <c r="P177" t="s">
        <v>25</v>
      </c>
      <c r="Q177" t="s">
        <v>1082</v>
      </c>
      <c r="R177" t="s">
        <v>21</v>
      </c>
      <c r="S177" t="s">
        <v>7</v>
      </c>
      <c r="T177" t="s">
        <v>797</v>
      </c>
      <c r="U177" t="s">
        <v>538</v>
      </c>
      <c r="V177" t="s">
        <v>7</v>
      </c>
      <c r="W177" t="s">
        <v>1762</v>
      </c>
    </row>
    <row r="178" spans="1:24" x14ac:dyDescent="0.25">
      <c r="A178" t="s">
        <v>306</v>
      </c>
      <c r="B178" t="s">
        <v>526</v>
      </c>
      <c r="C178" t="s">
        <v>1083</v>
      </c>
      <c r="D178" t="s">
        <v>528</v>
      </c>
      <c r="E178" t="s">
        <v>1084</v>
      </c>
      <c r="F178" t="s">
        <v>530</v>
      </c>
      <c r="G178" t="s">
        <v>531</v>
      </c>
      <c r="H178" t="s">
        <v>532</v>
      </c>
      <c r="I178" t="s">
        <v>5</v>
      </c>
      <c r="J178">
        <v>1.4500000000000001E-2</v>
      </c>
      <c r="K178" t="s">
        <v>533</v>
      </c>
      <c r="L178" t="s">
        <v>38</v>
      </c>
      <c r="M178" t="s">
        <v>534</v>
      </c>
      <c r="N178" t="s">
        <v>504</v>
      </c>
      <c r="O178" t="s">
        <v>535</v>
      </c>
      <c r="P178" t="s">
        <v>26</v>
      </c>
      <c r="Q178" t="s">
        <v>1085</v>
      </c>
      <c r="R178" t="s">
        <v>21</v>
      </c>
      <c r="S178" t="s">
        <v>7</v>
      </c>
      <c r="T178" t="s">
        <v>797</v>
      </c>
      <c r="U178" t="s">
        <v>538</v>
      </c>
      <c r="V178" t="s">
        <v>7</v>
      </c>
      <c r="W178" t="s">
        <v>1762</v>
      </c>
    </row>
    <row r="179" spans="1:24" x14ac:dyDescent="0.25">
      <c r="A179" t="s">
        <v>363</v>
      </c>
      <c r="B179" t="s">
        <v>526</v>
      </c>
      <c r="C179" t="s">
        <v>1086</v>
      </c>
      <c r="D179" t="s">
        <v>528</v>
      </c>
      <c r="E179" t="s">
        <v>1087</v>
      </c>
      <c r="F179" t="s">
        <v>530</v>
      </c>
      <c r="G179" t="s">
        <v>531</v>
      </c>
      <c r="H179" t="s">
        <v>532</v>
      </c>
      <c r="I179" t="s">
        <v>5</v>
      </c>
      <c r="J179">
        <v>0.01</v>
      </c>
      <c r="K179" t="s">
        <v>533</v>
      </c>
      <c r="L179" t="s">
        <v>38</v>
      </c>
      <c r="M179" t="s">
        <v>534</v>
      </c>
      <c r="N179" t="s">
        <v>504</v>
      </c>
      <c r="O179" t="s">
        <v>535</v>
      </c>
      <c r="P179" t="s">
        <v>27</v>
      </c>
      <c r="Q179" t="s">
        <v>1088</v>
      </c>
      <c r="R179" t="s">
        <v>23</v>
      </c>
      <c r="S179" t="s">
        <v>7</v>
      </c>
      <c r="T179" t="s">
        <v>797</v>
      </c>
      <c r="U179" t="s">
        <v>538</v>
      </c>
      <c r="V179" t="s">
        <v>7</v>
      </c>
      <c r="W179" t="s">
        <v>1762</v>
      </c>
    </row>
    <row r="180" spans="1:24" x14ac:dyDescent="0.25">
      <c r="A180" t="s">
        <v>75</v>
      </c>
      <c r="B180" t="s">
        <v>526</v>
      </c>
      <c r="C180" t="s">
        <v>1089</v>
      </c>
      <c r="D180" t="s">
        <v>528</v>
      </c>
      <c r="E180" t="s">
        <v>1090</v>
      </c>
      <c r="F180" t="s">
        <v>530</v>
      </c>
      <c r="G180" t="s">
        <v>531</v>
      </c>
      <c r="H180" t="s">
        <v>532</v>
      </c>
      <c r="I180" t="s">
        <v>8</v>
      </c>
      <c r="J180">
        <v>7.0000000000000007E-2</v>
      </c>
      <c r="K180" t="s">
        <v>533</v>
      </c>
      <c r="L180" t="s">
        <v>38</v>
      </c>
      <c r="M180" t="s">
        <v>534</v>
      </c>
      <c r="N180" t="s">
        <v>569</v>
      </c>
      <c r="O180" t="s">
        <v>535</v>
      </c>
      <c r="P180" t="s">
        <v>9</v>
      </c>
      <c r="Q180" t="s">
        <v>1091</v>
      </c>
      <c r="R180" t="s">
        <v>10</v>
      </c>
      <c r="S180" t="s">
        <v>10</v>
      </c>
      <c r="T180" t="s">
        <v>571</v>
      </c>
      <c r="U180" t="s">
        <v>538</v>
      </c>
      <c r="V180" t="s">
        <v>7</v>
      </c>
      <c r="W180" t="s">
        <v>1761</v>
      </c>
      <c r="X180" t="s">
        <v>29</v>
      </c>
    </row>
    <row r="181" spans="1:24" x14ac:dyDescent="0.25">
      <c r="A181" t="s">
        <v>76</v>
      </c>
      <c r="B181" t="s">
        <v>526</v>
      </c>
      <c r="C181" t="s">
        <v>1092</v>
      </c>
      <c r="D181" t="s">
        <v>528</v>
      </c>
      <c r="E181" t="s">
        <v>1093</v>
      </c>
      <c r="F181" t="s">
        <v>530</v>
      </c>
      <c r="G181" t="s">
        <v>531</v>
      </c>
      <c r="H181" t="s">
        <v>532</v>
      </c>
      <c r="I181" t="s">
        <v>8</v>
      </c>
      <c r="J181">
        <v>0.06</v>
      </c>
      <c r="K181" t="s">
        <v>533</v>
      </c>
      <c r="L181" t="s">
        <v>38</v>
      </c>
      <c r="M181" t="s">
        <v>534</v>
      </c>
      <c r="N181" t="s">
        <v>605</v>
      </c>
      <c r="O181" t="s">
        <v>535</v>
      </c>
      <c r="P181" t="s">
        <v>9</v>
      </c>
      <c r="Q181" t="s">
        <v>1094</v>
      </c>
      <c r="R181" t="s">
        <v>10</v>
      </c>
      <c r="S181" t="s">
        <v>10</v>
      </c>
      <c r="T181" t="s">
        <v>607</v>
      </c>
      <c r="U181" t="s">
        <v>538</v>
      </c>
      <c r="V181" t="s">
        <v>7</v>
      </c>
      <c r="W181" t="s">
        <v>1758</v>
      </c>
      <c r="X181" t="s">
        <v>29</v>
      </c>
    </row>
    <row r="182" spans="1:24" x14ac:dyDescent="0.25">
      <c r="A182" t="s">
        <v>81</v>
      </c>
      <c r="B182" t="s">
        <v>526</v>
      </c>
      <c r="C182" t="s">
        <v>1095</v>
      </c>
      <c r="D182" t="s">
        <v>528</v>
      </c>
      <c r="E182" t="s">
        <v>1096</v>
      </c>
      <c r="F182" t="s">
        <v>530</v>
      </c>
      <c r="G182" t="s">
        <v>531</v>
      </c>
      <c r="H182" t="s">
        <v>532</v>
      </c>
      <c r="I182" t="s">
        <v>8</v>
      </c>
      <c r="J182">
        <v>0.01</v>
      </c>
      <c r="K182" t="s">
        <v>533</v>
      </c>
      <c r="L182" t="s">
        <v>38</v>
      </c>
      <c r="M182" t="s">
        <v>534</v>
      </c>
      <c r="N182" t="s">
        <v>545</v>
      </c>
      <c r="O182" t="s">
        <v>535</v>
      </c>
      <c r="P182" t="s">
        <v>6</v>
      </c>
      <c r="Q182" t="s">
        <v>1097</v>
      </c>
      <c r="R182" t="s">
        <v>10</v>
      </c>
      <c r="S182" t="s">
        <v>10</v>
      </c>
      <c r="T182" t="s">
        <v>547</v>
      </c>
      <c r="U182" t="s">
        <v>538</v>
      </c>
      <c r="V182" t="s">
        <v>7</v>
      </c>
      <c r="W182" t="s">
        <v>1760</v>
      </c>
      <c r="X182" t="s">
        <v>29</v>
      </c>
    </row>
    <row r="183" spans="1:24" x14ac:dyDescent="0.25">
      <c r="A183" t="s">
        <v>82</v>
      </c>
      <c r="B183" t="s">
        <v>526</v>
      </c>
      <c r="C183" t="s">
        <v>1098</v>
      </c>
      <c r="D183" t="s">
        <v>528</v>
      </c>
      <c r="E183" t="s">
        <v>1099</v>
      </c>
      <c r="F183" t="s">
        <v>530</v>
      </c>
      <c r="G183" t="s">
        <v>531</v>
      </c>
      <c r="H183" t="s">
        <v>532</v>
      </c>
      <c r="I183" t="s">
        <v>8</v>
      </c>
      <c r="J183">
        <v>7.0000000000000007E-2</v>
      </c>
      <c r="K183" t="s">
        <v>533</v>
      </c>
      <c r="L183" t="s">
        <v>38</v>
      </c>
      <c r="M183" t="s">
        <v>534</v>
      </c>
      <c r="N183" t="s">
        <v>619</v>
      </c>
      <c r="O183" t="s">
        <v>535</v>
      </c>
      <c r="P183" t="s">
        <v>9</v>
      </c>
      <c r="Q183" t="s">
        <v>1100</v>
      </c>
      <c r="R183" t="s">
        <v>10</v>
      </c>
      <c r="S183" t="s">
        <v>10</v>
      </c>
      <c r="T183" t="s">
        <v>621</v>
      </c>
      <c r="U183" t="s">
        <v>538</v>
      </c>
      <c r="V183" t="s">
        <v>7</v>
      </c>
      <c r="W183" t="s">
        <v>1761</v>
      </c>
      <c r="X183" t="s">
        <v>29</v>
      </c>
    </row>
    <row r="184" spans="1:24" x14ac:dyDescent="0.25">
      <c r="A184" t="s">
        <v>89</v>
      </c>
      <c r="B184" t="s">
        <v>526</v>
      </c>
      <c r="C184" t="s">
        <v>1101</v>
      </c>
      <c r="D184" t="s">
        <v>528</v>
      </c>
      <c r="E184" t="s">
        <v>1102</v>
      </c>
      <c r="F184" t="s">
        <v>530</v>
      </c>
      <c r="G184" t="s">
        <v>531</v>
      </c>
      <c r="H184" t="s">
        <v>532</v>
      </c>
      <c r="I184" t="s">
        <v>8</v>
      </c>
      <c r="J184">
        <v>3.5999999999999997E-2</v>
      </c>
      <c r="K184" t="s">
        <v>533</v>
      </c>
      <c r="L184" t="s">
        <v>38</v>
      </c>
      <c r="M184" t="s">
        <v>534</v>
      </c>
      <c r="N184" t="s">
        <v>619</v>
      </c>
      <c r="O184" t="s">
        <v>535</v>
      </c>
      <c r="P184" t="s">
        <v>13</v>
      </c>
      <c r="Q184" t="s">
        <v>1103</v>
      </c>
      <c r="R184" t="s">
        <v>10</v>
      </c>
      <c r="S184" t="s">
        <v>10</v>
      </c>
      <c r="T184" t="s">
        <v>621</v>
      </c>
      <c r="U184" t="s">
        <v>538</v>
      </c>
      <c r="V184" t="s">
        <v>7</v>
      </c>
      <c r="W184" t="s">
        <v>1761</v>
      </c>
      <c r="X184" t="s">
        <v>29</v>
      </c>
    </row>
    <row r="185" spans="1:24" x14ac:dyDescent="0.25">
      <c r="A185" t="s">
        <v>93</v>
      </c>
      <c r="B185" t="s">
        <v>526</v>
      </c>
      <c r="C185" t="s">
        <v>1104</v>
      </c>
      <c r="D185" t="s">
        <v>528</v>
      </c>
      <c r="E185" t="s">
        <v>1105</v>
      </c>
      <c r="F185" t="s">
        <v>530</v>
      </c>
      <c r="G185" t="s">
        <v>531</v>
      </c>
      <c r="H185" t="s">
        <v>532</v>
      </c>
      <c r="I185" t="s">
        <v>8</v>
      </c>
      <c r="J185">
        <v>3.3000000000000002E-2</v>
      </c>
      <c r="K185" t="s">
        <v>533</v>
      </c>
      <c r="L185" t="s">
        <v>38</v>
      </c>
      <c r="M185" t="s">
        <v>534</v>
      </c>
      <c r="N185" t="s">
        <v>508</v>
      </c>
      <c r="O185" t="s">
        <v>535</v>
      </c>
      <c r="P185" t="s">
        <v>13</v>
      </c>
      <c r="Q185" t="s">
        <v>1106</v>
      </c>
      <c r="R185" t="s">
        <v>10</v>
      </c>
      <c r="S185" t="s">
        <v>10</v>
      </c>
      <c r="T185" t="s">
        <v>616</v>
      </c>
      <c r="U185" t="s">
        <v>538</v>
      </c>
      <c r="V185" t="s">
        <v>7</v>
      </c>
      <c r="W185" t="s">
        <v>1761</v>
      </c>
      <c r="X185" t="s">
        <v>29</v>
      </c>
    </row>
    <row r="186" spans="1:24" x14ac:dyDescent="0.25">
      <c r="A186" t="s">
        <v>101</v>
      </c>
      <c r="B186" t="s">
        <v>526</v>
      </c>
      <c r="C186" t="s">
        <v>1107</v>
      </c>
      <c r="D186" t="s">
        <v>528</v>
      </c>
      <c r="E186" t="s">
        <v>1108</v>
      </c>
      <c r="F186" t="s">
        <v>530</v>
      </c>
      <c r="G186" t="s">
        <v>531</v>
      </c>
      <c r="H186" t="s">
        <v>532</v>
      </c>
      <c r="I186" t="s">
        <v>8</v>
      </c>
      <c r="J186">
        <v>7.1999999999999995E-2</v>
      </c>
      <c r="K186" t="s">
        <v>533</v>
      </c>
      <c r="L186" t="s">
        <v>38</v>
      </c>
      <c r="M186" t="s">
        <v>534</v>
      </c>
      <c r="N186" t="s">
        <v>666</v>
      </c>
      <c r="O186" t="s">
        <v>535</v>
      </c>
      <c r="P186" t="s">
        <v>9</v>
      </c>
      <c r="Q186" t="s">
        <v>1109</v>
      </c>
      <c r="R186" t="s">
        <v>10</v>
      </c>
      <c r="S186" t="s">
        <v>10</v>
      </c>
      <c r="T186" t="s">
        <v>668</v>
      </c>
      <c r="U186" t="s">
        <v>538</v>
      </c>
      <c r="V186" t="s">
        <v>7</v>
      </c>
      <c r="W186" t="s">
        <v>1761</v>
      </c>
      <c r="X186" t="s">
        <v>29</v>
      </c>
    </row>
    <row r="187" spans="1:24" x14ac:dyDescent="0.25">
      <c r="A187" t="s">
        <v>107</v>
      </c>
      <c r="B187" t="s">
        <v>526</v>
      </c>
      <c r="C187" t="s">
        <v>1110</v>
      </c>
      <c r="D187" t="s">
        <v>528</v>
      </c>
      <c r="E187" t="s">
        <v>1111</v>
      </c>
      <c r="F187" t="s">
        <v>530</v>
      </c>
      <c r="G187" t="s">
        <v>531</v>
      </c>
      <c r="H187" t="s">
        <v>532</v>
      </c>
      <c r="I187" t="s">
        <v>8</v>
      </c>
      <c r="J187">
        <v>3.5999999999999997E-2</v>
      </c>
      <c r="K187" t="s">
        <v>533</v>
      </c>
      <c r="L187" t="s">
        <v>38</v>
      </c>
      <c r="M187" t="s">
        <v>534</v>
      </c>
      <c r="N187" t="s">
        <v>703</v>
      </c>
      <c r="O187" t="s">
        <v>535</v>
      </c>
      <c r="P187" t="s">
        <v>13</v>
      </c>
      <c r="Q187" t="s">
        <v>1112</v>
      </c>
      <c r="R187" t="s">
        <v>10</v>
      </c>
      <c r="S187" t="s">
        <v>10</v>
      </c>
      <c r="T187" t="s">
        <v>705</v>
      </c>
      <c r="U187" t="s">
        <v>538</v>
      </c>
      <c r="V187" t="s">
        <v>7</v>
      </c>
      <c r="W187" t="s">
        <v>1760</v>
      </c>
      <c r="X187" t="s">
        <v>29</v>
      </c>
    </row>
    <row r="188" spans="1:24" x14ac:dyDescent="0.25">
      <c r="A188" t="s">
        <v>113</v>
      </c>
      <c r="B188" t="s">
        <v>526</v>
      </c>
      <c r="C188" t="s">
        <v>1113</v>
      </c>
      <c r="D188" t="s">
        <v>528</v>
      </c>
      <c r="E188" t="s">
        <v>1114</v>
      </c>
      <c r="F188" t="s">
        <v>530</v>
      </c>
      <c r="G188" t="s">
        <v>531</v>
      </c>
      <c r="H188" t="s">
        <v>532</v>
      </c>
      <c r="I188" t="s">
        <v>8</v>
      </c>
      <c r="J188">
        <v>3.3000000000000002E-2</v>
      </c>
      <c r="K188" t="s">
        <v>533</v>
      </c>
      <c r="L188" t="s">
        <v>38</v>
      </c>
      <c r="M188" t="s">
        <v>534</v>
      </c>
      <c r="N188" t="s">
        <v>759</v>
      </c>
      <c r="O188" t="s">
        <v>535</v>
      </c>
      <c r="P188" t="s">
        <v>13</v>
      </c>
      <c r="Q188" t="s">
        <v>1115</v>
      </c>
      <c r="R188" t="s">
        <v>10</v>
      </c>
      <c r="S188" t="s">
        <v>10</v>
      </c>
      <c r="T188" t="s">
        <v>761</v>
      </c>
      <c r="U188" t="s">
        <v>538</v>
      </c>
      <c r="V188" t="s">
        <v>7</v>
      </c>
      <c r="W188" t="s">
        <v>1758</v>
      </c>
      <c r="X188" t="s">
        <v>29</v>
      </c>
    </row>
    <row r="189" spans="1:24" x14ac:dyDescent="0.25">
      <c r="A189" t="s">
        <v>114</v>
      </c>
      <c r="B189" t="s">
        <v>526</v>
      </c>
      <c r="C189" t="s">
        <v>1116</v>
      </c>
      <c r="D189" t="s">
        <v>528</v>
      </c>
      <c r="E189" t="s">
        <v>1117</v>
      </c>
      <c r="F189" t="s">
        <v>530</v>
      </c>
      <c r="G189" t="s">
        <v>531</v>
      </c>
      <c r="H189" t="s">
        <v>532</v>
      </c>
      <c r="I189" t="s">
        <v>8</v>
      </c>
      <c r="J189">
        <v>7.0000000000000007E-2</v>
      </c>
      <c r="K189" t="s">
        <v>533</v>
      </c>
      <c r="L189" t="s">
        <v>38</v>
      </c>
      <c r="M189" t="s">
        <v>534</v>
      </c>
      <c r="N189" t="s">
        <v>560</v>
      </c>
      <c r="O189" t="s">
        <v>535</v>
      </c>
      <c r="P189" t="s">
        <v>9</v>
      </c>
      <c r="Q189" t="s">
        <v>1118</v>
      </c>
      <c r="R189" t="s">
        <v>10</v>
      </c>
      <c r="S189" t="s">
        <v>10</v>
      </c>
      <c r="T189" t="s">
        <v>72</v>
      </c>
      <c r="U189" t="s">
        <v>538</v>
      </c>
      <c r="V189" t="s">
        <v>7</v>
      </c>
      <c r="W189" t="s">
        <v>1761</v>
      </c>
      <c r="X189" t="s">
        <v>29</v>
      </c>
    </row>
    <row r="190" spans="1:24" x14ac:dyDescent="0.25">
      <c r="A190" t="s">
        <v>115</v>
      </c>
      <c r="B190" t="s">
        <v>526</v>
      </c>
      <c r="C190" t="s">
        <v>1119</v>
      </c>
      <c r="D190" t="s">
        <v>528</v>
      </c>
      <c r="E190" t="s">
        <v>1120</v>
      </c>
      <c r="F190" t="s">
        <v>530</v>
      </c>
      <c r="G190" t="s">
        <v>531</v>
      </c>
      <c r="H190" t="s">
        <v>532</v>
      </c>
      <c r="I190" t="s">
        <v>8</v>
      </c>
      <c r="J190">
        <v>7.0000000000000007E-2</v>
      </c>
      <c r="K190" t="s">
        <v>533</v>
      </c>
      <c r="L190" t="s">
        <v>38</v>
      </c>
      <c r="M190" t="s">
        <v>534</v>
      </c>
      <c r="N190" t="s">
        <v>688</v>
      </c>
      <c r="O190" t="s">
        <v>535</v>
      </c>
      <c r="P190" t="s">
        <v>9</v>
      </c>
      <c r="Q190" t="s">
        <v>1121</v>
      </c>
      <c r="R190" t="s">
        <v>10</v>
      </c>
      <c r="S190" t="s">
        <v>10</v>
      </c>
      <c r="T190" t="s">
        <v>690</v>
      </c>
      <c r="U190" t="s">
        <v>538</v>
      </c>
      <c r="V190" t="s">
        <v>7</v>
      </c>
      <c r="W190" t="s">
        <v>1758</v>
      </c>
      <c r="X190" t="s">
        <v>29</v>
      </c>
    </row>
    <row r="191" spans="1:24" x14ac:dyDescent="0.25">
      <c r="A191" t="s">
        <v>128</v>
      </c>
      <c r="B191" t="s">
        <v>526</v>
      </c>
      <c r="C191" t="s">
        <v>1122</v>
      </c>
      <c r="D191" t="s">
        <v>528</v>
      </c>
      <c r="E191" t="s">
        <v>1123</v>
      </c>
      <c r="F191" t="s">
        <v>530</v>
      </c>
      <c r="G191" t="s">
        <v>531</v>
      </c>
      <c r="H191" t="s">
        <v>532</v>
      </c>
      <c r="I191" t="s">
        <v>8</v>
      </c>
      <c r="J191">
        <v>1.2E-2</v>
      </c>
      <c r="K191" t="s">
        <v>533</v>
      </c>
      <c r="L191" t="s">
        <v>38</v>
      </c>
      <c r="M191" t="s">
        <v>534</v>
      </c>
      <c r="N191" t="s">
        <v>746</v>
      </c>
      <c r="O191" t="s">
        <v>535</v>
      </c>
      <c r="P191" t="s">
        <v>6</v>
      </c>
      <c r="Q191" t="s">
        <v>1124</v>
      </c>
      <c r="R191" t="s">
        <v>10</v>
      </c>
      <c r="S191" t="s">
        <v>10</v>
      </c>
      <c r="T191" t="s">
        <v>748</v>
      </c>
      <c r="U191" t="s">
        <v>538</v>
      </c>
      <c r="V191" t="s">
        <v>7</v>
      </c>
      <c r="W191" t="s">
        <v>1758</v>
      </c>
      <c r="X191" t="s">
        <v>29</v>
      </c>
    </row>
    <row r="192" spans="1:24" x14ac:dyDescent="0.25">
      <c r="A192" t="s">
        <v>129</v>
      </c>
      <c r="B192" t="s">
        <v>526</v>
      </c>
      <c r="C192" t="s">
        <v>1125</v>
      </c>
      <c r="D192" t="s">
        <v>528</v>
      </c>
      <c r="E192" t="s">
        <v>1126</v>
      </c>
      <c r="F192" t="s">
        <v>530</v>
      </c>
      <c r="G192" t="s">
        <v>531</v>
      </c>
      <c r="H192" t="s">
        <v>532</v>
      </c>
      <c r="I192" t="s">
        <v>8</v>
      </c>
      <c r="J192">
        <v>0.01</v>
      </c>
      <c r="K192" t="s">
        <v>533</v>
      </c>
      <c r="L192" t="s">
        <v>38</v>
      </c>
      <c r="M192" t="s">
        <v>534</v>
      </c>
      <c r="N192" t="s">
        <v>555</v>
      </c>
      <c r="O192" t="s">
        <v>535</v>
      </c>
      <c r="P192" t="s">
        <v>6</v>
      </c>
      <c r="Q192" t="s">
        <v>1127</v>
      </c>
      <c r="R192" t="s">
        <v>10</v>
      </c>
      <c r="S192" t="s">
        <v>10</v>
      </c>
      <c r="T192" t="s">
        <v>557</v>
      </c>
      <c r="U192" t="s">
        <v>538</v>
      </c>
      <c r="V192" t="s">
        <v>7</v>
      </c>
      <c r="W192" t="s">
        <v>1760</v>
      </c>
      <c r="X192" t="s">
        <v>29</v>
      </c>
    </row>
    <row r="193" spans="1:24" x14ac:dyDescent="0.25">
      <c r="A193" t="s">
        <v>130</v>
      </c>
      <c r="B193" t="s">
        <v>526</v>
      </c>
      <c r="C193" t="s">
        <v>1128</v>
      </c>
      <c r="D193" t="s">
        <v>528</v>
      </c>
      <c r="E193" t="s">
        <v>1129</v>
      </c>
      <c r="F193" t="s">
        <v>530</v>
      </c>
      <c r="G193" t="s">
        <v>531</v>
      </c>
      <c r="H193" t="s">
        <v>532</v>
      </c>
      <c r="I193" t="s">
        <v>8</v>
      </c>
      <c r="J193">
        <v>1.0999999999999999E-2</v>
      </c>
      <c r="K193" t="s">
        <v>533</v>
      </c>
      <c r="L193" t="s">
        <v>38</v>
      </c>
      <c r="M193" t="s">
        <v>534</v>
      </c>
      <c r="N193" t="s">
        <v>508</v>
      </c>
      <c r="O193" t="s">
        <v>535</v>
      </c>
      <c r="P193" t="s">
        <v>6</v>
      </c>
      <c r="Q193" t="s">
        <v>1130</v>
      </c>
      <c r="R193" t="s">
        <v>10</v>
      </c>
      <c r="S193" t="s">
        <v>10</v>
      </c>
      <c r="T193" t="s">
        <v>616</v>
      </c>
      <c r="U193" t="s">
        <v>538</v>
      </c>
      <c r="V193" t="s">
        <v>7</v>
      </c>
      <c r="W193" t="s">
        <v>1761</v>
      </c>
      <c r="X193" t="s">
        <v>29</v>
      </c>
    </row>
    <row r="194" spans="1:24" x14ac:dyDescent="0.25">
      <c r="A194" t="s">
        <v>138</v>
      </c>
      <c r="B194" t="s">
        <v>526</v>
      </c>
      <c r="C194" t="s">
        <v>1131</v>
      </c>
      <c r="D194" t="s">
        <v>528</v>
      </c>
      <c r="E194" t="s">
        <v>1132</v>
      </c>
      <c r="F194" t="s">
        <v>530</v>
      </c>
      <c r="G194" t="s">
        <v>531</v>
      </c>
      <c r="H194" t="s">
        <v>532</v>
      </c>
      <c r="I194" t="s">
        <v>8</v>
      </c>
      <c r="J194">
        <v>0.03</v>
      </c>
      <c r="K194" t="s">
        <v>533</v>
      </c>
      <c r="L194" t="s">
        <v>38</v>
      </c>
      <c r="M194" t="s">
        <v>534</v>
      </c>
      <c r="N194" t="s">
        <v>545</v>
      </c>
      <c r="O194" t="s">
        <v>535</v>
      </c>
      <c r="P194" t="s">
        <v>13</v>
      </c>
      <c r="Q194" t="s">
        <v>1133</v>
      </c>
      <c r="R194" t="s">
        <v>10</v>
      </c>
      <c r="S194" t="s">
        <v>10</v>
      </c>
      <c r="T194" t="s">
        <v>547</v>
      </c>
      <c r="U194" t="s">
        <v>538</v>
      </c>
      <c r="V194" t="s">
        <v>7</v>
      </c>
      <c r="W194" t="s">
        <v>1760</v>
      </c>
      <c r="X194" t="s">
        <v>29</v>
      </c>
    </row>
    <row r="195" spans="1:24" x14ac:dyDescent="0.25">
      <c r="A195" t="s">
        <v>142</v>
      </c>
      <c r="B195" t="s">
        <v>526</v>
      </c>
      <c r="C195" t="s">
        <v>1134</v>
      </c>
      <c r="D195" t="s">
        <v>528</v>
      </c>
      <c r="E195" t="s">
        <v>1135</v>
      </c>
      <c r="F195" t="s">
        <v>530</v>
      </c>
      <c r="G195" t="s">
        <v>531</v>
      </c>
      <c r="H195" t="s">
        <v>532</v>
      </c>
      <c r="I195" t="s">
        <v>8</v>
      </c>
      <c r="J195">
        <v>3.3000000000000002E-2</v>
      </c>
      <c r="K195" t="s">
        <v>533</v>
      </c>
      <c r="L195" t="s">
        <v>38</v>
      </c>
      <c r="M195" t="s">
        <v>534</v>
      </c>
      <c r="N195" t="s">
        <v>688</v>
      </c>
      <c r="O195" t="s">
        <v>535</v>
      </c>
      <c r="P195" t="s">
        <v>13</v>
      </c>
      <c r="Q195" t="s">
        <v>1136</v>
      </c>
      <c r="R195" t="s">
        <v>10</v>
      </c>
      <c r="S195" t="s">
        <v>10</v>
      </c>
      <c r="T195" t="s">
        <v>690</v>
      </c>
      <c r="U195" t="s">
        <v>538</v>
      </c>
      <c r="V195" t="s">
        <v>7</v>
      </c>
      <c r="W195" t="s">
        <v>1758</v>
      </c>
      <c r="X195" t="s">
        <v>29</v>
      </c>
    </row>
    <row r="196" spans="1:24" x14ac:dyDescent="0.25">
      <c r="A196" t="s">
        <v>162</v>
      </c>
      <c r="B196" t="s">
        <v>526</v>
      </c>
      <c r="C196" t="s">
        <v>1137</v>
      </c>
      <c r="D196" t="s">
        <v>528</v>
      </c>
      <c r="E196" t="s">
        <v>1138</v>
      </c>
      <c r="F196" t="s">
        <v>530</v>
      </c>
      <c r="G196" t="s">
        <v>531</v>
      </c>
      <c r="H196" t="s">
        <v>532</v>
      </c>
      <c r="I196" t="s">
        <v>8</v>
      </c>
      <c r="J196">
        <v>7.0000000000000007E-2</v>
      </c>
      <c r="K196" t="s">
        <v>533</v>
      </c>
      <c r="L196" t="s">
        <v>38</v>
      </c>
      <c r="M196" t="s">
        <v>534</v>
      </c>
      <c r="N196" t="s">
        <v>610</v>
      </c>
      <c r="O196" t="s">
        <v>535</v>
      </c>
      <c r="P196" t="s">
        <v>9</v>
      </c>
      <c r="Q196" t="s">
        <v>1139</v>
      </c>
      <c r="R196" t="s">
        <v>10</v>
      </c>
      <c r="S196" t="s">
        <v>10</v>
      </c>
      <c r="T196" t="s">
        <v>612</v>
      </c>
      <c r="U196" t="s">
        <v>538</v>
      </c>
      <c r="V196" t="s">
        <v>7</v>
      </c>
      <c r="W196" t="s">
        <v>1758</v>
      </c>
      <c r="X196" t="s">
        <v>29</v>
      </c>
    </row>
    <row r="197" spans="1:24" x14ac:dyDescent="0.25">
      <c r="A197" t="s">
        <v>168</v>
      </c>
      <c r="B197" t="s">
        <v>526</v>
      </c>
      <c r="C197" t="s">
        <v>1140</v>
      </c>
      <c r="D197" t="s">
        <v>528</v>
      </c>
      <c r="E197" t="s">
        <v>1141</v>
      </c>
      <c r="F197" t="s">
        <v>530</v>
      </c>
      <c r="G197" t="s">
        <v>531</v>
      </c>
      <c r="H197" t="s">
        <v>532</v>
      </c>
      <c r="I197" t="s">
        <v>8</v>
      </c>
      <c r="J197">
        <v>3.5999999999999997E-2</v>
      </c>
      <c r="K197" t="s">
        <v>533</v>
      </c>
      <c r="L197" t="s">
        <v>38</v>
      </c>
      <c r="M197" t="s">
        <v>534</v>
      </c>
      <c r="N197" t="s">
        <v>564</v>
      </c>
      <c r="O197" t="s">
        <v>535</v>
      </c>
      <c r="P197" t="s">
        <v>13</v>
      </c>
      <c r="Q197" t="s">
        <v>1142</v>
      </c>
      <c r="R197" t="s">
        <v>10</v>
      </c>
      <c r="S197" t="s">
        <v>10</v>
      </c>
      <c r="T197" t="s">
        <v>566</v>
      </c>
      <c r="U197" t="s">
        <v>538</v>
      </c>
      <c r="V197" t="s">
        <v>7</v>
      </c>
      <c r="W197" t="s">
        <v>1760</v>
      </c>
      <c r="X197" t="s">
        <v>29</v>
      </c>
    </row>
    <row r="198" spans="1:24" x14ac:dyDescent="0.25">
      <c r="A198" t="s">
        <v>169</v>
      </c>
      <c r="B198" t="s">
        <v>526</v>
      </c>
      <c r="C198" t="s">
        <v>1143</v>
      </c>
      <c r="D198" t="s">
        <v>528</v>
      </c>
      <c r="E198" t="s">
        <v>1144</v>
      </c>
      <c r="F198" t="s">
        <v>530</v>
      </c>
      <c r="G198" t="s">
        <v>531</v>
      </c>
      <c r="H198" t="s">
        <v>532</v>
      </c>
      <c r="I198" t="s">
        <v>8</v>
      </c>
      <c r="J198">
        <v>7.0000000000000007E-2</v>
      </c>
      <c r="K198" t="s">
        <v>533</v>
      </c>
      <c r="L198" t="s">
        <v>38</v>
      </c>
      <c r="M198" t="s">
        <v>534</v>
      </c>
      <c r="N198" t="s">
        <v>550</v>
      </c>
      <c r="O198" t="s">
        <v>535</v>
      </c>
      <c r="P198" t="s">
        <v>9</v>
      </c>
      <c r="Q198" t="s">
        <v>1145</v>
      </c>
      <c r="R198" t="s">
        <v>10</v>
      </c>
      <c r="S198" t="s">
        <v>10</v>
      </c>
      <c r="T198" t="s">
        <v>552</v>
      </c>
      <c r="U198" t="s">
        <v>538</v>
      </c>
      <c r="V198" t="s">
        <v>7</v>
      </c>
      <c r="W198" t="s">
        <v>1758</v>
      </c>
      <c r="X198" t="s">
        <v>29</v>
      </c>
    </row>
    <row r="199" spans="1:24" x14ac:dyDescent="0.25">
      <c r="A199" t="s">
        <v>172</v>
      </c>
      <c r="B199" t="s">
        <v>526</v>
      </c>
      <c r="C199" t="s">
        <v>1146</v>
      </c>
      <c r="D199" t="s">
        <v>528</v>
      </c>
      <c r="E199" t="s">
        <v>1147</v>
      </c>
      <c r="F199" t="s">
        <v>530</v>
      </c>
      <c r="G199" t="s">
        <v>531</v>
      </c>
      <c r="H199" t="s">
        <v>532</v>
      </c>
      <c r="I199" t="s">
        <v>8</v>
      </c>
      <c r="J199">
        <v>0.01</v>
      </c>
      <c r="K199" t="s">
        <v>533</v>
      </c>
      <c r="L199" t="s">
        <v>38</v>
      </c>
      <c r="M199" t="s">
        <v>534</v>
      </c>
      <c r="N199" t="s">
        <v>605</v>
      </c>
      <c r="O199" t="s">
        <v>535</v>
      </c>
      <c r="P199" t="s">
        <v>6</v>
      </c>
      <c r="Q199" t="s">
        <v>1148</v>
      </c>
      <c r="R199" t="s">
        <v>10</v>
      </c>
      <c r="S199" t="s">
        <v>10</v>
      </c>
      <c r="T199" t="s">
        <v>607</v>
      </c>
      <c r="U199" t="s">
        <v>538</v>
      </c>
      <c r="V199" t="s">
        <v>7</v>
      </c>
      <c r="W199" t="s">
        <v>1758</v>
      </c>
      <c r="X199" t="s">
        <v>29</v>
      </c>
    </row>
    <row r="200" spans="1:24" x14ac:dyDescent="0.25">
      <c r="A200" t="s">
        <v>173</v>
      </c>
      <c r="B200" t="s">
        <v>526</v>
      </c>
      <c r="C200" t="s">
        <v>1149</v>
      </c>
      <c r="D200" t="s">
        <v>528</v>
      </c>
      <c r="E200" t="s">
        <v>1150</v>
      </c>
      <c r="F200" t="s">
        <v>530</v>
      </c>
      <c r="G200" t="s">
        <v>531</v>
      </c>
      <c r="H200" t="s">
        <v>532</v>
      </c>
      <c r="I200" t="s">
        <v>8</v>
      </c>
      <c r="J200">
        <v>7.0000000000000007E-2</v>
      </c>
      <c r="K200" t="s">
        <v>533</v>
      </c>
      <c r="L200" t="s">
        <v>38</v>
      </c>
      <c r="M200" t="s">
        <v>534</v>
      </c>
      <c r="N200" t="s">
        <v>703</v>
      </c>
      <c r="O200" t="s">
        <v>535</v>
      </c>
      <c r="P200" t="s">
        <v>9</v>
      </c>
      <c r="Q200" t="s">
        <v>1151</v>
      </c>
      <c r="R200" t="s">
        <v>10</v>
      </c>
      <c r="S200" t="s">
        <v>10</v>
      </c>
      <c r="T200" t="s">
        <v>705</v>
      </c>
      <c r="U200" t="s">
        <v>538</v>
      </c>
      <c r="V200" t="s">
        <v>7</v>
      </c>
      <c r="W200" t="s">
        <v>1760</v>
      </c>
      <c r="X200" t="s">
        <v>29</v>
      </c>
    </row>
    <row r="201" spans="1:24" x14ac:dyDescent="0.25">
      <c r="A201" t="s">
        <v>178</v>
      </c>
      <c r="B201" t="s">
        <v>526</v>
      </c>
      <c r="C201" t="s">
        <v>1152</v>
      </c>
      <c r="D201" t="s">
        <v>528</v>
      </c>
      <c r="E201" t="s">
        <v>1153</v>
      </c>
      <c r="F201" t="s">
        <v>530</v>
      </c>
      <c r="G201" t="s">
        <v>531</v>
      </c>
      <c r="H201" t="s">
        <v>532</v>
      </c>
      <c r="I201" t="s">
        <v>8</v>
      </c>
      <c r="J201">
        <v>7.0000000000000007E-2</v>
      </c>
      <c r="K201" t="s">
        <v>533</v>
      </c>
      <c r="L201" t="s">
        <v>38</v>
      </c>
      <c r="M201" t="s">
        <v>534</v>
      </c>
      <c r="N201" t="s">
        <v>600</v>
      </c>
      <c r="O201" t="s">
        <v>535</v>
      </c>
      <c r="P201" t="s">
        <v>9</v>
      </c>
      <c r="Q201" t="s">
        <v>1154</v>
      </c>
      <c r="R201" t="s">
        <v>10</v>
      </c>
      <c r="S201" t="s">
        <v>10</v>
      </c>
      <c r="T201" t="s">
        <v>602</v>
      </c>
      <c r="U201" t="s">
        <v>538</v>
      </c>
      <c r="V201" t="s">
        <v>7</v>
      </c>
      <c r="W201" t="s">
        <v>1760</v>
      </c>
      <c r="X201" t="s">
        <v>29</v>
      </c>
    </row>
    <row r="202" spans="1:24" x14ac:dyDescent="0.25">
      <c r="A202" t="s">
        <v>184</v>
      </c>
      <c r="B202" t="s">
        <v>526</v>
      </c>
      <c r="C202" t="s">
        <v>1155</v>
      </c>
      <c r="D202" t="s">
        <v>528</v>
      </c>
      <c r="E202" t="s">
        <v>1156</v>
      </c>
      <c r="F202" t="s">
        <v>530</v>
      </c>
      <c r="G202" t="s">
        <v>531</v>
      </c>
      <c r="H202" t="s">
        <v>532</v>
      </c>
      <c r="I202" t="s">
        <v>8</v>
      </c>
      <c r="J202">
        <v>7.0000000000000007E-2</v>
      </c>
      <c r="K202" t="s">
        <v>533</v>
      </c>
      <c r="L202" t="s">
        <v>38</v>
      </c>
      <c r="M202" t="s">
        <v>534</v>
      </c>
      <c r="N202" t="s">
        <v>674</v>
      </c>
      <c r="O202" t="s">
        <v>535</v>
      </c>
      <c r="P202" t="s">
        <v>9</v>
      </c>
      <c r="Q202" t="s">
        <v>1157</v>
      </c>
      <c r="R202" t="s">
        <v>10</v>
      </c>
      <c r="S202" t="s">
        <v>10</v>
      </c>
      <c r="T202" t="s">
        <v>676</v>
      </c>
      <c r="U202" t="s">
        <v>538</v>
      </c>
      <c r="V202" t="s">
        <v>7</v>
      </c>
      <c r="W202" t="s">
        <v>1759</v>
      </c>
      <c r="X202" t="s">
        <v>29</v>
      </c>
    </row>
    <row r="203" spans="1:24" x14ac:dyDescent="0.25">
      <c r="A203" t="s">
        <v>187</v>
      </c>
      <c r="B203" t="s">
        <v>526</v>
      </c>
      <c r="C203" t="s">
        <v>1158</v>
      </c>
      <c r="D203" t="s">
        <v>528</v>
      </c>
      <c r="E203" t="s">
        <v>1159</v>
      </c>
      <c r="F203" t="s">
        <v>530</v>
      </c>
      <c r="G203" t="s">
        <v>531</v>
      </c>
      <c r="H203" t="s">
        <v>532</v>
      </c>
      <c r="I203" t="s">
        <v>8</v>
      </c>
      <c r="J203">
        <v>0.11</v>
      </c>
      <c r="K203" t="s">
        <v>533</v>
      </c>
      <c r="L203" t="s">
        <v>38</v>
      </c>
      <c r="M203" t="s">
        <v>534</v>
      </c>
      <c r="N203" t="s">
        <v>582</v>
      </c>
      <c r="O203" t="s">
        <v>535</v>
      </c>
      <c r="P203" t="s">
        <v>9</v>
      </c>
      <c r="Q203" t="s">
        <v>1160</v>
      </c>
      <c r="R203" t="s">
        <v>10</v>
      </c>
      <c r="S203" t="s">
        <v>10</v>
      </c>
      <c r="T203" t="s">
        <v>584</v>
      </c>
      <c r="U203" t="s">
        <v>538</v>
      </c>
      <c r="V203" t="s">
        <v>7</v>
      </c>
      <c r="W203" t="s">
        <v>1763</v>
      </c>
      <c r="X203" t="s">
        <v>29</v>
      </c>
    </row>
    <row r="204" spans="1:24" x14ac:dyDescent="0.25">
      <c r="A204" t="s">
        <v>191</v>
      </c>
      <c r="B204" t="s">
        <v>526</v>
      </c>
      <c r="C204" t="s">
        <v>1161</v>
      </c>
      <c r="D204" t="s">
        <v>528</v>
      </c>
      <c r="E204" t="s">
        <v>1162</v>
      </c>
      <c r="F204" t="s">
        <v>530</v>
      </c>
      <c r="G204" t="s">
        <v>531</v>
      </c>
      <c r="H204" t="s">
        <v>532</v>
      </c>
      <c r="I204" t="s">
        <v>8</v>
      </c>
      <c r="J204">
        <v>3.5999999999999997E-2</v>
      </c>
      <c r="K204" t="s">
        <v>533</v>
      </c>
      <c r="L204" t="s">
        <v>38</v>
      </c>
      <c r="M204" t="s">
        <v>534</v>
      </c>
      <c r="N204" t="s">
        <v>506</v>
      </c>
      <c r="O204" t="s">
        <v>535</v>
      </c>
      <c r="P204" t="s">
        <v>13</v>
      </c>
      <c r="Q204" t="s">
        <v>1163</v>
      </c>
      <c r="R204" t="s">
        <v>10</v>
      </c>
      <c r="S204" t="s">
        <v>10</v>
      </c>
      <c r="T204" t="s">
        <v>542</v>
      </c>
      <c r="U204" t="s">
        <v>538</v>
      </c>
      <c r="V204" t="s">
        <v>7</v>
      </c>
      <c r="W204" t="s">
        <v>1759</v>
      </c>
      <c r="X204" t="s">
        <v>29</v>
      </c>
    </row>
    <row r="205" spans="1:24" x14ac:dyDescent="0.25">
      <c r="A205" t="s">
        <v>197</v>
      </c>
      <c r="B205" t="s">
        <v>526</v>
      </c>
      <c r="C205" t="s">
        <v>1164</v>
      </c>
      <c r="D205" t="s">
        <v>528</v>
      </c>
      <c r="E205" t="s">
        <v>1165</v>
      </c>
      <c r="F205" t="s">
        <v>530</v>
      </c>
      <c r="G205" t="s">
        <v>531</v>
      </c>
      <c r="H205" t="s">
        <v>532</v>
      </c>
      <c r="I205" t="s">
        <v>8</v>
      </c>
      <c r="J205">
        <v>3.5999999999999997E-2</v>
      </c>
      <c r="K205" t="s">
        <v>533</v>
      </c>
      <c r="L205" t="s">
        <v>38</v>
      </c>
      <c r="M205" t="s">
        <v>534</v>
      </c>
      <c r="N205" t="s">
        <v>746</v>
      </c>
      <c r="O205" t="s">
        <v>535</v>
      </c>
      <c r="P205" t="s">
        <v>13</v>
      </c>
      <c r="Q205" t="s">
        <v>1166</v>
      </c>
      <c r="R205" t="s">
        <v>10</v>
      </c>
      <c r="S205" t="s">
        <v>10</v>
      </c>
      <c r="T205" t="s">
        <v>748</v>
      </c>
      <c r="U205" t="s">
        <v>538</v>
      </c>
      <c r="V205" t="s">
        <v>7</v>
      </c>
      <c r="W205" t="s">
        <v>1758</v>
      </c>
      <c r="X205" t="s">
        <v>29</v>
      </c>
    </row>
    <row r="206" spans="1:24" x14ac:dyDescent="0.25">
      <c r="A206" t="s">
        <v>201</v>
      </c>
      <c r="B206" t="s">
        <v>526</v>
      </c>
      <c r="C206" t="s">
        <v>1167</v>
      </c>
      <c r="D206" t="s">
        <v>528</v>
      </c>
      <c r="E206" t="s">
        <v>1168</v>
      </c>
      <c r="F206" t="s">
        <v>530</v>
      </c>
      <c r="G206" t="s">
        <v>531</v>
      </c>
      <c r="H206" t="s">
        <v>532</v>
      </c>
      <c r="I206" t="s">
        <v>8</v>
      </c>
      <c r="J206">
        <v>3.5999999999999997E-2</v>
      </c>
      <c r="K206" t="s">
        <v>533</v>
      </c>
      <c r="L206" t="s">
        <v>38</v>
      </c>
      <c r="M206" t="s">
        <v>534</v>
      </c>
      <c r="N206" t="s">
        <v>666</v>
      </c>
      <c r="O206" t="s">
        <v>535</v>
      </c>
      <c r="P206" t="s">
        <v>13</v>
      </c>
      <c r="Q206" t="s">
        <v>1169</v>
      </c>
      <c r="R206" t="s">
        <v>10</v>
      </c>
      <c r="S206" t="s">
        <v>10</v>
      </c>
      <c r="T206" t="s">
        <v>668</v>
      </c>
      <c r="U206" t="s">
        <v>538</v>
      </c>
      <c r="V206" t="s">
        <v>7</v>
      </c>
      <c r="W206" t="s">
        <v>1761</v>
      </c>
      <c r="X206" t="s">
        <v>29</v>
      </c>
    </row>
    <row r="207" spans="1:24" x14ac:dyDescent="0.25">
      <c r="A207" t="s">
        <v>203</v>
      </c>
      <c r="B207" t="s">
        <v>526</v>
      </c>
      <c r="C207" t="s">
        <v>1170</v>
      </c>
      <c r="D207" t="s">
        <v>528</v>
      </c>
      <c r="E207" t="s">
        <v>1171</v>
      </c>
      <c r="F207" t="s">
        <v>530</v>
      </c>
      <c r="G207" t="s">
        <v>531</v>
      </c>
      <c r="H207" t="s">
        <v>532</v>
      </c>
      <c r="I207" t="s">
        <v>8</v>
      </c>
      <c r="J207">
        <v>5.7000000000000002E-2</v>
      </c>
      <c r="K207" t="s">
        <v>533</v>
      </c>
      <c r="L207" t="s">
        <v>38</v>
      </c>
      <c r="M207" t="s">
        <v>534</v>
      </c>
      <c r="N207" t="s">
        <v>582</v>
      </c>
      <c r="O207" t="s">
        <v>535</v>
      </c>
      <c r="P207" t="s">
        <v>13</v>
      </c>
      <c r="Q207" t="s">
        <v>1172</v>
      </c>
      <c r="R207" t="s">
        <v>10</v>
      </c>
      <c r="S207" t="s">
        <v>10</v>
      </c>
      <c r="T207" t="s">
        <v>584</v>
      </c>
      <c r="U207" t="s">
        <v>538</v>
      </c>
      <c r="V207" t="s">
        <v>7</v>
      </c>
      <c r="W207" t="s">
        <v>1763</v>
      </c>
      <c r="X207" t="s">
        <v>29</v>
      </c>
    </row>
    <row r="208" spans="1:24" x14ac:dyDescent="0.25">
      <c r="A208" t="s">
        <v>206</v>
      </c>
      <c r="B208" t="s">
        <v>526</v>
      </c>
      <c r="C208" t="s">
        <v>1173</v>
      </c>
      <c r="D208" t="s">
        <v>528</v>
      </c>
      <c r="E208" t="s">
        <v>1174</v>
      </c>
      <c r="F208" t="s">
        <v>530</v>
      </c>
      <c r="G208" t="s">
        <v>531</v>
      </c>
      <c r="H208" t="s">
        <v>532</v>
      </c>
      <c r="I208" t="s">
        <v>8</v>
      </c>
      <c r="J208">
        <v>7.0000000000000007E-2</v>
      </c>
      <c r="K208" t="s">
        <v>533</v>
      </c>
      <c r="L208" t="s">
        <v>38</v>
      </c>
      <c r="M208" t="s">
        <v>534</v>
      </c>
      <c r="N208" t="s">
        <v>746</v>
      </c>
      <c r="O208" t="s">
        <v>535</v>
      </c>
      <c r="P208" t="s">
        <v>9</v>
      </c>
      <c r="Q208" t="s">
        <v>1175</v>
      </c>
      <c r="R208" t="s">
        <v>10</v>
      </c>
      <c r="S208" t="s">
        <v>10</v>
      </c>
      <c r="T208" t="s">
        <v>748</v>
      </c>
      <c r="U208" t="s">
        <v>538</v>
      </c>
      <c r="V208" t="s">
        <v>7</v>
      </c>
      <c r="W208" t="s">
        <v>1758</v>
      </c>
      <c r="X208" t="s">
        <v>29</v>
      </c>
    </row>
    <row r="209" spans="1:24" x14ac:dyDescent="0.25">
      <c r="A209" t="s">
        <v>214</v>
      </c>
      <c r="B209" t="s">
        <v>526</v>
      </c>
      <c r="C209" t="s">
        <v>1176</v>
      </c>
      <c r="D209" t="s">
        <v>528</v>
      </c>
      <c r="E209" t="s">
        <v>1177</v>
      </c>
      <c r="F209" t="s">
        <v>530</v>
      </c>
      <c r="G209" t="s">
        <v>531</v>
      </c>
      <c r="H209" t="s">
        <v>532</v>
      </c>
      <c r="I209" t="s">
        <v>8</v>
      </c>
      <c r="J209">
        <v>3.9600000000000003E-2</v>
      </c>
      <c r="K209" t="s">
        <v>533</v>
      </c>
      <c r="L209" t="s">
        <v>38</v>
      </c>
      <c r="M209" t="s">
        <v>534</v>
      </c>
      <c r="N209" t="s">
        <v>645</v>
      </c>
      <c r="O209" t="s">
        <v>535</v>
      </c>
      <c r="P209" t="s">
        <v>13</v>
      </c>
      <c r="Q209" t="s">
        <v>1178</v>
      </c>
      <c r="R209" t="s">
        <v>10</v>
      </c>
      <c r="S209" t="s">
        <v>10</v>
      </c>
      <c r="T209" t="s">
        <v>647</v>
      </c>
      <c r="U209" t="s">
        <v>538</v>
      </c>
      <c r="V209" t="s">
        <v>7</v>
      </c>
      <c r="W209" t="s">
        <v>1765</v>
      </c>
      <c r="X209" t="s">
        <v>29</v>
      </c>
    </row>
    <row r="210" spans="1:24" x14ac:dyDescent="0.25">
      <c r="A210" t="s">
        <v>217</v>
      </c>
      <c r="B210" t="s">
        <v>526</v>
      </c>
      <c r="C210" t="s">
        <v>1179</v>
      </c>
      <c r="D210" t="s">
        <v>528</v>
      </c>
      <c r="E210" t="s">
        <v>1180</v>
      </c>
      <c r="F210" t="s">
        <v>530</v>
      </c>
      <c r="G210" t="s">
        <v>531</v>
      </c>
      <c r="H210" t="s">
        <v>532</v>
      </c>
      <c r="I210" t="s">
        <v>8</v>
      </c>
      <c r="J210">
        <v>0.08</v>
      </c>
      <c r="K210" t="s">
        <v>533</v>
      </c>
      <c r="L210" t="s">
        <v>38</v>
      </c>
      <c r="M210" t="s">
        <v>534</v>
      </c>
      <c r="N210" t="s">
        <v>503</v>
      </c>
      <c r="O210" t="s">
        <v>535</v>
      </c>
      <c r="P210" t="s">
        <v>9</v>
      </c>
      <c r="Q210" t="s">
        <v>1181</v>
      </c>
      <c r="R210" t="s">
        <v>10</v>
      </c>
      <c r="S210" t="s">
        <v>10</v>
      </c>
      <c r="T210" t="s">
        <v>625</v>
      </c>
      <c r="U210" t="s">
        <v>538</v>
      </c>
      <c r="V210" t="s">
        <v>7</v>
      </c>
      <c r="W210" t="s">
        <v>1764</v>
      </c>
      <c r="X210" t="s">
        <v>29</v>
      </c>
    </row>
    <row r="211" spans="1:24" x14ac:dyDescent="0.25">
      <c r="A211" t="s">
        <v>219</v>
      </c>
      <c r="B211" t="s">
        <v>526</v>
      </c>
      <c r="C211" t="s">
        <v>1182</v>
      </c>
      <c r="D211" t="s">
        <v>528</v>
      </c>
      <c r="E211" t="s">
        <v>1183</v>
      </c>
      <c r="F211" t="s">
        <v>530</v>
      </c>
      <c r="G211" t="s">
        <v>531</v>
      </c>
      <c r="H211" t="s">
        <v>532</v>
      </c>
      <c r="I211" t="s">
        <v>8</v>
      </c>
      <c r="J211">
        <v>3.5999999999999997E-2</v>
      </c>
      <c r="K211" t="s">
        <v>533</v>
      </c>
      <c r="L211" t="s">
        <v>38</v>
      </c>
      <c r="M211" t="s">
        <v>534</v>
      </c>
      <c r="N211" t="s">
        <v>550</v>
      </c>
      <c r="O211" t="s">
        <v>535</v>
      </c>
      <c r="P211" t="s">
        <v>13</v>
      </c>
      <c r="Q211" t="s">
        <v>1184</v>
      </c>
      <c r="R211" t="s">
        <v>10</v>
      </c>
      <c r="S211" t="s">
        <v>10</v>
      </c>
      <c r="T211" t="s">
        <v>552</v>
      </c>
      <c r="U211" t="s">
        <v>538</v>
      </c>
      <c r="V211" t="s">
        <v>7</v>
      </c>
      <c r="W211" t="s">
        <v>1758</v>
      </c>
      <c r="X211" t="s">
        <v>29</v>
      </c>
    </row>
    <row r="212" spans="1:24" x14ac:dyDescent="0.25">
      <c r="A212" t="s">
        <v>224</v>
      </c>
      <c r="B212" t="s">
        <v>526</v>
      </c>
      <c r="C212" t="s">
        <v>1185</v>
      </c>
      <c r="D212" t="s">
        <v>528</v>
      </c>
      <c r="E212" t="s">
        <v>1186</v>
      </c>
      <c r="F212" t="s">
        <v>530</v>
      </c>
      <c r="G212" t="s">
        <v>531</v>
      </c>
      <c r="H212" t="s">
        <v>532</v>
      </c>
      <c r="I212" t="s">
        <v>8</v>
      </c>
      <c r="J212">
        <v>1.2E-2</v>
      </c>
      <c r="K212" t="s">
        <v>533</v>
      </c>
      <c r="L212" t="s">
        <v>38</v>
      </c>
      <c r="M212" t="s">
        <v>534</v>
      </c>
      <c r="N212" t="s">
        <v>703</v>
      </c>
      <c r="O212" t="s">
        <v>535</v>
      </c>
      <c r="P212" t="s">
        <v>6</v>
      </c>
      <c r="Q212" t="s">
        <v>1187</v>
      </c>
      <c r="R212" t="s">
        <v>10</v>
      </c>
      <c r="S212" t="s">
        <v>10</v>
      </c>
      <c r="T212" t="s">
        <v>705</v>
      </c>
      <c r="U212" t="s">
        <v>538</v>
      </c>
      <c r="V212" t="s">
        <v>7</v>
      </c>
      <c r="W212" t="s">
        <v>1760</v>
      </c>
      <c r="X212" t="s">
        <v>29</v>
      </c>
    </row>
    <row r="213" spans="1:24" x14ac:dyDescent="0.25">
      <c r="A213" t="s">
        <v>227</v>
      </c>
      <c r="B213" t="s">
        <v>526</v>
      </c>
      <c r="C213" t="s">
        <v>1188</v>
      </c>
      <c r="D213" t="s">
        <v>528</v>
      </c>
      <c r="E213" t="s">
        <v>1189</v>
      </c>
      <c r="F213" t="s">
        <v>530</v>
      </c>
      <c r="G213" t="s">
        <v>531</v>
      </c>
      <c r="H213" t="s">
        <v>532</v>
      </c>
      <c r="I213" t="s">
        <v>8</v>
      </c>
      <c r="J213">
        <v>3.3000000000000002E-2</v>
      </c>
      <c r="K213" t="s">
        <v>533</v>
      </c>
      <c r="L213" t="s">
        <v>38</v>
      </c>
      <c r="M213" t="s">
        <v>534</v>
      </c>
      <c r="N213" t="s">
        <v>574</v>
      </c>
      <c r="O213" t="s">
        <v>535</v>
      </c>
      <c r="P213" t="s">
        <v>13</v>
      </c>
      <c r="Q213" t="s">
        <v>1190</v>
      </c>
      <c r="R213" t="s">
        <v>10</v>
      </c>
      <c r="S213" t="s">
        <v>10</v>
      </c>
      <c r="T213" t="s">
        <v>576</v>
      </c>
      <c r="U213" t="s">
        <v>538</v>
      </c>
      <c r="V213" t="s">
        <v>7</v>
      </c>
      <c r="W213" t="s">
        <v>1762</v>
      </c>
      <c r="X213" t="s">
        <v>29</v>
      </c>
    </row>
    <row r="214" spans="1:24" x14ac:dyDescent="0.25">
      <c r="A214" t="s">
        <v>229</v>
      </c>
      <c r="B214" t="s">
        <v>526</v>
      </c>
      <c r="C214" t="s">
        <v>1191</v>
      </c>
      <c r="D214" t="s">
        <v>528</v>
      </c>
      <c r="E214" t="s">
        <v>1192</v>
      </c>
      <c r="F214" t="s">
        <v>530</v>
      </c>
      <c r="G214" t="s">
        <v>531</v>
      </c>
      <c r="H214" t="s">
        <v>532</v>
      </c>
      <c r="I214" t="s">
        <v>8</v>
      </c>
      <c r="J214">
        <v>3.5999999999999997E-2</v>
      </c>
      <c r="K214" t="s">
        <v>533</v>
      </c>
      <c r="L214" t="s">
        <v>38</v>
      </c>
      <c r="M214" t="s">
        <v>534</v>
      </c>
      <c r="N214" t="s">
        <v>674</v>
      </c>
      <c r="O214" t="s">
        <v>535</v>
      </c>
      <c r="P214" t="s">
        <v>13</v>
      </c>
      <c r="Q214" t="s">
        <v>1193</v>
      </c>
      <c r="R214" t="s">
        <v>10</v>
      </c>
      <c r="S214" t="s">
        <v>10</v>
      </c>
      <c r="T214" t="s">
        <v>676</v>
      </c>
      <c r="U214" t="s">
        <v>538</v>
      </c>
      <c r="V214" t="s">
        <v>7</v>
      </c>
      <c r="W214" t="s">
        <v>1759</v>
      </c>
      <c r="X214" t="s">
        <v>29</v>
      </c>
    </row>
    <row r="215" spans="1:24" x14ac:dyDescent="0.25">
      <c r="A215" t="s">
        <v>234</v>
      </c>
      <c r="B215" t="s">
        <v>526</v>
      </c>
      <c r="C215" t="s">
        <v>1194</v>
      </c>
      <c r="D215" t="s">
        <v>528</v>
      </c>
      <c r="E215" t="s">
        <v>1195</v>
      </c>
      <c r="F215" t="s">
        <v>530</v>
      </c>
      <c r="G215" t="s">
        <v>531</v>
      </c>
      <c r="H215" t="s">
        <v>532</v>
      </c>
      <c r="I215" t="s">
        <v>8</v>
      </c>
      <c r="J215">
        <v>3.3000000000000002E-2</v>
      </c>
      <c r="K215" t="s">
        <v>533</v>
      </c>
      <c r="L215" t="s">
        <v>38</v>
      </c>
      <c r="M215" t="s">
        <v>534</v>
      </c>
      <c r="N215" t="s">
        <v>708</v>
      </c>
      <c r="O215" t="s">
        <v>535</v>
      </c>
      <c r="P215" t="s">
        <v>13</v>
      </c>
      <c r="Q215" t="s">
        <v>1196</v>
      </c>
      <c r="R215" t="s">
        <v>10</v>
      </c>
      <c r="S215" t="s">
        <v>10</v>
      </c>
      <c r="T215" t="s">
        <v>710</v>
      </c>
      <c r="U215" t="s">
        <v>538</v>
      </c>
      <c r="V215" t="s">
        <v>7</v>
      </c>
      <c r="W215" t="s">
        <v>1758</v>
      </c>
      <c r="X215" t="s">
        <v>29</v>
      </c>
    </row>
    <row r="216" spans="1:24" x14ac:dyDescent="0.25">
      <c r="A216" t="s">
        <v>238</v>
      </c>
      <c r="B216" t="s">
        <v>526</v>
      </c>
      <c r="C216" t="s">
        <v>1197</v>
      </c>
      <c r="D216" t="s">
        <v>528</v>
      </c>
      <c r="E216" t="s">
        <v>1198</v>
      </c>
      <c r="F216" t="s">
        <v>530</v>
      </c>
      <c r="G216" t="s">
        <v>531</v>
      </c>
      <c r="H216" t="s">
        <v>532</v>
      </c>
      <c r="I216" t="s">
        <v>8</v>
      </c>
      <c r="J216">
        <v>0.03</v>
      </c>
      <c r="K216" t="s">
        <v>533</v>
      </c>
      <c r="L216" t="s">
        <v>38</v>
      </c>
      <c r="M216" t="s">
        <v>534</v>
      </c>
      <c r="N216" t="s">
        <v>605</v>
      </c>
      <c r="O216" t="s">
        <v>535</v>
      </c>
      <c r="P216" t="s">
        <v>13</v>
      </c>
      <c r="Q216" t="s">
        <v>1199</v>
      </c>
      <c r="R216" t="s">
        <v>10</v>
      </c>
      <c r="S216" t="s">
        <v>10</v>
      </c>
      <c r="T216" t="s">
        <v>607</v>
      </c>
      <c r="U216" t="s">
        <v>538</v>
      </c>
      <c r="V216" t="s">
        <v>7</v>
      </c>
      <c r="W216" t="s">
        <v>1758</v>
      </c>
      <c r="X216" t="s">
        <v>29</v>
      </c>
    </row>
    <row r="217" spans="1:24" x14ac:dyDescent="0.25">
      <c r="A217" t="s">
        <v>239</v>
      </c>
      <c r="B217" t="s">
        <v>526</v>
      </c>
      <c r="C217" t="s">
        <v>1200</v>
      </c>
      <c r="D217" t="s">
        <v>528</v>
      </c>
      <c r="E217" t="s">
        <v>1201</v>
      </c>
      <c r="F217" t="s">
        <v>530</v>
      </c>
      <c r="G217" t="s">
        <v>531</v>
      </c>
      <c r="H217" t="s">
        <v>532</v>
      </c>
      <c r="I217" t="s">
        <v>8</v>
      </c>
      <c r="J217">
        <v>3.5999999999999997E-2</v>
      </c>
      <c r="K217" t="s">
        <v>533</v>
      </c>
      <c r="L217" t="s">
        <v>38</v>
      </c>
      <c r="M217" t="s">
        <v>534</v>
      </c>
      <c r="N217" t="s">
        <v>767</v>
      </c>
      <c r="O217" t="s">
        <v>535</v>
      </c>
      <c r="P217" t="s">
        <v>13</v>
      </c>
      <c r="Q217" t="s">
        <v>1202</v>
      </c>
      <c r="R217" t="s">
        <v>10</v>
      </c>
      <c r="S217" t="s">
        <v>10</v>
      </c>
      <c r="T217" t="s">
        <v>769</v>
      </c>
      <c r="U217" t="s">
        <v>538</v>
      </c>
      <c r="V217" t="s">
        <v>7</v>
      </c>
      <c r="W217" t="s">
        <v>1761</v>
      </c>
      <c r="X217" t="s">
        <v>29</v>
      </c>
    </row>
    <row r="218" spans="1:24" x14ac:dyDescent="0.25">
      <c r="A218" t="s">
        <v>242</v>
      </c>
      <c r="B218" t="s">
        <v>526</v>
      </c>
      <c r="C218" t="s">
        <v>1203</v>
      </c>
      <c r="D218" t="s">
        <v>528</v>
      </c>
      <c r="E218" t="s">
        <v>1204</v>
      </c>
      <c r="F218" t="s">
        <v>530</v>
      </c>
      <c r="G218" t="s">
        <v>531</v>
      </c>
      <c r="H218" t="s">
        <v>532</v>
      </c>
      <c r="I218" t="s">
        <v>8</v>
      </c>
      <c r="J218">
        <v>3.3000000000000002E-2</v>
      </c>
      <c r="K218" t="s">
        <v>533</v>
      </c>
      <c r="L218" t="s">
        <v>38</v>
      </c>
      <c r="M218" t="s">
        <v>534</v>
      </c>
      <c r="N218" t="s">
        <v>505</v>
      </c>
      <c r="O218" t="s">
        <v>535</v>
      </c>
      <c r="P218" t="s">
        <v>13</v>
      </c>
      <c r="Q218" t="s">
        <v>1205</v>
      </c>
      <c r="R218" t="s">
        <v>10</v>
      </c>
      <c r="S218" t="s">
        <v>10</v>
      </c>
      <c r="T218" t="s">
        <v>537</v>
      </c>
      <c r="U218" t="s">
        <v>538</v>
      </c>
      <c r="V218" t="s">
        <v>7</v>
      </c>
      <c r="W218" t="s">
        <v>1758</v>
      </c>
      <c r="X218" t="s">
        <v>29</v>
      </c>
    </row>
    <row r="219" spans="1:24" x14ac:dyDescent="0.25">
      <c r="A219" t="s">
        <v>245</v>
      </c>
      <c r="B219" t="s">
        <v>526</v>
      </c>
      <c r="C219" t="s">
        <v>1206</v>
      </c>
      <c r="D219" t="s">
        <v>528</v>
      </c>
      <c r="E219" t="s">
        <v>1207</v>
      </c>
      <c r="F219" t="s">
        <v>530</v>
      </c>
      <c r="G219" t="s">
        <v>531</v>
      </c>
      <c r="H219" t="s">
        <v>532</v>
      </c>
      <c r="I219" t="s">
        <v>8</v>
      </c>
      <c r="J219">
        <v>3.5999999999999997E-2</v>
      </c>
      <c r="K219" t="s">
        <v>533</v>
      </c>
      <c r="L219" t="s">
        <v>38</v>
      </c>
      <c r="M219" t="s">
        <v>534</v>
      </c>
      <c r="N219" t="s">
        <v>569</v>
      </c>
      <c r="O219" t="s">
        <v>535</v>
      </c>
      <c r="P219" t="s">
        <v>13</v>
      </c>
      <c r="Q219" t="s">
        <v>1208</v>
      </c>
      <c r="R219" t="s">
        <v>10</v>
      </c>
      <c r="S219" t="s">
        <v>10</v>
      </c>
      <c r="T219" t="s">
        <v>571</v>
      </c>
      <c r="U219" t="s">
        <v>538</v>
      </c>
      <c r="V219" t="s">
        <v>7</v>
      </c>
      <c r="W219" t="s">
        <v>1761</v>
      </c>
      <c r="X219" t="s">
        <v>29</v>
      </c>
    </row>
    <row r="220" spans="1:24" x14ac:dyDescent="0.25">
      <c r="A220" t="s">
        <v>250</v>
      </c>
      <c r="B220" t="s">
        <v>526</v>
      </c>
      <c r="C220" t="s">
        <v>1209</v>
      </c>
      <c r="D220" t="s">
        <v>528</v>
      </c>
      <c r="E220" t="s">
        <v>1210</v>
      </c>
      <c r="F220" t="s">
        <v>530</v>
      </c>
      <c r="G220" t="s">
        <v>531</v>
      </c>
      <c r="H220" t="s">
        <v>532</v>
      </c>
      <c r="I220" t="s">
        <v>8</v>
      </c>
      <c r="J220">
        <v>1.0999999999999999E-2</v>
      </c>
      <c r="K220" t="s">
        <v>533</v>
      </c>
      <c r="L220" t="s">
        <v>38</v>
      </c>
      <c r="M220" t="s">
        <v>534</v>
      </c>
      <c r="N220" t="s">
        <v>560</v>
      </c>
      <c r="O220" t="s">
        <v>535</v>
      </c>
      <c r="P220" t="s">
        <v>6</v>
      </c>
      <c r="Q220" t="s">
        <v>1211</v>
      </c>
      <c r="R220" t="s">
        <v>10</v>
      </c>
      <c r="S220" t="s">
        <v>10</v>
      </c>
      <c r="T220" t="s">
        <v>72</v>
      </c>
      <c r="U220" t="s">
        <v>538</v>
      </c>
      <c r="V220" t="s">
        <v>7</v>
      </c>
      <c r="W220" t="s">
        <v>1761</v>
      </c>
      <c r="X220" t="s">
        <v>29</v>
      </c>
    </row>
    <row r="221" spans="1:24" x14ac:dyDescent="0.25">
      <c r="A221" t="s">
        <v>251</v>
      </c>
      <c r="B221" t="s">
        <v>526</v>
      </c>
      <c r="C221" t="s">
        <v>1212</v>
      </c>
      <c r="D221" t="s">
        <v>528</v>
      </c>
      <c r="E221" t="s">
        <v>1213</v>
      </c>
      <c r="F221" t="s">
        <v>530</v>
      </c>
      <c r="G221" t="s">
        <v>531</v>
      </c>
      <c r="H221" t="s">
        <v>532</v>
      </c>
      <c r="I221" t="s">
        <v>8</v>
      </c>
      <c r="J221">
        <v>3.3000000000000002E-2</v>
      </c>
      <c r="K221" t="s">
        <v>533</v>
      </c>
      <c r="L221" t="s">
        <v>38</v>
      </c>
      <c r="M221" t="s">
        <v>534</v>
      </c>
      <c r="N221" t="s">
        <v>695</v>
      </c>
      <c r="O221" t="s">
        <v>535</v>
      </c>
      <c r="P221" t="s">
        <v>13</v>
      </c>
      <c r="Q221" t="s">
        <v>1214</v>
      </c>
      <c r="R221" t="s">
        <v>10</v>
      </c>
      <c r="S221" t="s">
        <v>10</v>
      </c>
      <c r="T221" t="s">
        <v>697</v>
      </c>
      <c r="U221" t="s">
        <v>538</v>
      </c>
      <c r="V221" t="s">
        <v>7</v>
      </c>
      <c r="W221" t="s">
        <v>1761</v>
      </c>
      <c r="X221" t="s">
        <v>29</v>
      </c>
    </row>
    <row r="222" spans="1:24" x14ac:dyDescent="0.25">
      <c r="A222" t="s">
        <v>253</v>
      </c>
      <c r="B222" t="s">
        <v>526</v>
      </c>
      <c r="C222" t="s">
        <v>1215</v>
      </c>
      <c r="D222" t="s">
        <v>528</v>
      </c>
      <c r="E222" t="s">
        <v>1216</v>
      </c>
      <c r="F222" t="s">
        <v>530</v>
      </c>
      <c r="G222" t="s">
        <v>531</v>
      </c>
      <c r="H222" t="s">
        <v>532</v>
      </c>
      <c r="I222" t="s">
        <v>8</v>
      </c>
      <c r="J222">
        <v>1.0999999999999999E-2</v>
      </c>
      <c r="K222" t="s">
        <v>533</v>
      </c>
      <c r="L222" t="s">
        <v>38</v>
      </c>
      <c r="M222" t="s">
        <v>534</v>
      </c>
      <c r="N222" t="s">
        <v>504</v>
      </c>
      <c r="O222" t="s">
        <v>535</v>
      </c>
      <c r="P222" t="s">
        <v>6</v>
      </c>
      <c r="Q222" t="s">
        <v>1217</v>
      </c>
      <c r="R222" t="s">
        <v>10</v>
      </c>
      <c r="S222" t="s">
        <v>10</v>
      </c>
      <c r="T222" t="s">
        <v>797</v>
      </c>
      <c r="U222" t="s">
        <v>538</v>
      </c>
      <c r="V222" t="s">
        <v>7</v>
      </c>
      <c r="W222" t="s">
        <v>1762</v>
      </c>
      <c r="X222" t="s">
        <v>29</v>
      </c>
    </row>
    <row r="223" spans="1:24" x14ac:dyDescent="0.25">
      <c r="A223" t="s">
        <v>259</v>
      </c>
      <c r="B223" t="s">
        <v>526</v>
      </c>
      <c r="C223" t="s">
        <v>1218</v>
      </c>
      <c r="D223" t="s">
        <v>528</v>
      </c>
      <c r="E223" t="s">
        <v>1219</v>
      </c>
      <c r="F223" t="s">
        <v>530</v>
      </c>
      <c r="G223" t="s">
        <v>531</v>
      </c>
      <c r="H223" t="s">
        <v>532</v>
      </c>
      <c r="I223" t="s">
        <v>8</v>
      </c>
      <c r="J223">
        <v>1.0999999999999999E-2</v>
      </c>
      <c r="K223" t="s">
        <v>533</v>
      </c>
      <c r="L223" t="s">
        <v>38</v>
      </c>
      <c r="M223" t="s">
        <v>534</v>
      </c>
      <c r="N223" t="s">
        <v>759</v>
      </c>
      <c r="O223" t="s">
        <v>535</v>
      </c>
      <c r="P223" t="s">
        <v>6</v>
      </c>
      <c r="Q223" t="s">
        <v>1220</v>
      </c>
      <c r="R223" t="s">
        <v>10</v>
      </c>
      <c r="S223" t="s">
        <v>10</v>
      </c>
      <c r="T223" t="s">
        <v>761</v>
      </c>
      <c r="U223" t="s">
        <v>538</v>
      </c>
      <c r="V223" t="s">
        <v>7</v>
      </c>
      <c r="W223" t="s">
        <v>1758</v>
      </c>
      <c r="X223" t="s">
        <v>29</v>
      </c>
    </row>
    <row r="224" spans="1:24" x14ac:dyDescent="0.25">
      <c r="A224" t="s">
        <v>261</v>
      </c>
      <c r="B224" t="s">
        <v>526</v>
      </c>
      <c r="C224" t="s">
        <v>1221</v>
      </c>
      <c r="D224" t="s">
        <v>528</v>
      </c>
      <c r="E224" t="s">
        <v>1222</v>
      </c>
      <c r="F224" t="s">
        <v>530</v>
      </c>
      <c r="G224" t="s">
        <v>531</v>
      </c>
      <c r="H224" t="s">
        <v>532</v>
      </c>
      <c r="I224" t="s">
        <v>8</v>
      </c>
      <c r="J224">
        <v>1.0999999999999999E-2</v>
      </c>
      <c r="K224" t="s">
        <v>533</v>
      </c>
      <c r="L224" t="s">
        <v>38</v>
      </c>
      <c r="M224" t="s">
        <v>534</v>
      </c>
      <c r="N224" t="s">
        <v>574</v>
      </c>
      <c r="O224" t="s">
        <v>535</v>
      </c>
      <c r="P224" t="s">
        <v>6</v>
      </c>
      <c r="Q224" t="s">
        <v>1223</v>
      </c>
      <c r="R224" t="s">
        <v>10</v>
      </c>
      <c r="S224" t="s">
        <v>10</v>
      </c>
      <c r="T224" t="s">
        <v>576</v>
      </c>
      <c r="U224" t="s">
        <v>538</v>
      </c>
      <c r="V224" t="s">
        <v>7</v>
      </c>
      <c r="W224" t="s">
        <v>1762</v>
      </c>
      <c r="X224" t="s">
        <v>29</v>
      </c>
    </row>
    <row r="225" spans="1:24" x14ac:dyDescent="0.25">
      <c r="A225" t="s">
        <v>264</v>
      </c>
      <c r="B225" t="s">
        <v>526</v>
      </c>
      <c r="C225" t="s">
        <v>1224</v>
      </c>
      <c r="D225" t="s">
        <v>528</v>
      </c>
      <c r="E225" t="s">
        <v>1225</v>
      </c>
      <c r="F225" t="s">
        <v>530</v>
      </c>
      <c r="G225" t="s">
        <v>531</v>
      </c>
      <c r="H225" t="s">
        <v>532</v>
      </c>
      <c r="I225" t="s">
        <v>8</v>
      </c>
      <c r="J225">
        <v>1.4E-2</v>
      </c>
      <c r="K225" t="s">
        <v>533</v>
      </c>
      <c r="L225" t="s">
        <v>38</v>
      </c>
      <c r="M225" t="s">
        <v>534</v>
      </c>
      <c r="N225" t="s">
        <v>610</v>
      </c>
      <c r="O225" t="s">
        <v>535</v>
      </c>
      <c r="P225" t="s">
        <v>6</v>
      </c>
      <c r="Q225" t="s">
        <v>1226</v>
      </c>
      <c r="R225" t="s">
        <v>10</v>
      </c>
      <c r="S225" t="s">
        <v>10</v>
      </c>
      <c r="T225" t="s">
        <v>612</v>
      </c>
      <c r="U225" t="s">
        <v>538</v>
      </c>
      <c r="V225" t="s">
        <v>7</v>
      </c>
      <c r="W225" t="s">
        <v>1758</v>
      </c>
      <c r="X225" t="s">
        <v>29</v>
      </c>
    </row>
    <row r="226" spans="1:24" x14ac:dyDescent="0.25">
      <c r="A226" t="s">
        <v>265</v>
      </c>
      <c r="B226" t="s">
        <v>526</v>
      </c>
      <c r="C226" t="s">
        <v>1227</v>
      </c>
      <c r="D226" t="s">
        <v>528</v>
      </c>
      <c r="E226" t="s">
        <v>1228</v>
      </c>
      <c r="F226" t="s">
        <v>530</v>
      </c>
      <c r="G226" t="s">
        <v>531</v>
      </c>
      <c r="H226" t="s">
        <v>532</v>
      </c>
      <c r="I226" t="s">
        <v>8</v>
      </c>
      <c r="J226">
        <v>3.3000000000000002E-2</v>
      </c>
      <c r="K226" t="s">
        <v>533</v>
      </c>
      <c r="L226" t="s">
        <v>38</v>
      </c>
      <c r="M226" t="s">
        <v>534</v>
      </c>
      <c r="N226" t="s">
        <v>560</v>
      </c>
      <c r="O226" t="s">
        <v>535</v>
      </c>
      <c r="P226" t="s">
        <v>13</v>
      </c>
      <c r="Q226" t="s">
        <v>1229</v>
      </c>
      <c r="R226" t="s">
        <v>10</v>
      </c>
      <c r="S226" t="s">
        <v>10</v>
      </c>
      <c r="T226" t="s">
        <v>72</v>
      </c>
      <c r="U226" t="s">
        <v>538</v>
      </c>
      <c r="V226" t="s">
        <v>7</v>
      </c>
      <c r="W226" t="s">
        <v>1761</v>
      </c>
      <c r="X226" t="s">
        <v>29</v>
      </c>
    </row>
    <row r="227" spans="1:24" x14ac:dyDescent="0.25">
      <c r="A227" t="s">
        <v>268</v>
      </c>
      <c r="B227" t="s">
        <v>526</v>
      </c>
      <c r="C227" t="s">
        <v>1230</v>
      </c>
      <c r="D227" t="s">
        <v>528</v>
      </c>
      <c r="E227" t="s">
        <v>1231</v>
      </c>
      <c r="F227" t="s">
        <v>530</v>
      </c>
      <c r="G227" t="s">
        <v>531</v>
      </c>
      <c r="H227" t="s">
        <v>532</v>
      </c>
      <c r="I227" t="s">
        <v>8</v>
      </c>
      <c r="J227">
        <v>3.5999999999999997E-2</v>
      </c>
      <c r="K227" t="s">
        <v>533</v>
      </c>
      <c r="L227" t="s">
        <v>38</v>
      </c>
      <c r="M227" t="s">
        <v>534</v>
      </c>
      <c r="N227" t="s">
        <v>631</v>
      </c>
      <c r="O227" t="s">
        <v>535</v>
      </c>
      <c r="P227" t="s">
        <v>13</v>
      </c>
      <c r="Q227" t="s">
        <v>1232</v>
      </c>
      <c r="R227" t="s">
        <v>10</v>
      </c>
      <c r="S227" t="s">
        <v>10</v>
      </c>
      <c r="T227" t="s">
        <v>32</v>
      </c>
      <c r="U227" t="s">
        <v>538</v>
      </c>
      <c r="V227" t="s">
        <v>7</v>
      </c>
      <c r="W227" t="s">
        <v>1761</v>
      </c>
      <c r="X227" t="s">
        <v>29</v>
      </c>
    </row>
    <row r="228" spans="1:24" x14ac:dyDescent="0.25">
      <c r="A228" t="s">
        <v>271</v>
      </c>
      <c r="B228" t="s">
        <v>526</v>
      </c>
      <c r="C228" t="s">
        <v>1233</v>
      </c>
      <c r="D228" t="s">
        <v>528</v>
      </c>
      <c r="E228" t="s">
        <v>1234</v>
      </c>
      <c r="F228" t="s">
        <v>530</v>
      </c>
      <c r="G228" t="s">
        <v>531</v>
      </c>
      <c r="H228" t="s">
        <v>532</v>
      </c>
      <c r="I228" t="s">
        <v>8</v>
      </c>
      <c r="J228">
        <v>1.2E-2</v>
      </c>
      <c r="K228" t="s">
        <v>533</v>
      </c>
      <c r="L228" t="s">
        <v>38</v>
      </c>
      <c r="M228" t="s">
        <v>534</v>
      </c>
      <c r="N228" t="s">
        <v>674</v>
      </c>
      <c r="O228" t="s">
        <v>535</v>
      </c>
      <c r="P228" t="s">
        <v>6</v>
      </c>
      <c r="Q228" t="s">
        <v>1235</v>
      </c>
      <c r="R228" t="s">
        <v>10</v>
      </c>
      <c r="S228" t="s">
        <v>10</v>
      </c>
      <c r="T228" t="s">
        <v>676</v>
      </c>
      <c r="U228" t="s">
        <v>538</v>
      </c>
      <c r="V228" t="s">
        <v>7</v>
      </c>
      <c r="W228" t="s">
        <v>1759</v>
      </c>
      <c r="X228" t="s">
        <v>29</v>
      </c>
    </row>
    <row r="229" spans="1:24" x14ac:dyDescent="0.25">
      <c r="A229" t="s">
        <v>273</v>
      </c>
      <c r="B229" t="s">
        <v>526</v>
      </c>
      <c r="C229" t="s">
        <v>1236</v>
      </c>
      <c r="D229" t="s">
        <v>528</v>
      </c>
      <c r="E229" t="s">
        <v>1237</v>
      </c>
      <c r="F229" t="s">
        <v>530</v>
      </c>
      <c r="G229" t="s">
        <v>531</v>
      </c>
      <c r="H229" t="s">
        <v>532</v>
      </c>
      <c r="I229" t="s">
        <v>8</v>
      </c>
      <c r="J229">
        <v>0.03</v>
      </c>
      <c r="K229" t="s">
        <v>533</v>
      </c>
      <c r="L229" t="s">
        <v>38</v>
      </c>
      <c r="M229" t="s">
        <v>534</v>
      </c>
      <c r="N229" t="s">
        <v>593</v>
      </c>
      <c r="O229" t="s">
        <v>535</v>
      </c>
      <c r="P229" t="s">
        <v>13</v>
      </c>
      <c r="Q229" t="s">
        <v>1238</v>
      </c>
      <c r="R229" t="s">
        <v>10</v>
      </c>
      <c r="S229" t="s">
        <v>10</v>
      </c>
      <c r="T229" t="s">
        <v>595</v>
      </c>
      <c r="U229" t="s">
        <v>538</v>
      </c>
      <c r="V229" t="s">
        <v>7</v>
      </c>
      <c r="W229" t="s">
        <v>1760</v>
      </c>
      <c r="X229" t="s">
        <v>29</v>
      </c>
    </row>
    <row r="230" spans="1:24" x14ac:dyDescent="0.25">
      <c r="A230" t="s">
        <v>281</v>
      </c>
      <c r="B230" t="s">
        <v>526</v>
      </c>
      <c r="C230" t="s">
        <v>1239</v>
      </c>
      <c r="D230" t="s">
        <v>528</v>
      </c>
      <c r="E230" t="s">
        <v>1240</v>
      </c>
      <c r="F230" t="s">
        <v>530</v>
      </c>
      <c r="G230" t="s">
        <v>531</v>
      </c>
      <c r="H230" t="s">
        <v>532</v>
      </c>
      <c r="I230" t="s">
        <v>8</v>
      </c>
      <c r="J230">
        <v>7.0000000000000007E-2</v>
      </c>
      <c r="K230" t="s">
        <v>533</v>
      </c>
      <c r="L230" t="s">
        <v>38</v>
      </c>
      <c r="M230" t="s">
        <v>534</v>
      </c>
      <c r="N230" t="s">
        <v>767</v>
      </c>
      <c r="O230" t="s">
        <v>535</v>
      </c>
      <c r="P230" t="s">
        <v>9</v>
      </c>
      <c r="Q230" t="s">
        <v>1241</v>
      </c>
      <c r="R230" t="s">
        <v>10</v>
      </c>
      <c r="S230" t="s">
        <v>10</v>
      </c>
      <c r="T230" t="s">
        <v>769</v>
      </c>
      <c r="U230" t="s">
        <v>538</v>
      </c>
      <c r="V230" t="s">
        <v>7</v>
      </c>
      <c r="W230" t="s">
        <v>1761</v>
      </c>
      <c r="X230" t="s">
        <v>29</v>
      </c>
    </row>
    <row r="231" spans="1:24" x14ac:dyDescent="0.25">
      <c r="A231" t="s">
        <v>299</v>
      </c>
      <c r="B231" t="s">
        <v>526</v>
      </c>
      <c r="C231" t="s">
        <v>1242</v>
      </c>
      <c r="D231" t="s">
        <v>528</v>
      </c>
      <c r="E231" t="s">
        <v>1243</v>
      </c>
      <c r="F231" t="s">
        <v>530</v>
      </c>
      <c r="G231" t="s">
        <v>531</v>
      </c>
      <c r="H231" t="s">
        <v>532</v>
      </c>
      <c r="I231" t="s">
        <v>8</v>
      </c>
      <c r="J231">
        <v>1.0999999999999999E-2</v>
      </c>
      <c r="K231" t="s">
        <v>533</v>
      </c>
      <c r="L231" t="s">
        <v>38</v>
      </c>
      <c r="M231" t="s">
        <v>534</v>
      </c>
      <c r="N231" t="s">
        <v>695</v>
      </c>
      <c r="O231" t="s">
        <v>535</v>
      </c>
      <c r="P231" t="s">
        <v>6</v>
      </c>
      <c r="Q231" t="s">
        <v>1244</v>
      </c>
      <c r="R231" t="s">
        <v>10</v>
      </c>
      <c r="S231" t="s">
        <v>10</v>
      </c>
      <c r="T231" t="s">
        <v>697</v>
      </c>
      <c r="U231" t="s">
        <v>538</v>
      </c>
      <c r="V231" t="s">
        <v>7</v>
      </c>
      <c r="W231" t="s">
        <v>1761</v>
      </c>
      <c r="X231" t="s">
        <v>29</v>
      </c>
    </row>
    <row r="232" spans="1:24" x14ac:dyDescent="0.25">
      <c r="A232" t="s">
        <v>301</v>
      </c>
      <c r="B232" t="s">
        <v>526</v>
      </c>
      <c r="C232" t="s">
        <v>1245</v>
      </c>
      <c r="D232" t="s">
        <v>528</v>
      </c>
      <c r="E232" t="s">
        <v>1246</v>
      </c>
      <c r="F232" t="s">
        <v>530</v>
      </c>
      <c r="G232" t="s">
        <v>531</v>
      </c>
      <c r="H232" t="s">
        <v>532</v>
      </c>
      <c r="I232" t="s">
        <v>8</v>
      </c>
      <c r="J232">
        <v>0.06</v>
      </c>
      <c r="K232" t="s">
        <v>533</v>
      </c>
      <c r="L232" t="s">
        <v>38</v>
      </c>
      <c r="M232" t="s">
        <v>534</v>
      </c>
      <c r="N232" t="s">
        <v>593</v>
      </c>
      <c r="O232" t="s">
        <v>535</v>
      </c>
      <c r="P232" t="s">
        <v>9</v>
      </c>
      <c r="Q232" t="s">
        <v>1247</v>
      </c>
      <c r="R232" t="s">
        <v>10</v>
      </c>
      <c r="S232" t="s">
        <v>10</v>
      </c>
      <c r="T232" t="s">
        <v>595</v>
      </c>
      <c r="U232" t="s">
        <v>538</v>
      </c>
      <c r="V232" t="s">
        <v>7</v>
      </c>
      <c r="W232" t="s">
        <v>1760</v>
      </c>
      <c r="X232" t="s">
        <v>29</v>
      </c>
    </row>
    <row r="233" spans="1:24" x14ac:dyDescent="0.25">
      <c r="A233" t="s">
        <v>302</v>
      </c>
      <c r="B233" t="s">
        <v>526</v>
      </c>
      <c r="C233" t="s">
        <v>1248</v>
      </c>
      <c r="D233" t="s">
        <v>528</v>
      </c>
      <c r="E233" t="s">
        <v>1249</v>
      </c>
      <c r="F233" t="s">
        <v>530</v>
      </c>
      <c r="G233" t="s">
        <v>531</v>
      </c>
      <c r="H233" t="s">
        <v>532</v>
      </c>
      <c r="I233" t="s">
        <v>8</v>
      </c>
      <c r="J233">
        <v>1.32E-2</v>
      </c>
      <c r="K233" t="s">
        <v>533</v>
      </c>
      <c r="L233" t="s">
        <v>38</v>
      </c>
      <c r="M233" t="s">
        <v>534</v>
      </c>
      <c r="N233" t="s">
        <v>645</v>
      </c>
      <c r="O233" t="s">
        <v>535</v>
      </c>
      <c r="P233" t="s">
        <v>6</v>
      </c>
      <c r="Q233" t="s">
        <v>1250</v>
      </c>
      <c r="R233" t="s">
        <v>10</v>
      </c>
      <c r="S233" t="s">
        <v>10</v>
      </c>
      <c r="T233" t="s">
        <v>647</v>
      </c>
      <c r="U233" t="s">
        <v>538</v>
      </c>
      <c r="V233" t="s">
        <v>7</v>
      </c>
      <c r="W233" t="s">
        <v>1765</v>
      </c>
      <c r="X233" t="s">
        <v>29</v>
      </c>
    </row>
    <row r="234" spans="1:24" x14ac:dyDescent="0.25">
      <c r="A234" t="s">
        <v>308</v>
      </c>
      <c r="B234" t="s">
        <v>526</v>
      </c>
      <c r="C234" t="s">
        <v>1251</v>
      </c>
      <c r="D234" t="s">
        <v>528</v>
      </c>
      <c r="E234" t="s">
        <v>1252</v>
      </c>
      <c r="F234" t="s">
        <v>530</v>
      </c>
      <c r="G234" t="s">
        <v>531</v>
      </c>
      <c r="H234" t="s">
        <v>532</v>
      </c>
      <c r="I234" t="s">
        <v>8</v>
      </c>
      <c r="J234">
        <v>7.0000000000000007E-2</v>
      </c>
      <c r="K234" t="s">
        <v>533</v>
      </c>
      <c r="L234" t="s">
        <v>38</v>
      </c>
      <c r="M234" t="s">
        <v>534</v>
      </c>
      <c r="N234" t="s">
        <v>509</v>
      </c>
      <c r="O234" t="s">
        <v>535</v>
      </c>
      <c r="P234" t="s">
        <v>9</v>
      </c>
      <c r="Q234" t="s">
        <v>1253</v>
      </c>
      <c r="R234" t="s">
        <v>10</v>
      </c>
      <c r="S234" t="s">
        <v>10</v>
      </c>
      <c r="T234" t="s">
        <v>660</v>
      </c>
      <c r="U234" t="s">
        <v>538</v>
      </c>
      <c r="V234" t="s">
        <v>7</v>
      </c>
      <c r="W234" t="s">
        <v>1761</v>
      </c>
      <c r="X234" t="s">
        <v>29</v>
      </c>
    </row>
    <row r="235" spans="1:24" x14ac:dyDescent="0.25">
      <c r="A235" t="s">
        <v>313</v>
      </c>
      <c r="B235" t="s">
        <v>526</v>
      </c>
      <c r="C235" t="s">
        <v>1254</v>
      </c>
      <c r="D235" t="s">
        <v>528</v>
      </c>
      <c r="E235" t="s">
        <v>1255</v>
      </c>
      <c r="F235" t="s">
        <v>530</v>
      </c>
      <c r="G235" t="s">
        <v>531</v>
      </c>
      <c r="H235" t="s">
        <v>532</v>
      </c>
      <c r="I235" t="s">
        <v>8</v>
      </c>
      <c r="J235">
        <v>7.0000000000000007E-2</v>
      </c>
      <c r="K235" t="s">
        <v>533</v>
      </c>
      <c r="L235" t="s">
        <v>38</v>
      </c>
      <c r="M235" t="s">
        <v>534</v>
      </c>
      <c r="N235" t="s">
        <v>504</v>
      </c>
      <c r="O235" t="s">
        <v>535</v>
      </c>
      <c r="P235" t="s">
        <v>9</v>
      </c>
      <c r="Q235" t="s">
        <v>1256</v>
      </c>
      <c r="R235" t="s">
        <v>10</v>
      </c>
      <c r="S235" t="s">
        <v>10</v>
      </c>
      <c r="T235" t="s">
        <v>797</v>
      </c>
      <c r="U235" t="s">
        <v>538</v>
      </c>
      <c r="V235" t="s">
        <v>7</v>
      </c>
      <c r="W235" t="s">
        <v>1762</v>
      </c>
      <c r="X235" t="s">
        <v>29</v>
      </c>
    </row>
    <row r="236" spans="1:24" x14ac:dyDescent="0.25">
      <c r="A236" t="s">
        <v>315</v>
      </c>
      <c r="B236" t="s">
        <v>526</v>
      </c>
      <c r="C236" t="s">
        <v>1257</v>
      </c>
      <c r="D236" t="s">
        <v>528</v>
      </c>
      <c r="E236" t="s">
        <v>1258</v>
      </c>
      <c r="F236" t="s">
        <v>530</v>
      </c>
      <c r="G236" t="s">
        <v>531</v>
      </c>
      <c r="H236" t="s">
        <v>532</v>
      </c>
      <c r="I236" t="s">
        <v>8</v>
      </c>
      <c r="J236">
        <v>1.2999999999999999E-2</v>
      </c>
      <c r="K236" t="s">
        <v>533</v>
      </c>
      <c r="L236" t="s">
        <v>38</v>
      </c>
      <c r="M236" t="s">
        <v>534</v>
      </c>
      <c r="N236" t="s">
        <v>507</v>
      </c>
      <c r="O236" t="s">
        <v>535</v>
      </c>
      <c r="P236" t="s">
        <v>6</v>
      </c>
      <c r="Q236" t="s">
        <v>1259</v>
      </c>
      <c r="R236" t="s">
        <v>10</v>
      </c>
      <c r="S236" t="s">
        <v>10</v>
      </c>
      <c r="T236" t="s">
        <v>34</v>
      </c>
      <c r="U236" t="s">
        <v>538</v>
      </c>
      <c r="V236" t="s">
        <v>7</v>
      </c>
      <c r="W236" t="s">
        <v>1761</v>
      </c>
      <c r="X236" t="s">
        <v>29</v>
      </c>
    </row>
    <row r="237" spans="1:24" x14ac:dyDescent="0.25">
      <c r="A237" t="s">
        <v>321</v>
      </c>
      <c r="B237" t="s">
        <v>526</v>
      </c>
      <c r="C237" t="s">
        <v>1260</v>
      </c>
      <c r="D237" t="s">
        <v>528</v>
      </c>
      <c r="E237" t="s">
        <v>1261</v>
      </c>
      <c r="F237" t="s">
        <v>530</v>
      </c>
      <c r="G237" t="s">
        <v>531</v>
      </c>
      <c r="H237" t="s">
        <v>532</v>
      </c>
      <c r="I237" t="s">
        <v>8</v>
      </c>
      <c r="J237">
        <v>7.0000000000000007E-2</v>
      </c>
      <c r="K237" t="s">
        <v>533</v>
      </c>
      <c r="L237" t="s">
        <v>38</v>
      </c>
      <c r="M237" t="s">
        <v>534</v>
      </c>
      <c r="N237" t="s">
        <v>506</v>
      </c>
      <c r="O237" t="s">
        <v>535</v>
      </c>
      <c r="P237" t="s">
        <v>9</v>
      </c>
      <c r="Q237" t="s">
        <v>1262</v>
      </c>
      <c r="R237" t="s">
        <v>10</v>
      </c>
      <c r="S237" t="s">
        <v>10</v>
      </c>
      <c r="T237" t="s">
        <v>542</v>
      </c>
      <c r="U237" t="s">
        <v>538</v>
      </c>
      <c r="V237" t="s">
        <v>7</v>
      </c>
      <c r="W237" t="s">
        <v>1759</v>
      </c>
      <c r="X237" t="s">
        <v>29</v>
      </c>
    </row>
    <row r="238" spans="1:24" x14ac:dyDescent="0.25">
      <c r="A238" t="s">
        <v>325</v>
      </c>
      <c r="B238" t="s">
        <v>526</v>
      </c>
      <c r="C238" t="s">
        <v>1263</v>
      </c>
      <c r="D238" t="s">
        <v>528</v>
      </c>
      <c r="E238" t="s">
        <v>1264</v>
      </c>
      <c r="F238" t="s">
        <v>530</v>
      </c>
      <c r="G238" t="s">
        <v>531</v>
      </c>
      <c r="H238" t="s">
        <v>532</v>
      </c>
      <c r="I238" t="s">
        <v>8</v>
      </c>
      <c r="J238">
        <v>1.2999999999999999E-2</v>
      </c>
      <c r="K238" t="s">
        <v>533</v>
      </c>
      <c r="L238" t="s">
        <v>38</v>
      </c>
      <c r="M238" t="s">
        <v>534</v>
      </c>
      <c r="N238" t="s">
        <v>503</v>
      </c>
      <c r="O238" t="s">
        <v>535</v>
      </c>
      <c r="P238" t="s">
        <v>6</v>
      </c>
      <c r="Q238" t="s">
        <v>1265</v>
      </c>
      <c r="R238" t="s">
        <v>10</v>
      </c>
      <c r="S238" t="s">
        <v>10</v>
      </c>
      <c r="T238" t="s">
        <v>625</v>
      </c>
      <c r="U238" t="s">
        <v>538</v>
      </c>
      <c r="V238" t="s">
        <v>7</v>
      </c>
      <c r="W238" t="s">
        <v>1764</v>
      </c>
      <c r="X238" t="s">
        <v>29</v>
      </c>
    </row>
    <row r="239" spans="1:24" x14ac:dyDescent="0.25">
      <c r="A239" t="s">
        <v>331</v>
      </c>
      <c r="B239" t="s">
        <v>526</v>
      </c>
      <c r="C239" t="s">
        <v>1266</v>
      </c>
      <c r="D239" t="s">
        <v>528</v>
      </c>
      <c r="E239" t="s">
        <v>1267</v>
      </c>
      <c r="F239" t="s">
        <v>530</v>
      </c>
      <c r="G239" t="s">
        <v>531</v>
      </c>
      <c r="H239" t="s">
        <v>532</v>
      </c>
      <c r="I239" t="s">
        <v>8</v>
      </c>
      <c r="J239">
        <v>7.0000000000000007E-2</v>
      </c>
      <c r="K239" t="s">
        <v>533</v>
      </c>
      <c r="L239" t="s">
        <v>38</v>
      </c>
      <c r="M239" t="s">
        <v>534</v>
      </c>
      <c r="N239" t="s">
        <v>695</v>
      </c>
      <c r="O239" t="s">
        <v>535</v>
      </c>
      <c r="P239" t="s">
        <v>9</v>
      </c>
      <c r="Q239" t="s">
        <v>1268</v>
      </c>
      <c r="R239" t="s">
        <v>10</v>
      </c>
      <c r="S239" t="s">
        <v>10</v>
      </c>
      <c r="T239" t="s">
        <v>697</v>
      </c>
      <c r="U239" t="s">
        <v>538</v>
      </c>
      <c r="V239" t="s">
        <v>7</v>
      </c>
      <c r="W239" t="s">
        <v>1761</v>
      </c>
      <c r="X239" t="s">
        <v>29</v>
      </c>
    </row>
    <row r="240" spans="1:24" x14ac:dyDescent="0.25">
      <c r="A240" t="s">
        <v>335</v>
      </c>
      <c r="B240" t="s">
        <v>526</v>
      </c>
      <c r="C240" t="s">
        <v>1269</v>
      </c>
      <c r="D240" t="s">
        <v>528</v>
      </c>
      <c r="E240" t="s">
        <v>1270</v>
      </c>
      <c r="F240" t="s">
        <v>530</v>
      </c>
      <c r="G240" t="s">
        <v>531</v>
      </c>
      <c r="H240" t="s">
        <v>532</v>
      </c>
      <c r="I240" t="s">
        <v>8</v>
      </c>
      <c r="J240">
        <v>1.0999999999999999E-2</v>
      </c>
      <c r="K240" t="s">
        <v>533</v>
      </c>
      <c r="L240" t="s">
        <v>38</v>
      </c>
      <c r="M240" t="s">
        <v>534</v>
      </c>
      <c r="N240" t="s">
        <v>600</v>
      </c>
      <c r="O240" t="s">
        <v>535</v>
      </c>
      <c r="P240" t="s">
        <v>6</v>
      </c>
      <c r="Q240" t="s">
        <v>1271</v>
      </c>
      <c r="R240" t="s">
        <v>10</v>
      </c>
      <c r="S240" t="s">
        <v>10</v>
      </c>
      <c r="T240" t="s">
        <v>602</v>
      </c>
      <c r="U240" t="s">
        <v>538</v>
      </c>
      <c r="V240" t="s">
        <v>7</v>
      </c>
      <c r="W240" t="s">
        <v>1760</v>
      </c>
      <c r="X240" t="s">
        <v>29</v>
      </c>
    </row>
    <row r="241" spans="1:24" x14ac:dyDescent="0.25">
      <c r="A241" t="s">
        <v>337</v>
      </c>
      <c r="B241" t="s">
        <v>526</v>
      </c>
      <c r="C241" t="s">
        <v>1272</v>
      </c>
      <c r="D241" t="s">
        <v>528</v>
      </c>
      <c r="E241" t="s">
        <v>1273</v>
      </c>
      <c r="F241" t="s">
        <v>530</v>
      </c>
      <c r="G241" t="s">
        <v>531</v>
      </c>
      <c r="H241" t="s">
        <v>532</v>
      </c>
      <c r="I241" t="s">
        <v>8</v>
      </c>
      <c r="J241">
        <v>7.0000000000000007E-2</v>
      </c>
      <c r="K241" t="s">
        <v>533</v>
      </c>
      <c r="L241" t="s">
        <v>38</v>
      </c>
      <c r="M241" t="s">
        <v>534</v>
      </c>
      <c r="N241" t="s">
        <v>505</v>
      </c>
      <c r="O241" t="s">
        <v>535</v>
      </c>
      <c r="P241" t="s">
        <v>9</v>
      </c>
      <c r="Q241" t="s">
        <v>1274</v>
      </c>
      <c r="R241" t="s">
        <v>10</v>
      </c>
      <c r="S241" t="s">
        <v>10</v>
      </c>
      <c r="T241" t="s">
        <v>537</v>
      </c>
      <c r="U241" t="s">
        <v>538</v>
      </c>
      <c r="V241" t="s">
        <v>7</v>
      </c>
      <c r="W241" t="s">
        <v>1758</v>
      </c>
      <c r="X241" t="s">
        <v>29</v>
      </c>
    </row>
    <row r="242" spans="1:24" x14ac:dyDescent="0.25">
      <c r="A242" t="s">
        <v>348</v>
      </c>
      <c r="B242" t="s">
        <v>526</v>
      </c>
      <c r="C242" t="s">
        <v>1275</v>
      </c>
      <c r="D242" t="s">
        <v>528</v>
      </c>
      <c r="E242" t="s">
        <v>1276</v>
      </c>
      <c r="F242" t="s">
        <v>530</v>
      </c>
      <c r="G242" t="s">
        <v>531</v>
      </c>
      <c r="H242" t="s">
        <v>532</v>
      </c>
      <c r="I242" t="s">
        <v>8</v>
      </c>
      <c r="J242">
        <v>3.3000000000000002E-2</v>
      </c>
      <c r="K242" t="s">
        <v>533</v>
      </c>
      <c r="L242" t="s">
        <v>38</v>
      </c>
      <c r="M242" t="s">
        <v>534</v>
      </c>
      <c r="N242" t="s">
        <v>600</v>
      </c>
      <c r="O242" t="s">
        <v>535</v>
      </c>
      <c r="P242" t="s">
        <v>13</v>
      </c>
      <c r="Q242" t="s">
        <v>1277</v>
      </c>
      <c r="R242" t="s">
        <v>10</v>
      </c>
      <c r="S242" t="s">
        <v>10</v>
      </c>
      <c r="T242" t="s">
        <v>602</v>
      </c>
      <c r="U242" t="s">
        <v>538</v>
      </c>
      <c r="V242" t="s">
        <v>7</v>
      </c>
      <c r="W242" t="s">
        <v>1760</v>
      </c>
      <c r="X242" t="s">
        <v>29</v>
      </c>
    </row>
    <row r="243" spans="1:24" x14ac:dyDescent="0.25">
      <c r="A243" t="s">
        <v>351</v>
      </c>
      <c r="B243" t="s">
        <v>526</v>
      </c>
      <c r="C243" t="s">
        <v>1278</v>
      </c>
      <c r="D243" t="s">
        <v>528</v>
      </c>
      <c r="E243" t="s">
        <v>1279</v>
      </c>
      <c r="F243" t="s">
        <v>530</v>
      </c>
      <c r="G243" t="s">
        <v>531</v>
      </c>
      <c r="H243" t="s">
        <v>532</v>
      </c>
      <c r="I243" t="s">
        <v>8</v>
      </c>
      <c r="J243">
        <v>1.2E-2</v>
      </c>
      <c r="K243" t="s">
        <v>533</v>
      </c>
      <c r="L243" t="s">
        <v>38</v>
      </c>
      <c r="M243" t="s">
        <v>534</v>
      </c>
      <c r="N243" t="s">
        <v>767</v>
      </c>
      <c r="O243" t="s">
        <v>535</v>
      </c>
      <c r="P243" t="s">
        <v>6</v>
      </c>
      <c r="Q243" t="s">
        <v>1280</v>
      </c>
      <c r="R243" t="s">
        <v>10</v>
      </c>
      <c r="S243" t="s">
        <v>10</v>
      </c>
      <c r="T243" t="s">
        <v>769</v>
      </c>
      <c r="U243" t="s">
        <v>538</v>
      </c>
      <c r="V243" t="s">
        <v>7</v>
      </c>
      <c r="W243" t="s">
        <v>1761</v>
      </c>
      <c r="X243" t="s">
        <v>29</v>
      </c>
    </row>
    <row r="244" spans="1:24" x14ac:dyDescent="0.25">
      <c r="A244" t="s">
        <v>352</v>
      </c>
      <c r="B244" t="s">
        <v>526</v>
      </c>
      <c r="C244" t="s">
        <v>1281</v>
      </c>
      <c r="D244" t="s">
        <v>528</v>
      </c>
      <c r="E244" t="s">
        <v>1282</v>
      </c>
      <c r="F244" t="s">
        <v>530</v>
      </c>
      <c r="G244" t="s">
        <v>531</v>
      </c>
      <c r="H244" t="s">
        <v>532</v>
      </c>
      <c r="I244" t="s">
        <v>8</v>
      </c>
      <c r="J244">
        <v>1.0999999999999999E-2</v>
      </c>
      <c r="K244" t="s">
        <v>533</v>
      </c>
      <c r="L244" t="s">
        <v>38</v>
      </c>
      <c r="M244" t="s">
        <v>534</v>
      </c>
      <c r="N244" t="s">
        <v>688</v>
      </c>
      <c r="O244" t="s">
        <v>535</v>
      </c>
      <c r="P244" t="s">
        <v>6</v>
      </c>
      <c r="Q244" t="s">
        <v>1283</v>
      </c>
      <c r="R244" t="s">
        <v>10</v>
      </c>
      <c r="S244" t="s">
        <v>10</v>
      </c>
      <c r="T244" t="s">
        <v>690</v>
      </c>
      <c r="U244" t="s">
        <v>538</v>
      </c>
      <c r="V244" t="s">
        <v>7</v>
      </c>
      <c r="W244" t="s">
        <v>1758</v>
      </c>
      <c r="X244" t="s">
        <v>29</v>
      </c>
    </row>
    <row r="245" spans="1:24" x14ac:dyDescent="0.25">
      <c r="A245" t="s">
        <v>353</v>
      </c>
      <c r="B245" t="s">
        <v>526</v>
      </c>
      <c r="C245" t="s">
        <v>1284</v>
      </c>
      <c r="D245" t="s">
        <v>528</v>
      </c>
      <c r="E245" t="s">
        <v>1285</v>
      </c>
      <c r="F245" t="s">
        <v>530</v>
      </c>
      <c r="G245" t="s">
        <v>531</v>
      </c>
      <c r="H245" t="s">
        <v>532</v>
      </c>
      <c r="I245" t="s">
        <v>8</v>
      </c>
      <c r="J245">
        <v>7.9200000000000007E-2</v>
      </c>
      <c r="K245" t="s">
        <v>533</v>
      </c>
      <c r="L245" t="s">
        <v>38</v>
      </c>
      <c r="M245" t="s">
        <v>534</v>
      </c>
      <c r="N245" t="s">
        <v>645</v>
      </c>
      <c r="O245" t="s">
        <v>535</v>
      </c>
      <c r="P245" t="s">
        <v>9</v>
      </c>
      <c r="Q245" t="s">
        <v>1286</v>
      </c>
      <c r="R245" t="s">
        <v>10</v>
      </c>
      <c r="S245" t="s">
        <v>10</v>
      </c>
      <c r="T245" t="s">
        <v>647</v>
      </c>
      <c r="U245" t="s">
        <v>538</v>
      </c>
      <c r="V245" t="s">
        <v>7</v>
      </c>
      <c r="W245" t="s">
        <v>1765</v>
      </c>
      <c r="X245" t="s">
        <v>29</v>
      </c>
    </row>
    <row r="246" spans="1:24" x14ac:dyDescent="0.25">
      <c r="A246" t="s">
        <v>354</v>
      </c>
      <c r="B246" t="s">
        <v>526</v>
      </c>
      <c r="C246" t="s">
        <v>1287</v>
      </c>
      <c r="D246" t="s">
        <v>528</v>
      </c>
      <c r="E246" t="s">
        <v>1288</v>
      </c>
      <c r="F246" t="s">
        <v>530</v>
      </c>
      <c r="G246" t="s">
        <v>531</v>
      </c>
      <c r="H246" t="s">
        <v>532</v>
      </c>
      <c r="I246" t="s">
        <v>8</v>
      </c>
      <c r="J246">
        <v>0.03</v>
      </c>
      <c r="K246" t="s">
        <v>533</v>
      </c>
      <c r="L246" t="s">
        <v>38</v>
      </c>
      <c r="M246" t="s">
        <v>534</v>
      </c>
      <c r="N246" t="s">
        <v>555</v>
      </c>
      <c r="O246" t="s">
        <v>535</v>
      </c>
      <c r="P246" t="s">
        <v>13</v>
      </c>
      <c r="Q246" t="s">
        <v>1289</v>
      </c>
      <c r="R246" t="s">
        <v>10</v>
      </c>
      <c r="S246" t="s">
        <v>10</v>
      </c>
      <c r="T246" t="s">
        <v>557</v>
      </c>
      <c r="U246" t="s">
        <v>538</v>
      </c>
      <c r="V246" t="s">
        <v>7</v>
      </c>
      <c r="W246" t="s">
        <v>1760</v>
      </c>
      <c r="X246" t="s">
        <v>29</v>
      </c>
    </row>
    <row r="247" spans="1:24" x14ac:dyDescent="0.25">
      <c r="A247" t="s">
        <v>359</v>
      </c>
      <c r="B247" t="s">
        <v>526</v>
      </c>
      <c r="C247" t="s">
        <v>1290</v>
      </c>
      <c r="D247" t="s">
        <v>528</v>
      </c>
      <c r="E247" t="s">
        <v>1291</v>
      </c>
      <c r="F247" t="s">
        <v>530</v>
      </c>
      <c r="G247" t="s">
        <v>531</v>
      </c>
      <c r="H247" t="s">
        <v>532</v>
      </c>
      <c r="I247" t="s">
        <v>8</v>
      </c>
      <c r="J247">
        <v>1.2E-2</v>
      </c>
      <c r="K247" t="s">
        <v>533</v>
      </c>
      <c r="L247" t="s">
        <v>38</v>
      </c>
      <c r="M247" t="s">
        <v>534</v>
      </c>
      <c r="N247" t="s">
        <v>509</v>
      </c>
      <c r="O247" t="s">
        <v>535</v>
      </c>
      <c r="P247" t="s">
        <v>6</v>
      </c>
      <c r="Q247" t="s">
        <v>1292</v>
      </c>
      <c r="R247" t="s">
        <v>10</v>
      </c>
      <c r="S247" t="s">
        <v>10</v>
      </c>
      <c r="T247" t="s">
        <v>660</v>
      </c>
      <c r="U247" t="s">
        <v>538</v>
      </c>
      <c r="V247" t="s">
        <v>7</v>
      </c>
      <c r="W247" t="s">
        <v>1761</v>
      </c>
      <c r="X247" t="s">
        <v>29</v>
      </c>
    </row>
    <row r="248" spans="1:24" x14ac:dyDescent="0.25">
      <c r="A248" t="s">
        <v>366</v>
      </c>
      <c r="B248" t="s">
        <v>526</v>
      </c>
      <c r="C248" t="s">
        <v>1293</v>
      </c>
      <c r="D248" t="s">
        <v>528</v>
      </c>
      <c r="E248" t="s">
        <v>1294</v>
      </c>
      <c r="F248" t="s">
        <v>530</v>
      </c>
      <c r="G248" t="s">
        <v>531</v>
      </c>
      <c r="H248" t="s">
        <v>532</v>
      </c>
      <c r="I248" t="s">
        <v>8</v>
      </c>
      <c r="J248">
        <v>1.2E-2</v>
      </c>
      <c r="K248" t="s">
        <v>533</v>
      </c>
      <c r="L248" t="s">
        <v>38</v>
      </c>
      <c r="M248" t="s">
        <v>534</v>
      </c>
      <c r="N248" t="s">
        <v>506</v>
      </c>
      <c r="O248" t="s">
        <v>535</v>
      </c>
      <c r="P248" t="s">
        <v>6</v>
      </c>
      <c r="Q248" t="s">
        <v>1295</v>
      </c>
      <c r="R248" t="s">
        <v>10</v>
      </c>
      <c r="S248" t="s">
        <v>10</v>
      </c>
      <c r="T248" t="s">
        <v>542</v>
      </c>
      <c r="U248" t="s">
        <v>538</v>
      </c>
      <c r="V248" t="s">
        <v>7</v>
      </c>
      <c r="W248" t="s">
        <v>1759</v>
      </c>
      <c r="X248" t="s">
        <v>29</v>
      </c>
    </row>
    <row r="249" spans="1:24" x14ac:dyDescent="0.25">
      <c r="A249" t="s">
        <v>374</v>
      </c>
      <c r="B249" t="s">
        <v>526</v>
      </c>
      <c r="C249" t="s">
        <v>1296</v>
      </c>
      <c r="D249" t="s">
        <v>528</v>
      </c>
      <c r="E249" t="s">
        <v>1297</v>
      </c>
      <c r="F249" t="s">
        <v>530</v>
      </c>
      <c r="G249" t="s">
        <v>531</v>
      </c>
      <c r="H249" t="s">
        <v>532</v>
      </c>
      <c r="I249" t="s">
        <v>8</v>
      </c>
      <c r="J249">
        <v>1.9E-2</v>
      </c>
      <c r="K249" t="s">
        <v>533</v>
      </c>
      <c r="L249" t="s">
        <v>38</v>
      </c>
      <c r="M249" t="s">
        <v>534</v>
      </c>
      <c r="N249" t="s">
        <v>582</v>
      </c>
      <c r="O249" t="s">
        <v>535</v>
      </c>
      <c r="P249" t="s">
        <v>6</v>
      </c>
      <c r="Q249" t="s">
        <v>1298</v>
      </c>
      <c r="R249" t="s">
        <v>10</v>
      </c>
      <c r="S249" t="s">
        <v>10</v>
      </c>
      <c r="T249" t="s">
        <v>584</v>
      </c>
      <c r="U249" t="s">
        <v>538</v>
      </c>
      <c r="V249" t="s">
        <v>7</v>
      </c>
      <c r="W249" t="s">
        <v>1763</v>
      </c>
      <c r="X249" t="s">
        <v>29</v>
      </c>
    </row>
    <row r="250" spans="1:24" x14ac:dyDescent="0.25">
      <c r="A250" t="s">
        <v>378</v>
      </c>
      <c r="B250" t="s">
        <v>526</v>
      </c>
      <c r="C250" t="s">
        <v>1299</v>
      </c>
      <c r="D250" t="s">
        <v>528</v>
      </c>
      <c r="E250" t="s">
        <v>1300</v>
      </c>
      <c r="F250" t="s">
        <v>530</v>
      </c>
      <c r="G250" t="s">
        <v>531</v>
      </c>
      <c r="H250" t="s">
        <v>532</v>
      </c>
      <c r="I250" t="s">
        <v>8</v>
      </c>
      <c r="J250">
        <v>1.0999999999999999E-2</v>
      </c>
      <c r="K250" t="s">
        <v>533</v>
      </c>
      <c r="L250" t="s">
        <v>38</v>
      </c>
      <c r="M250" t="s">
        <v>534</v>
      </c>
      <c r="N250" t="s">
        <v>708</v>
      </c>
      <c r="O250" t="s">
        <v>535</v>
      </c>
      <c r="P250" t="s">
        <v>6</v>
      </c>
      <c r="Q250" t="s">
        <v>1301</v>
      </c>
      <c r="R250" t="s">
        <v>10</v>
      </c>
      <c r="S250" t="s">
        <v>10</v>
      </c>
      <c r="T250" t="s">
        <v>710</v>
      </c>
      <c r="U250" t="s">
        <v>538</v>
      </c>
      <c r="V250" t="s">
        <v>7</v>
      </c>
      <c r="W250" t="s">
        <v>1758</v>
      </c>
      <c r="X250" t="s">
        <v>29</v>
      </c>
    </row>
    <row r="251" spans="1:24" x14ac:dyDescent="0.25">
      <c r="A251" t="s">
        <v>393</v>
      </c>
      <c r="B251" t="s">
        <v>526</v>
      </c>
      <c r="C251" t="s">
        <v>1302</v>
      </c>
      <c r="D251" t="s">
        <v>528</v>
      </c>
      <c r="E251" t="s">
        <v>1303</v>
      </c>
      <c r="F251" t="s">
        <v>530</v>
      </c>
      <c r="G251" t="s">
        <v>531</v>
      </c>
      <c r="H251" t="s">
        <v>532</v>
      </c>
      <c r="I251" t="s">
        <v>8</v>
      </c>
      <c r="J251">
        <v>7.0000000000000007E-2</v>
      </c>
      <c r="K251" t="s">
        <v>533</v>
      </c>
      <c r="L251" t="s">
        <v>38</v>
      </c>
      <c r="M251" t="s">
        <v>534</v>
      </c>
      <c r="N251" t="s">
        <v>574</v>
      </c>
      <c r="O251" t="s">
        <v>535</v>
      </c>
      <c r="P251" t="s">
        <v>9</v>
      </c>
      <c r="Q251" t="s">
        <v>1304</v>
      </c>
      <c r="R251" t="s">
        <v>10</v>
      </c>
      <c r="S251" t="s">
        <v>10</v>
      </c>
      <c r="T251" t="s">
        <v>576</v>
      </c>
      <c r="U251" t="s">
        <v>538</v>
      </c>
      <c r="V251" t="s">
        <v>7</v>
      </c>
      <c r="W251" t="s">
        <v>1762</v>
      </c>
      <c r="X251" t="s">
        <v>29</v>
      </c>
    </row>
    <row r="252" spans="1:24" x14ac:dyDescent="0.25">
      <c r="A252" t="s">
        <v>394</v>
      </c>
      <c r="B252" t="s">
        <v>526</v>
      </c>
      <c r="C252" t="s">
        <v>1305</v>
      </c>
      <c r="D252" t="s">
        <v>528</v>
      </c>
      <c r="E252" t="s">
        <v>1306</v>
      </c>
      <c r="F252" t="s">
        <v>530</v>
      </c>
      <c r="G252" t="s">
        <v>531</v>
      </c>
      <c r="H252" t="s">
        <v>532</v>
      </c>
      <c r="I252" t="s">
        <v>8</v>
      </c>
      <c r="J252">
        <v>1.0999999999999999E-2</v>
      </c>
      <c r="K252" t="s">
        <v>533</v>
      </c>
      <c r="L252" t="s">
        <v>38</v>
      </c>
      <c r="M252" t="s">
        <v>534</v>
      </c>
      <c r="N252" t="s">
        <v>505</v>
      </c>
      <c r="O252" t="s">
        <v>535</v>
      </c>
      <c r="P252" t="s">
        <v>6</v>
      </c>
      <c r="Q252" t="s">
        <v>1307</v>
      </c>
      <c r="R252" t="s">
        <v>10</v>
      </c>
      <c r="S252" t="s">
        <v>10</v>
      </c>
      <c r="T252" t="s">
        <v>537</v>
      </c>
      <c r="U252" t="s">
        <v>538</v>
      </c>
      <c r="V252" t="s">
        <v>7</v>
      </c>
      <c r="W252" t="s">
        <v>1758</v>
      </c>
      <c r="X252" t="s">
        <v>29</v>
      </c>
    </row>
    <row r="253" spans="1:24" x14ac:dyDescent="0.25">
      <c r="A253" t="s">
        <v>403</v>
      </c>
      <c r="B253" t="s">
        <v>526</v>
      </c>
      <c r="C253" t="s">
        <v>1308</v>
      </c>
      <c r="D253" t="s">
        <v>528</v>
      </c>
      <c r="E253" t="s">
        <v>1309</v>
      </c>
      <c r="F253" t="s">
        <v>530</v>
      </c>
      <c r="G253" t="s">
        <v>531</v>
      </c>
      <c r="H253" t="s">
        <v>532</v>
      </c>
      <c r="I253" t="s">
        <v>8</v>
      </c>
      <c r="J253">
        <v>7.0000000000000007E-2</v>
      </c>
      <c r="K253" t="s">
        <v>533</v>
      </c>
      <c r="L253" t="s">
        <v>38</v>
      </c>
      <c r="M253" t="s">
        <v>534</v>
      </c>
      <c r="N253" t="s">
        <v>508</v>
      </c>
      <c r="O253" t="s">
        <v>535</v>
      </c>
      <c r="P253" t="s">
        <v>9</v>
      </c>
      <c r="Q253" t="s">
        <v>1310</v>
      </c>
      <c r="R253" t="s">
        <v>10</v>
      </c>
      <c r="S253" t="s">
        <v>10</v>
      </c>
      <c r="T253" t="s">
        <v>616</v>
      </c>
      <c r="U253" t="s">
        <v>538</v>
      </c>
      <c r="V253" t="s">
        <v>7</v>
      </c>
      <c r="W253" t="s">
        <v>1761</v>
      </c>
      <c r="X253" t="s">
        <v>29</v>
      </c>
    </row>
    <row r="254" spans="1:24" x14ac:dyDescent="0.25">
      <c r="A254" t="s">
        <v>421</v>
      </c>
      <c r="B254" t="s">
        <v>526</v>
      </c>
      <c r="C254" t="s">
        <v>1311</v>
      </c>
      <c r="D254" t="s">
        <v>528</v>
      </c>
      <c r="E254" t="s">
        <v>1312</v>
      </c>
      <c r="F254" t="s">
        <v>530</v>
      </c>
      <c r="G254" t="s">
        <v>531</v>
      </c>
      <c r="H254" t="s">
        <v>532</v>
      </c>
      <c r="I254" t="s">
        <v>8</v>
      </c>
      <c r="J254">
        <v>3.5999999999999997E-2</v>
      </c>
      <c r="K254" t="s">
        <v>533</v>
      </c>
      <c r="L254" t="s">
        <v>38</v>
      </c>
      <c r="M254" t="s">
        <v>534</v>
      </c>
      <c r="N254" t="s">
        <v>509</v>
      </c>
      <c r="O254" t="s">
        <v>535</v>
      </c>
      <c r="P254" t="s">
        <v>13</v>
      </c>
      <c r="Q254" t="s">
        <v>1313</v>
      </c>
      <c r="R254" t="s">
        <v>10</v>
      </c>
      <c r="S254" t="s">
        <v>10</v>
      </c>
      <c r="T254" t="s">
        <v>660</v>
      </c>
      <c r="U254" t="s">
        <v>538</v>
      </c>
      <c r="V254" t="s">
        <v>7</v>
      </c>
      <c r="W254" t="s">
        <v>1761</v>
      </c>
      <c r="X254" t="s">
        <v>29</v>
      </c>
    </row>
    <row r="255" spans="1:24" x14ac:dyDescent="0.25">
      <c r="A255" t="s">
        <v>424</v>
      </c>
      <c r="B255" t="s">
        <v>526</v>
      </c>
      <c r="C255" t="s">
        <v>1314</v>
      </c>
      <c r="D255" t="s">
        <v>528</v>
      </c>
      <c r="E255" t="s">
        <v>1315</v>
      </c>
      <c r="F255" t="s">
        <v>530</v>
      </c>
      <c r="G255" t="s">
        <v>531</v>
      </c>
      <c r="H255" t="s">
        <v>532</v>
      </c>
      <c r="I255" t="s">
        <v>8</v>
      </c>
      <c r="J255">
        <v>1.2E-2</v>
      </c>
      <c r="K255" t="s">
        <v>533</v>
      </c>
      <c r="L255" t="s">
        <v>38</v>
      </c>
      <c r="M255" t="s">
        <v>534</v>
      </c>
      <c r="N255" t="s">
        <v>666</v>
      </c>
      <c r="O255" t="s">
        <v>535</v>
      </c>
      <c r="P255" t="s">
        <v>6</v>
      </c>
      <c r="Q255" t="s">
        <v>1316</v>
      </c>
      <c r="R255" t="s">
        <v>10</v>
      </c>
      <c r="S255" t="s">
        <v>10</v>
      </c>
      <c r="T255" t="s">
        <v>668</v>
      </c>
      <c r="U255" t="s">
        <v>538</v>
      </c>
      <c r="V255" t="s">
        <v>7</v>
      </c>
      <c r="W255" t="s">
        <v>1761</v>
      </c>
      <c r="X255" t="s">
        <v>29</v>
      </c>
    </row>
    <row r="256" spans="1:24" x14ac:dyDescent="0.25">
      <c r="A256" t="s">
        <v>426</v>
      </c>
      <c r="B256" t="s">
        <v>526</v>
      </c>
      <c r="C256" t="s">
        <v>1317</v>
      </c>
      <c r="D256" t="s">
        <v>528</v>
      </c>
      <c r="E256" t="s">
        <v>1318</v>
      </c>
      <c r="F256" t="s">
        <v>530</v>
      </c>
      <c r="G256" t="s">
        <v>531</v>
      </c>
      <c r="H256" t="s">
        <v>532</v>
      </c>
      <c r="I256" t="s">
        <v>8</v>
      </c>
      <c r="J256">
        <v>7.0000000000000007E-2</v>
      </c>
      <c r="K256" t="s">
        <v>533</v>
      </c>
      <c r="L256" t="s">
        <v>38</v>
      </c>
      <c r="M256" t="s">
        <v>534</v>
      </c>
      <c r="N256" t="s">
        <v>708</v>
      </c>
      <c r="O256" t="s">
        <v>535</v>
      </c>
      <c r="P256" t="s">
        <v>9</v>
      </c>
      <c r="Q256" t="s">
        <v>1319</v>
      </c>
      <c r="R256" t="s">
        <v>10</v>
      </c>
      <c r="S256" t="s">
        <v>10</v>
      </c>
      <c r="T256" t="s">
        <v>710</v>
      </c>
      <c r="U256" t="s">
        <v>538</v>
      </c>
      <c r="V256" t="s">
        <v>7</v>
      </c>
      <c r="W256" t="s">
        <v>1758</v>
      </c>
      <c r="X256" t="s">
        <v>29</v>
      </c>
    </row>
    <row r="257" spans="1:24" x14ac:dyDescent="0.25">
      <c r="A257" t="s">
        <v>431</v>
      </c>
      <c r="B257" t="s">
        <v>526</v>
      </c>
      <c r="C257" t="s">
        <v>1320</v>
      </c>
      <c r="D257" t="s">
        <v>528</v>
      </c>
      <c r="E257" t="s">
        <v>1321</v>
      </c>
      <c r="F257" t="s">
        <v>530</v>
      </c>
      <c r="G257" t="s">
        <v>531</v>
      </c>
      <c r="H257" t="s">
        <v>532</v>
      </c>
      <c r="I257" t="s">
        <v>8</v>
      </c>
      <c r="J257">
        <v>1.2E-2</v>
      </c>
      <c r="K257" t="s">
        <v>533</v>
      </c>
      <c r="L257" t="s">
        <v>38</v>
      </c>
      <c r="M257" t="s">
        <v>534</v>
      </c>
      <c r="N257" t="s">
        <v>550</v>
      </c>
      <c r="O257" t="s">
        <v>535</v>
      </c>
      <c r="P257" t="s">
        <v>6</v>
      </c>
      <c r="Q257" t="s">
        <v>1322</v>
      </c>
      <c r="R257" t="s">
        <v>10</v>
      </c>
      <c r="S257" t="s">
        <v>10</v>
      </c>
      <c r="T257" t="s">
        <v>552</v>
      </c>
      <c r="U257" t="s">
        <v>538</v>
      </c>
      <c r="V257" t="s">
        <v>7</v>
      </c>
      <c r="W257" t="s">
        <v>1758</v>
      </c>
      <c r="X257" t="s">
        <v>29</v>
      </c>
    </row>
    <row r="258" spans="1:24" x14ac:dyDescent="0.25">
      <c r="A258" t="s">
        <v>432</v>
      </c>
      <c r="B258" t="s">
        <v>526</v>
      </c>
      <c r="C258" t="s">
        <v>1323</v>
      </c>
      <c r="D258" t="s">
        <v>528</v>
      </c>
      <c r="E258" t="s">
        <v>1324</v>
      </c>
      <c r="F258" t="s">
        <v>530</v>
      </c>
      <c r="G258" t="s">
        <v>531</v>
      </c>
      <c r="H258" t="s">
        <v>532</v>
      </c>
      <c r="I258" t="s">
        <v>8</v>
      </c>
      <c r="J258">
        <v>0.06</v>
      </c>
      <c r="K258" t="s">
        <v>533</v>
      </c>
      <c r="L258" t="s">
        <v>38</v>
      </c>
      <c r="M258" t="s">
        <v>534</v>
      </c>
      <c r="N258" t="s">
        <v>545</v>
      </c>
      <c r="O258" t="s">
        <v>535</v>
      </c>
      <c r="P258" t="s">
        <v>9</v>
      </c>
      <c r="Q258" t="s">
        <v>1325</v>
      </c>
      <c r="R258" t="s">
        <v>10</v>
      </c>
      <c r="S258" t="s">
        <v>10</v>
      </c>
      <c r="T258" t="s">
        <v>547</v>
      </c>
      <c r="U258" t="s">
        <v>538</v>
      </c>
      <c r="V258" t="s">
        <v>7</v>
      </c>
      <c r="W258" t="s">
        <v>1760</v>
      </c>
      <c r="X258" t="s">
        <v>29</v>
      </c>
    </row>
    <row r="259" spans="1:24" x14ac:dyDescent="0.25">
      <c r="A259" t="s">
        <v>437</v>
      </c>
      <c r="B259" t="s">
        <v>526</v>
      </c>
      <c r="C259" t="s">
        <v>1326</v>
      </c>
      <c r="D259" t="s">
        <v>528</v>
      </c>
      <c r="E259" t="s">
        <v>1327</v>
      </c>
      <c r="F259" t="s">
        <v>530</v>
      </c>
      <c r="G259" t="s">
        <v>531</v>
      </c>
      <c r="H259" t="s">
        <v>532</v>
      </c>
      <c r="I259" t="s">
        <v>8</v>
      </c>
      <c r="J259">
        <v>3.9E-2</v>
      </c>
      <c r="K259" t="s">
        <v>533</v>
      </c>
      <c r="L259" t="s">
        <v>38</v>
      </c>
      <c r="M259" t="s">
        <v>534</v>
      </c>
      <c r="N259" t="s">
        <v>507</v>
      </c>
      <c r="O259" t="s">
        <v>535</v>
      </c>
      <c r="P259" t="s">
        <v>13</v>
      </c>
      <c r="Q259" t="s">
        <v>1328</v>
      </c>
      <c r="R259" t="s">
        <v>10</v>
      </c>
      <c r="S259" t="s">
        <v>10</v>
      </c>
      <c r="T259" t="s">
        <v>34</v>
      </c>
      <c r="U259" t="s">
        <v>538</v>
      </c>
      <c r="V259" t="s">
        <v>7</v>
      </c>
      <c r="W259" t="s">
        <v>1761</v>
      </c>
      <c r="X259" t="s">
        <v>29</v>
      </c>
    </row>
    <row r="260" spans="1:24" x14ac:dyDescent="0.25">
      <c r="A260" t="s">
        <v>441</v>
      </c>
      <c r="B260" t="s">
        <v>526</v>
      </c>
      <c r="C260" t="s">
        <v>1329</v>
      </c>
      <c r="D260" t="s">
        <v>528</v>
      </c>
      <c r="E260" t="s">
        <v>1330</v>
      </c>
      <c r="F260" t="s">
        <v>530</v>
      </c>
      <c r="G260" t="s">
        <v>531</v>
      </c>
      <c r="H260" t="s">
        <v>532</v>
      </c>
      <c r="I260" t="s">
        <v>8</v>
      </c>
      <c r="J260">
        <v>0.01</v>
      </c>
      <c r="K260" t="s">
        <v>533</v>
      </c>
      <c r="L260" t="s">
        <v>38</v>
      </c>
      <c r="M260" t="s">
        <v>534</v>
      </c>
      <c r="N260" t="s">
        <v>593</v>
      </c>
      <c r="O260" t="s">
        <v>535</v>
      </c>
      <c r="P260" t="s">
        <v>6</v>
      </c>
      <c r="Q260" t="s">
        <v>1331</v>
      </c>
      <c r="R260" t="s">
        <v>10</v>
      </c>
      <c r="S260" t="s">
        <v>10</v>
      </c>
      <c r="T260" t="s">
        <v>595</v>
      </c>
      <c r="U260" t="s">
        <v>538</v>
      </c>
      <c r="V260" t="s">
        <v>7</v>
      </c>
      <c r="W260" t="s">
        <v>1760</v>
      </c>
      <c r="X260" t="s">
        <v>29</v>
      </c>
    </row>
    <row r="261" spans="1:24" x14ac:dyDescent="0.25">
      <c r="A261" t="s">
        <v>442</v>
      </c>
      <c r="B261" t="s">
        <v>526</v>
      </c>
      <c r="C261" t="s">
        <v>1332</v>
      </c>
      <c r="D261" t="s">
        <v>528</v>
      </c>
      <c r="E261" t="s">
        <v>1333</v>
      </c>
      <c r="F261" t="s">
        <v>530</v>
      </c>
      <c r="G261" t="s">
        <v>531</v>
      </c>
      <c r="H261" t="s">
        <v>532</v>
      </c>
      <c r="I261" t="s">
        <v>8</v>
      </c>
      <c r="J261">
        <v>1.2E-2</v>
      </c>
      <c r="K261" t="s">
        <v>533</v>
      </c>
      <c r="L261" t="s">
        <v>38</v>
      </c>
      <c r="M261" t="s">
        <v>534</v>
      </c>
      <c r="N261" t="s">
        <v>564</v>
      </c>
      <c r="O261" t="s">
        <v>535</v>
      </c>
      <c r="P261" t="s">
        <v>6</v>
      </c>
      <c r="Q261" t="s">
        <v>1334</v>
      </c>
      <c r="R261" t="s">
        <v>10</v>
      </c>
      <c r="S261" t="s">
        <v>10</v>
      </c>
      <c r="T261" t="s">
        <v>566</v>
      </c>
      <c r="U261" t="s">
        <v>538</v>
      </c>
      <c r="V261" t="s">
        <v>7</v>
      </c>
      <c r="W261" t="s">
        <v>1760</v>
      </c>
      <c r="X261" t="s">
        <v>29</v>
      </c>
    </row>
    <row r="262" spans="1:24" x14ac:dyDescent="0.25">
      <c r="A262" t="s">
        <v>449</v>
      </c>
      <c r="B262" t="s">
        <v>526</v>
      </c>
      <c r="C262" t="s">
        <v>1335</v>
      </c>
      <c r="D262" t="s">
        <v>528</v>
      </c>
      <c r="E262" t="s">
        <v>1336</v>
      </c>
      <c r="F262" t="s">
        <v>530</v>
      </c>
      <c r="G262" t="s">
        <v>531</v>
      </c>
      <c r="H262" t="s">
        <v>532</v>
      </c>
      <c r="I262" t="s">
        <v>8</v>
      </c>
      <c r="J262">
        <v>7.0000000000000007E-2</v>
      </c>
      <c r="K262" t="s">
        <v>533</v>
      </c>
      <c r="L262" t="s">
        <v>38</v>
      </c>
      <c r="M262" t="s">
        <v>534</v>
      </c>
      <c r="N262" t="s">
        <v>631</v>
      </c>
      <c r="O262" t="s">
        <v>535</v>
      </c>
      <c r="P262" t="s">
        <v>9</v>
      </c>
      <c r="Q262" t="s">
        <v>1337</v>
      </c>
      <c r="R262" t="s">
        <v>10</v>
      </c>
      <c r="S262" t="s">
        <v>10</v>
      </c>
      <c r="T262" t="s">
        <v>32</v>
      </c>
      <c r="U262" t="s">
        <v>538</v>
      </c>
      <c r="V262" t="s">
        <v>7</v>
      </c>
      <c r="W262" t="s">
        <v>1761</v>
      </c>
      <c r="X262" t="s">
        <v>29</v>
      </c>
    </row>
    <row r="263" spans="1:24" x14ac:dyDescent="0.25">
      <c r="A263" t="s">
        <v>450</v>
      </c>
      <c r="B263" t="s">
        <v>526</v>
      </c>
      <c r="C263" t="s">
        <v>1338</v>
      </c>
      <c r="D263" t="s">
        <v>528</v>
      </c>
      <c r="E263" t="s">
        <v>1339</v>
      </c>
      <c r="F263" t="s">
        <v>530</v>
      </c>
      <c r="G263" t="s">
        <v>531</v>
      </c>
      <c r="H263" t="s">
        <v>532</v>
      </c>
      <c r="I263" t="s">
        <v>8</v>
      </c>
      <c r="J263">
        <v>0.06</v>
      </c>
      <c r="K263" t="s">
        <v>533</v>
      </c>
      <c r="L263" t="s">
        <v>38</v>
      </c>
      <c r="M263" t="s">
        <v>534</v>
      </c>
      <c r="N263" t="s">
        <v>555</v>
      </c>
      <c r="O263" t="s">
        <v>535</v>
      </c>
      <c r="P263" t="s">
        <v>9</v>
      </c>
      <c r="Q263" t="s">
        <v>1340</v>
      </c>
      <c r="R263" t="s">
        <v>10</v>
      </c>
      <c r="S263" t="s">
        <v>10</v>
      </c>
      <c r="T263" t="s">
        <v>557</v>
      </c>
      <c r="U263" t="s">
        <v>538</v>
      </c>
      <c r="V263" t="s">
        <v>7</v>
      </c>
      <c r="W263" t="s">
        <v>1760</v>
      </c>
      <c r="X263" t="s">
        <v>29</v>
      </c>
    </row>
    <row r="264" spans="1:24" x14ac:dyDescent="0.25">
      <c r="A264" t="s">
        <v>452</v>
      </c>
      <c r="B264" t="s">
        <v>526</v>
      </c>
      <c r="C264" t="s">
        <v>1341</v>
      </c>
      <c r="D264" t="s">
        <v>528</v>
      </c>
      <c r="E264" t="s">
        <v>1342</v>
      </c>
      <c r="F264" t="s">
        <v>530</v>
      </c>
      <c r="G264" t="s">
        <v>531</v>
      </c>
      <c r="H264" t="s">
        <v>532</v>
      </c>
      <c r="I264" t="s">
        <v>8</v>
      </c>
      <c r="J264">
        <v>3.9E-2</v>
      </c>
      <c r="K264" t="s">
        <v>533</v>
      </c>
      <c r="L264" t="s">
        <v>38</v>
      </c>
      <c r="M264" t="s">
        <v>534</v>
      </c>
      <c r="N264" t="s">
        <v>503</v>
      </c>
      <c r="O264" t="s">
        <v>535</v>
      </c>
      <c r="P264" t="s">
        <v>13</v>
      </c>
      <c r="Q264" t="s">
        <v>1343</v>
      </c>
      <c r="R264" t="s">
        <v>10</v>
      </c>
      <c r="S264" t="s">
        <v>10</v>
      </c>
      <c r="T264" t="s">
        <v>625</v>
      </c>
      <c r="U264" t="s">
        <v>538</v>
      </c>
      <c r="V264" t="s">
        <v>7</v>
      </c>
      <c r="W264" t="s">
        <v>1764</v>
      </c>
      <c r="X264" t="s">
        <v>29</v>
      </c>
    </row>
    <row r="265" spans="1:24" x14ac:dyDescent="0.25">
      <c r="A265" t="s">
        <v>457</v>
      </c>
      <c r="B265" t="s">
        <v>526</v>
      </c>
      <c r="C265" t="s">
        <v>1344</v>
      </c>
      <c r="D265" t="s">
        <v>528</v>
      </c>
      <c r="E265" t="s">
        <v>1345</v>
      </c>
      <c r="F265" t="s">
        <v>530</v>
      </c>
      <c r="G265" t="s">
        <v>531</v>
      </c>
      <c r="H265" t="s">
        <v>532</v>
      </c>
      <c r="I265" t="s">
        <v>8</v>
      </c>
      <c r="J265">
        <v>1.2E-2</v>
      </c>
      <c r="K265" t="s">
        <v>533</v>
      </c>
      <c r="L265" t="s">
        <v>38</v>
      </c>
      <c r="M265" t="s">
        <v>534</v>
      </c>
      <c r="N265" t="s">
        <v>631</v>
      </c>
      <c r="O265" t="s">
        <v>535</v>
      </c>
      <c r="P265" t="s">
        <v>6</v>
      </c>
      <c r="Q265" t="s">
        <v>1346</v>
      </c>
      <c r="R265" t="s">
        <v>10</v>
      </c>
      <c r="S265" t="s">
        <v>10</v>
      </c>
      <c r="T265" t="s">
        <v>32</v>
      </c>
      <c r="U265" t="s">
        <v>538</v>
      </c>
      <c r="V265" t="s">
        <v>7</v>
      </c>
      <c r="W265" t="s">
        <v>1761</v>
      </c>
      <c r="X265" t="s">
        <v>29</v>
      </c>
    </row>
    <row r="266" spans="1:24" x14ac:dyDescent="0.25">
      <c r="A266" t="s">
        <v>461</v>
      </c>
      <c r="B266" t="s">
        <v>526</v>
      </c>
      <c r="C266" t="s">
        <v>1347</v>
      </c>
      <c r="D266" t="s">
        <v>528</v>
      </c>
      <c r="E266" t="s">
        <v>1348</v>
      </c>
      <c r="F266" t="s">
        <v>530</v>
      </c>
      <c r="G266" t="s">
        <v>531</v>
      </c>
      <c r="H266" t="s">
        <v>532</v>
      </c>
      <c r="I266" t="s">
        <v>8</v>
      </c>
      <c r="J266">
        <v>0.08</v>
      </c>
      <c r="K266" t="s">
        <v>533</v>
      </c>
      <c r="L266" t="s">
        <v>38</v>
      </c>
      <c r="M266" t="s">
        <v>534</v>
      </c>
      <c r="N266" t="s">
        <v>507</v>
      </c>
      <c r="O266" t="s">
        <v>535</v>
      </c>
      <c r="P266" t="s">
        <v>9</v>
      </c>
      <c r="Q266" t="s">
        <v>1349</v>
      </c>
      <c r="R266" t="s">
        <v>10</v>
      </c>
      <c r="S266" t="s">
        <v>10</v>
      </c>
      <c r="T266" t="s">
        <v>34</v>
      </c>
      <c r="U266" t="s">
        <v>538</v>
      </c>
      <c r="V266" t="s">
        <v>7</v>
      </c>
      <c r="W266" t="s">
        <v>1761</v>
      </c>
      <c r="X266" t="s">
        <v>29</v>
      </c>
    </row>
    <row r="267" spans="1:24" x14ac:dyDescent="0.25">
      <c r="A267" t="s">
        <v>479</v>
      </c>
      <c r="B267" t="s">
        <v>526</v>
      </c>
      <c r="C267" t="s">
        <v>1350</v>
      </c>
      <c r="D267" t="s">
        <v>528</v>
      </c>
      <c r="E267" t="s">
        <v>1351</v>
      </c>
      <c r="F267" t="s">
        <v>530</v>
      </c>
      <c r="G267" t="s">
        <v>531</v>
      </c>
      <c r="H267" t="s">
        <v>532</v>
      </c>
      <c r="I267" t="s">
        <v>8</v>
      </c>
      <c r="J267">
        <v>1.2E-2</v>
      </c>
      <c r="K267" t="s">
        <v>533</v>
      </c>
      <c r="L267" t="s">
        <v>38</v>
      </c>
      <c r="M267" t="s">
        <v>534</v>
      </c>
      <c r="N267" t="s">
        <v>569</v>
      </c>
      <c r="O267" t="s">
        <v>535</v>
      </c>
      <c r="P267" t="s">
        <v>6</v>
      </c>
      <c r="Q267" t="s">
        <v>1352</v>
      </c>
      <c r="R267" t="s">
        <v>10</v>
      </c>
      <c r="S267" t="s">
        <v>10</v>
      </c>
      <c r="T267" t="s">
        <v>571</v>
      </c>
      <c r="U267" t="s">
        <v>538</v>
      </c>
      <c r="V267" t="s">
        <v>7</v>
      </c>
      <c r="W267" t="s">
        <v>1761</v>
      </c>
      <c r="X267" t="s">
        <v>29</v>
      </c>
    </row>
    <row r="268" spans="1:24" x14ac:dyDescent="0.25">
      <c r="A268" t="s">
        <v>481</v>
      </c>
      <c r="B268" t="s">
        <v>526</v>
      </c>
      <c r="C268" t="s">
        <v>1353</v>
      </c>
      <c r="D268" t="s">
        <v>528</v>
      </c>
      <c r="E268" t="s">
        <v>1354</v>
      </c>
      <c r="F268" t="s">
        <v>530</v>
      </c>
      <c r="G268" t="s">
        <v>531</v>
      </c>
      <c r="H268" t="s">
        <v>532</v>
      </c>
      <c r="I268" t="s">
        <v>8</v>
      </c>
      <c r="J268">
        <v>7.0000000000000007E-2</v>
      </c>
      <c r="K268" t="s">
        <v>533</v>
      </c>
      <c r="L268" t="s">
        <v>38</v>
      </c>
      <c r="M268" t="s">
        <v>534</v>
      </c>
      <c r="N268" t="s">
        <v>759</v>
      </c>
      <c r="O268" t="s">
        <v>535</v>
      </c>
      <c r="P268" t="s">
        <v>9</v>
      </c>
      <c r="Q268" t="s">
        <v>1355</v>
      </c>
      <c r="R268" t="s">
        <v>10</v>
      </c>
      <c r="S268" t="s">
        <v>10</v>
      </c>
      <c r="T268" t="s">
        <v>761</v>
      </c>
      <c r="U268" t="s">
        <v>538</v>
      </c>
      <c r="V268" t="s">
        <v>7</v>
      </c>
      <c r="W268" t="s">
        <v>1758</v>
      </c>
      <c r="X268" t="s">
        <v>29</v>
      </c>
    </row>
    <row r="269" spans="1:24" x14ac:dyDescent="0.25">
      <c r="A269" t="s">
        <v>484</v>
      </c>
      <c r="B269" t="s">
        <v>526</v>
      </c>
      <c r="C269" t="s">
        <v>1356</v>
      </c>
      <c r="D269" t="s">
        <v>528</v>
      </c>
      <c r="E269" t="s">
        <v>1357</v>
      </c>
      <c r="F269" t="s">
        <v>530</v>
      </c>
      <c r="G269" t="s">
        <v>531</v>
      </c>
      <c r="H269" t="s">
        <v>532</v>
      </c>
      <c r="I269" t="s">
        <v>8</v>
      </c>
      <c r="J269">
        <v>1.2E-2</v>
      </c>
      <c r="K269" t="s">
        <v>533</v>
      </c>
      <c r="L269" t="s">
        <v>38</v>
      </c>
      <c r="M269" t="s">
        <v>534</v>
      </c>
      <c r="N269" t="s">
        <v>619</v>
      </c>
      <c r="O269" t="s">
        <v>535</v>
      </c>
      <c r="P269" t="s">
        <v>6</v>
      </c>
      <c r="Q269" t="s">
        <v>1358</v>
      </c>
      <c r="R269" t="s">
        <v>10</v>
      </c>
      <c r="S269" t="s">
        <v>10</v>
      </c>
      <c r="T269" t="s">
        <v>621</v>
      </c>
      <c r="U269" t="s">
        <v>538</v>
      </c>
      <c r="V269" t="s">
        <v>7</v>
      </c>
      <c r="W269" t="s">
        <v>1761</v>
      </c>
      <c r="X269" t="s">
        <v>29</v>
      </c>
    </row>
    <row r="270" spans="1:24" x14ac:dyDescent="0.25">
      <c r="A270" t="s">
        <v>491</v>
      </c>
      <c r="B270" t="s">
        <v>526</v>
      </c>
      <c r="C270" t="s">
        <v>1359</v>
      </c>
      <c r="D270" t="s">
        <v>528</v>
      </c>
      <c r="E270" t="s">
        <v>1360</v>
      </c>
      <c r="F270" t="s">
        <v>530</v>
      </c>
      <c r="G270" t="s">
        <v>531</v>
      </c>
      <c r="H270" t="s">
        <v>532</v>
      </c>
      <c r="I270" t="s">
        <v>8</v>
      </c>
      <c r="J270">
        <v>4.2000000000000003E-2</v>
      </c>
      <c r="K270" t="s">
        <v>533</v>
      </c>
      <c r="L270" t="s">
        <v>38</v>
      </c>
      <c r="M270" t="s">
        <v>534</v>
      </c>
      <c r="N270" t="s">
        <v>610</v>
      </c>
      <c r="O270" t="s">
        <v>535</v>
      </c>
      <c r="P270" t="s">
        <v>13</v>
      </c>
      <c r="Q270" t="s">
        <v>1361</v>
      </c>
      <c r="R270" t="s">
        <v>10</v>
      </c>
      <c r="S270" t="s">
        <v>10</v>
      </c>
      <c r="T270" t="s">
        <v>612</v>
      </c>
      <c r="U270" t="s">
        <v>538</v>
      </c>
      <c r="V270" t="s">
        <v>7</v>
      </c>
      <c r="W270" t="s">
        <v>1758</v>
      </c>
      <c r="X270" t="s">
        <v>29</v>
      </c>
    </row>
    <row r="271" spans="1:24" x14ac:dyDescent="0.25">
      <c r="A271" t="s">
        <v>492</v>
      </c>
      <c r="B271" t="s">
        <v>526</v>
      </c>
      <c r="C271" t="s">
        <v>1362</v>
      </c>
      <c r="D271" t="s">
        <v>528</v>
      </c>
      <c r="E271" t="s">
        <v>1363</v>
      </c>
      <c r="F271" t="s">
        <v>530</v>
      </c>
      <c r="G271" t="s">
        <v>531</v>
      </c>
      <c r="H271" t="s">
        <v>532</v>
      </c>
      <c r="I271" t="s">
        <v>8</v>
      </c>
      <c r="J271">
        <v>7.0000000000000007E-2</v>
      </c>
      <c r="K271" t="s">
        <v>533</v>
      </c>
      <c r="L271" t="s">
        <v>38</v>
      </c>
      <c r="M271" t="s">
        <v>534</v>
      </c>
      <c r="N271" t="s">
        <v>564</v>
      </c>
      <c r="O271" t="s">
        <v>535</v>
      </c>
      <c r="P271" t="s">
        <v>9</v>
      </c>
      <c r="Q271" t="s">
        <v>1364</v>
      </c>
      <c r="R271" t="s">
        <v>10</v>
      </c>
      <c r="S271" t="s">
        <v>10</v>
      </c>
      <c r="T271" t="s">
        <v>566</v>
      </c>
      <c r="U271" t="s">
        <v>538</v>
      </c>
      <c r="V271" t="s">
        <v>7</v>
      </c>
      <c r="W271" t="s">
        <v>1760</v>
      </c>
      <c r="X271" t="s">
        <v>29</v>
      </c>
    </row>
    <row r="272" spans="1:24" x14ac:dyDescent="0.25">
      <c r="A272" t="s">
        <v>498</v>
      </c>
      <c r="B272" t="s">
        <v>526</v>
      </c>
      <c r="C272" t="s">
        <v>1365</v>
      </c>
      <c r="D272" t="s">
        <v>528</v>
      </c>
      <c r="E272" t="s">
        <v>1366</v>
      </c>
      <c r="F272" t="s">
        <v>530</v>
      </c>
      <c r="G272" t="s">
        <v>531</v>
      </c>
      <c r="H272" t="s">
        <v>532</v>
      </c>
      <c r="I272" t="s">
        <v>8</v>
      </c>
      <c r="J272">
        <v>3.3000000000000002E-2</v>
      </c>
      <c r="K272" t="s">
        <v>533</v>
      </c>
      <c r="L272" t="s">
        <v>38</v>
      </c>
      <c r="M272" t="s">
        <v>534</v>
      </c>
      <c r="N272" t="s">
        <v>504</v>
      </c>
      <c r="O272" t="s">
        <v>535</v>
      </c>
      <c r="P272" t="s">
        <v>13</v>
      </c>
      <c r="Q272" t="s">
        <v>1367</v>
      </c>
      <c r="R272" t="s">
        <v>10</v>
      </c>
      <c r="S272" t="s">
        <v>10</v>
      </c>
      <c r="T272" t="s">
        <v>797</v>
      </c>
      <c r="U272" t="s">
        <v>538</v>
      </c>
      <c r="V272" t="s">
        <v>7</v>
      </c>
      <c r="W272" t="s">
        <v>1762</v>
      </c>
      <c r="X272" t="s">
        <v>29</v>
      </c>
    </row>
    <row r="273" spans="1:24" x14ac:dyDescent="0.25">
      <c r="A273" t="s">
        <v>79</v>
      </c>
      <c r="B273" t="s">
        <v>526</v>
      </c>
      <c r="C273" t="s">
        <v>1368</v>
      </c>
      <c r="D273" t="s">
        <v>528</v>
      </c>
      <c r="E273" t="s">
        <v>1369</v>
      </c>
      <c r="F273" t="s">
        <v>530</v>
      </c>
      <c r="G273" t="s">
        <v>531</v>
      </c>
      <c r="H273" t="s">
        <v>532</v>
      </c>
      <c r="I273" t="s">
        <v>8</v>
      </c>
      <c r="J273">
        <v>0.04</v>
      </c>
      <c r="K273" t="s">
        <v>533</v>
      </c>
      <c r="L273" t="s">
        <v>38</v>
      </c>
      <c r="M273" t="s">
        <v>534</v>
      </c>
      <c r="N273" t="s">
        <v>550</v>
      </c>
      <c r="O273" t="s">
        <v>535</v>
      </c>
      <c r="P273" t="s">
        <v>9</v>
      </c>
      <c r="Q273" t="s">
        <v>1145</v>
      </c>
      <c r="R273" t="s">
        <v>12</v>
      </c>
      <c r="S273" t="s">
        <v>12</v>
      </c>
      <c r="T273" t="s">
        <v>552</v>
      </c>
      <c r="U273" t="s">
        <v>538</v>
      </c>
      <c r="V273" t="s">
        <v>7</v>
      </c>
      <c r="W273" t="s">
        <v>1758</v>
      </c>
      <c r="X273" t="s">
        <v>29</v>
      </c>
    </row>
    <row r="274" spans="1:24" x14ac:dyDescent="0.25">
      <c r="A274" t="s">
        <v>83</v>
      </c>
      <c r="B274" t="s">
        <v>526</v>
      </c>
      <c r="C274" t="s">
        <v>1370</v>
      </c>
      <c r="D274" t="s">
        <v>528</v>
      </c>
      <c r="E274" t="s">
        <v>1371</v>
      </c>
      <c r="F274" t="s">
        <v>530</v>
      </c>
      <c r="G274" t="s">
        <v>531</v>
      </c>
      <c r="H274" t="s">
        <v>532</v>
      </c>
      <c r="I274" t="s">
        <v>8</v>
      </c>
      <c r="J274">
        <v>3.3000000000000002E-2</v>
      </c>
      <c r="K274" t="s">
        <v>533</v>
      </c>
      <c r="L274" t="s">
        <v>38</v>
      </c>
      <c r="M274" t="s">
        <v>534</v>
      </c>
      <c r="N274" t="s">
        <v>505</v>
      </c>
      <c r="O274" t="s">
        <v>535</v>
      </c>
      <c r="P274" t="s">
        <v>13</v>
      </c>
      <c r="Q274" t="s">
        <v>1205</v>
      </c>
      <c r="R274" t="s">
        <v>12</v>
      </c>
      <c r="S274" t="s">
        <v>12</v>
      </c>
      <c r="T274" t="s">
        <v>537</v>
      </c>
      <c r="U274" t="s">
        <v>538</v>
      </c>
      <c r="V274" t="s">
        <v>7</v>
      </c>
      <c r="W274" t="s">
        <v>1758</v>
      </c>
      <c r="X274" t="s">
        <v>29</v>
      </c>
    </row>
    <row r="275" spans="1:24" x14ac:dyDescent="0.25">
      <c r="A275" t="s">
        <v>86</v>
      </c>
      <c r="B275" t="s">
        <v>526</v>
      </c>
      <c r="C275" t="s">
        <v>1372</v>
      </c>
      <c r="D275" t="s">
        <v>528</v>
      </c>
      <c r="E275" t="s">
        <v>1373</v>
      </c>
      <c r="F275" t="s">
        <v>530</v>
      </c>
      <c r="G275" t="s">
        <v>531</v>
      </c>
      <c r="H275" t="s">
        <v>532</v>
      </c>
      <c r="I275" t="s">
        <v>8</v>
      </c>
      <c r="J275">
        <v>3.5999999999999997E-2</v>
      </c>
      <c r="K275" t="s">
        <v>533</v>
      </c>
      <c r="L275" t="s">
        <v>38</v>
      </c>
      <c r="M275" t="s">
        <v>534</v>
      </c>
      <c r="N275" t="s">
        <v>509</v>
      </c>
      <c r="O275" t="s">
        <v>535</v>
      </c>
      <c r="P275" t="s">
        <v>13</v>
      </c>
      <c r="Q275" t="s">
        <v>1313</v>
      </c>
      <c r="R275" t="s">
        <v>12</v>
      </c>
      <c r="S275" t="s">
        <v>12</v>
      </c>
      <c r="T275" t="s">
        <v>660</v>
      </c>
      <c r="U275" t="s">
        <v>538</v>
      </c>
      <c r="V275" t="s">
        <v>7</v>
      </c>
      <c r="W275" t="s">
        <v>1761</v>
      </c>
      <c r="X275" t="s">
        <v>29</v>
      </c>
    </row>
    <row r="276" spans="1:24" x14ac:dyDescent="0.25">
      <c r="A276" t="s">
        <v>87</v>
      </c>
      <c r="B276" t="s">
        <v>526</v>
      </c>
      <c r="C276" t="s">
        <v>1374</v>
      </c>
      <c r="D276" t="s">
        <v>528</v>
      </c>
      <c r="E276" t="s">
        <v>1375</v>
      </c>
      <c r="F276" t="s">
        <v>530</v>
      </c>
      <c r="G276" t="s">
        <v>531</v>
      </c>
      <c r="H276" t="s">
        <v>532</v>
      </c>
      <c r="I276" t="s">
        <v>8</v>
      </c>
      <c r="J276">
        <v>1.0999999999999999E-2</v>
      </c>
      <c r="K276" t="s">
        <v>533</v>
      </c>
      <c r="L276" t="s">
        <v>38</v>
      </c>
      <c r="M276" t="s">
        <v>534</v>
      </c>
      <c r="N276" t="s">
        <v>695</v>
      </c>
      <c r="O276" t="s">
        <v>535</v>
      </c>
      <c r="P276" t="s">
        <v>6</v>
      </c>
      <c r="Q276" t="s">
        <v>1244</v>
      </c>
      <c r="R276" t="s">
        <v>12</v>
      </c>
      <c r="S276" t="s">
        <v>12</v>
      </c>
      <c r="T276" t="s">
        <v>697</v>
      </c>
      <c r="U276" t="s">
        <v>538</v>
      </c>
      <c r="V276" t="s">
        <v>7</v>
      </c>
      <c r="W276" t="s">
        <v>1761</v>
      </c>
      <c r="X276" t="s">
        <v>29</v>
      </c>
    </row>
    <row r="277" spans="1:24" x14ac:dyDescent="0.25">
      <c r="A277" t="s">
        <v>88</v>
      </c>
      <c r="B277" t="s">
        <v>526</v>
      </c>
      <c r="C277" t="s">
        <v>1376</v>
      </c>
      <c r="D277" t="s">
        <v>528</v>
      </c>
      <c r="E277" t="s">
        <v>1377</v>
      </c>
      <c r="F277" t="s">
        <v>530</v>
      </c>
      <c r="G277" t="s">
        <v>531</v>
      </c>
      <c r="H277" t="s">
        <v>532</v>
      </c>
      <c r="I277" t="s">
        <v>8</v>
      </c>
      <c r="J277">
        <v>0.04</v>
      </c>
      <c r="K277" t="s">
        <v>533</v>
      </c>
      <c r="L277" t="s">
        <v>38</v>
      </c>
      <c r="M277" t="s">
        <v>534</v>
      </c>
      <c r="N277" t="s">
        <v>569</v>
      </c>
      <c r="O277" t="s">
        <v>535</v>
      </c>
      <c r="P277" t="s">
        <v>9</v>
      </c>
      <c r="Q277" t="s">
        <v>1091</v>
      </c>
      <c r="R277" t="s">
        <v>12</v>
      </c>
      <c r="S277" t="s">
        <v>12</v>
      </c>
      <c r="T277" t="s">
        <v>571</v>
      </c>
      <c r="U277" t="s">
        <v>538</v>
      </c>
      <c r="V277" t="s">
        <v>7</v>
      </c>
      <c r="W277" t="s">
        <v>1761</v>
      </c>
      <c r="X277" t="s">
        <v>29</v>
      </c>
    </row>
    <row r="278" spans="1:24" x14ac:dyDescent="0.25">
      <c r="A278" t="s">
        <v>90</v>
      </c>
      <c r="B278" t="s">
        <v>526</v>
      </c>
      <c r="C278" t="s">
        <v>1378</v>
      </c>
      <c r="D278" t="s">
        <v>528</v>
      </c>
      <c r="E278" t="s">
        <v>1379</v>
      </c>
      <c r="F278" t="s">
        <v>530</v>
      </c>
      <c r="G278" t="s">
        <v>531</v>
      </c>
      <c r="H278" t="s">
        <v>532</v>
      </c>
      <c r="I278" t="s">
        <v>8</v>
      </c>
      <c r="J278">
        <v>3.5999999999999997E-2</v>
      </c>
      <c r="K278" t="s">
        <v>533</v>
      </c>
      <c r="L278" t="s">
        <v>38</v>
      </c>
      <c r="M278" t="s">
        <v>534</v>
      </c>
      <c r="N278" t="s">
        <v>674</v>
      </c>
      <c r="O278" t="s">
        <v>535</v>
      </c>
      <c r="P278" t="s">
        <v>13</v>
      </c>
      <c r="Q278" t="s">
        <v>1193</v>
      </c>
      <c r="R278" t="s">
        <v>12</v>
      </c>
      <c r="S278" t="s">
        <v>12</v>
      </c>
      <c r="T278" t="s">
        <v>676</v>
      </c>
      <c r="U278" t="s">
        <v>538</v>
      </c>
      <c r="V278" t="s">
        <v>7</v>
      </c>
      <c r="W278" t="s">
        <v>1759</v>
      </c>
      <c r="X278" t="s">
        <v>29</v>
      </c>
    </row>
    <row r="279" spans="1:24" x14ac:dyDescent="0.25">
      <c r="A279" t="s">
        <v>91</v>
      </c>
      <c r="B279" t="s">
        <v>526</v>
      </c>
      <c r="C279" t="s">
        <v>1380</v>
      </c>
      <c r="D279" t="s">
        <v>528</v>
      </c>
      <c r="E279" t="s">
        <v>1381</v>
      </c>
      <c r="F279" t="s">
        <v>530</v>
      </c>
      <c r="G279" t="s">
        <v>531</v>
      </c>
      <c r="H279" t="s">
        <v>532</v>
      </c>
      <c r="I279" t="s">
        <v>8</v>
      </c>
      <c r="J279">
        <v>3.5999999999999997E-2</v>
      </c>
      <c r="K279" t="s">
        <v>533</v>
      </c>
      <c r="L279" t="s">
        <v>38</v>
      </c>
      <c r="M279" t="s">
        <v>534</v>
      </c>
      <c r="N279" t="s">
        <v>619</v>
      </c>
      <c r="O279" t="s">
        <v>535</v>
      </c>
      <c r="P279" t="s">
        <v>13</v>
      </c>
      <c r="Q279" t="s">
        <v>1103</v>
      </c>
      <c r="R279" t="s">
        <v>12</v>
      </c>
      <c r="S279" t="s">
        <v>12</v>
      </c>
      <c r="T279" t="s">
        <v>621</v>
      </c>
      <c r="U279" t="s">
        <v>538</v>
      </c>
      <c r="V279" t="s">
        <v>7</v>
      </c>
      <c r="W279" t="s">
        <v>1761</v>
      </c>
      <c r="X279" t="s">
        <v>29</v>
      </c>
    </row>
    <row r="280" spans="1:24" x14ac:dyDescent="0.25">
      <c r="A280" t="s">
        <v>94</v>
      </c>
      <c r="B280" t="s">
        <v>526</v>
      </c>
      <c r="C280" t="s">
        <v>1382</v>
      </c>
      <c r="D280" t="s">
        <v>528</v>
      </c>
      <c r="E280" t="s">
        <v>1383</v>
      </c>
      <c r="F280" t="s">
        <v>530</v>
      </c>
      <c r="G280" t="s">
        <v>531</v>
      </c>
      <c r="H280" t="s">
        <v>532</v>
      </c>
      <c r="I280" t="s">
        <v>8</v>
      </c>
      <c r="J280">
        <v>3.9600000000000003E-2</v>
      </c>
      <c r="K280" t="s">
        <v>533</v>
      </c>
      <c r="L280" t="s">
        <v>38</v>
      </c>
      <c r="M280" t="s">
        <v>534</v>
      </c>
      <c r="N280" t="s">
        <v>645</v>
      </c>
      <c r="O280" t="s">
        <v>535</v>
      </c>
      <c r="P280" t="s">
        <v>9</v>
      </c>
      <c r="Q280" t="s">
        <v>1286</v>
      </c>
      <c r="R280" t="s">
        <v>12</v>
      </c>
      <c r="S280" t="s">
        <v>12</v>
      </c>
      <c r="T280" t="s">
        <v>647</v>
      </c>
      <c r="U280" t="s">
        <v>538</v>
      </c>
      <c r="V280" t="s">
        <v>7</v>
      </c>
      <c r="W280" t="s">
        <v>1765</v>
      </c>
      <c r="X280" t="s">
        <v>29</v>
      </c>
    </row>
    <row r="281" spans="1:24" x14ac:dyDescent="0.25">
      <c r="A281" t="s">
        <v>95</v>
      </c>
      <c r="B281" t="s">
        <v>526</v>
      </c>
      <c r="C281" t="s">
        <v>1384</v>
      </c>
      <c r="D281" t="s">
        <v>528</v>
      </c>
      <c r="E281" t="s">
        <v>1385</v>
      </c>
      <c r="F281" t="s">
        <v>530</v>
      </c>
      <c r="G281" t="s">
        <v>531</v>
      </c>
      <c r="H281" t="s">
        <v>532</v>
      </c>
      <c r="I281" t="s">
        <v>8</v>
      </c>
      <c r="J281">
        <v>1.0999999999999999E-2</v>
      </c>
      <c r="K281" t="s">
        <v>533</v>
      </c>
      <c r="L281" t="s">
        <v>38</v>
      </c>
      <c r="M281" t="s">
        <v>534</v>
      </c>
      <c r="N281" t="s">
        <v>560</v>
      </c>
      <c r="O281" t="s">
        <v>535</v>
      </c>
      <c r="P281" t="s">
        <v>6</v>
      </c>
      <c r="Q281" t="s">
        <v>1211</v>
      </c>
      <c r="R281" t="s">
        <v>12</v>
      </c>
      <c r="S281" t="s">
        <v>12</v>
      </c>
      <c r="T281" t="s">
        <v>72</v>
      </c>
      <c r="U281" t="s">
        <v>538</v>
      </c>
      <c r="V281" t="s">
        <v>7</v>
      </c>
      <c r="W281" t="s">
        <v>1761</v>
      </c>
      <c r="X281" t="s">
        <v>29</v>
      </c>
    </row>
    <row r="282" spans="1:24" x14ac:dyDescent="0.25">
      <c r="A282" t="s">
        <v>105</v>
      </c>
      <c r="B282" t="s">
        <v>526</v>
      </c>
      <c r="C282" t="s">
        <v>1386</v>
      </c>
      <c r="D282" t="s">
        <v>528</v>
      </c>
      <c r="E282" t="s">
        <v>1387</v>
      </c>
      <c r="F282" t="s">
        <v>530</v>
      </c>
      <c r="G282" t="s">
        <v>531</v>
      </c>
      <c r="H282" t="s">
        <v>532</v>
      </c>
      <c r="I282" t="s">
        <v>8</v>
      </c>
      <c r="J282">
        <v>3.3000000000000002E-2</v>
      </c>
      <c r="K282" t="s">
        <v>533</v>
      </c>
      <c r="L282" t="s">
        <v>38</v>
      </c>
      <c r="M282" t="s">
        <v>534</v>
      </c>
      <c r="N282" t="s">
        <v>708</v>
      </c>
      <c r="O282" t="s">
        <v>535</v>
      </c>
      <c r="P282" t="s">
        <v>13</v>
      </c>
      <c r="Q282" t="s">
        <v>1196</v>
      </c>
      <c r="R282" t="s">
        <v>12</v>
      </c>
      <c r="S282" t="s">
        <v>12</v>
      </c>
      <c r="T282" t="s">
        <v>710</v>
      </c>
      <c r="U282" t="s">
        <v>538</v>
      </c>
      <c r="V282" t="s">
        <v>7</v>
      </c>
      <c r="W282" t="s">
        <v>1758</v>
      </c>
      <c r="X282" t="s">
        <v>29</v>
      </c>
    </row>
    <row r="283" spans="1:24" x14ac:dyDescent="0.25">
      <c r="A283" t="s">
        <v>106</v>
      </c>
      <c r="B283" t="s">
        <v>526</v>
      </c>
      <c r="C283" t="s">
        <v>1388</v>
      </c>
      <c r="D283" t="s">
        <v>528</v>
      </c>
      <c r="E283" t="s">
        <v>1389</v>
      </c>
      <c r="F283" t="s">
        <v>530</v>
      </c>
      <c r="G283" t="s">
        <v>531</v>
      </c>
      <c r="H283" t="s">
        <v>532</v>
      </c>
      <c r="I283" t="s">
        <v>8</v>
      </c>
      <c r="J283">
        <v>3.5999999999999997E-2</v>
      </c>
      <c r="K283" t="s">
        <v>533</v>
      </c>
      <c r="L283" t="s">
        <v>38</v>
      </c>
      <c r="M283" t="s">
        <v>534</v>
      </c>
      <c r="N283" t="s">
        <v>666</v>
      </c>
      <c r="O283" t="s">
        <v>535</v>
      </c>
      <c r="P283" t="s">
        <v>9</v>
      </c>
      <c r="Q283" t="s">
        <v>1109</v>
      </c>
      <c r="R283" t="s">
        <v>12</v>
      </c>
      <c r="S283" t="s">
        <v>12</v>
      </c>
      <c r="T283" t="s">
        <v>668</v>
      </c>
      <c r="U283" t="s">
        <v>538</v>
      </c>
      <c r="V283" t="s">
        <v>7</v>
      </c>
      <c r="W283" t="s">
        <v>1761</v>
      </c>
      <c r="X283" t="s">
        <v>29</v>
      </c>
    </row>
    <row r="284" spans="1:24" x14ac:dyDescent="0.25">
      <c r="A284" t="s">
        <v>112</v>
      </c>
      <c r="B284" t="s">
        <v>526</v>
      </c>
      <c r="C284" t="s">
        <v>1390</v>
      </c>
      <c r="D284" t="s">
        <v>528</v>
      </c>
      <c r="E284" t="s">
        <v>1391</v>
      </c>
      <c r="F284" t="s">
        <v>530</v>
      </c>
      <c r="G284" t="s">
        <v>531</v>
      </c>
      <c r="H284" t="s">
        <v>532</v>
      </c>
      <c r="I284" t="s">
        <v>8</v>
      </c>
      <c r="J284">
        <v>1.2E-2</v>
      </c>
      <c r="K284" t="s">
        <v>533</v>
      </c>
      <c r="L284" t="s">
        <v>38</v>
      </c>
      <c r="M284" t="s">
        <v>534</v>
      </c>
      <c r="N284" t="s">
        <v>631</v>
      </c>
      <c r="O284" t="s">
        <v>535</v>
      </c>
      <c r="P284" t="s">
        <v>6</v>
      </c>
      <c r="Q284" t="s">
        <v>1346</v>
      </c>
      <c r="R284" t="s">
        <v>12</v>
      </c>
      <c r="S284" t="s">
        <v>12</v>
      </c>
      <c r="T284" t="s">
        <v>32</v>
      </c>
      <c r="U284" t="s">
        <v>538</v>
      </c>
      <c r="V284" t="s">
        <v>7</v>
      </c>
      <c r="W284" t="s">
        <v>1761</v>
      </c>
      <c r="X284" t="s">
        <v>29</v>
      </c>
    </row>
    <row r="285" spans="1:24" x14ac:dyDescent="0.25">
      <c r="A285" t="s">
        <v>116</v>
      </c>
      <c r="B285" t="s">
        <v>526</v>
      </c>
      <c r="C285" t="s">
        <v>1392</v>
      </c>
      <c r="D285" t="s">
        <v>528</v>
      </c>
      <c r="E285" t="s">
        <v>1393</v>
      </c>
      <c r="F285" t="s">
        <v>530</v>
      </c>
      <c r="G285" t="s">
        <v>531</v>
      </c>
      <c r="H285" t="s">
        <v>532</v>
      </c>
      <c r="I285" t="s">
        <v>8</v>
      </c>
      <c r="J285">
        <v>0.03</v>
      </c>
      <c r="K285" t="s">
        <v>533</v>
      </c>
      <c r="L285" t="s">
        <v>38</v>
      </c>
      <c r="M285" t="s">
        <v>534</v>
      </c>
      <c r="N285" t="s">
        <v>759</v>
      </c>
      <c r="O285" t="s">
        <v>535</v>
      </c>
      <c r="P285" t="s">
        <v>9</v>
      </c>
      <c r="Q285" t="s">
        <v>1355</v>
      </c>
      <c r="R285" t="s">
        <v>12</v>
      </c>
      <c r="S285" t="s">
        <v>12</v>
      </c>
      <c r="T285" t="s">
        <v>761</v>
      </c>
      <c r="U285" t="s">
        <v>538</v>
      </c>
      <c r="V285" t="s">
        <v>7</v>
      </c>
      <c r="W285" t="s">
        <v>1758</v>
      </c>
      <c r="X285" t="s">
        <v>29</v>
      </c>
    </row>
    <row r="286" spans="1:24" x14ac:dyDescent="0.25">
      <c r="A286" t="s">
        <v>123</v>
      </c>
      <c r="B286" t="s">
        <v>526</v>
      </c>
      <c r="C286" t="s">
        <v>1394</v>
      </c>
      <c r="D286" t="s">
        <v>528</v>
      </c>
      <c r="E286" t="s">
        <v>1395</v>
      </c>
      <c r="F286" t="s">
        <v>530</v>
      </c>
      <c r="G286" t="s">
        <v>531</v>
      </c>
      <c r="H286" t="s">
        <v>532</v>
      </c>
      <c r="I286" t="s">
        <v>8</v>
      </c>
      <c r="J286">
        <v>3.3000000000000002E-2</v>
      </c>
      <c r="K286" t="s">
        <v>533</v>
      </c>
      <c r="L286" t="s">
        <v>38</v>
      </c>
      <c r="M286" t="s">
        <v>534</v>
      </c>
      <c r="N286" t="s">
        <v>600</v>
      </c>
      <c r="O286" t="s">
        <v>535</v>
      </c>
      <c r="P286" t="s">
        <v>13</v>
      </c>
      <c r="Q286" t="s">
        <v>1277</v>
      </c>
      <c r="R286" t="s">
        <v>12</v>
      </c>
      <c r="S286" t="s">
        <v>12</v>
      </c>
      <c r="T286" t="s">
        <v>602</v>
      </c>
      <c r="U286" t="s">
        <v>538</v>
      </c>
      <c r="V286" t="s">
        <v>7</v>
      </c>
      <c r="W286" t="s">
        <v>1760</v>
      </c>
      <c r="X286" t="s">
        <v>29</v>
      </c>
    </row>
    <row r="287" spans="1:24" x14ac:dyDescent="0.25">
      <c r="A287" t="s">
        <v>127</v>
      </c>
      <c r="B287" t="s">
        <v>526</v>
      </c>
      <c r="C287" t="s">
        <v>1396</v>
      </c>
      <c r="D287" t="s">
        <v>528</v>
      </c>
      <c r="E287" t="s">
        <v>1397</v>
      </c>
      <c r="F287" t="s">
        <v>530</v>
      </c>
      <c r="G287" t="s">
        <v>531</v>
      </c>
      <c r="H287" t="s">
        <v>532</v>
      </c>
      <c r="I287" t="s">
        <v>8</v>
      </c>
      <c r="J287">
        <v>1.0999999999999999E-2</v>
      </c>
      <c r="K287" t="s">
        <v>533</v>
      </c>
      <c r="L287" t="s">
        <v>38</v>
      </c>
      <c r="M287" t="s">
        <v>534</v>
      </c>
      <c r="N287" t="s">
        <v>688</v>
      </c>
      <c r="O287" t="s">
        <v>535</v>
      </c>
      <c r="P287" t="s">
        <v>6</v>
      </c>
      <c r="Q287" t="s">
        <v>1283</v>
      </c>
      <c r="R287" t="s">
        <v>12</v>
      </c>
      <c r="S287" t="s">
        <v>12</v>
      </c>
      <c r="T287" t="s">
        <v>690</v>
      </c>
      <c r="U287" t="s">
        <v>538</v>
      </c>
      <c r="V287" t="s">
        <v>7</v>
      </c>
      <c r="W287" t="s">
        <v>1758</v>
      </c>
      <c r="X287" t="s">
        <v>29</v>
      </c>
    </row>
    <row r="288" spans="1:24" x14ac:dyDescent="0.25">
      <c r="A288" t="s">
        <v>144</v>
      </c>
      <c r="B288" t="s">
        <v>526</v>
      </c>
      <c r="C288" t="s">
        <v>1398</v>
      </c>
      <c r="D288" t="s">
        <v>528</v>
      </c>
      <c r="E288" t="s">
        <v>1399</v>
      </c>
      <c r="F288" t="s">
        <v>530</v>
      </c>
      <c r="G288" t="s">
        <v>531</v>
      </c>
      <c r="H288" t="s">
        <v>532</v>
      </c>
      <c r="I288" t="s">
        <v>8</v>
      </c>
      <c r="J288">
        <v>1.32E-2</v>
      </c>
      <c r="K288" t="s">
        <v>533</v>
      </c>
      <c r="L288" t="s">
        <v>38</v>
      </c>
      <c r="M288" t="s">
        <v>534</v>
      </c>
      <c r="N288" t="s">
        <v>645</v>
      </c>
      <c r="O288" t="s">
        <v>535</v>
      </c>
      <c r="P288" t="s">
        <v>6</v>
      </c>
      <c r="Q288" t="s">
        <v>1250</v>
      </c>
      <c r="R288" t="s">
        <v>12</v>
      </c>
      <c r="S288" t="s">
        <v>12</v>
      </c>
      <c r="T288" t="s">
        <v>647</v>
      </c>
      <c r="U288" t="s">
        <v>538</v>
      </c>
      <c r="V288" t="s">
        <v>7</v>
      </c>
      <c r="W288" t="s">
        <v>1765</v>
      </c>
      <c r="X288" t="s">
        <v>29</v>
      </c>
    </row>
    <row r="289" spans="1:24" x14ac:dyDescent="0.25">
      <c r="A289" t="s">
        <v>151</v>
      </c>
      <c r="B289" t="s">
        <v>526</v>
      </c>
      <c r="C289" t="s">
        <v>1400</v>
      </c>
      <c r="D289" t="s">
        <v>528</v>
      </c>
      <c r="E289" t="s">
        <v>1401</v>
      </c>
      <c r="F289" t="s">
        <v>530</v>
      </c>
      <c r="G289" t="s">
        <v>531</v>
      </c>
      <c r="H289" t="s">
        <v>532</v>
      </c>
      <c r="I289" t="s">
        <v>8</v>
      </c>
      <c r="J289">
        <v>3.3000000000000002E-2</v>
      </c>
      <c r="K289" t="s">
        <v>533</v>
      </c>
      <c r="L289" t="s">
        <v>38</v>
      </c>
      <c r="M289" t="s">
        <v>534</v>
      </c>
      <c r="N289" t="s">
        <v>695</v>
      </c>
      <c r="O289" t="s">
        <v>535</v>
      </c>
      <c r="P289" t="s">
        <v>13</v>
      </c>
      <c r="Q289" t="s">
        <v>1214</v>
      </c>
      <c r="R289" t="s">
        <v>12</v>
      </c>
      <c r="S289" t="s">
        <v>12</v>
      </c>
      <c r="T289" t="s">
        <v>697</v>
      </c>
      <c r="U289" t="s">
        <v>538</v>
      </c>
      <c r="V289" t="s">
        <v>7</v>
      </c>
      <c r="W289" t="s">
        <v>1761</v>
      </c>
      <c r="X289" t="s">
        <v>29</v>
      </c>
    </row>
    <row r="290" spans="1:24" x14ac:dyDescent="0.25">
      <c r="A290" t="s">
        <v>152</v>
      </c>
      <c r="B290" t="s">
        <v>526</v>
      </c>
      <c r="C290" t="s">
        <v>1402</v>
      </c>
      <c r="D290" t="s">
        <v>528</v>
      </c>
      <c r="E290" t="s">
        <v>1403</v>
      </c>
      <c r="F290" t="s">
        <v>530</v>
      </c>
      <c r="G290" t="s">
        <v>531</v>
      </c>
      <c r="H290" t="s">
        <v>532</v>
      </c>
      <c r="I290" t="s">
        <v>8</v>
      </c>
      <c r="J290">
        <v>0.01</v>
      </c>
      <c r="K290" t="s">
        <v>533</v>
      </c>
      <c r="L290" t="s">
        <v>38</v>
      </c>
      <c r="M290" t="s">
        <v>534</v>
      </c>
      <c r="N290" t="s">
        <v>545</v>
      </c>
      <c r="O290" t="s">
        <v>535</v>
      </c>
      <c r="P290" t="s">
        <v>6</v>
      </c>
      <c r="Q290" t="s">
        <v>1097</v>
      </c>
      <c r="R290" t="s">
        <v>12</v>
      </c>
      <c r="S290" t="s">
        <v>12</v>
      </c>
      <c r="T290" t="s">
        <v>547</v>
      </c>
      <c r="U290" t="s">
        <v>538</v>
      </c>
      <c r="V290" t="s">
        <v>7</v>
      </c>
      <c r="W290" t="s">
        <v>1760</v>
      </c>
      <c r="X290" t="s">
        <v>29</v>
      </c>
    </row>
    <row r="291" spans="1:24" x14ac:dyDescent="0.25">
      <c r="A291" t="s">
        <v>156</v>
      </c>
      <c r="B291" t="s">
        <v>526</v>
      </c>
      <c r="C291" t="s">
        <v>1404</v>
      </c>
      <c r="D291" t="s">
        <v>528</v>
      </c>
      <c r="E291" t="s">
        <v>1405</v>
      </c>
      <c r="F291" t="s">
        <v>530</v>
      </c>
      <c r="G291" t="s">
        <v>531</v>
      </c>
      <c r="H291" t="s">
        <v>532</v>
      </c>
      <c r="I291" t="s">
        <v>8</v>
      </c>
      <c r="J291">
        <v>0.03</v>
      </c>
      <c r="K291" t="s">
        <v>533</v>
      </c>
      <c r="L291" t="s">
        <v>38</v>
      </c>
      <c r="M291" t="s">
        <v>534</v>
      </c>
      <c r="N291" t="s">
        <v>593</v>
      </c>
      <c r="O291" t="s">
        <v>535</v>
      </c>
      <c r="P291" t="s">
        <v>13</v>
      </c>
      <c r="Q291" t="s">
        <v>1238</v>
      </c>
      <c r="R291" t="s">
        <v>12</v>
      </c>
      <c r="S291" t="s">
        <v>12</v>
      </c>
      <c r="T291" t="s">
        <v>595</v>
      </c>
      <c r="U291" t="s">
        <v>538</v>
      </c>
      <c r="V291" t="s">
        <v>7</v>
      </c>
      <c r="W291" t="s">
        <v>1760</v>
      </c>
      <c r="X291" t="s">
        <v>29</v>
      </c>
    </row>
    <row r="292" spans="1:24" x14ac:dyDescent="0.25">
      <c r="A292" t="s">
        <v>158</v>
      </c>
      <c r="B292" t="s">
        <v>526</v>
      </c>
      <c r="C292" t="s">
        <v>1406</v>
      </c>
      <c r="D292" t="s">
        <v>528</v>
      </c>
      <c r="E292" t="s">
        <v>1407</v>
      </c>
      <c r="F292" t="s">
        <v>530</v>
      </c>
      <c r="G292" t="s">
        <v>531</v>
      </c>
      <c r="H292" t="s">
        <v>532</v>
      </c>
      <c r="I292" t="s">
        <v>8</v>
      </c>
      <c r="J292">
        <v>1.2E-2</v>
      </c>
      <c r="K292" t="s">
        <v>533</v>
      </c>
      <c r="L292" t="s">
        <v>38</v>
      </c>
      <c r="M292" t="s">
        <v>534</v>
      </c>
      <c r="N292" t="s">
        <v>666</v>
      </c>
      <c r="O292" t="s">
        <v>535</v>
      </c>
      <c r="P292" t="s">
        <v>6</v>
      </c>
      <c r="Q292" t="s">
        <v>1316</v>
      </c>
      <c r="R292" t="s">
        <v>12</v>
      </c>
      <c r="S292" t="s">
        <v>12</v>
      </c>
      <c r="T292" t="s">
        <v>668</v>
      </c>
      <c r="U292" t="s">
        <v>538</v>
      </c>
      <c r="V292" t="s">
        <v>7</v>
      </c>
      <c r="W292" t="s">
        <v>1761</v>
      </c>
      <c r="X292" t="s">
        <v>29</v>
      </c>
    </row>
    <row r="293" spans="1:24" x14ac:dyDescent="0.25">
      <c r="A293" t="s">
        <v>163</v>
      </c>
      <c r="B293" t="s">
        <v>526</v>
      </c>
      <c r="C293" t="s">
        <v>1408</v>
      </c>
      <c r="D293" t="s">
        <v>528</v>
      </c>
      <c r="E293" t="s">
        <v>1409</v>
      </c>
      <c r="F293" t="s">
        <v>530</v>
      </c>
      <c r="G293" t="s">
        <v>531</v>
      </c>
      <c r="H293" t="s">
        <v>532</v>
      </c>
      <c r="I293" t="s">
        <v>8</v>
      </c>
      <c r="J293">
        <v>1.2999999999999999E-2</v>
      </c>
      <c r="K293" t="s">
        <v>533</v>
      </c>
      <c r="L293" t="s">
        <v>38</v>
      </c>
      <c r="M293" t="s">
        <v>534</v>
      </c>
      <c r="N293" t="s">
        <v>507</v>
      </c>
      <c r="O293" t="s">
        <v>535</v>
      </c>
      <c r="P293" t="s">
        <v>6</v>
      </c>
      <c r="Q293" t="s">
        <v>1259</v>
      </c>
      <c r="R293" t="s">
        <v>12</v>
      </c>
      <c r="S293" t="s">
        <v>12</v>
      </c>
      <c r="T293" t="s">
        <v>34</v>
      </c>
      <c r="U293" t="s">
        <v>538</v>
      </c>
      <c r="V293" t="s">
        <v>7</v>
      </c>
      <c r="W293" t="s">
        <v>1761</v>
      </c>
      <c r="X293" t="s">
        <v>29</v>
      </c>
    </row>
    <row r="294" spans="1:24" x14ac:dyDescent="0.25">
      <c r="A294" t="s">
        <v>167</v>
      </c>
      <c r="B294" t="s">
        <v>526</v>
      </c>
      <c r="C294" t="s">
        <v>1410</v>
      </c>
      <c r="D294" t="s">
        <v>528</v>
      </c>
      <c r="E294" t="s">
        <v>1411</v>
      </c>
      <c r="F294" t="s">
        <v>530</v>
      </c>
      <c r="G294" t="s">
        <v>531</v>
      </c>
      <c r="H294" t="s">
        <v>532</v>
      </c>
      <c r="I294" t="s">
        <v>8</v>
      </c>
      <c r="J294">
        <v>3.3000000000000002E-2</v>
      </c>
      <c r="K294" t="s">
        <v>533</v>
      </c>
      <c r="L294" t="s">
        <v>38</v>
      </c>
      <c r="M294" t="s">
        <v>534</v>
      </c>
      <c r="N294" t="s">
        <v>574</v>
      </c>
      <c r="O294" t="s">
        <v>535</v>
      </c>
      <c r="P294" t="s">
        <v>13</v>
      </c>
      <c r="Q294" t="s">
        <v>1190</v>
      </c>
      <c r="R294" t="s">
        <v>12</v>
      </c>
      <c r="S294" t="s">
        <v>12</v>
      </c>
      <c r="T294" t="s">
        <v>576</v>
      </c>
      <c r="U294" t="s">
        <v>538</v>
      </c>
      <c r="V294" t="s">
        <v>7</v>
      </c>
      <c r="W294" t="s">
        <v>1762</v>
      </c>
      <c r="X294" t="s">
        <v>29</v>
      </c>
    </row>
    <row r="295" spans="1:24" x14ac:dyDescent="0.25">
      <c r="A295" t="s">
        <v>170</v>
      </c>
      <c r="B295" t="s">
        <v>526</v>
      </c>
      <c r="C295" t="s">
        <v>1412</v>
      </c>
      <c r="D295" t="s">
        <v>528</v>
      </c>
      <c r="E295" t="s">
        <v>1413</v>
      </c>
      <c r="F295" t="s">
        <v>530</v>
      </c>
      <c r="G295" t="s">
        <v>531</v>
      </c>
      <c r="H295" t="s">
        <v>532</v>
      </c>
      <c r="I295" t="s">
        <v>8</v>
      </c>
      <c r="J295">
        <v>1.0999999999999999E-2</v>
      </c>
      <c r="K295" t="s">
        <v>533</v>
      </c>
      <c r="L295" t="s">
        <v>38</v>
      </c>
      <c r="M295" t="s">
        <v>534</v>
      </c>
      <c r="N295" t="s">
        <v>574</v>
      </c>
      <c r="O295" t="s">
        <v>535</v>
      </c>
      <c r="P295" t="s">
        <v>6</v>
      </c>
      <c r="Q295" t="s">
        <v>1223</v>
      </c>
      <c r="R295" t="s">
        <v>12</v>
      </c>
      <c r="S295" t="s">
        <v>12</v>
      </c>
      <c r="T295" t="s">
        <v>576</v>
      </c>
      <c r="U295" t="s">
        <v>538</v>
      </c>
      <c r="V295" t="s">
        <v>7</v>
      </c>
      <c r="W295" t="s">
        <v>1762</v>
      </c>
      <c r="X295" t="s">
        <v>29</v>
      </c>
    </row>
    <row r="296" spans="1:24" x14ac:dyDescent="0.25">
      <c r="A296" t="s">
        <v>177</v>
      </c>
      <c r="B296" t="s">
        <v>526</v>
      </c>
      <c r="C296" t="s">
        <v>1414</v>
      </c>
      <c r="D296" t="s">
        <v>528</v>
      </c>
      <c r="E296" t="s">
        <v>1415</v>
      </c>
      <c r="F296" t="s">
        <v>530</v>
      </c>
      <c r="G296" t="s">
        <v>531</v>
      </c>
      <c r="H296" t="s">
        <v>532</v>
      </c>
      <c r="I296" t="s">
        <v>8</v>
      </c>
      <c r="J296">
        <v>1.0999999999999999E-2</v>
      </c>
      <c r="K296" t="s">
        <v>533</v>
      </c>
      <c r="L296" t="s">
        <v>38</v>
      </c>
      <c r="M296" t="s">
        <v>534</v>
      </c>
      <c r="N296" t="s">
        <v>504</v>
      </c>
      <c r="O296" t="s">
        <v>535</v>
      </c>
      <c r="P296" t="s">
        <v>6</v>
      </c>
      <c r="Q296" t="s">
        <v>1217</v>
      </c>
      <c r="R296" t="s">
        <v>12</v>
      </c>
      <c r="S296" t="s">
        <v>12</v>
      </c>
      <c r="T296" t="s">
        <v>797</v>
      </c>
      <c r="U296" t="s">
        <v>538</v>
      </c>
      <c r="V296" t="s">
        <v>7</v>
      </c>
      <c r="W296" t="s">
        <v>1762</v>
      </c>
      <c r="X296" t="s">
        <v>29</v>
      </c>
    </row>
    <row r="297" spans="1:24" x14ac:dyDescent="0.25">
      <c r="A297" t="s">
        <v>181</v>
      </c>
      <c r="B297" t="s">
        <v>526</v>
      </c>
      <c r="C297" t="s">
        <v>1416</v>
      </c>
      <c r="D297" t="s">
        <v>528</v>
      </c>
      <c r="E297" t="s">
        <v>1417</v>
      </c>
      <c r="F297" t="s">
        <v>530</v>
      </c>
      <c r="G297" t="s">
        <v>531</v>
      </c>
      <c r="H297" t="s">
        <v>532</v>
      </c>
      <c r="I297" t="s">
        <v>8</v>
      </c>
      <c r="J297">
        <v>1.0999999999999999E-2</v>
      </c>
      <c r="K297" t="s">
        <v>533</v>
      </c>
      <c r="L297" t="s">
        <v>38</v>
      </c>
      <c r="M297" t="s">
        <v>534</v>
      </c>
      <c r="N297" t="s">
        <v>708</v>
      </c>
      <c r="O297" t="s">
        <v>535</v>
      </c>
      <c r="P297" t="s">
        <v>6</v>
      </c>
      <c r="Q297" t="s">
        <v>1301</v>
      </c>
      <c r="R297" t="s">
        <v>12</v>
      </c>
      <c r="S297" t="s">
        <v>12</v>
      </c>
      <c r="T297" t="s">
        <v>710</v>
      </c>
      <c r="U297" t="s">
        <v>538</v>
      </c>
      <c r="V297" t="s">
        <v>7</v>
      </c>
      <c r="W297" t="s">
        <v>1758</v>
      </c>
      <c r="X297" t="s">
        <v>29</v>
      </c>
    </row>
    <row r="298" spans="1:24" x14ac:dyDescent="0.25">
      <c r="A298" t="s">
        <v>182</v>
      </c>
      <c r="B298" t="s">
        <v>526</v>
      </c>
      <c r="C298" t="s">
        <v>1418</v>
      </c>
      <c r="D298" t="s">
        <v>528</v>
      </c>
      <c r="E298" t="s">
        <v>1419</v>
      </c>
      <c r="F298" t="s">
        <v>530</v>
      </c>
      <c r="G298" t="s">
        <v>531</v>
      </c>
      <c r="H298" t="s">
        <v>532</v>
      </c>
      <c r="I298" t="s">
        <v>8</v>
      </c>
      <c r="J298">
        <v>1.2999999999999999E-2</v>
      </c>
      <c r="K298" t="s">
        <v>533</v>
      </c>
      <c r="L298" t="s">
        <v>38</v>
      </c>
      <c r="M298" t="s">
        <v>534</v>
      </c>
      <c r="N298" t="s">
        <v>503</v>
      </c>
      <c r="O298" t="s">
        <v>535</v>
      </c>
      <c r="P298" t="s">
        <v>6</v>
      </c>
      <c r="Q298" t="s">
        <v>1265</v>
      </c>
      <c r="R298" t="s">
        <v>12</v>
      </c>
      <c r="S298" t="s">
        <v>12</v>
      </c>
      <c r="T298" t="s">
        <v>625</v>
      </c>
      <c r="U298" t="s">
        <v>538</v>
      </c>
      <c r="V298" t="s">
        <v>7</v>
      </c>
      <c r="W298" t="s">
        <v>1764</v>
      </c>
      <c r="X298" t="s">
        <v>29</v>
      </c>
    </row>
    <row r="299" spans="1:24" x14ac:dyDescent="0.25">
      <c r="A299" t="s">
        <v>186</v>
      </c>
      <c r="B299" t="s">
        <v>526</v>
      </c>
      <c r="C299" t="s">
        <v>1420</v>
      </c>
      <c r="D299" t="s">
        <v>528</v>
      </c>
      <c r="E299" t="s">
        <v>1421</v>
      </c>
      <c r="F299" t="s">
        <v>530</v>
      </c>
      <c r="G299" t="s">
        <v>531</v>
      </c>
      <c r="H299" t="s">
        <v>532</v>
      </c>
      <c r="I299" t="s">
        <v>8</v>
      </c>
      <c r="J299">
        <v>5.7000000000000002E-2</v>
      </c>
      <c r="K299" t="s">
        <v>533</v>
      </c>
      <c r="L299" t="s">
        <v>38</v>
      </c>
      <c r="M299" t="s">
        <v>534</v>
      </c>
      <c r="N299" t="s">
        <v>582</v>
      </c>
      <c r="O299" t="s">
        <v>535</v>
      </c>
      <c r="P299" t="s">
        <v>13</v>
      </c>
      <c r="Q299" t="s">
        <v>1172</v>
      </c>
      <c r="R299" t="s">
        <v>12</v>
      </c>
      <c r="S299" t="s">
        <v>12</v>
      </c>
      <c r="T299" t="s">
        <v>584</v>
      </c>
      <c r="U299" t="s">
        <v>538</v>
      </c>
      <c r="V299" t="s">
        <v>7</v>
      </c>
      <c r="W299" t="s">
        <v>1763</v>
      </c>
      <c r="X299" t="s">
        <v>29</v>
      </c>
    </row>
    <row r="300" spans="1:24" x14ac:dyDescent="0.25">
      <c r="A300" t="s">
        <v>188</v>
      </c>
      <c r="B300" t="s">
        <v>526</v>
      </c>
      <c r="C300" t="s">
        <v>1422</v>
      </c>
      <c r="D300" t="s">
        <v>528</v>
      </c>
      <c r="E300" t="s">
        <v>1423</v>
      </c>
      <c r="F300" t="s">
        <v>530</v>
      </c>
      <c r="G300" t="s">
        <v>531</v>
      </c>
      <c r="H300" t="s">
        <v>532</v>
      </c>
      <c r="I300" t="s">
        <v>8</v>
      </c>
      <c r="J300">
        <v>1.2E-2</v>
      </c>
      <c r="K300" t="s">
        <v>533</v>
      </c>
      <c r="L300" t="s">
        <v>38</v>
      </c>
      <c r="M300" t="s">
        <v>534</v>
      </c>
      <c r="N300" t="s">
        <v>509</v>
      </c>
      <c r="O300" t="s">
        <v>535</v>
      </c>
      <c r="P300" t="s">
        <v>6</v>
      </c>
      <c r="Q300" t="s">
        <v>1292</v>
      </c>
      <c r="R300" t="s">
        <v>12</v>
      </c>
      <c r="S300" t="s">
        <v>12</v>
      </c>
      <c r="T300" t="s">
        <v>660</v>
      </c>
      <c r="U300" t="s">
        <v>538</v>
      </c>
      <c r="V300" t="s">
        <v>7</v>
      </c>
      <c r="W300" t="s">
        <v>1761</v>
      </c>
      <c r="X300" t="s">
        <v>29</v>
      </c>
    </row>
    <row r="301" spans="1:24" x14ac:dyDescent="0.25">
      <c r="A301" t="s">
        <v>190</v>
      </c>
      <c r="B301" t="s">
        <v>526</v>
      </c>
      <c r="C301" t="s">
        <v>1424</v>
      </c>
      <c r="D301" t="s">
        <v>528</v>
      </c>
      <c r="E301" t="s">
        <v>1425</v>
      </c>
      <c r="F301" t="s">
        <v>530</v>
      </c>
      <c r="G301" t="s">
        <v>531</v>
      </c>
      <c r="H301" t="s">
        <v>532</v>
      </c>
      <c r="I301" t="s">
        <v>8</v>
      </c>
      <c r="J301">
        <v>0.03</v>
      </c>
      <c r="K301" t="s">
        <v>533</v>
      </c>
      <c r="L301" t="s">
        <v>38</v>
      </c>
      <c r="M301" t="s">
        <v>534</v>
      </c>
      <c r="N301" t="s">
        <v>593</v>
      </c>
      <c r="O301" t="s">
        <v>535</v>
      </c>
      <c r="P301" t="s">
        <v>9</v>
      </c>
      <c r="Q301" t="s">
        <v>1247</v>
      </c>
      <c r="R301" t="s">
        <v>12</v>
      </c>
      <c r="S301" t="s">
        <v>12</v>
      </c>
      <c r="T301" t="s">
        <v>595</v>
      </c>
      <c r="U301" t="s">
        <v>538</v>
      </c>
      <c r="V301" t="s">
        <v>7</v>
      </c>
      <c r="W301" t="s">
        <v>1760</v>
      </c>
      <c r="X301" t="s">
        <v>29</v>
      </c>
    </row>
    <row r="302" spans="1:24" x14ac:dyDescent="0.25">
      <c r="A302" t="s">
        <v>207</v>
      </c>
      <c r="B302" t="s">
        <v>526</v>
      </c>
      <c r="C302" t="s">
        <v>1426</v>
      </c>
      <c r="D302" t="s">
        <v>528</v>
      </c>
      <c r="E302" t="s">
        <v>1427</v>
      </c>
      <c r="F302" t="s">
        <v>530</v>
      </c>
      <c r="G302" t="s">
        <v>531</v>
      </c>
      <c r="H302" t="s">
        <v>532</v>
      </c>
      <c r="I302" t="s">
        <v>8</v>
      </c>
      <c r="J302">
        <v>0.01</v>
      </c>
      <c r="K302" t="s">
        <v>533</v>
      </c>
      <c r="L302" t="s">
        <v>38</v>
      </c>
      <c r="M302" t="s">
        <v>534</v>
      </c>
      <c r="N302" t="s">
        <v>593</v>
      </c>
      <c r="O302" t="s">
        <v>535</v>
      </c>
      <c r="P302" t="s">
        <v>6</v>
      </c>
      <c r="Q302" t="s">
        <v>1331</v>
      </c>
      <c r="R302" t="s">
        <v>12</v>
      </c>
      <c r="S302" t="s">
        <v>12</v>
      </c>
      <c r="T302" t="s">
        <v>595</v>
      </c>
      <c r="U302" t="s">
        <v>538</v>
      </c>
      <c r="V302" t="s">
        <v>7</v>
      </c>
      <c r="W302" t="s">
        <v>1760</v>
      </c>
      <c r="X302" t="s">
        <v>29</v>
      </c>
    </row>
    <row r="303" spans="1:24" x14ac:dyDescent="0.25">
      <c r="A303" t="s">
        <v>211</v>
      </c>
      <c r="B303" t="s">
        <v>526</v>
      </c>
      <c r="C303" t="s">
        <v>1428</v>
      </c>
      <c r="D303" t="s">
        <v>528</v>
      </c>
      <c r="E303" t="s">
        <v>1429</v>
      </c>
      <c r="F303" t="s">
        <v>530</v>
      </c>
      <c r="G303" t="s">
        <v>531</v>
      </c>
      <c r="H303" t="s">
        <v>532</v>
      </c>
      <c r="I303" t="s">
        <v>8</v>
      </c>
      <c r="J303">
        <v>1.2E-2</v>
      </c>
      <c r="K303" t="s">
        <v>533</v>
      </c>
      <c r="L303" t="s">
        <v>38</v>
      </c>
      <c r="M303" t="s">
        <v>534</v>
      </c>
      <c r="N303" t="s">
        <v>674</v>
      </c>
      <c r="O303" t="s">
        <v>535</v>
      </c>
      <c r="P303" t="s">
        <v>6</v>
      </c>
      <c r="Q303" t="s">
        <v>1235</v>
      </c>
      <c r="R303" t="s">
        <v>12</v>
      </c>
      <c r="S303" t="s">
        <v>12</v>
      </c>
      <c r="T303" t="s">
        <v>676</v>
      </c>
      <c r="U303" t="s">
        <v>538</v>
      </c>
      <c r="V303" t="s">
        <v>7</v>
      </c>
      <c r="W303" t="s">
        <v>1759</v>
      </c>
      <c r="X303" t="s">
        <v>29</v>
      </c>
    </row>
    <row r="304" spans="1:24" x14ac:dyDescent="0.25">
      <c r="A304" t="s">
        <v>220</v>
      </c>
      <c r="B304" t="s">
        <v>526</v>
      </c>
      <c r="C304" t="s">
        <v>1430</v>
      </c>
      <c r="D304" t="s">
        <v>528</v>
      </c>
      <c r="E304" t="s">
        <v>1431</v>
      </c>
      <c r="F304" t="s">
        <v>530</v>
      </c>
      <c r="G304" t="s">
        <v>531</v>
      </c>
      <c r="H304" t="s">
        <v>532</v>
      </c>
      <c r="I304" t="s">
        <v>8</v>
      </c>
      <c r="J304">
        <v>1.2E-2</v>
      </c>
      <c r="K304" t="s">
        <v>533</v>
      </c>
      <c r="L304" t="s">
        <v>38</v>
      </c>
      <c r="M304" t="s">
        <v>534</v>
      </c>
      <c r="N304" t="s">
        <v>569</v>
      </c>
      <c r="O304" t="s">
        <v>535</v>
      </c>
      <c r="P304" t="s">
        <v>6</v>
      </c>
      <c r="Q304" t="s">
        <v>1352</v>
      </c>
      <c r="R304" t="s">
        <v>12</v>
      </c>
      <c r="S304" t="s">
        <v>12</v>
      </c>
      <c r="T304" t="s">
        <v>571</v>
      </c>
      <c r="U304" t="s">
        <v>538</v>
      </c>
      <c r="V304" t="s">
        <v>7</v>
      </c>
      <c r="W304" t="s">
        <v>1761</v>
      </c>
      <c r="X304" t="s">
        <v>29</v>
      </c>
    </row>
    <row r="305" spans="1:24" x14ac:dyDescent="0.25">
      <c r="A305" t="s">
        <v>223</v>
      </c>
      <c r="B305" t="s">
        <v>526</v>
      </c>
      <c r="C305" t="s">
        <v>1432</v>
      </c>
      <c r="D305" t="s">
        <v>528</v>
      </c>
      <c r="E305" t="s">
        <v>1433</v>
      </c>
      <c r="F305" t="s">
        <v>530</v>
      </c>
      <c r="G305" t="s">
        <v>531</v>
      </c>
      <c r="H305" t="s">
        <v>532</v>
      </c>
      <c r="I305" t="s">
        <v>8</v>
      </c>
      <c r="J305">
        <v>0.03</v>
      </c>
      <c r="K305" t="s">
        <v>533</v>
      </c>
      <c r="L305" t="s">
        <v>38</v>
      </c>
      <c r="M305" t="s">
        <v>534</v>
      </c>
      <c r="N305" t="s">
        <v>555</v>
      </c>
      <c r="O305" t="s">
        <v>535</v>
      </c>
      <c r="P305" t="s">
        <v>13</v>
      </c>
      <c r="Q305" t="s">
        <v>1289</v>
      </c>
      <c r="R305" t="s">
        <v>12</v>
      </c>
      <c r="S305" t="s">
        <v>12</v>
      </c>
      <c r="T305" t="s">
        <v>557</v>
      </c>
      <c r="U305" t="s">
        <v>538</v>
      </c>
      <c r="V305" t="s">
        <v>7</v>
      </c>
      <c r="W305" t="s">
        <v>1760</v>
      </c>
      <c r="X305" t="s">
        <v>29</v>
      </c>
    </row>
    <row r="306" spans="1:24" x14ac:dyDescent="0.25">
      <c r="A306" t="s">
        <v>226</v>
      </c>
      <c r="B306" t="s">
        <v>526</v>
      </c>
      <c r="C306" t="s">
        <v>1434</v>
      </c>
      <c r="D306" t="s">
        <v>528</v>
      </c>
      <c r="E306" t="s">
        <v>1435</v>
      </c>
      <c r="F306" t="s">
        <v>530</v>
      </c>
      <c r="G306" t="s">
        <v>531</v>
      </c>
      <c r="H306" t="s">
        <v>532</v>
      </c>
      <c r="I306" t="s">
        <v>8</v>
      </c>
      <c r="J306">
        <v>1.0999999999999999E-2</v>
      </c>
      <c r="K306" t="s">
        <v>533</v>
      </c>
      <c r="L306" t="s">
        <v>38</v>
      </c>
      <c r="M306" t="s">
        <v>534</v>
      </c>
      <c r="N306" t="s">
        <v>759</v>
      </c>
      <c r="O306" t="s">
        <v>535</v>
      </c>
      <c r="P306" t="s">
        <v>6</v>
      </c>
      <c r="Q306" t="s">
        <v>1220</v>
      </c>
      <c r="R306" t="s">
        <v>12</v>
      </c>
      <c r="S306" t="s">
        <v>12</v>
      </c>
      <c r="T306" t="s">
        <v>761</v>
      </c>
      <c r="U306" t="s">
        <v>538</v>
      </c>
      <c r="V306" t="s">
        <v>7</v>
      </c>
      <c r="W306" t="s">
        <v>1758</v>
      </c>
      <c r="X306" t="s">
        <v>29</v>
      </c>
    </row>
    <row r="307" spans="1:24" x14ac:dyDescent="0.25">
      <c r="A307" t="s">
        <v>232</v>
      </c>
      <c r="B307" t="s">
        <v>526</v>
      </c>
      <c r="C307" t="s">
        <v>1436</v>
      </c>
      <c r="D307" t="s">
        <v>528</v>
      </c>
      <c r="E307" t="s">
        <v>1437</v>
      </c>
      <c r="F307" t="s">
        <v>530</v>
      </c>
      <c r="G307" t="s">
        <v>531</v>
      </c>
      <c r="H307" t="s">
        <v>532</v>
      </c>
      <c r="I307" t="s">
        <v>8</v>
      </c>
      <c r="J307">
        <v>1.2E-2</v>
      </c>
      <c r="K307" t="s">
        <v>533</v>
      </c>
      <c r="L307" t="s">
        <v>38</v>
      </c>
      <c r="M307" t="s">
        <v>534</v>
      </c>
      <c r="N307" t="s">
        <v>746</v>
      </c>
      <c r="O307" t="s">
        <v>535</v>
      </c>
      <c r="P307" t="s">
        <v>6</v>
      </c>
      <c r="Q307" t="s">
        <v>1124</v>
      </c>
      <c r="R307" t="s">
        <v>12</v>
      </c>
      <c r="S307" t="s">
        <v>12</v>
      </c>
      <c r="T307" t="s">
        <v>748</v>
      </c>
      <c r="U307" t="s">
        <v>538</v>
      </c>
      <c r="V307" t="s">
        <v>7</v>
      </c>
      <c r="W307" t="s">
        <v>1758</v>
      </c>
      <c r="X307" t="s">
        <v>29</v>
      </c>
    </row>
    <row r="308" spans="1:24" x14ac:dyDescent="0.25">
      <c r="A308" t="s">
        <v>233</v>
      </c>
      <c r="B308" t="s">
        <v>526</v>
      </c>
      <c r="C308" t="s">
        <v>1438</v>
      </c>
      <c r="D308" t="s">
        <v>528</v>
      </c>
      <c r="E308" t="s">
        <v>1439</v>
      </c>
      <c r="F308" t="s">
        <v>530</v>
      </c>
      <c r="G308" t="s">
        <v>531</v>
      </c>
      <c r="H308" t="s">
        <v>532</v>
      </c>
      <c r="I308" t="s">
        <v>8</v>
      </c>
      <c r="J308">
        <v>0.03</v>
      </c>
      <c r="K308" t="s">
        <v>533</v>
      </c>
      <c r="L308" t="s">
        <v>38</v>
      </c>
      <c r="M308" t="s">
        <v>534</v>
      </c>
      <c r="N308" t="s">
        <v>504</v>
      </c>
      <c r="O308" t="s">
        <v>535</v>
      </c>
      <c r="P308" t="s">
        <v>9</v>
      </c>
      <c r="Q308" t="s">
        <v>1256</v>
      </c>
      <c r="R308" t="s">
        <v>12</v>
      </c>
      <c r="S308" t="s">
        <v>12</v>
      </c>
      <c r="T308" t="s">
        <v>797</v>
      </c>
      <c r="U308" t="s">
        <v>538</v>
      </c>
      <c r="V308" t="s">
        <v>7</v>
      </c>
      <c r="W308" t="s">
        <v>1762</v>
      </c>
      <c r="X308" t="s">
        <v>29</v>
      </c>
    </row>
    <row r="309" spans="1:24" x14ac:dyDescent="0.25">
      <c r="A309" t="s">
        <v>237</v>
      </c>
      <c r="B309" t="s">
        <v>526</v>
      </c>
      <c r="C309" t="s">
        <v>1440</v>
      </c>
      <c r="D309" t="s">
        <v>528</v>
      </c>
      <c r="E309" t="s">
        <v>1441</v>
      </c>
      <c r="F309" t="s">
        <v>530</v>
      </c>
      <c r="G309" t="s">
        <v>531</v>
      </c>
      <c r="H309" t="s">
        <v>532</v>
      </c>
      <c r="I309" t="s">
        <v>8</v>
      </c>
      <c r="J309">
        <v>0.03</v>
      </c>
      <c r="K309" t="s">
        <v>533</v>
      </c>
      <c r="L309" t="s">
        <v>38</v>
      </c>
      <c r="M309" t="s">
        <v>534</v>
      </c>
      <c r="N309" t="s">
        <v>605</v>
      </c>
      <c r="O309" t="s">
        <v>535</v>
      </c>
      <c r="P309" t="s">
        <v>13</v>
      </c>
      <c r="Q309" t="s">
        <v>1199</v>
      </c>
      <c r="R309" t="s">
        <v>12</v>
      </c>
      <c r="S309" t="s">
        <v>12</v>
      </c>
      <c r="T309" t="s">
        <v>607</v>
      </c>
      <c r="U309" t="s">
        <v>538</v>
      </c>
      <c r="V309" t="s">
        <v>7</v>
      </c>
      <c r="W309" t="s">
        <v>1758</v>
      </c>
      <c r="X309" t="s">
        <v>29</v>
      </c>
    </row>
    <row r="310" spans="1:24" x14ac:dyDescent="0.25">
      <c r="A310" t="s">
        <v>240</v>
      </c>
      <c r="B310" t="s">
        <v>526</v>
      </c>
      <c r="C310" t="s">
        <v>1442</v>
      </c>
      <c r="D310" t="s">
        <v>528</v>
      </c>
      <c r="E310" t="s">
        <v>1443</v>
      </c>
      <c r="F310" t="s">
        <v>530</v>
      </c>
      <c r="G310" t="s">
        <v>531</v>
      </c>
      <c r="H310" t="s">
        <v>532</v>
      </c>
      <c r="I310" t="s">
        <v>8</v>
      </c>
      <c r="J310">
        <v>0.03</v>
      </c>
      <c r="K310" t="s">
        <v>533</v>
      </c>
      <c r="L310" t="s">
        <v>38</v>
      </c>
      <c r="M310" t="s">
        <v>534</v>
      </c>
      <c r="N310" t="s">
        <v>508</v>
      </c>
      <c r="O310" t="s">
        <v>535</v>
      </c>
      <c r="P310" t="s">
        <v>9</v>
      </c>
      <c r="Q310" t="s">
        <v>1310</v>
      </c>
      <c r="R310" t="s">
        <v>12</v>
      </c>
      <c r="S310" t="s">
        <v>12</v>
      </c>
      <c r="T310" t="s">
        <v>616</v>
      </c>
      <c r="U310" t="s">
        <v>538</v>
      </c>
      <c r="V310" t="s">
        <v>7</v>
      </c>
      <c r="W310" t="s">
        <v>1761</v>
      </c>
      <c r="X310" t="s">
        <v>29</v>
      </c>
    </row>
    <row r="311" spans="1:24" x14ac:dyDescent="0.25">
      <c r="A311" t="s">
        <v>252</v>
      </c>
      <c r="B311" t="s">
        <v>526</v>
      </c>
      <c r="C311" t="s">
        <v>1444</v>
      </c>
      <c r="D311" t="s">
        <v>528</v>
      </c>
      <c r="E311" t="s">
        <v>1445</v>
      </c>
      <c r="F311" t="s">
        <v>530</v>
      </c>
      <c r="G311" t="s">
        <v>531</v>
      </c>
      <c r="H311" t="s">
        <v>532</v>
      </c>
      <c r="I311" t="s">
        <v>8</v>
      </c>
      <c r="J311">
        <v>0.04</v>
      </c>
      <c r="K311" t="s">
        <v>533</v>
      </c>
      <c r="L311" t="s">
        <v>38</v>
      </c>
      <c r="M311" t="s">
        <v>534</v>
      </c>
      <c r="N311" t="s">
        <v>631</v>
      </c>
      <c r="O311" t="s">
        <v>535</v>
      </c>
      <c r="P311" t="s">
        <v>9</v>
      </c>
      <c r="Q311" t="s">
        <v>1337</v>
      </c>
      <c r="R311" t="s">
        <v>12</v>
      </c>
      <c r="S311" t="s">
        <v>12</v>
      </c>
      <c r="T311" t="s">
        <v>32</v>
      </c>
      <c r="U311" t="s">
        <v>538</v>
      </c>
      <c r="V311" t="s">
        <v>7</v>
      </c>
      <c r="W311" t="s">
        <v>1761</v>
      </c>
      <c r="X311" t="s">
        <v>29</v>
      </c>
    </row>
    <row r="312" spans="1:24" x14ac:dyDescent="0.25">
      <c r="A312" t="s">
        <v>263</v>
      </c>
      <c r="B312" t="s">
        <v>526</v>
      </c>
      <c r="C312" t="s">
        <v>1446</v>
      </c>
      <c r="D312" t="s">
        <v>528</v>
      </c>
      <c r="E312" t="s">
        <v>1447</v>
      </c>
      <c r="F312" t="s">
        <v>530</v>
      </c>
      <c r="G312" t="s">
        <v>531</v>
      </c>
      <c r="H312" t="s">
        <v>532</v>
      </c>
      <c r="I312" t="s">
        <v>8</v>
      </c>
      <c r="J312">
        <v>3.3000000000000002E-2</v>
      </c>
      <c r="K312" t="s">
        <v>533</v>
      </c>
      <c r="L312" t="s">
        <v>38</v>
      </c>
      <c r="M312" t="s">
        <v>534</v>
      </c>
      <c r="N312" t="s">
        <v>759</v>
      </c>
      <c r="O312" t="s">
        <v>535</v>
      </c>
      <c r="P312" t="s">
        <v>13</v>
      </c>
      <c r="Q312" t="s">
        <v>1115</v>
      </c>
      <c r="R312" t="s">
        <v>12</v>
      </c>
      <c r="S312" t="s">
        <v>12</v>
      </c>
      <c r="T312" t="s">
        <v>761</v>
      </c>
      <c r="U312" t="s">
        <v>538</v>
      </c>
      <c r="V312" t="s">
        <v>7</v>
      </c>
      <c r="W312" t="s">
        <v>1758</v>
      </c>
      <c r="X312" t="s">
        <v>29</v>
      </c>
    </row>
    <row r="313" spans="1:24" x14ac:dyDescent="0.25">
      <c r="A313" t="s">
        <v>270</v>
      </c>
      <c r="B313" t="s">
        <v>526</v>
      </c>
      <c r="C313" t="s">
        <v>1448</v>
      </c>
      <c r="D313" t="s">
        <v>528</v>
      </c>
      <c r="E313" t="s">
        <v>1449</v>
      </c>
      <c r="F313" t="s">
        <v>530</v>
      </c>
      <c r="G313" t="s">
        <v>531</v>
      </c>
      <c r="H313" t="s">
        <v>532</v>
      </c>
      <c r="I313" t="s">
        <v>8</v>
      </c>
      <c r="J313">
        <v>1.2E-2</v>
      </c>
      <c r="K313" t="s">
        <v>533</v>
      </c>
      <c r="L313" t="s">
        <v>38</v>
      </c>
      <c r="M313" t="s">
        <v>534</v>
      </c>
      <c r="N313" t="s">
        <v>767</v>
      </c>
      <c r="O313" t="s">
        <v>535</v>
      </c>
      <c r="P313" t="s">
        <v>6</v>
      </c>
      <c r="Q313" t="s">
        <v>1280</v>
      </c>
      <c r="R313" t="s">
        <v>12</v>
      </c>
      <c r="S313" t="s">
        <v>12</v>
      </c>
      <c r="T313" t="s">
        <v>769</v>
      </c>
      <c r="U313" t="s">
        <v>538</v>
      </c>
      <c r="V313" t="s">
        <v>7</v>
      </c>
      <c r="W313" t="s">
        <v>1761</v>
      </c>
      <c r="X313" t="s">
        <v>29</v>
      </c>
    </row>
    <row r="314" spans="1:24" x14ac:dyDescent="0.25">
      <c r="A314" t="s">
        <v>283</v>
      </c>
      <c r="B314" t="s">
        <v>526</v>
      </c>
      <c r="C314" t="s">
        <v>1450</v>
      </c>
      <c r="D314" t="s">
        <v>528</v>
      </c>
      <c r="E314" t="s">
        <v>1451</v>
      </c>
      <c r="F314" t="s">
        <v>530</v>
      </c>
      <c r="G314" t="s">
        <v>531</v>
      </c>
      <c r="H314" t="s">
        <v>532</v>
      </c>
      <c r="I314" t="s">
        <v>8</v>
      </c>
      <c r="J314">
        <v>0.01</v>
      </c>
      <c r="K314" t="s">
        <v>533</v>
      </c>
      <c r="L314" t="s">
        <v>38</v>
      </c>
      <c r="M314" t="s">
        <v>534</v>
      </c>
      <c r="N314" t="s">
        <v>605</v>
      </c>
      <c r="O314" t="s">
        <v>535</v>
      </c>
      <c r="P314" t="s">
        <v>6</v>
      </c>
      <c r="Q314" t="s">
        <v>1148</v>
      </c>
      <c r="R314" t="s">
        <v>12</v>
      </c>
      <c r="S314" t="s">
        <v>12</v>
      </c>
      <c r="T314" t="s">
        <v>607</v>
      </c>
      <c r="U314" t="s">
        <v>538</v>
      </c>
      <c r="V314" t="s">
        <v>7</v>
      </c>
      <c r="W314" t="s">
        <v>1758</v>
      </c>
      <c r="X314" t="s">
        <v>29</v>
      </c>
    </row>
    <row r="315" spans="1:24" x14ac:dyDescent="0.25">
      <c r="A315" t="s">
        <v>285</v>
      </c>
      <c r="B315" t="s">
        <v>526</v>
      </c>
      <c r="C315" t="s">
        <v>1452</v>
      </c>
      <c r="D315" t="s">
        <v>528</v>
      </c>
      <c r="E315" t="s">
        <v>1453</v>
      </c>
      <c r="F315" t="s">
        <v>530</v>
      </c>
      <c r="G315" t="s">
        <v>531</v>
      </c>
      <c r="H315" t="s">
        <v>532</v>
      </c>
      <c r="I315" t="s">
        <v>8</v>
      </c>
      <c r="J315">
        <v>0.03</v>
      </c>
      <c r="K315" t="s">
        <v>533</v>
      </c>
      <c r="L315" t="s">
        <v>38</v>
      </c>
      <c r="M315" t="s">
        <v>534</v>
      </c>
      <c r="N315" t="s">
        <v>600</v>
      </c>
      <c r="O315" t="s">
        <v>535</v>
      </c>
      <c r="P315" t="s">
        <v>9</v>
      </c>
      <c r="Q315" t="s">
        <v>1154</v>
      </c>
      <c r="R315" t="s">
        <v>12</v>
      </c>
      <c r="S315" t="s">
        <v>12</v>
      </c>
      <c r="T315" t="s">
        <v>602</v>
      </c>
      <c r="U315" t="s">
        <v>538</v>
      </c>
      <c r="V315" t="s">
        <v>7</v>
      </c>
      <c r="W315" t="s">
        <v>1760</v>
      </c>
      <c r="X315" t="s">
        <v>29</v>
      </c>
    </row>
    <row r="316" spans="1:24" x14ac:dyDescent="0.25">
      <c r="A316" t="s">
        <v>286</v>
      </c>
      <c r="B316" t="s">
        <v>526</v>
      </c>
      <c r="C316" t="s">
        <v>1454</v>
      </c>
      <c r="D316" t="s">
        <v>528</v>
      </c>
      <c r="E316" t="s">
        <v>1455</v>
      </c>
      <c r="F316" t="s">
        <v>530</v>
      </c>
      <c r="G316" t="s">
        <v>531</v>
      </c>
      <c r="H316" t="s">
        <v>532</v>
      </c>
      <c r="I316" t="s">
        <v>8</v>
      </c>
      <c r="J316">
        <v>1.2E-2</v>
      </c>
      <c r="K316" t="s">
        <v>533</v>
      </c>
      <c r="L316" t="s">
        <v>38</v>
      </c>
      <c r="M316" t="s">
        <v>534</v>
      </c>
      <c r="N316" t="s">
        <v>619</v>
      </c>
      <c r="O316" t="s">
        <v>535</v>
      </c>
      <c r="P316" t="s">
        <v>6</v>
      </c>
      <c r="Q316" t="s">
        <v>1358</v>
      </c>
      <c r="R316" t="s">
        <v>12</v>
      </c>
      <c r="S316" t="s">
        <v>12</v>
      </c>
      <c r="T316" t="s">
        <v>621</v>
      </c>
      <c r="U316" t="s">
        <v>538</v>
      </c>
      <c r="V316" t="s">
        <v>7</v>
      </c>
      <c r="W316" t="s">
        <v>1761</v>
      </c>
      <c r="X316" t="s">
        <v>29</v>
      </c>
    </row>
    <row r="317" spans="1:24" x14ac:dyDescent="0.25">
      <c r="A317" t="s">
        <v>290</v>
      </c>
      <c r="B317" t="s">
        <v>526</v>
      </c>
      <c r="C317" t="s">
        <v>1456</v>
      </c>
      <c r="D317" t="s">
        <v>528</v>
      </c>
      <c r="E317" t="s">
        <v>1457</v>
      </c>
      <c r="F317" t="s">
        <v>530</v>
      </c>
      <c r="G317" t="s">
        <v>531</v>
      </c>
      <c r="H317" t="s">
        <v>532</v>
      </c>
      <c r="I317" t="s">
        <v>8</v>
      </c>
      <c r="J317">
        <v>3.5999999999999997E-2</v>
      </c>
      <c r="K317" t="s">
        <v>533</v>
      </c>
      <c r="L317" t="s">
        <v>38</v>
      </c>
      <c r="M317" t="s">
        <v>534</v>
      </c>
      <c r="N317" t="s">
        <v>506</v>
      </c>
      <c r="O317" t="s">
        <v>535</v>
      </c>
      <c r="P317" t="s">
        <v>13</v>
      </c>
      <c r="Q317" t="s">
        <v>1163</v>
      </c>
      <c r="R317" t="s">
        <v>12</v>
      </c>
      <c r="S317" t="s">
        <v>12</v>
      </c>
      <c r="T317" t="s">
        <v>542</v>
      </c>
      <c r="U317" t="s">
        <v>538</v>
      </c>
      <c r="V317" t="s">
        <v>7</v>
      </c>
      <c r="W317" t="s">
        <v>1759</v>
      </c>
      <c r="X317" t="s">
        <v>29</v>
      </c>
    </row>
    <row r="318" spans="1:24" x14ac:dyDescent="0.25">
      <c r="A318" t="s">
        <v>291</v>
      </c>
      <c r="B318" t="s">
        <v>526</v>
      </c>
      <c r="C318" t="s">
        <v>1458</v>
      </c>
      <c r="D318" t="s">
        <v>528</v>
      </c>
      <c r="E318" t="s">
        <v>1459</v>
      </c>
      <c r="F318" t="s">
        <v>530</v>
      </c>
      <c r="G318" t="s">
        <v>531</v>
      </c>
      <c r="H318" t="s">
        <v>532</v>
      </c>
      <c r="I318" t="s">
        <v>8</v>
      </c>
      <c r="J318">
        <v>3.9600000000000003E-2</v>
      </c>
      <c r="K318" t="s">
        <v>533</v>
      </c>
      <c r="L318" t="s">
        <v>38</v>
      </c>
      <c r="M318" t="s">
        <v>534</v>
      </c>
      <c r="N318" t="s">
        <v>645</v>
      </c>
      <c r="O318" t="s">
        <v>535</v>
      </c>
      <c r="P318" t="s">
        <v>13</v>
      </c>
      <c r="Q318" t="s">
        <v>1178</v>
      </c>
      <c r="R318" t="s">
        <v>12</v>
      </c>
      <c r="S318" t="s">
        <v>12</v>
      </c>
      <c r="T318" t="s">
        <v>647</v>
      </c>
      <c r="U318" t="s">
        <v>538</v>
      </c>
      <c r="V318" t="s">
        <v>7</v>
      </c>
      <c r="W318" t="s">
        <v>1765</v>
      </c>
      <c r="X318" t="s">
        <v>29</v>
      </c>
    </row>
    <row r="319" spans="1:24" x14ac:dyDescent="0.25">
      <c r="A319" t="s">
        <v>296</v>
      </c>
      <c r="B319" t="s">
        <v>526</v>
      </c>
      <c r="C319" t="s">
        <v>1460</v>
      </c>
      <c r="D319" t="s">
        <v>528</v>
      </c>
      <c r="E319" t="s">
        <v>1461</v>
      </c>
      <c r="F319" t="s">
        <v>530</v>
      </c>
      <c r="G319" t="s">
        <v>531</v>
      </c>
      <c r="H319" t="s">
        <v>532</v>
      </c>
      <c r="I319" t="s">
        <v>8</v>
      </c>
      <c r="J319">
        <v>0.04</v>
      </c>
      <c r="K319" t="s">
        <v>533</v>
      </c>
      <c r="L319" t="s">
        <v>38</v>
      </c>
      <c r="M319" t="s">
        <v>534</v>
      </c>
      <c r="N319" t="s">
        <v>507</v>
      </c>
      <c r="O319" t="s">
        <v>535</v>
      </c>
      <c r="P319" t="s">
        <v>9</v>
      </c>
      <c r="Q319" t="s">
        <v>1349</v>
      </c>
      <c r="R319" t="s">
        <v>12</v>
      </c>
      <c r="S319" t="s">
        <v>12</v>
      </c>
      <c r="T319" t="s">
        <v>34</v>
      </c>
      <c r="U319" t="s">
        <v>538</v>
      </c>
      <c r="V319" t="s">
        <v>7</v>
      </c>
      <c r="W319" t="s">
        <v>1761</v>
      </c>
      <c r="X319" t="s">
        <v>29</v>
      </c>
    </row>
    <row r="320" spans="1:24" x14ac:dyDescent="0.25">
      <c r="A320" t="s">
        <v>297</v>
      </c>
      <c r="B320" t="s">
        <v>526</v>
      </c>
      <c r="C320" t="s">
        <v>1462</v>
      </c>
      <c r="D320" t="s">
        <v>528</v>
      </c>
      <c r="E320" t="s">
        <v>1463</v>
      </c>
      <c r="F320" t="s">
        <v>530</v>
      </c>
      <c r="G320" t="s">
        <v>531</v>
      </c>
      <c r="H320" t="s">
        <v>532</v>
      </c>
      <c r="I320" t="s">
        <v>8</v>
      </c>
      <c r="J320">
        <v>0.04</v>
      </c>
      <c r="K320" t="s">
        <v>533</v>
      </c>
      <c r="L320" t="s">
        <v>38</v>
      </c>
      <c r="M320" t="s">
        <v>534</v>
      </c>
      <c r="N320" t="s">
        <v>506</v>
      </c>
      <c r="O320" t="s">
        <v>535</v>
      </c>
      <c r="P320" t="s">
        <v>9</v>
      </c>
      <c r="Q320" t="s">
        <v>1262</v>
      </c>
      <c r="R320" t="s">
        <v>12</v>
      </c>
      <c r="S320" t="s">
        <v>12</v>
      </c>
      <c r="T320" t="s">
        <v>542</v>
      </c>
      <c r="U320" t="s">
        <v>538</v>
      </c>
      <c r="V320" t="s">
        <v>7</v>
      </c>
      <c r="W320" t="s">
        <v>1759</v>
      </c>
      <c r="X320" t="s">
        <v>29</v>
      </c>
    </row>
    <row r="321" spans="1:24" x14ac:dyDescent="0.25">
      <c r="A321" t="s">
        <v>312</v>
      </c>
      <c r="B321" t="s">
        <v>526</v>
      </c>
      <c r="C321" t="s">
        <v>1464</v>
      </c>
      <c r="D321" t="s">
        <v>528</v>
      </c>
      <c r="E321" t="s">
        <v>1465</v>
      </c>
      <c r="F321" t="s">
        <v>530</v>
      </c>
      <c r="G321" t="s">
        <v>531</v>
      </c>
      <c r="H321" t="s">
        <v>532</v>
      </c>
      <c r="I321" t="s">
        <v>8</v>
      </c>
      <c r="J321">
        <v>1.9E-2</v>
      </c>
      <c r="K321" t="s">
        <v>533</v>
      </c>
      <c r="L321" t="s">
        <v>38</v>
      </c>
      <c r="M321" t="s">
        <v>534</v>
      </c>
      <c r="N321" t="s">
        <v>582</v>
      </c>
      <c r="O321" t="s">
        <v>535</v>
      </c>
      <c r="P321" t="s">
        <v>6</v>
      </c>
      <c r="Q321" t="s">
        <v>1298</v>
      </c>
      <c r="R321" t="s">
        <v>12</v>
      </c>
      <c r="S321" t="s">
        <v>12</v>
      </c>
      <c r="T321" t="s">
        <v>584</v>
      </c>
      <c r="U321" t="s">
        <v>538</v>
      </c>
      <c r="V321" t="s">
        <v>7</v>
      </c>
      <c r="W321" t="s">
        <v>1763</v>
      </c>
      <c r="X321" t="s">
        <v>29</v>
      </c>
    </row>
    <row r="322" spans="1:24" x14ac:dyDescent="0.25">
      <c r="A322" t="s">
        <v>317</v>
      </c>
      <c r="B322" t="s">
        <v>526</v>
      </c>
      <c r="C322" t="s">
        <v>1466</v>
      </c>
      <c r="D322" t="s">
        <v>528</v>
      </c>
      <c r="E322" t="s">
        <v>1467</v>
      </c>
      <c r="F322" t="s">
        <v>530</v>
      </c>
      <c r="G322" t="s">
        <v>531</v>
      </c>
      <c r="H322" t="s">
        <v>532</v>
      </c>
      <c r="I322" t="s">
        <v>8</v>
      </c>
      <c r="J322">
        <v>0.03</v>
      </c>
      <c r="K322" t="s">
        <v>533</v>
      </c>
      <c r="L322" t="s">
        <v>38</v>
      </c>
      <c r="M322" t="s">
        <v>534</v>
      </c>
      <c r="N322" t="s">
        <v>688</v>
      </c>
      <c r="O322" t="s">
        <v>535</v>
      </c>
      <c r="P322" t="s">
        <v>9</v>
      </c>
      <c r="Q322" t="s">
        <v>1121</v>
      </c>
      <c r="R322" t="s">
        <v>12</v>
      </c>
      <c r="S322" t="s">
        <v>12</v>
      </c>
      <c r="T322" t="s">
        <v>690</v>
      </c>
      <c r="U322" t="s">
        <v>538</v>
      </c>
      <c r="V322" t="s">
        <v>7</v>
      </c>
      <c r="W322" t="s">
        <v>1758</v>
      </c>
      <c r="X322" t="s">
        <v>29</v>
      </c>
    </row>
    <row r="323" spans="1:24" x14ac:dyDescent="0.25">
      <c r="A323" t="s">
        <v>319</v>
      </c>
      <c r="B323" t="s">
        <v>526</v>
      </c>
      <c r="C323" t="s">
        <v>1468</v>
      </c>
      <c r="D323" t="s">
        <v>528</v>
      </c>
      <c r="E323" t="s">
        <v>1469</v>
      </c>
      <c r="F323" t="s">
        <v>530</v>
      </c>
      <c r="G323" t="s">
        <v>531</v>
      </c>
      <c r="H323" t="s">
        <v>532</v>
      </c>
      <c r="I323" t="s">
        <v>8</v>
      </c>
      <c r="J323">
        <v>0.03</v>
      </c>
      <c r="K323" t="s">
        <v>533</v>
      </c>
      <c r="L323" t="s">
        <v>38</v>
      </c>
      <c r="M323" t="s">
        <v>534</v>
      </c>
      <c r="N323" t="s">
        <v>545</v>
      </c>
      <c r="O323" t="s">
        <v>535</v>
      </c>
      <c r="P323" t="s">
        <v>13</v>
      </c>
      <c r="Q323" t="s">
        <v>1133</v>
      </c>
      <c r="R323" t="s">
        <v>12</v>
      </c>
      <c r="S323" t="s">
        <v>12</v>
      </c>
      <c r="T323" t="s">
        <v>547</v>
      </c>
      <c r="U323" t="s">
        <v>538</v>
      </c>
      <c r="V323" t="s">
        <v>7</v>
      </c>
      <c r="W323" t="s">
        <v>1760</v>
      </c>
      <c r="X323" t="s">
        <v>29</v>
      </c>
    </row>
    <row r="324" spans="1:24" x14ac:dyDescent="0.25">
      <c r="A324" t="s">
        <v>328</v>
      </c>
      <c r="B324" t="s">
        <v>526</v>
      </c>
      <c r="C324" t="s">
        <v>1470</v>
      </c>
      <c r="D324" t="s">
        <v>528</v>
      </c>
      <c r="E324" t="s">
        <v>1471</v>
      </c>
      <c r="F324" t="s">
        <v>530</v>
      </c>
      <c r="G324" t="s">
        <v>531</v>
      </c>
      <c r="H324" t="s">
        <v>532</v>
      </c>
      <c r="I324" t="s">
        <v>8</v>
      </c>
      <c r="J324">
        <v>0.04</v>
      </c>
      <c r="K324" t="s">
        <v>533</v>
      </c>
      <c r="L324" t="s">
        <v>38</v>
      </c>
      <c r="M324" t="s">
        <v>534</v>
      </c>
      <c r="N324" t="s">
        <v>703</v>
      </c>
      <c r="O324" t="s">
        <v>535</v>
      </c>
      <c r="P324" t="s">
        <v>9</v>
      </c>
      <c r="Q324" t="s">
        <v>1151</v>
      </c>
      <c r="R324" t="s">
        <v>12</v>
      </c>
      <c r="S324" t="s">
        <v>12</v>
      </c>
      <c r="T324" t="s">
        <v>705</v>
      </c>
      <c r="U324" t="s">
        <v>538</v>
      </c>
      <c r="V324" t="s">
        <v>7</v>
      </c>
      <c r="W324" t="s">
        <v>1760</v>
      </c>
      <c r="X324" t="s">
        <v>29</v>
      </c>
    </row>
    <row r="325" spans="1:24" x14ac:dyDescent="0.25">
      <c r="A325" t="s">
        <v>333</v>
      </c>
      <c r="B325" t="s">
        <v>526</v>
      </c>
      <c r="C325" t="s">
        <v>1472</v>
      </c>
      <c r="D325" t="s">
        <v>528</v>
      </c>
      <c r="E325" t="s">
        <v>1473</v>
      </c>
      <c r="F325" t="s">
        <v>530</v>
      </c>
      <c r="G325" t="s">
        <v>531</v>
      </c>
      <c r="H325" t="s">
        <v>532</v>
      </c>
      <c r="I325" t="s">
        <v>8</v>
      </c>
      <c r="J325">
        <v>3.5999999999999997E-2</v>
      </c>
      <c r="K325" t="s">
        <v>533</v>
      </c>
      <c r="L325" t="s">
        <v>38</v>
      </c>
      <c r="M325" t="s">
        <v>534</v>
      </c>
      <c r="N325" t="s">
        <v>631</v>
      </c>
      <c r="O325" t="s">
        <v>535</v>
      </c>
      <c r="P325" t="s">
        <v>13</v>
      </c>
      <c r="Q325" t="s">
        <v>1232</v>
      </c>
      <c r="R325" t="s">
        <v>12</v>
      </c>
      <c r="S325" t="s">
        <v>12</v>
      </c>
      <c r="T325" t="s">
        <v>32</v>
      </c>
      <c r="U325" t="s">
        <v>538</v>
      </c>
      <c r="V325" t="s">
        <v>7</v>
      </c>
      <c r="W325" t="s">
        <v>1761</v>
      </c>
      <c r="X325" t="s">
        <v>29</v>
      </c>
    </row>
    <row r="326" spans="1:24" x14ac:dyDescent="0.25">
      <c r="A326" t="s">
        <v>334</v>
      </c>
      <c r="B326" t="s">
        <v>526</v>
      </c>
      <c r="C326" t="s">
        <v>1474</v>
      </c>
      <c r="D326" t="s">
        <v>528</v>
      </c>
      <c r="E326" t="s">
        <v>1475</v>
      </c>
      <c r="F326" t="s">
        <v>530</v>
      </c>
      <c r="G326" t="s">
        <v>531</v>
      </c>
      <c r="H326" t="s">
        <v>532</v>
      </c>
      <c r="I326" t="s">
        <v>8</v>
      </c>
      <c r="J326">
        <v>3.5999999999999997E-2</v>
      </c>
      <c r="K326" t="s">
        <v>533</v>
      </c>
      <c r="L326" t="s">
        <v>38</v>
      </c>
      <c r="M326" t="s">
        <v>534</v>
      </c>
      <c r="N326" t="s">
        <v>767</v>
      </c>
      <c r="O326" t="s">
        <v>535</v>
      </c>
      <c r="P326" t="s">
        <v>13</v>
      </c>
      <c r="Q326" t="s">
        <v>1202</v>
      </c>
      <c r="R326" t="s">
        <v>12</v>
      </c>
      <c r="S326" t="s">
        <v>12</v>
      </c>
      <c r="T326" t="s">
        <v>769</v>
      </c>
      <c r="U326" t="s">
        <v>538</v>
      </c>
      <c r="V326" t="s">
        <v>7</v>
      </c>
      <c r="W326" t="s">
        <v>1761</v>
      </c>
      <c r="X326" t="s">
        <v>29</v>
      </c>
    </row>
    <row r="327" spans="1:24" x14ac:dyDescent="0.25">
      <c r="A327" t="s">
        <v>338</v>
      </c>
      <c r="B327" t="s">
        <v>526</v>
      </c>
      <c r="C327" t="s">
        <v>1476</v>
      </c>
      <c r="D327" t="s">
        <v>528</v>
      </c>
      <c r="E327" t="s">
        <v>1477</v>
      </c>
      <c r="F327" t="s">
        <v>530</v>
      </c>
      <c r="G327" t="s">
        <v>531</v>
      </c>
      <c r="H327" t="s">
        <v>532</v>
      </c>
      <c r="I327" t="s">
        <v>8</v>
      </c>
      <c r="J327">
        <v>0.04</v>
      </c>
      <c r="K327" t="s">
        <v>533</v>
      </c>
      <c r="L327" t="s">
        <v>38</v>
      </c>
      <c r="M327" t="s">
        <v>534</v>
      </c>
      <c r="N327" t="s">
        <v>503</v>
      </c>
      <c r="O327" t="s">
        <v>535</v>
      </c>
      <c r="P327" t="s">
        <v>9</v>
      </c>
      <c r="Q327" t="s">
        <v>1181</v>
      </c>
      <c r="R327" t="s">
        <v>12</v>
      </c>
      <c r="S327" t="s">
        <v>12</v>
      </c>
      <c r="T327" t="s">
        <v>625</v>
      </c>
      <c r="U327" t="s">
        <v>538</v>
      </c>
      <c r="V327" t="s">
        <v>7</v>
      </c>
      <c r="W327" t="s">
        <v>1764</v>
      </c>
      <c r="X327" t="s">
        <v>29</v>
      </c>
    </row>
    <row r="328" spans="1:24" x14ac:dyDescent="0.25">
      <c r="A328" t="s">
        <v>339</v>
      </c>
      <c r="B328" t="s">
        <v>526</v>
      </c>
      <c r="C328" t="s">
        <v>1478</v>
      </c>
      <c r="D328" t="s">
        <v>528</v>
      </c>
      <c r="E328" t="s">
        <v>1479</v>
      </c>
      <c r="F328" t="s">
        <v>530</v>
      </c>
      <c r="G328" t="s">
        <v>531</v>
      </c>
      <c r="H328" t="s">
        <v>532</v>
      </c>
      <c r="I328" t="s">
        <v>8</v>
      </c>
      <c r="J328">
        <v>3.3000000000000002E-2</v>
      </c>
      <c r="K328" t="s">
        <v>533</v>
      </c>
      <c r="L328" t="s">
        <v>38</v>
      </c>
      <c r="M328" t="s">
        <v>534</v>
      </c>
      <c r="N328" t="s">
        <v>504</v>
      </c>
      <c r="O328" t="s">
        <v>535</v>
      </c>
      <c r="P328" t="s">
        <v>13</v>
      </c>
      <c r="Q328" t="s">
        <v>1367</v>
      </c>
      <c r="R328" t="s">
        <v>12</v>
      </c>
      <c r="S328" t="s">
        <v>12</v>
      </c>
      <c r="T328" t="s">
        <v>797</v>
      </c>
      <c r="U328" t="s">
        <v>538</v>
      </c>
      <c r="V328" t="s">
        <v>7</v>
      </c>
      <c r="W328" t="s">
        <v>1762</v>
      </c>
      <c r="X328" t="s">
        <v>29</v>
      </c>
    </row>
    <row r="329" spans="1:24" x14ac:dyDescent="0.25">
      <c r="A329" t="s">
        <v>340</v>
      </c>
      <c r="B329" t="s">
        <v>526</v>
      </c>
      <c r="C329" t="s">
        <v>1480</v>
      </c>
      <c r="D329" t="s">
        <v>528</v>
      </c>
      <c r="E329" t="s">
        <v>1481</v>
      </c>
      <c r="F329" t="s">
        <v>530</v>
      </c>
      <c r="G329" t="s">
        <v>531</v>
      </c>
      <c r="H329" t="s">
        <v>532</v>
      </c>
      <c r="I329" t="s">
        <v>8</v>
      </c>
      <c r="J329">
        <v>1.2E-2</v>
      </c>
      <c r="K329" t="s">
        <v>533</v>
      </c>
      <c r="L329" t="s">
        <v>38</v>
      </c>
      <c r="M329" t="s">
        <v>534</v>
      </c>
      <c r="N329" t="s">
        <v>550</v>
      </c>
      <c r="O329" t="s">
        <v>535</v>
      </c>
      <c r="P329" t="s">
        <v>6</v>
      </c>
      <c r="Q329" t="s">
        <v>1322</v>
      </c>
      <c r="R329" t="s">
        <v>12</v>
      </c>
      <c r="S329" t="s">
        <v>12</v>
      </c>
      <c r="T329" t="s">
        <v>552</v>
      </c>
      <c r="U329" t="s">
        <v>538</v>
      </c>
      <c r="V329" t="s">
        <v>7</v>
      </c>
      <c r="W329" t="s">
        <v>1758</v>
      </c>
      <c r="X329" t="s">
        <v>29</v>
      </c>
    </row>
    <row r="330" spans="1:24" x14ac:dyDescent="0.25">
      <c r="A330" t="s">
        <v>344</v>
      </c>
      <c r="B330" t="s">
        <v>526</v>
      </c>
      <c r="C330" t="s">
        <v>1482</v>
      </c>
      <c r="D330" t="s">
        <v>528</v>
      </c>
      <c r="E330" t="s">
        <v>1483</v>
      </c>
      <c r="F330" t="s">
        <v>530</v>
      </c>
      <c r="G330" t="s">
        <v>531</v>
      </c>
      <c r="H330" t="s">
        <v>532</v>
      </c>
      <c r="I330" t="s">
        <v>8</v>
      </c>
      <c r="J330">
        <v>4.2000000000000003E-2</v>
      </c>
      <c r="K330" t="s">
        <v>533</v>
      </c>
      <c r="L330" t="s">
        <v>38</v>
      </c>
      <c r="M330" t="s">
        <v>534</v>
      </c>
      <c r="N330" t="s">
        <v>610</v>
      </c>
      <c r="O330" t="s">
        <v>535</v>
      </c>
      <c r="P330" t="s">
        <v>13</v>
      </c>
      <c r="Q330" t="s">
        <v>1361</v>
      </c>
      <c r="R330" t="s">
        <v>12</v>
      </c>
      <c r="S330" t="s">
        <v>12</v>
      </c>
      <c r="T330" t="s">
        <v>612</v>
      </c>
      <c r="U330" t="s">
        <v>538</v>
      </c>
      <c r="V330" t="s">
        <v>7</v>
      </c>
      <c r="W330" t="s">
        <v>1758</v>
      </c>
      <c r="X330" t="s">
        <v>29</v>
      </c>
    </row>
    <row r="331" spans="1:24" x14ac:dyDescent="0.25">
      <c r="A331" t="s">
        <v>345</v>
      </c>
      <c r="B331" t="s">
        <v>526</v>
      </c>
      <c r="C331" t="s">
        <v>1484</v>
      </c>
      <c r="D331" t="s">
        <v>528</v>
      </c>
      <c r="E331" t="s">
        <v>1485</v>
      </c>
      <c r="F331" t="s">
        <v>530</v>
      </c>
      <c r="G331" t="s">
        <v>531</v>
      </c>
      <c r="H331" t="s">
        <v>532</v>
      </c>
      <c r="I331" t="s">
        <v>8</v>
      </c>
      <c r="J331">
        <v>0.04</v>
      </c>
      <c r="K331" t="s">
        <v>533</v>
      </c>
      <c r="L331" t="s">
        <v>38</v>
      </c>
      <c r="M331" t="s">
        <v>534</v>
      </c>
      <c r="N331" t="s">
        <v>674</v>
      </c>
      <c r="O331" t="s">
        <v>535</v>
      </c>
      <c r="P331" t="s">
        <v>9</v>
      </c>
      <c r="Q331" t="s">
        <v>1157</v>
      </c>
      <c r="R331" t="s">
        <v>12</v>
      </c>
      <c r="S331" t="s">
        <v>12</v>
      </c>
      <c r="T331" t="s">
        <v>676</v>
      </c>
      <c r="U331" t="s">
        <v>538</v>
      </c>
      <c r="V331" t="s">
        <v>7</v>
      </c>
      <c r="W331" t="s">
        <v>1759</v>
      </c>
      <c r="X331" t="s">
        <v>29</v>
      </c>
    </row>
    <row r="332" spans="1:24" x14ac:dyDescent="0.25">
      <c r="A332" t="s">
        <v>346</v>
      </c>
      <c r="B332" t="s">
        <v>526</v>
      </c>
      <c r="C332" t="s">
        <v>1486</v>
      </c>
      <c r="D332" t="s">
        <v>528</v>
      </c>
      <c r="E332" t="s">
        <v>1487</v>
      </c>
      <c r="F332" t="s">
        <v>530</v>
      </c>
      <c r="G332" t="s">
        <v>531</v>
      </c>
      <c r="H332" t="s">
        <v>532</v>
      </c>
      <c r="I332" t="s">
        <v>8</v>
      </c>
      <c r="J332">
        <v>3.5999999999999997E-2</v>
      </c>
      <c r="K332" t="s">
        <v>533</v>
      </c>
      <c r="L332" t="s">
        <v>38</v>
      </c>
      <c r="M332" t="s">
        <v>534</v>
      </c>
      <c r="N332" t="s">
        <v>569</v>
      </c>
      <c r="O332" t="s">
        <v>535</v>
      </c>
      <c r="P332" t="s">
        <v>13</v>
      </c>
      <c r="Q332" t="s">
        <v>1208</v>
      </c>
      <c r="R332" t="s">
        <v>12</v>
      </c>
      <c r="S332" t="s">
        <v>12</v>
      </c>
      <c r="T332" t="s">
        <v>571</v>
      </c>
      <c r="U332" t="s">
        <v>538</v>
      </c>
      <c r="V332" t="s">
        <v>7</v>
      </c>
      <c r="W332" t="s">
        <v>1761</v>
      </c>
      <c r="X332" t="s">
        <v>29</v>
      </c>
    </row>
    <row r="333" spans="1:24" x14ac:dyDescent="0.25">
      <c r="A333" t="s">
        <v>349</v>
      </c>
      <c r="B333" t="s">
        <v>526</v>
      </c>
      <c r="C333" t="s">
        <v>1488</v>
      </c>
      <c r="D333" t="s">
        <v>528</v>
      </c>
      <c r="E333" t="s">
        <v>1489</v>
      </c>
      <c r="F333" t="s">
        <v>530</v>
      </c>
      <c r="G333" t="s">
        <v>531</v>
      </c>
      <c r="H333" t="s">
        <v>532</v>
      </c>
      <c r="I333" t="s">
        <v>8</v>
      </c>
      <c r="J333">
        <v>0.03</v>
      </c>
      <c r="K333" t="s">
        <v>533</v>
      </c>
      <c r="L333" t="s">
        <v>38</v>
      </c>
      <c r="M333" t="s">
        <v>534</v>
      </c>
      <c r="N333" t="s">
        <v>708</v>
      </c>
      <c r="O333" t="s">
        <v>535</v>
      </c>
      <c r="P333" t="s">
        <v>9</v>
      </c>
      <c r="Q333" t="s">
        <v>1319</v>
      </c>
      <c r="R333" t="s">
        <v>12</v>
      </c>
      <c r="S333" t="s">
        <v>12</v>
      </c>
      <c r="T333" t="s">
        <v>710</v>
      </c>
      <c r="U333" t="s">
        <v>538</v>
      </c>
      <c r="V333" t="s">
        <v>7</v>
      </c>
      <c r="W333" t="s">
        <v>1758</v>
      </c>
      <c r="X333" t="s">
        <v>29</v>
      </c>
    </row>
    <row r="334" spans="1:24" x14ac:dyDescent="0.25">
      <c r="A334" t="s">
        <v>362</v>
      </c>
      <c r="B334" t="s">
        <v>526</v>
      </c>
      <c r="C334" t="s">
        <v>1490</v>
      </c>
      <c r="D334" t="s">
        <v>528</v>
      </c>
      <c r="E334" t="s">
        <v>1491</v>
      </c>
      <c r="F334" t="s">
        <v>530</v>
      </c>
      <c r="G334" t="s">
        <v>531</v>
      </c>
      <c r="H334" t="s">
        <v>532</v>
      </c>
      <c r="I334" t="s">
        <v>8</v>
      </c>
      <c r="J334">
        <v>1.0999999999999999E-2</v>
      </c>
      <c r="K334" t="s">
        <v>533</v>
      </c>
      <c r="L334" t="s">
        <v>38</v>
      </c>
      <c r="M334" t="s">
        <v>534</v>
      </c>
      <c r="N334" t="s">
        <v>505</v>
      </c>
      <c r="O334" t="s">
        <v>535</v>
      </c>
      <c r="P334" t="s">
        <v>6</v>
      </c>
      <c r="Q334" t="s">
        <v>1307</v>
      </c>
      <c r="R334" t="s">
        <v>12</v>
      </c>
      <c r="S334" t="s">
        <v>12</v>
      </c>
      <c r="T334" t="s">
        <v>537</v>
      </c>
      <c r="U334" t="s">
        <v>538</v>
      </c>
      <c r="V334" t="s">
        <v>7</v>
      </c>
      <c r="W334" t="s">
        <v>1758</v>
      </c>
      <c r="X334" t="s">
        <v>29</v>
      </c>
    </row>
    <row r="335" spans="1:24" x14ac:dyDescent="0.25">
      <c r="A335" t="s">
        <v>367</v>
      </c>
      <c r="B335" t="s">
        <v>526</v>
      </c>
      <c r="C335" t="s">
        <v>1492</v>
      </c>
      <c r="D335" t="s">
        <v>528</v>
      </c>
      <c r="E335" t="s">
        <v>1493</v>
      </c>
      <c r="F335" t="s">
        <v>530</v>
      </c>
      <c r="G335" t="s">
        <v>531</v>
      </c>
      <c r="H335" t="s">
        <v>532</v>
      </c>
      <c r="I335" t="s">
        <v>8</v>
      </c>
      <c r="J335">
        <v>0.06</v>
      </c>
      <c r="K335" t="s">
        <v>533</v>
      </c>
      <c r="L335" t="s">
        <v>38</v>
      </c>
      <c r="M335" t="s">
        <v>534</v>
      </c>
      <c r="N335" t="s">
        <v>582</v>
      </c>
      <c r="O335" t="s">
        <v>535</v>
      </c>
      <c r="P335" t="s">
        <v>9</v>
      </c>
      <c r="Q335" t="s">
        <v>1160</v>
      </c>
      <c r="R335" t="s">
        <v>12</v>
      </c>
      <c r="S335" t="s">
        <v>12</v>
      </c>
      <c r="T335" t="s">
        <v>584</v>
      </c>
      <c r="U335" t="s">
        <v>538</v>
      </c>
      <c r="V335" t="s">
        <v>7</v>
      </c>
      <c r="W335" t="s">
        <v>1763</v>
      </c>
      <c r="X335" t="s">
        <v>29</v>
      </c>
    </row>
    <row r="336" spans="1:24" x14ac:dyDescent="0.25">
      <c r="A336" t="s">
        <v>369</v>
      </c>
      <c r="B336" t="s">
        <v>526</v>
      </c>
      <c r="C336" t="s">
        <v>1494</v>
      </c>
      <c r="D336" t="s">
        <v>528</v>
      </c>
      <c r="E336" t="s">
        <v>1495</v>
      </c>
      <c r="F336" t="s">
        <v>530</v>
      </c>
      <c r="G336" t="s">
        <v>531</v>
      </c>
      <c r="H336" t="s">
        <v>532</v>
      </c>
      <c r="I336" t="s">
        <v>8</v>
      </c>
      <c r="J336">
        <v>0.03</v>
      </c>
      <c r="K336" t="s">
        <v>533</v>
      </c>
      <c r="L336" t="s">
        <v>38</v>
      </c>
      <c r="M336" t="s">
        <v>534</v>
      </c>
      <c r="N336" t="s">
        <v>545</v>
      </c>
      <c r="O336" t="s">
        <v>535</v>
      </c>
      <c r="P336" t="s">
        <v>9</v>
      </c>
      <c r="Q336" t="s">
        <v>1325</v>
      </c>
      <c r="R336" t="s">
        <v>12</v>
      </c>
      <c r="S336" t="s">
        <v>12</v>
      </c>
      <c r="T336" t="s">
        <v>547</v>
      </c>
      <c r="U336" t="s">
        <v>538</v>
      </c>
      <c r="V336" t="s">
        <v>7</v>
      </c>
      <c r="W336" t="s">
        <v>1760</v>
      </c>
      <c r="X336" t="s">
        <v>29</v>
      </c>
    </row>
    <row r="337" spans="1:24" x14ac:dyDescent="0.25">
      <c r="A337" t="s">
        <v>373</v>
      </c>
      <c r="B337" t="s">
        <v>526</v>
      </c>
      <c r="C337" t="s">
        <v>1496</v>
      </c>
      <c r="D337" t="s">
        <v>528</v>
      </c>
      <c r="E337" t="s">
        <v>1497</v>
      </c>
      <c r="F337" t="s">
        <v>530</v>
      </c>
      <c r="G337" t="s">
        <v>531</v>
      </c>
      <c r="H337" t="s">
        <v>532</v>
      </c>
      <c r="I337" t="s">
        <v>8</v>
      </c>
      <c r="J337">
        <v>3.5999999999999997E-2</v>
      </c>
      <c r="K337" t="s">
        <v>533</v>
      </c>
      <c r="L337" t="s">
        <v>38</v>
      </c>
      <c r="M337" t="s">
        <v>534</v>
      </c>
      <c r="N337" t="s">
        <v>703</v>
      </c>
      <c r="O337" t="s">
        <v>535</v>
      </c>
      <c r="P337" t="s">
        <v>13</v>
      </c>
      <c r="Q337" t="s">
        <v>1112</v>
      </c>
      <c r="R337" t="s">
        <v>12</v>
      </c>
      <c r="S337" t="s">
        <v>12</v>
      </c>
      <c r="T337" t="s">
        <v>705</v>
      </c>
      <c r="U337" t="s">
        <v>538</v>
      </c>
      <c r="V337" t="s">
        <v>7</v>
      </c>
      <c r="W337" t="s">
        <v>1760</v>
      </c>
      <c r="X337" t="s">
        <v>29</v>
      </c>
    </row>
    <row r="338" spans="1:24" x14ac:dyDescent="0.25">
      <c r="A338" t="s">
        <v>375</v>
      </c>
      <c r="B338" t="s">
        <v>526</v>
      </c>
      <c r="C338" t="s">
        <v>1498</v>
      </c>
      <c r="D338" t="s">
        <v>528</v>
      </c>
      <c r="E338" t="s">
        <v>1499</v>
      </c>
      <c r="F338" t="s">
        <v>530</v>
      </c>
      <c r="G338" t="s">
        <v>531</v>
      </c>
      <c r="H338" t="s">
        <v>532</v>
      </c>
      <c r="I338" t="s">
        <v>8</v>
      </c>
      <c r="J338">
        <v>3.3000000000000002E-2</v>
      </c>
      <c r="K338" t="s">
        <v>533</v>
      </c>
      <c r="L338" t="s">
        <v>38</v>
      </c>
      <c r="M338" t="s">
        <v>534</v>
      </c>
      <c r="N338" t="s">
        <v>508</v>
      </c>
      <c r="O338" t="s">
        <v>535</v>
      </c>
      <c r="P338" t="s">
        <v>13</v>
      </c>
      <c r="Q338" t="s">
        <v>1106</v>
      </c>
      <c r="R338" t="s">
        <v>12</v>
      </c>
      <c r="S338" t="s">
        <v>12</v>
      </c>
      <c r="T338" t="s">
        <v>616</v>
      </c>
      <c r="U338" t="s">
        <v>538</v>
      </c>
      <c r="V338" t="s">
        <v>7</v>
      </c>
      <c r="W338" t="s">
        <v>1761</v>
      </c>
      <c r="X338" t="s">
        <v>29</v>
      </c>
    </row>
    <row r="339" spans="1:24" x14ac:dyDescent="0.25">
      <c r="A339" t="s">
        <v>380</v>
      </c>
      <c r="B339" t="s">
        <v>526</v>
      </c>
      <c r="C339" t="s">
        <v>1500</v>
      </c>
      <c r="D339" t="s">
        <v>528</v>
      </c>
      <c r="E339" t="s">
        <v>1501</v>
      </c>
      <c r="F339" t="s">
        <v>530</v>
      </c>
      <c r="G339" t="s">
        <v>531</v>
      </c>
      <c r="H339" t="s">
        <v>532</v>
      </c>
      <c r="I339" t="s">
        <v>8</v>
      </c>
      <c r="J339">
        <v>0.01</v>
      </c>
      <c r="K339" t="s">
        <v>533</v>
      </c>
      <c r="L339" t="s">
        <v>38</v>
      </c>
      <c r="M339" t="s">
        <v>534</v>
      </c>
      <c r="N339" t="s">
        <v>555</v>
      </c>
      <c r="O339" t="s">
        <v>535</v>
      </c>
      <c r="P339" t="s">
        <v>6</v>
      </c>
      <c r="Q339" t="s">
        <v>1127</v>
      </c>
      <c r="R339" t="s">
        <v>12</v>
      </c>
      <c r="S339" t="s">
        <v>12</v>
      </c>
      <c r="T339" t="s">
        <v>557</v>
      </c>
      <c r="U339" t="s">
        <v>538</v>
      </c>
      <c r="V339" t="s">
        <v>7</v>
      </c>
      <c r="W339" t="s">
        <v>1760</v>
      </c>
      <c r="X339" t="s">
        <v>29</v>
      </c>
    </row>
    <row r="340" spans="1:24" x14ac:dyDescent="0.25">
      <c r="A340" t="s">
        <v>383</v>
      </c>
      <c r="B340" t="s">
        <v>526</v>
      </c>
      <c r="C340" t="s">
        <v>1502</v>
      </c>
      <c r="D340" t="s">
        <v>528</v>
      </c>
      <c r="E340" t="s">
        <v>1503</v>
      </c>
      <c r="F340" t="s">
        <v>530</v>
      </c>
      <c r="G340" t="s">
        <v>531</v>
      </c>
      <c r="H340" t="s">
        <v>532</v>
      </c>
      <c r="I340" t="s">
        <v>8</v>
      </c>
      <c r="J340">
        <v>0.04</v>
      </c>
      <c r="K340" t="s">
        <v>533</v>
      </c>
      <c r="L340" t="s">
        <v>38</v>
      </c>
      <c r="M340" t="s">
        <v>534</v>
      </c>
      <c r="N340" t="s">
        <v>564</v>
      </c>
      <c r="O340" t="s">
        <v>535</v>
      </c>
      <c r="P340" t="s">
        <v>9</v>
      </c>
      <c r="Q340" t="s">
        <v>1364</v>
      </c>
      <c r="R340" t="s">
        <v>12</v>
      </c>
      <c r="S340" t="s">
        <v>12</v>
      </c>
      <c r="T340" t="s">
        <v>566</v>
      </c>
      <c r="U340" t="s">
        <v>538</v>
      </c>
      <c r="V340" t="s">
        <v>7</v>
      </c>
      <c r="W340" t="s">
        <v>1760</v>
      </c>
      <c r="X340" t="s">
        <v>29</v>
      </c>
    </row>
    <row r="341" spans="1:24" x14ac:dyDescent="0.25">
      <c r="A341" t="s">
        <v>384</v>
      </c>
      <c r="B341" t="s">
        <v>526</v>
      </c>
      <c r="C341" t="s">
        <v>1504</v>
      </c>
      <c r="D341" t="s">
        <v>528</v>
      </c>
      <c r="E341" t="s">
        <v>1505</v>
      </c>
      <c r="F341" t="s">
        <v>530</v>
      </c>
      <c r="G341" t="s">
        <v>531</v>
      </c>
      <c r="H341" t="s">
        <v>532</v>
      </c>
      <c r="I341" t="s">
        <v>8</v>
      </c>
      <c r="J341">
        <v>3.5999999999999997E-2</v>
      </c>
      <c r="K341" t="s">
        <v>533</v>
      </c>
      <c r="L341" t="s">
        <v>38</v>
      </c>
      <c r="M341" t="s">
        <v>534</v>
      </c>
      <c r="N341" t="s">
        <v>746</v>
      </c>
      <c r="O341" t="s">
        <v>535</v>
      </c>
      <c r="P341" t="s">
        <v>13</v>
      </c>
      <c r="Q341" t="s">
        <v>1166</v>
      </c>
      <c r="R341" t="s">
        <v>12</v>
      </c>
      <c r="S341" t="s">
        <v>12</v>
      </c>
      <c r="T341" t="s">
        <v>748</v>
      </c>
      <c r="U341" t="s">
        <v>538</v>
      </c>
      <c r="V341" t="s">
        <v>7</v>
      </c>
      <c r="W341" t="s">
        <v>1758</v>
      </c>
      <c r="X341" t="s">
        <v>29</v>
      </c>
    </row>
    <row r="342" spans="1:24" x14ac:dyDescent="0.25">
      <c r="A342" t="s">
        <v>386</v>
      </c>
      <c r="B342" t="s">
        <v>526</v>
      </c>
      <c r="C342" t="s">
        <v>1506</v>
      </c>
      <c r="D342" t="s">
        <v>528</v>
      </c>
      <c r="E342" t="s">
        <v>1507</v>
      </c>
      <c r="F342" t="s">
        <v>530</v>
      </c>
      <c r="G342" t="s">
        <v>531</v>
      </c>
      <c r="H342" t="s">
        <v>532</v>
      </c>
      <c r="I342" t="s">
        <v>8</v>
      </c>
      <c r="J342">
        <v>3.3000000000000002E-2</v>
      </c>
      <c r="K342" t="s">
        <v>533</v>
      </c>
      <c r="L342" t="s">
        <v>38</v>
      </c>
      <c r="M342" t="s">
        <v>534</v>
      </c>
      <c r="N342" t="s">
        <v>560</v>
      </c>
      <c r="O342" t="s">
        <v>535</v>
      </c>
      <c r="P342" t="s">
        <v>13</v>
      </c>
      <c r="Q342" t="s">
        <v>1229</v>
      </c>
      <c r="R342" t="s">
        <v>12</v>
      </c>
      <c r="S342" t="s">
        <v>12</v>
      </c>
      <c r="T342" t="s">
        <v>72</v>
      </c>
      <c r="U342" t="s">
        <v>538</v>
      </c>
      <c r="V342" t="s">
        <v>7</v>
      </c>
      <c r="W342" t="s">
        <v>1761</v>
      </c>
      <c r="X342" t="s">
        <v>29</v>
      </c>
    </row>
    <row r="343" spans="1:24" x14ac:dyDescent="0.25">
      <c r="A343" t="s">
        <v>398</v>
      </c>
      <c r="B343" t="s">
        <v>526</v>
      </c>
      <c r="C343" t="s">
        <v>1508</v>
      </c>
      <c r="D343" t="s">
        <v>528</v>
      </c>
      <c r="E343" t="s">
        <v>1509</v>
      </c>
      <c r="F343" t="s">
        <v>530</v>
      </c>
      <c r="G343" t="s">
        <v>531</v>
      </c>
      <c r="H343" t="s">
        <v>532</v>
      </c>
      <c r="I343" t="s">
        <v>8</v>
      </c>
      <c r="J343">
        <v>0.04</v>
      </c>
      <c r="K343" t="s">
        <v>533</v>
      </c>
      <c r="L343" t="s">
        <v>38</v>
      </c>
      <c r="M343" t="s">
        <v>534</v>
      </c>
      <c r="N343" t="s">
        <v>509</v>
      </c>
      <c r="O343" t="s">
        <v>535</v>
      </c>
      <c r="P343" t="s">
        <v>9</v>
      </c>
      <c r="Q343" t="s">
        <v>1253</v>
      </c>
      <c r="R343" t="s">
        <v>12</v>
      </c>
      <c r="S343" t="s">
        <v>12</v>
      </c>
      <c r="T343" t="s">
        <v>660</v>
      </c>
      <c r="U343" t="s">
        <v>538</v>
      </c>
      <c r="V343" t="s">
        <v>7</v>
      </c>
      <c r="W343" t="s">
        <v>1761</v>
      </c>
      <c r="X343" t="s">
        <v>29</v>
      </c>
    </row>
    <row r="344" spans="1:24" x14ac:dyDescent="0.25">
      <c r="A344" t="s">
        <v>400</v>
      </c>
      <c r="B344" t="s">
        <v>526</v>
      </c>
      <c r="C344" t="s">
        <v>1510</v>
      </c>
      <c r="D344" t="s">
        <v>528</v>
      </c>
      <c r="E344" t="s">
        <v>1511</v>
      </c>
      <c r="F344" t="s">
        <v>530</v>
      </c>
      <c r="G344" t="s">
        <v>531</v>
      </c>
      <c r="H344" t="s">
        <v>532</v>
      </c>
      <c r="I344" t="s">
        <v>8</v>
      </c>
      <c r="J344">
        <v>0.04</v>
      </c>
      <c r="K344" t="s">
        <v>533</v>
      </c>
      <c r="L344" t="s">
        <v>38</v>
      </c>
      <c r="M344" t="s">
        <v>534</v>
      </c>
      <c r="N344" t="s">
        <v>619</v>
      </c>
      <c r="O344" t="s">
        <v>535</v>
      </c>
      <c r="P344" t="s">
        <v>9</v>
      </c>
      <c r="Q344" t="s">
        <v>1100</v>
      </c>
      <c r="R344" t="s">
        <v>12</v>
      </c>
      <c r="S344" t="s">
        <v>12</v>
      </c>
      <c r="T344" t="s">
        <v>621</v>
      </c>
      <c r="U344" t="s">
        <v>538</v>
      </c>
      <c r="V344" t="s">
        <v>7</v>
      </c>
      <c r="W344" t="s">
        <v>1761</v>
      </c>
      <c r="X344" t="s">
        <v>29</v>
      </c>
    </row>
    <row r="345" spans="1:24" x14ac:dyDescent="0.25">
      <c r="A345" t="s">
        <v>402</v>
      </c>
      <c r="B345" t="s">
        <v>526</v>
      </c>
      <c r="C345" t="s">
        <v>1512</v>
      </c>
      <c r="D345" t="s">
        <v>528</v>
      </c>
      <c r="E345" t="s">
        <v>1513</v>
      </c>
      <c r="F345" t="s">
        <v>530</v>
      </c>
      <c r="G345" t="s">
        <v>531</v>
      </c>
      <c r="H345" t="s">
        <v>532</v>
      </c>
      <c r="I345" t="s">
        <v>8</v>
      </c>
      <c r="J345">
        <v>3.5999999999999997E-2</v>
      </c>
      <c r="K345" t="s">
        <v>533</v>
      </c>
      <c r="L345" t="s">
        <v>38</v>
      </c>
      <c r="M345" t="s">
        <v>534</v>
      </c>
      <c r="N345" t="s">
        <v>550</v>
      </c>
      <c r="O345" t="s">
        <v>535</v>
      </c>
      <c r="P345" t="s">
        <v>13</v>
      </c>
      <c r="Q345" t="s">
        <v>1184</v>
      </c>
      <c r="R345" t="s">
        <v>12</v>
      </c>
      <c r="S345" t="s">
        <v>12</v>
      </c>
      <c r="T345" t="s">
        <v>552</v>
      </c>
      <c r="U345" t="s">
        <v>538</v>
      </c>
      <c r="V345" t="s">
        <v>7</v>
      </c>
      <c r="W345" t="s">
        <v>1758</v>
      </c>
      <c r="X345" t="s">
        <v>29</v>
      </c>
    </row>
    <row r="346" spans="1:24" x14ac:dyDescent="0.25">
      <c r="A346" t="s">
        <v>404</v>
      </c>
      <c r="B346" t="s">
        <v>526</v>
      </c>
      <c r="C346" t="s">
        <v>1514</v>
      </c>
      <c r="D346" t="s">
        <v>528</v>
      </c>
      <c r="E346" t="s">
        <v>1515</v>
      </c>
      <c r="F346" t="s">
        <v>530</v>
      </c>
      <c r="G346" t="s">
        <v>531</v>
      </c>
      <c r="H346" t="s">
        <v>532</v>
      </c>
      <c r="I346" t="s">
        <v>8</v>
      </c>
      <c r="J346">
        <v>0.03</v>
      </c>
      <c r="K346" t="s">
        <v>533</v>
      </c>
      <c r="L346" t="s">
        <v>38</v>
      </c>
      <c r="M346" t="s">
        <v>534</v>
      </c>
      <c r="N346" t="s">
        <v>505</v>
      </c>
      <c r="O346" t="s">
        <v>535</v>
      </c>
      <c r="P346" t="s">
        <v>9</v>
      </c>
      <c r="Q346" t="s">
        <v>1274</v>
      </c>
      <c r="R346" t="s">
        <v>12</v>
      </c>
      <c r="S346" t="s">
        <v>12</v>
      </c>
      <c r="T346" t="s">
        <v>537</v>
      </c>
      <c r="U346" t="s">
        <v>538</v>
      </c>
      <c r="V346" t="s">
        <v>7</v>
      </c>
      <c r="W346" t="s">
        <v>1758</v>
      </c>
      <c r="X346" t="s">
        <v>29</v>
      </c>
    </row>
    <row r="347" spans="1:24" x14ac:dyDescent="0.25">
      <c r="A347" t="s">
        <v>412</v>
      </c>
      <c r="B347" t="s">
        <v>526</v>
      </c>
      <c r="C347" t="s">
        <v>1516</v>
      </c>
      <c r="D347" t="s">
        <v>528</v>
      </c>
      <c r="E347" t="s">
        <v>1517</v>
      </c>
      <c r="F347" t="s">
        <v>530</v>
      </c>
      <c r="G347" t="s">
        <v>531</v>
      </c>
      <c r="H347" t="s">
        <v>532</v>
      </c>
      <c r="I347" t="s">
        <v>8</v>
      </c>
      <c r="J347">
        <v>1.0999999999999999E-2</v>
      </c>
      <c r="K347" t="s">
        <v>533</v>
      </c>
      <c r="L347" t="s">
        <v>38</v>
      </c>
      <c r="M347" t="s">
        <v>534</v>
      </c>
      <c r="N347" t="s">
        <v>600</v>
      </c>
      <c r="O347" t="s">
        <v>535</v>
      </c>
      <c r="P347" t="s">
        <v>6</v>
      </c>
      <c r="Q347" t="s">
        <v>1271</v>
      </c>
      <c r="R347" t="s">
        <v>12</v>
      </c>
      <c r="S347" t="s">
        <v>12</v>
      </c>
      <c r="T347" t="s">
        <v>602</v>
      </c>
      <c r="U347" t="s">
        <v>538</v>
      </c>
      <c r="V347" t="s">
        <v>7</v>
      </c>
      <c r="W347" t="s">
        <v>1760</v>
      </c>
      <c r="X347" t="s">
        <v>29</v>
      </c>
    </row>
    <row r="348" spans="1:24" x14ac:dyDescent="0.25">
      <c r="A348" t="s">
        <v>413</v>
      </c>
      <c r="B348" t="s">
        <v>526</v>
      </c>
      <c r="C348" t="s">
        <v>1518</v>
      </c>
      <c r="D348" t="s">
        <v>528</v>
      </c>
      <c r="E348" t="s">
        <v>1519</v>
      </c>
      <c r="F348" t="s">
        <v>530</v>
      </c>
      <c r="G348" t="s">
        <v>531</v>
      </c>
      <c r="H348" t="s">
        <v>532</v>
      </c>
      <c r="I348" t="s">
        <v>8</v>
      </c>
      <c r="J348">
        <v>0.04</v>
      </c>
      <c r="K348" t="s">
        <v>533</v>
      </c>
      <c r="L348" t="s">
        <v>38</v>
      </c>
      <c r="M348" t="s">
        <v>534</v>
      </c>
      <c r="N348" t="s">
        <v>767</v>
      </c>
      <c r="O348" t="s">
        <v>535</v>
      </c>
      <c r="P348" t="s">
        <v>9</v>
      </c>
      <c r="Q348" t="s">
        <v>1241</v>
      </c>
      <c r="R348" t="s">
        <v>12</v>
      </c>
      <c r="S348" t="s">
        <v>12</v>
      </c>
      <c r="T348" t="s">
        <v>769</v>
      </c>
      <c r="U348" t="s">
        <v>538</v>
      </c>
      <c r="V348" t="s">
        <v>7</v>
      </c>
      <c r="W348" t="s">
        <v>1761</v>
      </c>
      <c r="X348" t="s">
        <v>29</v>
      </c>
    </row>
    <row r="349" spans="1:24" x14ac:dyDescent="0.25">
      <c r="A349" t="s">
        <v>414</v>
      </c>
      <c r="B349" t="s">
        <v>526</v>
      </c>
      <c r="C349" t="s">
        <v>1520</v>
      </c>
      <c r="D349" t="s">
        <v>528</v>
      </c>
      <c r="E349" t="s">
        <v>1521</v>
      </c>
      <c r="F349" t="s">
        <v>530</v>
      </c>
      <c r="G349" t="s">
        <v>531</v>
      </c>
      <c r="H349" t="s">
        <v>532</v>
      </c>
      <c r="I349" t="s">
        <v>8</v>
      </c>
      <c r="J349">
        <v>0.03</v>
      </c>
      <c r="K349" t="s">
        <v>533</v>
      </c>
      <c r="L349" t="s">
        <v>38</v>
      </c>
      <c r="M349" t="s">
        <v>534</v>
      </c>
      <c r="N349" t="s">
        <v>574</v>
      </c>
      <c r="O349" t="s">
        <v>535</v>
      </c>
      <c r="P349" t="s">
        <v>9</v>
      </c>
      <c r="Q349" t="s">
        <v>1304</v>
      </c>
      <c r="R349" t="s">
        <v>12</v>
      </c>
      <c r="S349" t="s">
        <v>12</v>
      </c>
      <c r="T349" t="s">
        <v>576</v>
      </c>
      <c r="U349" t="s">
        <v>538</v>
      </c>
      <c r="V349" t="s">
        <v>7</v>
      </c>
      <c r="W349" t="s">
        <v>1762</v>
      </c>
      <c r="X349" t="s">
        <v>29</v>
      </c>
    </row>
    <row r="350" spans="1:24" x14ac:dyDescent="0.25">
      <c r="A350" t="s">
        <v>419</v>
      </c>
      <c r="B350" t="s">
        <v>526</v>
      </c>
      <c r="C350" t="s">
        <v>1522</v>
      </c>
      <c r="D350" t="s">
        <v>528</v>
      </c>
      <c r="E350" t="s">
        <v>1523</v>
      </c>
      <c r="F350" t="s">
        <v>530</v>
      </c>
      <c r="G350" t="s">
        <v>531</v>
      </c>
      <c r="H350" t="s">
        <v>532</v>
      </c>
      <c r="I350" t="s">
        <v>8</v>
      </c>
      <c r="J350">
        <v>1.0999999999999999E-2</v>
      </c>
      <c r="K350" t="s">
        <v>533</v>
      </c>
      <c r="L350" t="s">
        <v>38</v>
      </c>
      <c r="M350" t="s">
        <v>534</v>
      </c>
      <c r="N350" t="s">
        <v>508</v>
      </c>
      <c r="O350" t="s">
        <v>535</v>
      </c>
      <c r="P350" t="s">
        <v>6</v>
      </c>
      <c r="Q350" t="s">
        <v>1130</v>
      </c>
      <c r="R350" t="s">
        <v>12</v>
      </c>
      <c r="S350" t="s">
        <v>12</v>
      </c>
      <c r="T350" t="s">
        <v>616</v>
      </c>
      <c r="U350" t="s">
        <v>538</v>
      </c>
      <c r="V350" t="s">
        <v>7</v>
      </c>
      <c r="W350" t="s">
        <v>1761</v>
      </c>
      <c r="X350" t="s">
        <v>29</v>
      </c>
    </row>
    <row r="351" spans="1:24" x14ac:dyDescent="0.25">
      <c r="A351" t="s">
        <v>420</v>
      </c>
      <c r="B351" t="s">
        <v>526</v>
      </c>
      <c r="C351" t="s">
        <v>1524</v>
      </c>
      <c r="D351" t="s">
        <v>528</v>
      </c>
      <c r="E351" t="s">
        <v>1525</v>
      </c>
      <c r="F351" t="s">
        <v>530</v>
      </c>
      <c r="G351" t="s">
        <v>531</v>
      </c>
      <c r="H351" t="s">
        <v>532</v>
      </c>
      <c r="I351" t="s">
        <v>8</v>
      </c>
      <c r="J351">
        <v>1.4E-2</v>
      </c>
      <c r="K351" t="s">
        <v>533</v>
      </c>
      <c r="L351" t="s">
        <v>38</v>
      </c>
      <c r="M351" t="s">
        <v>534</v>
      </c>
      <c r="N351" t="s">
        <v>610</v>
      </c>
      <c r="O351" t="s">
        <v>535</v>
      </c>
      <c r="P351" t="s">
        <v>6</v>
      </c>
      <c r="Q351" t="s">
        <v>1226</v>
      </c>
      <c r="R351" t="s">
        <v>12</v>
      </c>
      <c r="S351" t="s">
        <v>12</v>
      </c>
      <c r="T351" t="s">
        <v>612</v>
      </c>
      <c r="U351" t="s">
        <v>538</v>
      </c>
      <c r="V351" t="s">
        <v>7</v>
      </c>
      <c r="W351" t="s">
        <v>1758</v>
      </c>
      <c r="X351" t="s">
        <v>29</v>
      </c>
    </row>
    <row r="352" spans="1:24" x14ac:dyDescent="0.25">
      <c r="A352" t="s">
        <v>435</v>
      </c>
      <c r="B352" t="s">
        <v>526</v>
      </c>
      <c r="C352" t="s">
        <v>1526</v>
      </c>
      <c r="D352" t="s">
        <v>528</v>
      </c>
      <c r="E352" t="s">
        <v>1527</v>
      </c>
      <c r="F352" t="s">
        <v>530</v>
      </c>
      <c r="G352" t="s">
        <v>531</v>
      </c>
      <c r="H352" t="s">
        <v>532</v>
      </c>
      <c r="I352" t="s">
        <v>8</v>
      </c>
      <c r="J352">
        <v>0.03</v>
      </c>
      <c r="K352" t="s">
        <v>533</v>
      </c>
      <c r="L352" t="s">
        <v>38</v>
      </c>
      <c r="M352" t="s">
        <v>534</v>
      </c>
      <c r="N352" t="s">
        <v>555</v>
      </c>
      <c r="O352" t="s">
        <v>535</v>
      </c>
      <c r="P352" t="s">
        <v>9</v>
      </c>
      <c r="Q352" t="s">
        <v>1340</v>
      </c>
      <c r="R352" t="s">
        <v>12</v>
      </c>
      <c r="S352" t="s">
        <v>12</v>
      </c>
      <c r="T352" t="s">
        <v>557</v>
      </c>
      <c r="U352" t="s">
        <v>538</v>
      </c>
      <c r="V352" t="s">
        <v>7</v>
      </c>
      <c r="W352" t="s">
        <v>1760</v>
      </c>
      <c r="X352" t="s">
        <v>29</v>
      </c>
    </row>
    <row r="353" spans="1:24" x14ac:dyDescent="0.25">
      <c r="A353" t="s">
        <v>436</v>
      </c>
      <c r="B353" t="s">
        <v>526</v>
      </c>
      <c r="C353" t="s">
        <v>1528</v>
      </c>
      <c r="D353" t="s">
        <v>528</v>
      </c>
      <c r="E353" t="s">
        <v>1529</v>
      </c>
      <c r="F353" t="s">
        <v>530</v>
      </c>
      <c r="G353" t="s">
        <v>531</v>
      </c>
      <c r="H353" t="s">
        <v>532</v>
      </c>
      <c r="I353" t="s">
        <v>8</v>
      </c>
      <c r="J353">
        <v>0.03</v>
      </c>
      <c r="K353" t="s">
        <v>533</v>
      </c>
      <c r="L353" t="s">
        <v>38</v>
      </c>
      <c r="M353" t="s">
        <v>534</v>
      </c>
      <c r="N353" t="s">
        <v>560</v>
      </c>
      <c r="O353" t="s">
        <v>535</v>
      </c>
      <c r="P353" t="s">
        <v>9</v>
      </c>
      <c r="Q353" t="s">
        <v>1118</v>
      </c>
      <c r="R353" t="s">
        <v>12</v>
      </c>
      <c r="S353" t="s">
        <v>12</v>
      </c>
      <c r="T353" t="s">
        <v>72</v>
      </c>
      <c r="U353" t="s">
        <v>538</v>
      </c>
      <c r="V353" t="s">
        <v>7</v>
      </c>
      <c r="W353" t="s">
        <v>1761</v>
      </c>
      <c r="X353" t="s">
        <v>29</v>
      </c>
    </row>
    <row r="354" spans="1:24" x14ac:dyDescent="0.25">
      <c r="A354" t="s">
        <v>446</v>
      </c>
      <c r="B354" t="s">
        <v>526</v>
      </c>
      <c r="C354" t="s">
        <v>1530</v>
      </c>
      <c r="D354" t="s">
        <v>528</v>
      </c>
      <c r="E354" t="s">
        <v>1531</v>
      </c>
      <c r="F354" t="s">
        <v>530</v>
      </c>
      <c r="G354" t="s">
        <v>531</v>
      </c>
      <c r="H354" t="s">
        <v>532</v>
      </c>
      <c r="I354" t="s">
        <v>8</v>
      </c>
      <c r="J354">
        <v>1.2E-2</v>
      </c>
      <c r="K354" t="s">
        <v>533</v>
      </c>
      <c r="L354" t="s">
        <v>38</v>
      </c>
      <c r="M354" t="s">
        <v>534</v>
      </c>
      <c r="N354" t="s">
        <v>703</v>
      </c>
      <c r="O354" t="s">
        <v>535</v>
      </c>
      <c r="P354" t="s">
        <v>6</v>
      </c>
      <c r="Q354" t="s">
        <v>1187</v>
      </c>
      <c r="R354" t="s">
        <v>12</v>
      </c>
      <c r="S354" t="s">
        <v>12</v>
      </c>
      <c r="T354" t="s">
        <v>705</v>
      </c>
      <c r="U354" t="s">
        <v>538</v>
      </c>
      <c r="V354" t="s">
        <v>7</v>
      </c>
      <c r="W354" t="s">
        <v>1760</v>
      </c>
      <c r="X354" t="s">
        <v>29</v>
      </c>
    </row>
    <row r="355" spans="1:24" x14ac:dyDescent="0.25">
      <c r="A355" t="s">
        <v>447</v>
      </c>
      <c r="B355" t="s">
        <v>526</v>
      </c>
      <c r="C355" t="s">
        <v>1532</v>
      </c>
      <c r="D355" t="s">
        <v>528</v>
      </c>
      <c r="E355" t="s">
        <v>1533</v>
      </c>
      <c r="F355" t="s">
        <v>530</v>
      </c>
      <c r="G355" t="s">
        <v>531</v>
      </c>
      <c r="H355" t="s">
        <v>532</v>
      </c>
      <c r="I355" t="s">
        <v>8</v>
      </c>
      <c r="J355">
        <v>3.5999999999999997E-2</v>
      </c>
      <c r="K355" t="s">
        <v>533</v>
      </c>
      <c r="L355" t="s">
        <v>38</v>
      </c>
      <c r="M355" t="s">
        <v>534</v>
      </c>
      <c r="N355" t="s">
        <v>666</v>
      </c>
      <c r="O355" t="s">
        <v>535</v>
      </c>
      <c r="P355" t="s">
        <v>13</v>
      </c>
      <c r="Q355" t="s">
        <v>1169</v>
      </c>
      <c r="R355" t="s">
        <v>12</v>
      </c>
      <c r="S355" t="s">
        <v>12</v>
      </c>
      <c r="T355" t="s">
        <v>668</v>
      </c>
      <c r="U355" t="s">
        <v>538</v>
      </c>
      <c r="V355" t="s">
        <v>7</v>
      </c>
      <c r="W355" t="s">
        <v>1761</v>
      </c>
      <c r="X355" t="s">
        <v>29</v>
      </c>
    </row>
    <row r="356" spans="1:24" x14ac:dyDescent="0.25">
      <c r="A356" t="s">
        <v>456</v>
      </c>
      <c r="B356" t="s">
        <v>526</v>
      </c>
      <c r="C356" t="s">
        <v>1534</v>
      </c>
      <c r="D356" t="s">
        <v>528</v>
      </c>
      <c r="E356" t="s">
        <v>1535</v>
      </c>
      <c r="F356" t="s">
        <v>530</v>
      </c>
      <c r="G356" t="s">
        <v>531</v>
      </c>
      <c r="H356" t="s">
        <v>532</v>
      </c>
      <c r="I356" t="s">
        <v>8</v>
      </c>
      <c r="J356">
        <v>1.2E-2</v>
      </c>
      <c r="K356" t="s">
        <v>533</v>
      </c>
      <c r="L356" t="s">
        <v>38</v>
      </c>
      <c r="M356" t="s">
        <v>534</v>
      </c>
      <c r="N356" t="s">
        <v>564</v>
      </c>
      <c r="O356" t="s">
        <v>535</v>
      </c>
      <c r="P356" t="s">
        <v>6</v>
      </c>
      <c r="Q356" t="s">
        <v>1334</v>
      </c>
      <c r="R356" t="s">
        <v>12</v>
      </c>
      <c r="S356" t="s">
        <v>12</v>
      </c>
      <c r="T356" t="s">
        <v>566</v>
      </c>
      <c r="U356" t="s">
        <v>538</v>
      </c>
      <c r="V356" t="s">
        <v>7</v>
      </c>
      <c r="W356" t="s">
        <v>1760</v>
      </c>
      <c r="X356" t="s">
        <v>29</v>
      </c>
    </row>
    <row r="357" spans="1:24" x14ac:dyDescent="0.25">
      <c r="A357" t="s">
        <v>458</v>
      </c>
      <c r="B357" t="s">
        <v>526</v>
      </c>
      <c r="C357" t="s">
        <v>1536</v>
      </c>
      <c r="D357" t="s">
        <v>528</v>
      </c>
      <c r="E357" t="s">
        <v>1537</v>
      </c>
      <c r="F357" t="s">
        <v>530</v>
      </c>
      <c r="G357" t="s">
        <v>531</v>
      </c>
      <c r="H357" t="s">
        <v>532</v>
      </c>
      <c r="I357" t="s">
        <v>8</v>
      </c>
      <c r="J357">
        <v>0.03</v>
      </c>
      <c r="K357" t="s">
        <v>533</v>
      </c>
      <c r="L357" t="s">
        <v>38</v>
      </c>
      <c r="M357" t="s">
        <v>534</v>
      </c>
      <c r="N357" t="s">
        <v>695</v>
      </c>
      <c r="O357" t="s">
        <v>535</v>
      </c>
      <c r="P357" t="s">
        <v>9</v>
      </c>
      <c r="Q357" t="s">
        <v>1268</v>
      </c>
      <c r="R357" t="s">
        <v>12</v>
      </c>
      <c r="S357" t="s">
        <v>12</v>
      </c>
      <c r="T357" t="s">
        <v>697</v>
      </c>
      <c r="U357" t="s">
        <v>538</v>
      </c>
      <c r="V357" t="s">
        <v>7</v>
      </c>
      <c r="W357" t="s">
        <v>1761</v>
      </c>
      <c r="X357" t="s">
        <v>29</v>
      </c>
    </row>
    <row r="358" spans="1:24" x14ac:dyDescent="0.25">
      <c r="A358" t="s">
        <v>462</v>
      </c>
      <c r="B358" t="s">
        <v>526</v>
      </c>
      <c r="C358" t="s">
        <v>1538</v>
      </c>
      <c r="D358" t="s">
        <v>528</v>
      </c>
      <c r="E358" t="s">
        <v>1539</v>
      </c>
      <c r="F358" t="s">
        <v>530</v>
      </c>
      <c r="G358" t="s">
        <v>531</v>
      </c>
      <c r="H358" t="s">
        <v>532</v>
      </c>
      <c r="I358" t="s">
        <v>8</v>
      </c>
      <c r="J358">
        <v>3.9E-2</v>
      </c>
      <c r="K358" t="s">
        <v>533</v>
      </c>
      <c r="L358" t="s">
        <v>38</v>
      </c>
      <c r="M358" t="s">
        <v>534</v>
      </c>
      <c r="N358" t="s">
        <v>503</v>
      </c>
      <c r="O358" t="s">
        <v>535</v>
      </c>
      <c r="P358" t="s">
        <v>13</v>
      </c>
      <c r="Q358" t="s">
        <v>1343</v>
      </c>
      <c r="R358" t="s">
        <v>12</v>
      </c>
      <c r="S358" t="s">
        <v>12</v>
      </c>
      <c r="T358" t="s">
        <v>625</v>
      </c>
      <c r="U358" t="s">
        <v>538</v>
      </c>
      <c r="V358" t="s">
        <v>7</v>
      </c>
      <c r="W358" t="s">
        <v>1764</v>
      </c>
      <c r="X358" t="s">
        <v>29</v>
      </c>
    </row>
    <row r="359" spans="1:24" x14ac:dyDescent="0.25">
      <c r="A359" t="s">
        <v>464</v>
      </c>
      <c r="B359" t="s">
        <v>526</v>
      </c>
      <c r="C359" t="s">
        <v>1540</v>
      </c>
      <c r="D359" t="s">
        <v>528</v>
      </c>
      <c r="E359" t="s">
        <v>1541</v>
      </c>
      <c r="F359" t="s">
        <v>530</v>
      </c>
      <c r="G359" t="s">
        <v>531</v>
      </c>
      <c r="H359" t="s">
        <v>532</v>
      </c>
      <c r="I359" t="s">
        <v>8</v>
      </c>
      <c r="J359">
        <v>3.9E-2</v>
      </c>
      <c r="K359" t="s">
        <v>533</v>
      </c>
      <c r="L359" t="s">
        <v>38</v>
      </c>
      <c r="M359" t="s">
        <v>534</v>
      </c>
      <c r="N359" t="s">
        <v>507</v>
      </c>
      <c r="O359" t="s">
        <v>535</v>
      </c>
      <c r="P359" t="s">
        <v>13</v>
      </c>
      <c r="Q359" t="s">
        <v>1328</v>
      </c>
      <c r="R359" t="s">
        <v>12</v>
      </c>
      <c r="S359" t="s">
        <v>12</v>
      </c>
      <c r="T359" t="s">
        <v>34</v>
      </c>
      <c r="U359" t="s">
        <v>538</v>
      </c>
      <c r="V359" t="s">
        <v>7</v>
      </c>
      <c r="W359" t="s">
        <v>1761</v>
      </c>
      <c r="X359" t="s">
        <v>29</v>
      </c>
    </row>
    <row r="360" spans="1:24" x14ac:dyDescent="0.25">
      <c r="A360" t="s">
        <v>465</v>
      </c>
      <c r="B360" t="s">
        <v>526</v>
      </c>
      <c r="C360" t="s">
        <v>1542</v>
      </c>
      <c r="D360" t="s">
        <v>528</v>
      </c>
      <c r="E360" t="s">
        <v>1543</v>
      </c>
      <c r="F360" t="s">
        <v>530</v>
      </c>
      <c r="G360" t="s">
        <v>531</v>
      </c>
      <c r="H360" t="s">
        <v>532</v>
      </c>
      <c r="I360" t="s">
        <v>8</v>
      </c>
      <c r="J360">
        <v>0.04</v>
      </c>
      <c r="K360" t="s">
        <v>533</v>
      </c>
      <c r="L360" t="s">
        <v>38</v>
      </c>
      <c r="M360" t="s">
        <v>534</v>
      </c>
      <c r="N360" t="s">
        <v>610</v>
      </c>
      <c r="O360" t="s">
        <v>535</v>
      </c>
      <c r="P360" t="s">
        <v>9</v>
      </c>
      <c r="Q360" t="s">
        <v>1139</v>
      </c>
      <c r="R360" t="s">
        <v>12</v>
      </c>
      <c r="S360" t="s">
        <v>12</v>
      </c>
      <c r="T360" t="s">
        <v>612</v>
      </c>
      <c r="U360" t="s">
        <v>538</v>
      </c>
      <c r="V360" t="s">
        <v>7</v>
      </c>
      <c r="W360" t="s">
        <v>1758</v>
      </c>
      <c r="X360" t="s">
        <v>29</v>
      </c>
    </row>
    <row r="361" spans="1:24" x14ac:dyDescent="0.25">
      <c r="A361" t="s">
        <v>471</v>
      </c>
      <c r="B361" t="s">
        <v>526</v>
      </c>
      <c r="C361" t="s">
        <v>1544</v>
      </c>
      <c r="D361" t="s">
        <v>528</v>
      </c>
      <c r="E361" t="s">
        <v>1545</v>
      </c>
      <c r="F361" t="s">
        <v>530</v>
      </c>
      <c r="G361" t="s">
        <v>531</v>
      </c>
      <c r="H361" t="s">
        <v>532</v>
      </c>
      <c r="I361" t="s">
        <v>8</v>
      </c>
      <c r="J361">
        <v>3.5999999999999997E-2</v>
      </c>
      <c r="K361" t="s">
        <v>533</v>
      </c>
      <c r="L361" t="s">
        <v>38</v>
      </c>
      <c r="M361" t="s">
        <v>534</v>
      </c>
      <c r="N361" t="s">
        <v>564</v>
      </c>
      <c r="O361" t="s">
        <v>535</v>
      </c>
      <c r="P361" t="s">
        <v>13</v>
      </c>
      <c r="Q361" t="s">
        <v>1142</v>
      </c>
      <c r="R361" t="s">
        <v>12</v>
      </c>
      <c r="S361" t="s">
        <v>12</v>
      </c>
      <c r="T361" t="s">
        <v>566</v>
      </c>
      <c r="U361" t="s">
        <v>538</v>
      </c>
      <c r="V361" t="s">
        <v>7</v>
      </c>
      <c r="W361" t="s">
        <v>1760</v>
      </c>
      <c r="X361" t="s">
        <v>29</v>
      </c>
    </row>
    <row r="362" spans="1:24" x14ac:dyDescent="0.25">
      <c r="A362" t="s">
        <v>472</v>
      </c>
      <c r="B362" t="s">
        <v>526</v>
      </c>
      <c r="C362" t="s">
        <v>1546</v>
      </c>
      <c r="D362" t="s">
        <v>528</v>
      </c>
      <c r="E362" t="s">
        <v>1547</v>
      </c>
      <c r="F362" t="s">
        <v>530</v>
      </c>
      <c r="G362" t="s">
        <v>531</v>
      </c>
      <c r="H362" t="s">
        <v>532</v>
      </c>
      <c r="I362" t="s">
        <v>8</v>
      </c>
      <c r="J362">
        <v>1.2E-2</v>
      </c>
      <c r="K362" t="s">
        <v>533</v>
      </c>
      <c r="L362" t="s">
        <v>38</v>
      </c>
      <c r="M362" t="s">
        <v>534</v>
      </c>
      <c r="N362" t="s">
        <v>506</v>
      </c>
      <c r="O362" t="s">
        <v>535</v>
      </c>
      <c r="P362" t="s">
        <v>6</v>
      </c>
      <c r="Q362" t="s">
        <v>1295</v>
      </c>
      <c r="R362" t="s">
        <v>12</v>
      </c>
      <c r="S362" t="s">
        <v>12</v>
      </c>
      <c r="T362" t="s">
        <v>542</v>
      </c>
      <c r="U362" t="s">
        <v>538</v>
      </c>
      <c r="V362" t="s">
        <v>7</v>
      </c>
      <c r="W362" t="s">
        <v>1759</v>
      </c>
      <c r="X362" t="s">
        <v>29</v>
      </c>
    </row>
    <row r="363" spans="1:24" x14ac:dyDescent="0.25">
      <c r="A363" t="s">
        <v>473</v>
      </c>
      <c r="B363" t="s">
        <v>526</v>
      </c>
      <c r="C363" t="s">
        <v>1548</v>
      </c>
      <c r="D363" t="s">
        <v>528</v>
      </c>
      <c r="E363" t="s">
        <v>1549</v>
      </c>
      <c r="F363" t="s">
        <v>530</v>
      </c>
      <c r="G363" t="s">
        <v>531</v>
      </c>
      <c r="H363" t="s">
        <v>532</v>
      </c>
      <c r="I363" t="s">
        <v>8</v>
      </c>
      <c r="J363">
        <v>0.04</v>
      </c>
      <c r="K363" t="s">
        <v>533</v>
      </c>
      <c r="L363" t="s">
        <v>38</v>
      </c>
      <c r="M363" t="s">
        <v>534</v>
      </c>
      <c r="N363" t="s">
        <v>746</v>
      </c>
      <c r="O363" t="s">
        <v>535</v>
      </c>
      <c r="P363" t="s">
        <v>9</v>
      </c>
      <c r="Q363" t="s">
        <v>1175</v>
      </c>
      <c r="R363" t="s">
        <v>12</v>
      </c>
      <c r="S363" t="s">
        <v>12</v>
      </c>
      <c r="T363" t="s">
        <v>748</v>
      </c>
      <c r="U363" t="s">
        <v>538</v>
      </c>
      <c r="V363" t="s">
        <v>7</v>
      </c>
      <c r="W363" t="s">
        <v>1758</v>
      </c>
      <c r="X363" t="s">
        <v>29</v>
      </c>
    </row>
    <row r="364" spans="1:24" x14ac:dyDescent="0.25">
      <c r="A364" t="s">
        <v>478</v>
      </c>
      <c r="B364" t="s">
        <v>526</v>
      </c>
      <c r="C364" t="s">
        <v>1550</v>
      </c>
      <c r="D364" t="s">
        <v>528</v>
      </c>
      <c r="E364" t="s">
        <v>1551</v>
      </c>
      <c r="F364" t="s">
        <v>530</v>
      </c>
      <c r="G364" t="s">
        <v>531</v>
      </c>
      <c r="H364" t="s">
        <v>532</v>
      </c>
      <c r="I364" t="s">
        <v>8</v>
      </c>
      <c r="J364">
        <v>3.3000000000000002E-2</v>
      </c>
      <c r="K364" t="s">
        <v>533</v>
      </c>
      <c r="L364" t="s">
        <v>38</v>
      </c>
      <c r="M364" t="s">
        <v>534</v>
      </c>
      <c r="N364" t="s">
        <v>688</v>
      </c>
      <c r="O364" t="s">
        <v>535</v>
      </c>
      <c r="P364" t="s">
        <v>13</v>
      </c>
      <c r="Q364" t="s">
        <v>1136</v>
      </c>
      <c r="R364" t="s">
        <v>12</v>
      </c>
      <c r="S364" t="s">
        <v>12</v>
      </c>
      <c r="T364" t="s">
        <v>690</v>
      </c>
      <c r="U364" t="s">
        <v>538</v>
      </c>
      <c r="V364" t="s">
        <v>7</v>
      </c>
      <c r="W364" t="s">
        <v>1758</v>
      </c>
      <c r="X364" t="s">
        <v>29</v>
      </c>
    </row>
    <row r="365" spans="1:24" x14ac:dyDescent="0.25">
      <c r="A365" t="s">
        <v>483</v>
      </c>
      <c r="B365" t="s">
        <v>526</v>
      </c>
      <c r="C365" t="s">
        <v>1552</v>
      </c>
      <c r="D365" t="s">
        <v>528</v>
      </c>
      <c r="E365" t="s">
        <v>1553</v>
      </c>
      <c r="F365" t="s">
        <v>530</v>
      </c>
      <c r="G365" t="s">
        <v>531</v>
      </c>
      <c r="H365" t="s">
        <v>532</v>
      </c>
      <c r="I365" t="s">
        <v>8</v>
      </c>
      <c r="J365">
        <v>0.03</v>
      </c>
      <c r="K365" t="s">
        <v>533</v>
      </c>
      <c r="L365" t="s">
        <v>38</v>
      </c>
      <c r="M365" t="s">
        <v>534</v>
      </c>
      <c r="N365" t="s">
        <v>605</v>
      </c>
      <c r="O365" t="s">
        <v>535</v>
      </c>
      <c r="P365" t="s">
        <v>9</v>
      </c>
      <c r="Q365" t="s">
        <v>1094</v>
      </c>
      <c r="R365" t="s">
        <v>12</v>
      </c>
      <c r="S365" t="s">
        <v>12</v>
      </c>
      <c r="T365" t="s">
        <v>607</v>
      </c>
      <c r="U365" t="s">
        <v>538</v>
      </c>
      <c r="V365" t="s">
        <v>7</v>
      </c>
      <c r="W365" t="s">
        <v>1758</v>
      </c>
      <c r="X365" t="s">
        <v>29</v>
      </c>
    </row>
    <row r="366" spans="1:24" x14ac:dyDescent="0.25">
      <c r="A366" t="s">
        <v>84</v>
      </c>
      <c r="B366" t="s">
        <v>526</v>
      </c>
      <c r="C366" t="s">
        <v>1554</v>
      </c>
      <c r="D366" t="s">
        <v>528</v>
      </c>
      <c r="E366" t="s">
        <v>1555</v>
      </c>
      <c r="F366" t="s">
        <v>530</v>
      </c>
      <c r="G366" t="s">
        <v>531</v>
      </c>
      <c r="H366" t="s">
        <v>532</v>
      </c>
      <c r="I366" t="s">
        <v>14</v>
      </c>
      <c r="J366">
        <v>0</v>
      </c>
      <c r="K366" t="s">
        <v>533</v>
      </c>
      <c r="L366" t="s">
        <v>1556</v>
      </c>
      <c r="M366" t="s">
        <v>534</v>
      </c>
      <c r="N366" t="s">
        <v>569</v>
      </c>
      <c r="O366" t="s">
        <v>535</v>
      </c>
      <c r="P366" t="s">
        <v>7</v>
      </c>
      <c r="Q366" t="s">
        <v>1557</v>
      </c>
      <c r="R366" t="s">
        <v>7</v>
      </c>
      <c r="S366" t="s">
        <v>7</v>
      </c>
      <c r="T366" t="s">
        <v>571</v>
      </c>
      <c r="U366" t="s">
        <v>538</v>
      </c>
      <c r="V366" t="s">
        <v>15</v>
      </c>
      <c r="W366" t="s">
        <v>1761</v>
      </c>
      <c r="X366" t="s">
        <v>30</v>
      </c>
    </row>
    <row r="367" spans="1:24" x14ac:dyDescent="0.25">
      <c r="A367" t="s">
        <v>96</v>
      </c>
      <c r="B367" t="s">
        <v>526</v>
      </c>
      <c r="C367" t="s">
        <v>1558</v>
      </c>
      <c r="D367" t="s">
        <v>528</v>
      </c>
      <c r="E367" t="s">
        <v>1559</v>
      </c>
      <c r="F367" t="s">
        <v>530</v>
      </c>
      <c r="G367" t="s">
        <v>531</v>
      </c>
      <c r="H367" t="s">
        <v>532</v>
      </c>
      <c r="I367" t="s">
        <v>14</v>
      </c>
      <c r="J367">
        <v>6.6</v>
      </c>
      <c r="K367" t="s">
        <v>533</v>
      </c>
      <c r="L367" t="s">
        <v>1556</v>
      </c>
      <c r="M367" t="s">
        <v>534</v>
      </c>
      <c r="N367" t="s">
        <v>560</v>
      </c>
      <c r="O367" t="s">
        <v>535</v>
      </c>
      <c r="P367" t="s">
        <v>7</v>
      </c>
      <c r="Q367" t="s">
        <v>1560</v>
      </c>
      <c r="R367" t="s">
        <v>7</v>
      </c>
      <c r="S367" t="s">
        <v>7</v>
      </c>
      <c r="T367" t="s">
        <v>72</v>
      </c>
      <c r="U367" t="s">
        <v>538</v>
      </c>
      <c r="V367" t="s">
        <v>17</v>
      </c>
      <c r="W367" t="s">
        <v>1761</v>
      </c>
      <c r="X367" t="s">
        <v>30</v>
      </c>
    </row>
    <row r="368" spans="1:24" x14ac:dyDescent="0.25">
      <c r="A368" t="s">
        <v>103</v>
      </c>
      <c r="B368" t="s">
        <v>526</v>
      </c>
      <c r="C368" t="s">
        <v>1561</v>
      </c>
      <c r="D368" t="s">
        <v>528</v>
      </c>
      <c r="E368" t="s">
        <v>1562</v>
      </c>
      <c r="F368" t="s">
        <v>530</v>
      </c>
      <c r="G368" t="s">
        <v>531</v>
      </c>
      <c r="H368" t="s">
        <v>532</v>
      </c>
      <c r="I368" t="s">
        <v>14</v>
      </c>
      <c r="J368">
        <v>0</v>
      </c>
      <c r="K368" t="s">
        <v>533</v>
      </c>
      <c r="L368" t="s">
        <v>1556</v>
      </c>
      <c r="M368" t="s">
        <v>534</v>
      </c>
      <c r="N368" t="s">
        <v>545</v>
      </c>
      <c r="O368" t="s">
        <v>535</v>
      </c>
      <c r="P368" t="s">
        <v>7</v>
      </c>
      <c r="Q368" t="s">
        <v>1563</v>
      </c>
      <c r="R368" t="s">
        <v>7</v>
      </c>
      <c r="S368" t="s">
        <v>7</v>
      </c>
      <c r="T368" t="s">
        <v>547</v>
      </c>
      <c r="U368" t="s">
        <v>538</v>
      </c>
      <c r="V368" t="s">
        <v>15</v>
      </c>
      <c r="W368" t="s">
        <v>1760</v>
      </c>
      <c r="X368" t="s">
        <v>30</v>
      </c>
    </row>
    <row r="369" spans="1:24" x14ac:dyDescent="0.25">
      <c r="A369" t="s">
        <v>104</v>
      </c>
      <c r="B369" t="s">
        <v>526</v>
      </c>
      <c r="C369" t="s">
        <v>1564</v>
      </c>
      <c r="D369" t="s">
        <v>528</v>
      </c>
      <c r="E369" t="s">
        <v>1565</v>
      </c>
      <c r="F369" t="s">
        <v>530</v>
      </c>
      <c r="G369" t="s">
        <v>531</v>
      </c>
      <c r="H369" t="s">
        <v>532</v>
      </c>
      <c r="I369" t="s">
        <v>14</v>
      </c>
      <c r="J369">
        <v>0</v>
      </c>
      <c r="K369" t="s">
        <v>533</v>
      </c>
      <c r="L369" t="s">
        <v>1556</v>
      </c>
      <c r="M369" t="s">
        <v>534</v>
      </c>
      <c r="N369" t="s">
        <v>560</v>
      </c>
      <c r="O369" t="s">
        <v>535</v>
      </c>
      <c r="P369" t="s">
        <v>7</v>
      </c>
      <c r="Q369" t="s">
        <v>1566</v>
      </c>
      <c r="R369" t="s">
        <v>7</v>
      </c>
      <c r="S369" t="s">
        <v>7</v>
      </c>
      <c r="T369" t="s">
        <v>72</v>
      </c>
      <c r="U369" t="s">
        <v>538</v>
      </c>
      <c r="V369" t="s">
        <v>15</v>
      </c>
      <c r="W369" t="s">
        <v>1761</v>
      </c>
      <c r="X369" t="s">
        <v>30</v>
      </c>
    </row>
    <row r="370" spans="1:24" x14ac:dyDescent="0.25">
      <c r="A370" t="s">
        <v>108</v>
      </c>
      <c r="B370" t="s">
        <v>526</v>
      </c>
      <c r="C370" t="s">
        <v>1567</v>
      </c>
      <c r="D370" t="s">
        <v>528</v>
      </c>
      <c r="E370" t="s">
        <v>1568</v>
      </c>
      <c r="F370" t="s">
        <v>530</v>
      </c>
      <c r="G370" t="s">
        <v>531</v>
      </c>
      <c r="H370" t="s">
        <v>532</v>
      </c>
      <c r="I370" t="s">
        <v>14</v>
      </c>
      <c r="J370">
        <v>7.2</v>
      </c>
      <c r="K370" t="s">
        <v>533</v>
      </c>
      <c r="L370" t="s">
        <v>1556</v>
      </c>
      <c r="M370" t="s">
        <v>534</v>
      </c>
      <c r="N370" t="s">
        <v>674</v>
      </c>
      <c r="O370" t="s">
        <v>535</v>
      </c>
      <c r="P370" t="s">
        <v>7</v>
      </c>
      <c r="Q370" t="s">
        <v>1569</v>
      </c>
      <c r="R370" t="s">
        <v>7</v>
      </c>
      <c r="S370" t="s">
        <v>7</v>
      </c>
      <c r="T370" t="s">
        <v>676</v>
      </c>
      <c r="U370" t="s">
        <v>538</v>
      </c>
      <c r="V370" t="s">
        <v>17</v>
      </c>
      <c r="W370" t="s">
        <v>1759</v>
      </c>
      <c r="X370" t="s">
        <v>30</v>
      </c>
    </row>
    <row r="371" spans="1:24" x14ac:dyDescent="0.25">
      <c r="A371" t="s">
        <v>109</v>
      </c>
      <c r="B371" t="s">
        <v>526</v>
      </c>
      <c r="C371" t="s">
        <v>1570</v>
      </c>
      <c r="D371" t="s">
        <v>528</v>
      </c>
      <c r="E371" t="s">
        <v>1571</v>
      </c>
      <c r="F371" t="s">
        <v>530</v>
      </c>
      <c r="G371" t="s">
        <v>531</v>
      </c>
      <c r="H371" t="s">
        <v>532</v>
      </c>
      <c r="I371" t="s">
        <v>14</v>
      </c>
      <c r="J371">
        <v>0</v>
      </c>
      <c r="K371" t="s">
        <v>533</v>
      </c>
      <c r="L371" t="s">
        <v>1556</v>
      </c>
      <c r="M371" t="s">
        <v>534</v>
      </c>
      <c r="N371" t="s">
        <v>666</v>
      </c>
      <c r="O371" t="s">
        <v>535</v>
      </c>
      <c r="P371" t="s">
        <v>7</v>
      </c>
      <c r="Q371" t="s">
        <v>1572</v>
      </c>
      <c r="R371" t="s">
        <v>7</v>
      </c>
      <c r="S371" t="s">
        <v>7</v>
      </c>
      <c r="T371" t="s">
        <v>668</v>
      </c>
      <c r="U371" t="s">
        <v>538</v>
      </c>
      <c r="V371" t="s">
        <v>15</v>
      </c>
      <c r="W371" t="s">
        <v>1761</v>
      </c>
      <c r="X371" t="s">
        <v>30</v>
      </c>
    </row>
    <row r="372" spans="1:24" x14ac:dyDescent="0.25">
      <c r="A372" t="s">
        <v>119</v>
      </c>
      <c r="B372" t="s">
        <v>526</v>
      </c>
      <c r="C372" t="s">
        <v>1573</v>
      </c>
      <c r="D372" t="s">
        <v>528</v>
      </c>
      <c r="E372" t="s">
        <v>1574</v>
      </c>
      <c r="F372" t="s">
        <v>530</v>
      </c>
      <c r="G372" t="s">
        <v>531</v>
      </c>
      <c r="H372" t="s">
        <v>532</v>
      </c>
      <c r="I372" t="s">
        <v>14</v>
      </c>
      <c r="J372">
        <v>7.2</v>
      </c>
      <c r="K372" t="s">
        <v>533</v>
      </c>
      <c r="L372" t="s">
        <v>1556</v>
      </c>
      <c r="M372" t="s">
        <v>534</v>
      </c>
      <c r="N372" t="s">
        <v>619</v>
      </c>
      <c r="O372" t="s">
        <v>535</v>
      </c>
      <c r="P372" t="s">
        <v>7</v>
      </c>
      <c r="Q372" t="s">
        <v>1575</v>
      </c>
      <c r="R372" t="s">
        <v>7</v>
      </c>
      <c r="S372" t="s">
        <v>7</v>
      </c>
      <c r="T372" t="s">
        <v>621</v>
      </c>
      <c r="U372" t="s">
        <v>538</v>
      </c>
      <c r="V372" t="s">
        <v>17</v>
      </c>
      <c r="W372" t="s">
        <v>1761</v>
      </c>
      <c r="X372" t="s">
        <v>30</v>
      </c>
    </row>
    <row r="373" spans="1:24" x14ac:dyDescent="0.25">
      <c r="A373" t="s">
        <v>121</v>
      </c>
      <c r="B373" t="s">
        <v>526</v>
      </c>
      <c r="C373" t="s">
        <v>1576</v>
      </c>
      <c r="D373" t="s">
        <v>528</v>
      </c>
      <c r="E373" t="s">
        <v>1577</v>
      </c>
      <c r="F373" t="s">
        <v>530</v>
      </c>
      <c r="G373" t="s">
        <v>531</v>
      </c>
      <c r="H373" t="s">
        <v>532</v>
      </c>
      <c r="I373" t="s">
        <v>14</v>
      </c>
      <c r="J373">
        <v>8.58</v>
      </c>
      <c r="K373" t="s">
        <v>533</v>
      </c>
      <c r="L373" t="s">
        <v>1556</v>
      </c>
      <c r="M373" t="s">
        <v>534</v>
      </c>
      <c r="N373" t="s">
        <v>610</v>
      </c>
      <c r="O373" t="s">
        <v>535</v>
      </c>
      <c r="P373" t="s">
        <v>7</v>
      </c>
      <c r="Q373" t="s">
        <v>1578</v>
      </c>
      <c r="R373" t="s">
        <v>7</v>
      </c>
      <c r="S373" t="s">
        <v>7</v>
      </c>
      <c r="T373" t="s">
        <v>612</v>
      </c>
      <c r="U373" t="s">
        <v>538</v>
      </c>
      <c r="V373" t="s">
        <v>17</v>
      </c>
      <c r="W373" t="s">
        <v>1758</v>
      </c>
      <c r="X373" t="s">
        <v>30</v>
      </c>
    </row>
    <row r="374" spans="1:24" x14ac:dyDescent="0.25">
      <c r="A374" t="s">
        <v>125</v>
      </c>
      <c r="B374" t="s">
        <v>526</v>
      </c>
      <c r="C374" t="s">
        <v>1579</v>
      </c>
      <c r="D374" t="s">
        <v>528</v>
      </c>
      <c r="E374" t="s">
        <v>1580</v>
      </c>
      <c r="F374" t="s">
        <v>530</v>
      </c>
      <c r="G374" t="s">
        <v>531</v>
      </c>
      <c r="H374" t="s">
        <v>532</v>
      </c>
      <c r="I374" t="s">
        <v>14</v>
      </c>
      <c r="J374">
        <v>7.8</v>
      </c>
      <c r="K374" t="s">
        <v>533</v>
      </c>
      <c r="L374" t="s">
        <v>1556</v>
      </c>
      <c r="M374" t="s">
        <v>534</v>
      </c>
      <c r="N374" t="s">
        <v>503</v>
      </c>
      <c r="O374" t="s">
        <v>535</v>
      </c>
      <c r="P374" t="s">
        <v>7</v>
      </c>
      <c r="Q374" t="s">
        <v>1581</v>
      </c>
      <c r="R374" t="s">
        <v>7</v>
      </c>
      <c r="S374" t="s">
        <v>7</v>
      </c>
      <c r="T374" t="s">
        <v>625</v>
      </c>
      <c r="U374" t="s">
        <v>538</v>
      </c>
      <c r="V374" t="s">
        <v>17</v>
      </c>
      <c r="W374" t="s">
        <v>1764</v>
      </c>
      <c r="X374" t="s">
        <v>30</v>
      </c>
    </row>
    <row r="375" spans="1:24" x14ac:dyDescent="0.25">
      <c r="A375" t="s">
        <v>132</v>
      </c>
      <c r="B375" t="s">
        <v>526</v>
      </c>
      <c r="C375" t="s">
        <v>1582</v>
      </c>
      <c r="D375" t="s">
        <v>528</v>
      </c>
      <c r="E375" t="s">
        <v>1583</v>
      </c>
      <c r="F375" t="s">
        <v>530</v>
      </c>
      <c r="G375" t="s">
        <v>531</v>
      </c>
      <c r="H375" t="s">
        <v>532</v>
      </c>
      <c r="I375" t="s">
        <v>14</v>
      </c>
      <c r="J375">
        <v>0</v>
      </c>
      <c r="K375" t="s">
        <v>533</v>
      </c>
      <c r="L375" t="s">
        <v>1556</v>
      </c>
      <c r="M375" t="s">
        <v>534</v>
      </c>
      <c r="N375" t="s">
        <v>688</v>
      </c>
      <c r="O375" t="s">
        <v>535</v>
      </c>
      <c r="P375" t="s">
        <v>7</v>
      </c>
      <c r="Q375" t="s">
        <v>1584</v>
      </c>
      <c r="R375" t="s">
        <v>7</v>
      </c>
      <c r="S375" t="s">
        <v>7</v>
      </c>
      <c r="T375" t="s">
        <v>690</v>
      </c>
      <c r="U375" t="s">
        <v>538</v>
      </c>
      <c r="V375" t="s">
        <v>15</v>
      </c>
      <c r="W375" t="s">
        <v>1758</v>
      </c>
      <c r="X375" t="s">
        <v>30</v>
      </c>
    </row>
    <row r="376" spans="1:24" x14ac:dyDescent="0.25">
      <c r="A376" t="s">
        <v>136</v>
      </c>
      <c r="B376" t="s">
        <v>526</v>
      </c>
      <c r="C376" t="s">
        <v>1585</v>
      </c>
      <c r="D376" t="s">
        <v>528</v>
      </c>
      <c r="E376" t="s">
        <v>1586</v>
      </c>
      <c r="F376" t="s">
        <v>530</v>
      </c>
      <c r="G376" t="s">
        <v>531</v>
      </c>
      <c r="H376" t="s">
        <v>532</v>
      </c>
      <c r="I376" t="s">
        <v>14</v>
      </c>
      <c r="J376">
        <v>0</v>
      </c>
      <c r="K376" t="s">
        <v>533</v>
      </c>
      <c r="L376" t="s">
        <v>1556</v>
      </c>
      <c r="M376" t="s">
        <v>534</v>
      </c>
      <c r="N376" t="s">
        <v>600</v>
      </c>
      <c r="O376" t="s">
        <v>535</v>
      </c>
      <c r="P376" t="s">
        <v>7</v>
      </c>
      <c r="Q376" t="s">
        <v>1587</v>
      </c>
      <c r="R376" t="s">
        <v>7</v>
      </c>
      <c r="S376" t="s">
        <v>7</v>
      </c>
      <c r="T376" t="s">
        <v>602</v>
      </c>
      <c r="U376" t="s">
        <v>538</v>
      </c>
      <c r="V376" t="s">
        <v>15</v>
      </c>
      <c r="W376" t="s">
        <v>1760</v>
      </c>
      <c r="X376" t="s">
        <v>30</v>
      </c>
    </row>
    <row r="377" spans="1:24" x14ac:dyDescent="0.25">
      <c r="A377" t="s">
        <v>137</v>
      </c>
      <c r="B377" t="s">
        <v>526</v>
      </c>
      <c r="C377" t="s">
        <v>1588</v>
      </c>
      <c r="D377" t="s">
        <v>528</v>
      </c>
      <c r="E377" t="s">
        <v>1589</v>
      </c>
      <c r="F377" t="s">
        <v>530</v>
      </c>
      <c r="G377" t="s">
        <v>531</v>
      </c>
      <c r="H377" t="s">
        <v>532</v>
      </c>
      <c r="I377" t="s">
        <v>14</v>
      </c>
      <c r="J377">
        <v>7.2</v>
      </c>
      <c r="K377" t="s">
        <v>533</v>
      </c>
      <c r="L377" t="s">
        <v>1556</v>
      </c>
      <c r="M377" t="s">
        <v>534</v>
      </c>
      <c r="N377" t="s">
        <v>509</v>
      </c>
      <c r="O377" t="s">
        <v>535</v>
      </c>
      <c r="P377" t="s">
        <v>7</v>
      </c>
      <c r="Q377" t="s">
        <v>1590</v>
      </c>
      <c r="R377" t="s">
        <v>7</v>
      </c>
      <c r="S377" t="s">
        <v>7</v>
      </c>
      <c r="T377" t="s">
        <v>660</v>
      </c>
      <c r="U377" t="s">
        <v>538</v>
      </c>
      <c r="V377" t="s">
        <v>17</v>
      </c>
      <c r="W377" t="s">
        <v>1761</v>
      </c>
      <c r="X377" t="s">
        <v>30</v>
      </c>
    </row>
    <row r="378" spans="1:24" x14ac:dyDescent="0.25">
      <c r="A378" t="s">
        <v>143</v>
      </c>
      <c r="B378" t="s">
        <v>526</v>
      </c>
      <c r="C378" t="s">
        <v>1591</v>
      </c>
      <c r="D378" t="s">
        <v>528</v>
      </c>
      <c r="E378" t="s">
        <v>1592</v>
      </c>
      <c r="F378" t="s">
        <v>530</v>
      </c>
      <c r="G378" t="s">
        <v>531</v>
      </c>
      <c r="H378" t="s">
        <v>532</v>
      </c>
      <c r="I378" t="s">
        <v>14</v>
      </c>
      <c r="J378">
        <v>0</v>
      </c>
      <c r="K378" t="s">
        <v>533</v>
      </c>
      <c r="L378" t="s">
        <v>1556</v>
      </c>
      <c r="M378" t="s">
        <v>534</v>
      </c>
      <c r="N378" t="s">
        <v>746</v>
      </c>
      <c r="O378" t="s">
        <v>535</v>
      </c>
      <c r="P378" t="s">
        <v>7</v>
      </c>
      <c r="Q378" t="s">
        <v>1593</v>
      </c>
      <c r="R378" t="s">
        <v>7</v>
      </c>
      <c r="S378" t="s">
        <v>7</v>
      </c>
      <c r="T378" t="s">
        <v>748</v>
      </c>
      <c r="U378" t="s">
        <v>538</v>
      </c>
      <c r="V378" t="s">
        <v>15</v>
      </c>
      <c r="W378" t="s">
        <v>1758</v>
      </c>
      <c r="X378" t="s">
        <v>30</v>
      </c>
    </row>
    <row r="379" spans="1:24" x14ac:dyDescent="0.25">
      <c r="A379" t="s">
        <v>145</v>
      </c>
      <c r="B379" t="s">
        <v>526</v>
      </c>
      <c r="C379" t="s">
        <v>1594</v>
      </c>
      <c r="D379" t="s">
        <v>528</v>
      </c>
      <c r="E379" t="s">
        <v>1595</v>
      </c>
      <c r="F379" t="s">
        <v>530</v>
      </c>
      <c r="G379" t="s">
        <v>531</v>
      </c>
      <c r="H379" t="s">
        <v>532</v>
      </c>
      <c r="I379" t="s">
        <v>14</v>
      </c>
      <c r="J379">
        <v>7.2</v>
      </c>
      <c r="K379" t="s">
        <v>533</v>
      </c>
      <c r="L379" t="s">
        <v>1556</v>
      </c>
      <c r="M379" t="s">
        <v>534</v>
      </c>
      <c r="N379" t="s">
        <v>506</v>
      </c>
      <c r="O379" t="s">
        <v>535</v>
      </c>
      <c r="P379" t="s">
        <v>7</v>
      </c>
      <c r="Q379" t="s">
        <v>1596</v>
      </c>
      <c r="R379" t="s">
        <v>7</v>
      </c>
      <c r="S379" t="s">
        <v>7</v>
      </c>
      <c r="T379" t="s">
        <v>542</v>
      </c>
      <c r="U379" t="s">
        <v>538</v>
      </c>
      <c r="V379" t="s">
        <v>17</v>
      </c>
      <c r="W379" t="s">
        <v>1759</v>
      </c>
      <c r="X379" t="s">
        <v>30</v>
      </c>
    </row>
    <row r="380" spans="1:24" x14ac:dyDescent="0.25">
      <c r="A380" t="s">
        <v>149</v>
      </c>
      <c r="B380" t="s">
        <v>526</v>
      </c>
      <c r="C380" t="s">
        <v>1597</v>
      </c>
      <c r="D380" t="s">
        <v>528</v>
      </c>
      <c r="E380" t="s">
        <v>1598</v>
      </c>
      <c r="F380" t="s">
        <v>530</v>
      </c>
      <c r="G380" t="s">
        <v>531</v>
      </c>
      <c r="H380" t="s">
        <v>532</v>
      </c>
      <c r="I380" t="s">
        <v>14</v>
      </c>
      <c r="J380">
        <v>7.2</v>
      </c>
      <c r="K380" t="s">
        <v>533</v>
      </c>
      <c r="L380" t="s">
        <v>1556</v>
      </c>
      <c r="M380" t="s">
        <v>534</v>
      </c>
      <c r="N380" t="s">
        <v>550</v>
      </c>
      <c r="O380" t="s">
        <v>535</v>
      </c>
      <c r="P380" t="s">
        <v>7</v>
      </c>
      <c r="Q380" t="s">
        <v>1599</v>
      </c>
      <c r="R380" t="s">
        <v>7</v>
      </c>
      <c r="S380" t="s">
        <v>7</v>
      </c>
      <c r="T380" t="s">
        <v>552</v>
      </c>
      <c r="U380" t="s">
        <v>538</v>
      </c>
      <c r="V380" t="s">
        <v>17</v>
      </c>
      <c r="W380" t="s">
        <v>1758</v>
      </c>
      <c r="X380" t="s">
        <v>30</v>
      </c>
    </row>
    <row r="381" spans="1:24" x14ac:dyDescent="0.25">
      <c r="A381" t="s">
        <v>157</v>
      </c>
      <c r="B381" t="s">
        <v>526</v>
      </c>
      <c r="C381" t="s">
        <v>1600</v>
      </c>
      <c r="D381" t="s">
        <v>528</v>
      </c>
      <c r="E381" t="s">
        <v>1601</v>
      </c>
      <c r="F381" t="s">
        <v>530</v>
      </c>
      <c r="G381" t="s">
        <v>531</v>
      </c>
      <c r="H381" t="s">
        <v>532</v>
      </c>
      <c r="I381" t="s">
        <v>14</v>
      </c>
      <c r="J381">
        <v>6</v>
      </c>
      <c r="K381" t="s">
        <v>533</v>
      </c>
      <c r="L381" t="s">
        <v>1556</v>
      </c>
      <c r="M381" t="s">
        <v>534</v>
      </c>
      <c r="N381" t="s">
        <v>593</v>
      </c>
      <c r="O381" t="s">
        <v>535</v>
      </c>
      <c r="P381" t="s">
        <v>7</v>
      </c>
      <c r="Q381" t="s">
        <v>1602</v>
      </c>
      <c r="R381" t="s">
        <v>7</v>
      </c>
      <c r="S381" t="s">
        <v>7</v>
      </c>
      <c r="T381" t="s">
        <v>595</v>
      </c>
      <c r="U381" t="s">
        <v>538</v>
      </c>
      <c r="V381" t="s">
        <v>17</v>
      </c>
      <c r="W381" t="s">
        <v>1760</v>
      </c>
      <c r="X381" t="s">
        <v>30</v>
      </c>
    </row>
    <row r="382" spans="1:24" x14ac:dyDescent="0.25">
      <c r="A382" t="s">
        <v>160</v>
      </c>
      <c r="B382" t="s">
        <v>526</v>
      </c>
      <c r="C382" t="s">
        <v>1603</v>
      </c>
      <c r="D382" t="s">
        <v>528</v>
      </c>
      <c r="E382" t="s">
        <v>1604</v>
      </c>
      <c r="F382" t="s">
        <v>530</v>
      </c>
      <c r="G382" t="s">
        <v>531</v>
      </c>
      <c r="H382" t="s">
        <v>532</v>
      </c>
      <c r="I382" t="s">
        <v>14</v>
      </c>
      <c r="J382">
        <v>0</v>
      </c>
      <c r="K382" t="s">
        <v>533</v>
      </c>
      <c r="L382" t="s">
        <v>1556</v>
      </c>
      <c r="M382" t="s">
        <v>534</v>
      </c>
      <c r="N382" t="s">
        <v>509</v>
      </c>
      <c r="O382" t="s">
        <v>535</v>
      </c>
      <c r="P382" t="s">
        <v>7</v>
      </c>
      <c r="Q382" t="s">
        <v>1605</v>
      </c>
      <c r="R382" t="s">
        <v>7</v>
      </c>
      <c r="S382" t="s">
        <v>7</v>
      </c>
      <c r="T382" t="s">
        <v>660</v>
      </c>
      <c r="U382" t="s">
        <v>538</v>
      </c>
      <c r="V382" t="s">
        <v>15</v>
      </c>
      <c r="W382" t="s">
        <v>1761</v>
      </c>
      <c r="X382" t="s">
        <v>30</v>
      </c>
    </row>
    <row r="383" spans="1:24" x14ac:dyDescent="0.25">
      <c r="A383" t="s">
        <v>175</v>
      </c>
      <c r="B383" t="s">
        <v>526</v>
      </c>
      <c r="C383" t="s">
        <v>1606</v>
      </c>
      <c r="D383" t="s">
        <v>528</v>
      </c>
      <c r="E383" t="s">
        <v>1607</v>
      </c>
      <c r="F383" t="s">
        <v>530</v>
      </c>
      <c r="G383" t="s">
        <v>531</v>
      </c>
      <c r="H383" t="s">
        <v>532</v>
      </c>
      <c r="I383" t="s">
        <v>14</v>
      </c>
      <c r="J383">
        <v>0</v>
      </c>
      <c r="K383" t="s">
        <v>533</v>
      </c>
      <c r="L383" t="s">
        <v>1556</v>
      </c>
      <c r="M383" t="s">
        <v>534</v>
      </c>
      <c r="N383" t="s">
        <v>767</v>
      </c>
      <c r="O383" t="s">
        <v>535</v>
      </c>
      <c r="P383" t="s">
        <v>7</v>
      </c>
      <c r="Q383" t="s">
        <v>1608</v>
      </c>
      <c r="R383" t="s">
        <v>7</v>
      </c>
      <c r="S383" t="s">
        <v>7</v>
      </c>
      <c r="T383" t="s">
        <v>769</v>
      </c>
      <c r="U383" t="s">
        <v>538</v>
      </c>
      <c r="V383" t="s">
        <v>15</v>
      </c>
      <c r="W383" t="s">
        <v>1761</v>
      </c>
      <c r="X383" t="s">
        <v>30</v>
      </c>
    </row>
    <row r="384" spans="1:24" x14ac:dyDescent="0.25">
      <c r="A384" t="s">
        <v>176</v>
      </c>
      <c r="B384" t="s">
        <v>526</v>
      </c>
      <c r="C384" t="s">
        <v>1609</v>
      </c>
      <c r="D384" t="s">
        <v>528</v>
      </c>
      <c r="E384" t="s">
        <v>1610</v>
      </c>
      <c r="F384" t="s">
        <v>530</v>
      </c>
      <c r="G384" t="s">
        <v>531</v>
      </c>
      <c r="H384" t="s">
        <v>532</v>
      </c>
      <c r="I384" t="s">
        <v>14</v>
      </c>
      <c r="J384">
        <v>6</v>
      </c>
      <c r="K384" t="s">
        <v>533</v>
      </c>
      <c r="L384" t="s">
        <v>1556</v>
      </c>
      <c r="M384" t="s">
        <v>534</v>
      </c>
      <c r="N384" t="s">
        <v>555</v>
      </c>
      <c r="O384" t="s">
        <v>535</v>
      </c>
      <c r="P384" t="s">
        <v>7</v>
      </c>
      <c r="Q384" t="s">
        <v>1611</v>
      </c>
      <c r="R384" t="s">
        <v>7</v>
      </c>
      <c r="S384" t="s">
        <v>7</v>
      </c>
      <c r="T384" t="s">
        <v>557</v>
      </c>
      <c r="U384" t="s">
        <v>538</v>
      </c>
      <c r="V384" t="s">
        <v>17</v>
      </c>
      <c r="W384" t="s">
        <v>1760</v>
      </c>
      <c r="X384" t="s">
        <v>30</v>
      </c>
    </row>
    <row r="385" spans="1:24" x14ac:dyDescent="0.25">
      <c r="A385" t="s">
        <v>180</v>
      </c>
      <c r="B385" t="s">
        <v>526</v>
      </c>
      <c r="C385" t="s">
        <v>1612</v>
      </c>
      <c r="D385" t="s">
        <v>528</v>
      </c>
      <c r="E385" t="s">
        <v>1613</v>
      </c>
      <c r="F385" t="s">
        <v>530</v>
      </c>
      <c r="G385" t="s">
        <v>531</v>
      </c>
      <c r="H385" t="s">
        <v>532</v>
      </c>
      <c r="I385" t="s">
        <v>14</v>
      </c>
      <c r="J385">
        <v>7.2</v>
      </c>
      <c r="K385" t="s">
        <v>533</v>
      </c>
      <c r="L385" t="s">
        <v>1556</v>
      </c>
      <c r="M385" t="s">
        <v>534</v>
      </c>
      <c r="N385" t="s">
        <v>746</v>
      </c>
      <c r="O385" t="s">
        <v>535</v>
      </c>
      <c r="P385" t="s">
        <v>7</v>
      </c>
      <c r="Q385" t="s">
        <v>1614</v>
      </c>
      <c r="R385" t="s">
        <v>7</v>
      </c>
      <c r="S385" t="s">
        <v>7</v>
      </c>
      <c r="T385" t="s">
        <v>748</v>
      </c>
      <c r="U385" t="s">
        <v>538</v>
      </c>
      <c r="V385" t="s">
        <v>17</v>
      </c>
      <c r="W385" t="s">
        <v>1758</v>
      </c>
      <c r="X385" t="s">
        <v>30</v>
      </c>
    </row>
    <row r="386" spans="1:24" x14ac:dyDescent="0.25">
      <c r="A386" t="s">
        <v>194</v>
      </c>
      <c r="B386" t="s">
        <v>526</v>
      </c>
      <c r="C386" t="s">
        <v>1615</v>
      </c>
      <c r="D386" t="s">
        <v>528</v>
      </c>
      <c r="E386" t="s">
        <v>1616</v>
      </c>
      <c r="F386" t="s">
        <v>530</v>
      </c>
      <c r="G386" t="s">
        <v>531</v>
      </c>
      <c r="H386" t="s">
        <v>532</v>
      </c>
      <c r="I386" t="s">
        <v>14</v>
      </c>
      <c r="J386">
        <v>7.2</v>
      </c>
      <c r="K386" t="s">
        <v>533</v>
      </c>
      <c r="L386" t="s">
        <v>1556</v>
      </c>
      <c r="M386" t="s">
        <v>534</v>
      </c>
      <c r="N386" t="s">
        <v>666</v>
      </c>
      <c r="O386" t="s">
        <v>535</v>
      </c>
      <c r="P386" t="s">
        <v>7</v>
      </c>
      <c r="Q386" t="s">
        <v>1617</v>
      </c>
      <c r="R386" t="s">
        <v>7</v>
      </c>
      <c r="S386" t="s">
        <v>7</v>
      </c>
      <c r="T386" t="s">
        <v>668</v>
      </c>
      <c r="U386" t="s">
        <v>538</v>
      </c>
      <c r="V386" t="s">
        <v>17</v>
      </c>
      <c r="W386" t="s">
        <v>1761</v>
      </c>
      <c r="X386" t="s">
        <v>30</v>
      </c>
    </row>
    <row r="387" spans="1:24" x14ac:dyDescent="0.25">
      <c r="A387" t="s">
        <v>195</v>
      </c>
      <c r="B387" t="s">
        <v>526</v>
      </c>
      <c r="C387" t="s">
        <v>1618</v>
      </c>
      <c r="D387" t="s">
        <v>528</v>
      </c>
      <c r="E387" t="s">
        <v>1619</v>
      </c>
      <c r="F387" t="s">
        <v>530</v>
      </c>
      <c r="G387" t="s">
        <v>531</v>
      </c>
      <c r="H387" t="s">
        <v>532</v>
      </c>
      <c r="I387" t="s">
        <v>14</v>
      </c>
      <c r="J387">
        <v>7.2</v>
      </c>
      <c r="K387" t="s">
        <v>533</v>
      </c>
      <c r="L387" t="s">
        <v>1556</v>
      </c>
      <c r="M387" t="s">
        <v>534</v>
      </c>
      <c r="N387" t="s">
        <v>703</v>
      </c>
      <c r="O387" t="s">
        <v>535</v>
      </c>
      <c r="P387" t="s">
        <v>7</v>
      </c>
      <c r="Q387" t="s">
        <v>1620</v>
      </c>
      <c r="R387" t="s">
        <v>7</v>
      </c>
      <c r="S387" t="s">
        <v>7</v>
      </c>
      <c r="T387" t="s">
        <v>705</v>
      </c>
      <c r="U387" t="s">
        <v>538</v>
      </c>
      <c r="V387" t="s">
        <v>17</v>
      </c>
      <c r="W387" t="s">
        <v>1760</v>
      </c>
      <c r="X387" t="s">
        <v>30</v>
      </c>
    </row>
    <row r="388" spans="1:24" x14ac:dyDescent="0.25">
      <c r="A388" t="s">
        <v>215</v>
      </c>
      <c r="B388" t="s">
        <v>526</v>
      </c>
      <c r="C388" t="s">
        <v>1621</v>
      </c>
      <c r="D388" t="s">
        <v>528</v>
      </c>
      <c r="E388" t="s">
        <v>1622</v>
      </c>
      <c r="F388" t="s">
        <v>530</v>
      </c>
      <c r="G388" t="s">
        <v>531</v>
      </c>
      <c r="H388" t="s">
        <v>532</v>
      </c>
      <c r="I388" t="s">
        <v>14</v>
      </c>
      <c r="J388">
        <v>6.6</v>
      </c>
      <c r="K388" t="s">
        <v>533</v>
      </c>
      <c r="L388" t="s">
        <v>1556</v>
      </c>
      <c r="M388" t="s">
        <v>534</v>
      </c>
      <c r="N388" t="s">
        <v>688</v>
      </c>
      <c r="O388" t="s">
        <v>535</v>
      </c>
      <c r="P388" t="s">
        <v>7</v>
      </c>
      <c r="Q388" t="s">
        <v>1623</v>
      </c>
      <c r="R388" t="s">
        <v>7</v>
      </c>
      <c r="S388" t="s">
        <v>7</v>
      </c>
      <c r="T388" t="s">
        <v>690</v>
      </c>
      <c r="U388" t="s">
        <v>538</v>
      </c>
      <c r="V388" t="s">
        <v>17</v>
      </c>
      <c r="W388" t="s">
        <v>1758</v>
      </c>
      <c r="X388" t="s">
        <v>30</v>
      </c>
    </row>
    <row r="389" spans="1:24" x14ac:dyDescent="0.25">
      <c r="A389" t="s">
        <v>228</v>
      </c>
      <c r="B389" t="s">
        <v>526</v>
      </c>
      <c r="C389" t="s">
        <v>1624</v>
      </c>
      <c r="D389" t="s">
        <v>528</v>
      </c>
      <c r="E389" t="s">
        <v>1625</v>
      </c>
      <c r="F389" t="s">
        <v>530</v>
      </c>
      <c r="G389" t="s">
        <v>531</v>
      </c>
      <c r="H389" t="s">
        <v>532</v>
      </c>
      <c r="I389" t="s">
        <v>14</v>
      </c>
      <c r="J389">
        <v>0</v>
      </c>
      <c r="K389" t="s">
        <v>533</v>
      </c>
      <c r="L389" t="s">
        <v>1556</v>
      </c>
      <c r="M389" t="s">
        <v>534</v>
      </c>
      <c r="N389" t="s">
        <v>610</v>
      </c>
      <c r="O389" t="s">
        <v>535</v>
      </c>
      <c r="P389" t="s">
        <v>7</v>
      </c>
      <c r="Q389" t="s">
        <v>1626</v>
      </c>
      <c r="R389" t="s">
        <v>7</v>
      </c>
      <c r="S389" t="s">
        <v>7</v>
      </c>
      <c r="T389" t="s">
        <v>612</v>
      </c>
      <c r="U389" t="s">
        <v>538</v>
      </c>
      <c r="V389" t="s">
        <v>15</v>
      </c>
      <c r="W389" t="s">
        <v>1758</v>
      </c>
      <c r="X389" t="s">
        <v>30</v>
      </c>
    </row>
    <row r="390" spans="1:24" x14ac:dyDescent="0.25">
      <c r="A390" t="s">
        <v>235</v>
      </c>
      <c r="B390" t="s">
        <v>526</v>
      </c>
      <c r="C390" t="s">
        <v>1627</v>
      </c>
      <c r="D390" t="s">
        <v>528</v>
      </c>
      <c r="E390" t="s">
        <v>1628</v>
      </c>
      <c r="F390" t="s">
        <v>530</v>
      </c>
      <c r="G390" t="s">
        <v>531</v>
      </c>
      <c r="H390" t="s">
        <v>532</v>
      </c>
      <c r="I390" t="s">
        <v>14</v>
      </c>
      <c r="J390">
        <v>0</v>
      </c>
      <c r="K390" t="s">
        <v>533</v>
      </c>
      <c r="L390" t="s">
        <v>1556</v>
      </c>
      <c r="M390" t="s">
        <v>534</v>
      </c>
      <c r="N390" t="s">
        <v>674</v>
      </c>
      <c r="O390" t="s">
        <v>535</v>
      </c>
      <c r="P390" t="s">
        <v>7</v>
      </c>
      <c r="Q390" t="s">
        <v>1629</v>
      </c>
      <c r="R390" t="s">
        <v>7</v>
      </c>
      <c r="S390" t="s">
        <v>7</v>
      </c>
      <c r="T390" t="s">
        <v>676</v>
      </c>
      <c r="U390" t="s">
        <v>538</v>
      </c>
      <c r="V390" t="s">
        <v>15</v>
      </c>
      <c r="W390" t="s">
        <v>1759</v>
      </c>
      <c r="X390" t="s">
        <v>30</v>
      </c>
    </row>
    <row r="391" spans="1:24" x14ac:dyDescent="0.25">
      <c r="A391" t="s">
        <v>248</v>
      </c>
      <c r="B391" t="s">
        <v>526</v>
      </c>
      <c r="C391" t="s">
        <v>1630</v>
      </c>
      <c r="D391" t="s">
        <v>528</v>
      </c>
      <c r="E391" t="s">
        <v>1631</v>
      </c>
      <c r="F391" t="s">
        <v>530</v>
      </c>
      <c r="G391" t="s">
        <v>531</v>
      </c>
      <c r="H391" t="s">
        <v>532</v>
      </c>
      <c r="I391" t="s">
        <v>14</v>
      </c>
      <c r="J391">
        <v>0</v>
      </c>
      <c r="K391" t="s">
        <v>533</v>
      </c>
      <c r="L391" t="s">
        <v>1556</v>
      </c>
      <c r="M391" t="s">
        <v>534</v>
      </c>
      <c r="N391" t="s">
        <v>619</v>
      </c>
      <c r="O391" t="s">
        <v>535</v>
      </c>
      <c r="P391" t="s">
        <v>7</v>
      </c>
      <c r="Q391" t="s">
        <v>1632</v>
      </c>
      <c r="R391" t="s">
        <v>7</v>
      </c>
      <c r="S391" t="s">
        <v>7</v>
      </c>
      <c r="T391" t="s">
        <v>621</v>
      </c>
      <c r="U391" t="s">
        <v>538</v>
      </c>
      <c r="V391" t="s">
        <v>15</v>
      </c>
      <c r="W391" t="s">
        <v>1761</v>
      </c>
      <c r="X391" t="s">
        <v>30</v>
      </c>
    </row>
    <row r="392" spans="1:24" x14ac:dyDescent="0.25">
      <c r="A392" t="s">
        <v>254</v>
      </c>
      <c r="B392" t="s">
        <v>526</v>
      </c>
      <c r="C392" t="s">
        <v>1633</v>
      </c>
      <c r="D392" t="s">
        <v>528</v>
      </c>
      <c r="E392" t="s">
        <v>1634</v>
      </c>
      <c r="F392" t="s">
        <v>530</v>
      </c>
      <c r="G392" t="s">
        <v>531</v>
      </c>
      <c r="H392" t="s">
        <v>532</v>
      </c>
      <c r="I392" t="s">
        <v>14</v>
      </c>
      <c r="J392">
        <v>0</v>
      </c>
      <c r="K392" t="s">
        <v>533</v>
      </c>
      <c r="L392" t="s">
        <v>1556</v>
      </c>
      <c r="M392" t="s">
        <v>534</v>
      </c>
      <c r="N392" t="s">
        <v>582</v>
      </c>
      <c r="O392" t="s">
        <v>535</v>
      </c>
      <c r="P392" t="s">
        <v>7</v>
      </c>
      <c r="Q392" t="s">
        <v>1635</v>
      </c>
      <c r="R392" t="s">
        <v>7</v>
      </c>
      <c r="S392" t="s">
        <v>7</v>
      </c>
      <c r="T392" t="s">
        <v>584</v>
      </c>
      <c r="U392" t="s">
        <v>538</v>
      </c>
      <c r="V392" t="s">
        <v>15</v>
      </c>
      <c r="W392" t="s">
        <v>1763</v>
      </c>
      <c r="X392" t="s">
        <v>30</v>
      </c>
    </row>
    <row r="393" spans="1:24" x14ac:dyDescent="0.25">
      <c r="A393" t="s">
        <v>266</v>
      </c>
      <c r="B393" t="s">
        <v>526</v>
      </c>
      <c r="C393" t="s">
        <v>1636</v>
      </c>
      <c r="D393" t="s">
        <v>528</v>
      </c>
      <c r="E393" t="s">
        <v>1637</v>
      </c>
      <c r="F393" t="s">
        <v>530</v>
      </c>
      <c r="G393" t="s">
        <v>531</v>
      </c>
      <c r="H393" t="s">
        <v>532</v>
      </c>
      <c r="I393" t="s">
        <v>14</v>
      </c>
      <c r="J393">
        <v>0</v>
      </c>
      <c r="K393" t="s">
        <v>533</v>
      </c>
      <c r="L393" t="s">
        <v>1556</v>
      </c>
      <c r="M393" t="s">
        <v>534</v>
      </c>
      <c r="N393" t="s">
        <v>550</v>
      </c>
      <c r="O393" t="s">
        <v>535</v>
      </c>
      <c r="P393" t="s">
        <v>7</v>
      </c>
      <c r="Q393" t="s">
        <v>1638</v>
      </c>
      <c r="R393" t="s">
        <v>7</v>
      </c>
      <c r="S393" t="s">
        <v>7</v>
      </c>
      <c r="T393" t="s">
        <v>552</v>
      </c>
      <c r="U393" t="s">
        <v>538</v>
      </c>
      <c r="V393" t="s">
        <v>15</v>
      </c>
      <c r="W393" t="s">
        <v>1758</v>
      </c>
      <c r="X393" t="s">
        <v>30</v>
      </c>
    </row>
    <row r="394" spans="1:24" x14ac:dyDescent="0.25">
      <c r="A394" t="s">
        <v>284</v>
      </c>
      <c r="B394" t="s">
        <v>526</v>
      </c>
      <c r="C394" t="s">
        <v>1639</v>
      </c>
      <c r="D394" t="s">
        <v>528</v>
      </c>
      <c r="E394" t="s">
        <v>1640</v>
      </c>
      <c r="F394" t="s">
        <v>530</v>
      </c>
      <c r="G394" t="s">
        <v>531</v>
      </c>
      <c r="H394" t="s">
        <v>532</v>
      </c>
      <c r="I394" t="s">
        <v>14</v>
      </c>
      <c r="J394">
        <v>0</v>
      </c>
      <c r="K394" t="s">
        <v>533</v>
      </c>
      <c r="L394" t="s">
        <v>1556</v>
      </c>
      <c r="M394" t="s">
        <v>534</v>
      </c>
      <c r="N394" t="s">
        <v>555</v>
      </c>
      <c r="O394" t="s">
        <v>535</v>
      </c>
      <c r="P394" t="s">
        <v>7</v>
      </c>
      <c r="Q394" t="s">
        <v>1641</v>
      </c>
      <c r="R394" t="s">
        <v>7</v>
      </c>
      <c r="S394" t="s">
        <v>7</v>
      </c>
      <c r="T394" t="s">
        <v>557</v>
      </c>
      <c r="U394" t="s">
        <v>538</v>
      </c>
      <c r="V394" t="s">
        <v>15</v>
      </c>
      <c r="W394" t="s">
        <v>1760</v>
      </c>
      <c r="X394" t="s">
        <v>30</v>
      </c>
    </row>
    <row r="395" spans="1:24" x14ac:dyDescent="0.25">
      <c r="A395" t="s">
        <v>298</v>
      </c>
      <c r="B395" t="s">
        <v>526</v>
      </c>
      <c r="C395" t="s">
        <v>1642</v>
      </c>
      <c r="D395" t="s">
        <v>528</v>
      </c>
      <c r="E395" t="s">
        <v>1643</v>
      </c>
      <c r="F395" t="s">
        <v>530</v>
      </c>
      <c r="G395" t="s">
        <v>531</v>
      </c>
      <c r="H395" t="s">
        <v>532</v>
      </c>
      <c r="I395" t="s">
        <v>14</v>
      </c>
      <c r="J395">
        <v>6.6</v>
      </c>
      <c r="K395" t="s">
        <v>533</v>
      </c>
      <c r="L395" t="s">
        <v>1556</v>
      </c>
      <c r="M395" t="s">
        <v>534</v>
      </c>
      <c r="N395" t="s">
        <v>708</v>
      </c>
      <c r="O395" t="s">
        <v>535</v>
      </c>
      <c r="P395" t="s">
        <v>7</v>
      </c>
      <c r="Q395" t="s">
        <v>1644</v>
      </c>
      <c r="R395" t="s">
        <v>7</v>
      </c>
      <c r="S395" t="s">
        <v>7</v>
      </c>
      <c r="T395" t="s">
        <v>710</v>
      </c>
      <c r="U395" t="s">
        <v>538</v>
      </c>
      <c r="V395" t="s">
        <v>17</v>
      </c>
      <c r="W395" t="s">
        <v>1758</v>
      </c>
      <c r="X395" t="s">
        <v>30</v>
      </c>
    </row>
    <row r="396" spans="1:24" x14ac:dyDescent="0.25">
      <c r="A396" t="s">
        <v>300</v>
      </c>
      <c r="B396" t="s">
        <v>526</v>
      </c>
      <c r="C396" t="s">
        <v>1645</v>
      </c>
      <c r="D396" t="s">
        <v>528</v>
      </c>
      <c r="E396" t="s">
        <v>1646</v>
      </c>
      <c r="F396" t="s">
        <v>530</v>
      </c>
      <c r="G396" t="s">
        <v>531</v>
      </c>
      <c r="H396" t="s">
        <v>532</v>
      </c>
      <c r="I396" t="s">
        <v>14</v>
      </c>
      <c r="J396">
        <v>7.2</v>
      </c>
      <c r="K396" t="s">
        <v>533</v>
      </c>
      <c r="L396" t="s">
        <v>1556</v>
      </c>
      <c r="M396" t="s">
        <v>534</v>
      </c>
      <c r="N396" t="s">
        <v>631</v>
      </c>
      <c r="O396" t="s">
        <v>535</v>
      </c>
      <c r="P396" t="s">
        <v>7</v>
      </c>
      <c r="Q396" t="s">
        <v>1647</v>
      </c>
      <c r="R396" t="s">
        <v>7</v>
      </c>
      <c r="S396" t="s">
        <v>7</v>
      </c>
      <c r="T396" t="s">
        <v>32</v>
      </c>
      <c r="U396" t="s">
        <v>538</v>
      </c>
      <c r="V396" t="s">
        <v>17</v>
      </c>
      <c r="W396" t="s">
        <v>1761</v>
      </c>
      <c r="X396" t="s">
        <v>30</v>
      </c>
    </row>
    <row r="397" spans="1:24" x14ac:dyDescent="0.25">
      <c r="A397" t="s">
        <v>330</v>
      </c>
      <c r="B397" t="s">
        <v>526</v>
      </c>
      <c r="C397" t="s">
        <v>1648</v>
      </c>
      <c r="D397" t="s">
        <v>528</v>
      </c>
      <c r="E397" t="s">
        <v>1649</v>
      </c>
      <c r="F397" t="s">
        <v>530</v>
      </c>
      <c r="G397" t="s">
        <v>531</v>
      </c>
      <c r="H397" t="s">
        <v>532</v>
      </c>
      <c r="I397" t="s">
        <v>14</v>
      </c>
      <c r="J397">
        <v>0</v>
      </c>
      <c r="K397" t="s">
        <v>533</v>
      </c>
      <c r="L397" t="s">
        <v>1556</v>
      </c>
      <c r="M397" t="s">
        <v>534</v>
      </c>
      <c r="N397" t="s">
        <v>574</v>
      </c>
      <c r="O397" t="s">
        <v>535</v>
      </c>
      <c r="P397" t="s">
        <v>7</v>
      </c>
      <c r="Q397" t="s">
        <v>1650</v>
      </c>
      <c r="R397" t="s">
        <v>7</v>
      </c>
      <c r="S397" t="s">
        <v>7</v>
      </c>
      <c r="T397" t="s">
        <v>576</v>
      </c>
      <c r="U397" t="s">
        <v>538</v>
      </c>
      <c r="V397" t="s">
        <v>15</v>
      </c>
      <c r="W397" t="s">
        <v>1762</v>
      </c>
      <c r="X397" t="s">
        <v>30</v>
      </c>
    </row>
    <row r="398" spans="1:24" x14ac:dyDescent="0.25">
      <c r="A398" t="s">
        <v>341</v>
      </c>
      <c r="B398" t="s">
        <v>526</v>
      </c>
      <c r="C398" t="s">
        <v>1651</v>
      </c>
      <c r="D398" t="s">
        <v>528</v>
      </c>
      <c r="E398" t="s">
        <v>1652</v>
      </c>
      <c r="F398" t="s">
        <v>530</v>
      </c>
      <c r="G398" t="s">
        <v>531</v>
      </c>
      <c r="H398" t="s">
        <v>532</v>
      </c>
      <c r="I398" t="s">
        <v>14</v>
      </c>
      <c r="J398">
        <v>0</v>
      </c>
      <c r="K398" t="s">
        <v>533</v>
      </c>
      <c r="L398" t="s">
        <v>1556</v>
      </c>
      <c r="M398" t="s">
        <v>534</v>
      </c>
      <c r="N398" t="s">
        <v>564</v>
      </c>
      <c r="O398" t="s">
        <v>535</v>
      </c>
      <c r="P398" t="s">
        <v>7</v>
      </c>
      <c r="Q398" t="s">
        <v>1653</v>
      </c>
      <c r="R398" t="s">
        <v>7</v>
      </c>
      <c r="S398" t="s">
        <v>7</v>
      </c>
      <c r="T398" t="s">
        <v>566</v>
      </c>
      <c r="U398" t="s">
        <v>538</v>
      </c>
      <c r="V398" t="s">
        <v>15</v>
      </c>
      <c r="W398" t="s">
        <v>1760</v>
      </c>
      <c r="X398" t="s">
        <v>30</v>
      </c>
    </row>
    <row r="399" spans="1:24" x14ac:dyDescent="0.25">
      <c r="A399" t="s">
        <v>342</v>
      </c>
      <c r="B399" t="s">
        <v>526</v>
      </c>
      <c r="C399" t="s">
        <v>1654</v>
      </c>
      <c r="D399" t="s">
        <v>528</v>
      </c>
      <c r="E399" t="s">
        <v>1655</v>
      </c>
      <c r="F399" t="s">
        <v>530</v>
      </c>
      <c r="G399" t="s">
        <v>531</v>
      </c>
      <c r="H399" t="s">
        <v>532</v>
      </c>
      <c r="I399" t="s">
        <v>14</v>
      </c>
      <c r="J399">
        <v>0</v>
      </c>
      <c r="K399" t="s">
        <v>533</v>
      </c>
      <c r="L399" t="s">
        <v>1556</v>
      </c>
      <c r="M399" t="s">
        <v>534</v>
      </c>
      <c r="N399" t="s">
        <v>508</v>
      </c>
      <c r="O399" t="s">
        <v>535</v>
      </c>
      <c r="P399" t="s">
        <v>7</v>
      </c>
      <c r="Q399" t="s">
        <v>1656</v>
      </c>
      <c r="R399" t="s">
        <v>7</v>
      </c>
      <c r="S399" t="s">
        <v>7</v>
      </c>
      <c r="T399" t="s">
        <v>616</v>
      </c>
      <c r="U399" t="s">
        <v>538</v>
      </c>
      <c r="V399" t="s">
        <v>15</v>
      </c>
      <c r="W399" t="s">
        <v>1761</v>
      </c>
      <c r="X399" t="s">
        <v>30</v>
      </c>
    </row>
    <row r="400" spans="1:24" x14ac:dyDescent="0.25">
      <c r="A400" t="s">
        <v>350</v>
      </c>
      <c r="B400" t="s">
        <v>526</v>
      </c>
      <c r="C400" t="s">
        <v>1657</v>
      </c>
      <c r="D400" t="s">
        <v>528</v>
      </c>
      <c r="E400" t="s">
        <v>1658</v>
      </c>
      <c r="F400" t="s">
        <v>530</v>
      </c>
      <c r="G400" t="s">
        <v>531</v>
      </c>
      <c r="H400" t="s">
        <v>532</v>
      </c>
      <c r="I400" t="s">
        <v>14</v>
      </c>
      <c r="J400">
        <v>0</v>
      </c>
      <c r="K400" t="s">
        <v>533</v>
      </c>
      <c r="L400" t="s">
        <v>1556</v>
      </c>
      <c r="M400" t="s">
        <v>534</v>
      </c>
      <c r="N400" t="s">
        <v>645</v>
      </c>
      <c r="O400" t="s">
        <v>535</v>
      </c>
      <c r="P400" t="s">
        <v>7</v>
      </c>
      <c r="Q400" t="s">
        <v>1659</v>
      </c>
      <c r="R400" t="s">
        <v>7</v>
      </c>
      <c r="S400" t="s">
        <v>7</v>
      </c>
      <c r="T400" t="s">
        <v>647</v>
      </c>
      <c r="U400" t="s">
        <v>538</v>
      </c>
      <c r="V400" t="s">
        <v>15</v>
      </c>
      <c r="W400" t="s">
        <v>1765</v>
      </c>
      <c r="X400" t="s">
        <v>30</v>
      </c>
    </row>
    <row r="401" spans="1:24" x14ac:dyDescent="0.25">
      <c r="A401" t="s">
        <v>357</v>
      </c>
      <c r="B401" t="s">
        <v>526</v>
      </c>
      <c r="C401" t="s">
        <v>1660</v>
      </c>
      <c r="D401" t="s">
        <v>528</v>
      </c>
      <c r="E401" t="s">
        <v>1661</v>
      </c>
      <c r="F401" t="s">
        <v>530</v>
      </c>
      <c r="G401" t="s">
        <v>531</v>
      </c>
      <c r="H401" t="s">
        <v>532</v>
      </c>
      <c r="I401" t="s">
        <v>14</v>
      </c>
      <c r="J401">
        <v>0</v>
      </c>
      <c r="K401" t="s">
        <v>533</v>
      </c>
      <c r="L401" t="s">
        <v>1556</v>
      </c>
      <c r="M401" t="s">
        <v>534</v>
      </c>
      <c r="N401" t="s">
        <v>507</v>
      </c>
      <c r="O401" t="s">
        <v>535</v>
      </c>
      <c r="P401" t="s">
        <v>7</v>
      </c>
      <c r="Q401" t="s">
        <v>1662</v>
      </c>
      <c r="R401" t="s">
        <v>7</v>
      </c>
      <c r="S401" t="s">
        <v>7</v>
      </c>
      <c r="T401" t="s">
        <v>34</v>
      </c>
      <c r="U401" t="s">
        <v>538</v>
      </c>
      <c r="V401" t="s">
        <v>15</v>
      </c>
      <c r="W401" t="s">
        <v>1761</v>
      </c>
      <c r="X401" t="s">
        <v>30</v>
      </c>
    </row>
    <row r="402" spans="1:24" x14ac:dyDescent="0.25">
      <c r="A402" t="s">
        <v>370</v>
      </c>
      <c r="B402" t="s">
        <v>526</v>
      </c>
      <c r="C402" t="s">
        <v>1663</v>
      </c>
      <c r="D402" t="s">
        <v>528</v>
      </c>
      <c r="E402" t="s">
        <v>1664</v>
      </c>
      <c r="F402" t="s">
        <v>530</v>
      </c>
      <c r="G402" t="s">
        <v>531</v>
      </c>
      <c r="H402" t="s">
        <v>532</v>
      </c>
      <c r="I402" t="s">
        <v>14</v>
      </c>
      <c r="J402">
        <v>6</v>
      </c>
      <c r="K402" t="s">
        <v>533</v>
      </c>
      <c r="L402" t="s">
        <v>1556</v>
      </c>
      <c r="M402" t="s">
        <v>534</v>
      </c>
      <c r="N402" t="s">
        <v>605</v>
      </c>
      <c r="O402" t="s">
        <v>535</v>
      </c>
      <c r="P402" t="s">
        <v>7</v>
      </c>
      <c r="Q402" t="s">
        <v>1665</v>
      </c>
      <c r="R402" t="s">
        <v>7</v>
      </c>
      <c r="S402" t="s">
        <v>7</v>
      </c>
      <c r="T402" t="s">
        <v>607</v>
      </c>
      <c r="U402" t="s">
        <v>538</v>
      </c>
      <c r="V402" t="s">
        <v>17</v>
      </c>
      <c r="W402" t="s">
        <v>1758</v>
      </c>
      <c r="X402" t="s">
        <v>30</v>
      </c>
    </row>
    <row r="403" spans="1:24" x14ac:dyDescent="0.25">
      <c r="A403" t="s">
        <v>376</v>
      </c>
      <c r="B403" t="s">
        <v>526</v>
      </c>
      <c r="C403" t="s">
        <v>1666</v>
      </c>
      <c r="D403" t="s">
        <v>528</v>
      </c>
      <c r="E403" t="s">
        <v>1667</v>
      </c>
      <c r="F403" t="s">
        <v>530</v>
      </c>
      <c r="G403" t="s">
        <v>531</v>
      </c>
      <c r="H403" t="s">
        <v>532</v>
      </c>
      <c r="I403" t="s">
        <v>14</v>
      </c>
      <c r="J403">
        <v>0</v>
      </c>
      <c r="K403" t="s">
        <v>533</v>
      </c>
      <c r="L403" t="s">
        <v>1556</v>
      </c>
      <c r="M403" t="s">
        <v>534</v>
      </c>
      <c r="N403" t="s">
        <v>503</v>
      </c>
      <c r="O403" t="s">
        <v>535</v>
      </c>
      <c r="P403" t="s">
        <v>7</v>
      </c>
      <c r="Q403" t="s">
        <v>1668</v>
      </c>
      <c r="R403" t="s">
        <v>7</v>
      </c>
      <c r="S403" t="s">
        <v>7</v>
      </c>
      <c r="T403" t="s">
        <v>625</v>
      </c>
      <c r="U403" t="s">
        <v>538</v>
      </c>
      <c r="V403" t="s">
        <v>15</v>
      </c>
      <c r="W403" t="s">
        <v>1764</v>
      </c>
      <c r="X403" t="s">
        <v>30</v>
      </c>
    </row>
    <row r="404" spans="1:24" x14ac:dyDescent="0.25">
      <c r="A404" t="s">
        <v>377</v>
      </c>
      <c r="B404" t="s">
        <v>526</v>
      </c>
      <c r="C404" t="s">
        <v>1669</v>
      </c>
      <c r="D404" t="s">
        <v>528</v>
      </c>
      <c r="E404" t="s">
        <v>1670</v>
      </c>
      <c r="F404" t="s">
        <v>530</v>
      </c>
      <c r="G404" t="s">
        <v>531</v>
      </c>
      <c r="H404" t="s">
        <v>532</v>
      </c>
      <c r="I404" t="s">
        <v>14</v>
      </c>
      <c r="J404">
        <v>0</v>
      </c>
      <c r="K404" t="s">
        <v>533</v>
      </c>
      <c r="L404" t="s">
        <v>1556</v>
      </c>
      <c r="M404" t="s">
        <v>534</v>
      </c>
      <c r="N404" t="s">
        <v>708</v>
      </c>
      <c r="O404" t="s">
        <v>535</v>
      </c>
      <c r="P404" t="s">
        <v>7</v>
      </c>
      <c r="Q404" t="s">
        <v>1671</v>
      </c>
      <c r="R404" t="s">
        <v>7</v>
      </c>
      <c r="S404" t="s">
        <v>7</v>
      </c>
      <c r="T404" t="s">
        <v>710</v>
      </c>
      <c r="U404" t="s">
        <v>538</v>
      </c>
      <c r="V404" t="s">
        <v>15</v>
      </c>
      <c r="W404" t="s">
        <v>1758</v>
      </c>
      <c r="X404" t="s">
        <v>30</v>
      </c>
    </row>
    <row r="405" spans="1:24" x14ac:dyDescent="0.25">
      <c r="A405" t="s">
        <v>381</v>
      </c>
      <c r="B405" t="s">
        <v>526</v>
      </c>
      <c r="C405" t="s">
        <v>1672</v>
      </c>
      <c r="D405" t="s">
        <v>528</v>
      </c>
      <c r="E405" t="s">
        <v>1673</v>
      </c>
      <c r="F405" t="s">
        <v>530</v>
      </c>
      <c r="G405" t="s">
        <v>531</v>
      </c>
      <c r="H405" t="s">
        <v>532</v>
      </c>
      <c r="I405" t="s">
        <v>14</v>
      </c>
      <c r="J405">
        <v>6.6</v>
      </c>
      <c r="K405" t="s">
        <v>533</v>
      </c>
      <c r="L405" t="s">
        <v>1556</v>
      </c>
      <c r="M405" t="s">
        <v>534</v>
      </c>
      <c r="N405" t="s">
        <v>759</v>
      </c>
      <c r="O405" t="s">
        <v>535</v>
      </c>
      <c r="P405" t="s">
        <v>7</v>
      </c>
      <c r="Q405" t="s">
        <v>1674</v>
      </c>
      <c r="R405" t="s">
        <v>7</v>
      </c>
      <c r="S405" t="s">
        <v>7</v>
      </c>
      <c r="T405" t="s">
        <v>761</v>
      </c>
      <c r="U405" t="s">
        <v>538</v>
      </c>
      <c r="V405" t="s">
        <v>17</v>
      </c>
      <c r="W405" t="s">
        <v>1758</v>
      </c>
      <c r="X405" t="s">
        <v>30</v>
      </c>
    </row>
    <row r="406" spans="1:24" x14ac:dyDescent="0.25">
      <c r="A406" t="s">
        <v>385</v>
      </c>
      <c r="B406" t="s">
        <v>526</v>
      </c>
      <c r="C406" t="s">
        <v>1675</v>
      </c>
      <c r="D406" t="s">
        <v>528</v>
      </c>
      <c r="E406" t="s">
        <v>1676</v>
      </c>
      <c r="F406" t="s">
        <v>530</v>
      </c>
      <c r="G406" t="s">
        <v>531</v>
      </c>
      <c r="H406" t="s">
        <v>532</v>
      </c>
      <c r="I406" t="s">
        <v>14</v>
      </c>
      <c r="J406">
        <v>6.6</v>
      </c>
      <c r="K406" t="s">
        <v>533</v>
      </c>
      <c r="L406" t="s">
        <v>1556</v>
      </c>
      <c r="M406" t="s">
        <v>534</v>
      </c>
      <c r="N406" t="s">
        <v>505</v>
      </c>
      <c r="O406" t="s">
        <v>535</v>
      </c>
      <c r="P406" t="s">
        <v>7</v>
      </c>
      <c r="Q406" t="s">
        <v>1677</v>
      </c>
      <c r="R406" t="s">
        <v>7</v>
      </c>
      <c r="S406" t="s">
        <v>7</v>
      </c>
      <c r="T406" t="s">
        <v>537</v>
      </c>
      <c r="U406" t="s">
        <v>538</v>
      </c>
      <c r="V406" t="s">
        <v>17</v>
      </c>
      <c r="W406" t="s">
        <v>1758</v>
      </c>
      <c r="X406" t="s">
        <v>30</v>
      </c>
    </row>
    <row r="407" spans="1:24" x14ac:dyDescent="0.25">
      <c r="A407" t="s">
        <v>387</v>
      </c>
      <c r="B407" t="s">
        <v>526</v>
      </c>
      <c r="C407" t="s">
        <v>1678</v>
      </c>
      <c r="D407" t="s">
        <v>528</v>
      </c>
      <c r="E407" t="s">
        <v>1679</v>
      </c>
      <c r="F407" t="s">
        <v>530</v>
      </c>
      <c r="G407" t="s">
        <v>531</v>
      </c>
      <c r="H407" t="s">
        <v>532</v>
      </c>
      <c r="I407" t="s">
        <v>14</v>
      </c>
      <c r="J407">
        <v>0</v>
      </c>
      <c r="K407" t="s">
        <v>533</v>
      </c>
      <c r="L407" t="s">
        <v>1556</v>
      </c>
      <c r="M407" t="s">
        <v>534</v>
      </c>
      <c r="N407" t="s">
        <v>759</v>
      </c>
      <c r="O407" t="s">
        <v>535</v>
      </c>
      <c r="P407" t="s">
        <v>7</v>
      </c>
      <c r="Q407" t="s">
        <v>1680</v>
      </c>
      <c r="R407" t="s">
        <v>7</v>
      </c>
      <c r="S407" t="s">
        <v>7</v>
      </c>
      <c r="T407" t="s">
        <v>761</v>
      </c>
      <c r="U407" t="s">
        <v>538</v>
      </c>
      <c r="V407" t="s">
        <v>15</v>
      </c>
      <c r="W407" t="s">
        <v>1758</v>
      </c>
      <c r="X407" t="s">
        <v>30</v>
      </c>
    </row>
    <row r="408" spans="1:24" x14ac:dyDescent="0.25">
      <c r="A408" t="s">
        <v>388</v>
      </c>
      <c r="B408" t="s">
        <v>526</v>
      </c>
      <c r="C408" t="s">
        <v>1681</v>
      </c>
      <c r="D408" t="s">
        <v>528</v>
      </c>
      <c r="E408" t="s">
        <v>1682</v>
      </c>
      <c r="F408" t="s">
        <v>530</v>
      </c>
      <c r="G408" t="s">
        <v>531</v>
      </c>
      <c r="H408" t="s">
        <v>532</v>
      </c>
      <c r="I408" t="s">
        <v>14</v>
      </c>
      <c r="J408">
        <v>0</v>
      </c>
      <c r="K408" t="s">
        <v>533</v>
      </c>
      <c r="L408" t="s">
        <v>1556</v>
      </c>
      <c r="M408" t="s">
        <v>534</v>
      </c>
      <c r="N408" t="s">
        <v>506</v>
      </c>
      <c r="O408" t="s">
        <v>535</v>
      </c>
      <c r="P408" t="s">
        <v>7</v>
      </c>
      <c r="Q408" t="s">
        <v>1683</v>
      </c>
      <c r="R408" t="s">
        <v>7</v>
      </c>
      <c r="S408" t="s">
        <v>7</v>
      </c>
      <c r="T408" t="s">
        <v>542</v>
      </c>
      <c r="U408" t="s">
        <v>538</v>
      </c>
      <c r="V408" t="s">
        <v>15</v>
      </c>
      <c r="W408" t="s">
        <v>1759</v>
      </c>
      <c r="X408" t="s">
        <v>30</v>
      </c>
    </row>
    <row r="409" spans="1:24" x14ac:dyDescent="0.25">
      <c r="A409" t="s">
        <v>397</v>
      </c>
      <c r="B409" t="s">
        <v>526</v>
      </c>
      <c r="C409" t="s">
        <v>1684</v>
      </c>
      <c r="D409" t="s">
        <v>528</v>
      </c>
      <c r="E409" t="s">
        <v>1685</v>
      </c>
      <c r="F409" t="s">
        <v>530</v>
      </c>
      <c r="G409" t="s">
        <v>531</v>
      </c>
      <c r="H409" t="s">
        <v>532</v>
      </c>
      <c r="I409" t="s">
        <v>14</v>
      </c>
      <c r="J409">
        <v>0</v>
      </c>
      <c r="K409" t="s">
        <v>533</v>
      </c>
      <c r="L409" t="s">
        <v>1556</v>
      </c>
      <c r="M409" t="s">
        <v>534</v>
      </c>
      <c r="N409" t="s">
        <v>631</v>
      </c>
      <c r="O409" t="s">
        <v>535</v>
      </c>
      <c r="P409" t="s">
        <v>7</v>
      </c>
      <c r="Q409" t="s">
        <v>1686</v>
      </c>
      <c r="R409" t="s">
        <v>7</v>
      </c>
      <c r="S409" t="s">
        <v>7</v>
      </c>
      <c r="T409" t="s">
        <v>32</v>
      </c>
      <c r="U409" t="s">
        <v>538</v>
      </c>
      <c r="V409" t="s">
        <v>15</v>
      </c>
      <c r="W409" t="s">
        <v>1761</v>
      </c>
      <c r="X409" t="s">
        <v>30</v>
      </c>
    </row>
    <row r="410" spans="1:24" x14ac:dyDescent="0.25">
      <c r="A410" t="s">
        <v>407</v>
      </c>
      <c r="B410" t="s">
        <v>526</v>
      </c>
      <c r="C410" t="s">
        <v>1687</v>
      </c>
      <c r="D410" t="s">
        <v>528</v>
      </c>
      <c r="E410" t="s">
        <v>1688</v>
      </c>
      <c r="F410" t="s">
        <v>530</v>
      </c>
      <c r="G410" t="s">
        <v>531</v>
      </c>
      <c r="H410" t="s">
        <v>532</v>
      </c>
      <c r="I410" t="s">
        <v>14</v>
      </c>
      <c r="J410">
        <v>7.2</v>
      </c>
      <c r="K410" t="s">
        <v>533</v>
      </c>
      <c r="L410" t="s">
        <v>1556</v>
      </c>
      <c r="M410" t="s">
        <v>534</v>
      </c>
      <c r="N410" t="s">
        <v>767</v>
      </c>
      <c r="O410" t="s">
        <v>535</v>
      </c>
      <c r="P410" t="s">
        <v>7</v>
      </c>
      <c r="Q410" t="s">
        <v>1689</v>
      </c>
      <c r="R410" t="s">
        <v>7</v>
      </c>
      <c r="S410" t="s">
        <v>7</v>
      </c>
      <c r="T410" t="s">
        <v>769</v>
      </c>
      <c r="U410" t="s">
        <v>538</v>
      </c>
      <c r="V410" t="s">
        <v>17</v>
      </c>
      <c r="W410" t="s">
        <v>1761</v>
      </c>
      <c r="X410" t="s">
        <v>30</v>
      </c>
    </row>
    <row r="411" spans="1:24" x14ac:dyDescent="0.25">
      <c r="A411" t="s">
        <v>409</v>
      </c>
      <c r="B411" t="s">
        <v>526</v>
      </c>
      <c r="C411" t="s">
        <v>1690</v>
      </c>
      <c r="D411" t="s">
        <v>528</v>
      </c>
      <c r="E411" t="s">
        <v>1691</v>
      </c>
      <c r="F411" t="s">
        <v>530</v>
      </c>
      <c r="G411" t="s">
        <v>531</v>
      </c>
      <c r="H411" t="s">
        <v>532</v>
      </c>
      <c r="I411" t="s">
        <v>14</v>
      </c>
      <c r="J411">
        <v>0</v>
      </c>
      <c r="K411" t="s">
        <v>533</v>
      </c>
      <c r="L411" t="s">
        <v>1556</v>
      </c>
      <c r="M411" t="s">
        <v>534</v>
      </c>
      <c r="N411" t="s">
        <v>703</v>
      </c>
      <c r="O411" t="s">
        <v>535</v>
      </c>
      <c r="P411" t="s">
        <v>7</v>
      </c>
      <c r="Q411" t="s">
        <v>1692</v>
      </c>
      <c r="R411" t="s">
        <v>7</v>
      </c>
      <c r="S411" t="s">
        <v>7</v>
      </c>
      <c r="T411" t="s">
        <v>705</v>
      </c>
      <c r="U411" t="s">
        <v>538</v>
      </c>
      <c r="V411" t="s">
        <v>15</v>
      </c>
      <c r="W411" t="s">
        <v>1760</v>
      </c>
      <c r="X411" t="s">
        <v>30</v>
      </c>
    </row>
    <row r="412" spans="1:24" x14ac:dyDescent="0.25">
      <c r="A412" t="s">
        <v>411</v>
      </c>
      <c r="B412" t="s">
        <v>526</v>
      </c>
      <c r="C412" t="s">
        <v>1693</v>
      </c>
      <c r="D412" t="s">
        <v>528</v>
      </c>
      <c r="E412" t="s">
        <v>1694</v>
      </c>
      <c r="F412" t="s">
        <v>530</v>
      </c>
      <c r="G412" t="s">
        <v>531</v>
      </c>
      <c r="H412" t="s">
        <v>532</v>
      </c>
      <c r="I412" t="s">
        <v>14</v>
      </c>
      <c r="J412">
        <v>7.2</v>
      </c>
      <c r="K412" t="s">
        <v>533</v>
      </c>
      <c r="L412" t="s">
        <v>1556</v>
      </c>
      <c r="M412" t="s">
        <v>534</v>
      </c>
      <c r="N412" t="s">
        <v>569</v>
      </c>
      <c r="O412" t="s">
        <v>535</v>
      </c>
      <c r="P412" t="s">
        <v>7</v>
      </c>
      <c r="Q412" t="s">
        <v>1695</v>
      </c>
      <c r="R412" t="s">
        <v>7</v>
      </c>
      <c r="S412" t="s">
        <v>7</v>
      </c>
      <c r="T412" t="s">
        <v>571</v>
      </c>
      <c r="U412" t="s">
        <v>538</v>
      </c>
      <c r="V412" t="s">
        <v>17</v>
      </c>
      <c r="W412" t="s">
        <v>1761</v>
      </c>
      <c r="X412" t="s">
        <v>30</v>
      </c>
    </row>
    <row r="413" spans="1:24" x14ac:dyDescent="0.25">
      <c r="A413" t="s">
        <v>415</v>
      </c>
      <c r="B413" t="s">
        <v>526</v>
      </c>
      <c r="C413" t="s">
        <v>1696</v>
      </c>
      <c r="D413" t="s">
        <v>528</v>
      </c>
      <c r="E413" t="s">
        <v>1697</v>
      </c>
      <c r="F413" t="s">
        <v>530</v>
      </c>
      <c r="G413" t="s">
        <v>531</v>
      </c>
      <c r="H413" t="s">
        <v>532</v>
      </c>
      <c r="I413" t="s">
        <v>14</v>
      </c>
      <c r="J413">
        <v>0</v>
      </c>
      <c r="K413" t="s">
        <v>533</v>
      </c>
      <c r="L413" t="s">
        <v>1556</v>
      </c>
      <c r="M413" t="s">
        <v>534</v>
      </c>
      <c r="N413" t="s">
        <v>504</v>
      </c>
      <c r="O413" t="s">
        <v>535</v>
      </c>
      <c r="P413" t="s">
        <v>7</v>
      </c>
      <c r="Q413" t="s">
        <v>1698</v>
      </c>
      <c r="R413" t="s">
        <v>7</v>
      </c>
      <c r="S413" t="s">
        <v>7</v>
      </c>
      <c r="T413" t="s">
        <v>797</v>
      </c>
      <c r="U413" t="s">
        <v>538</v>
      </c>
      <c r="V413" t="s">
        <v>15</v>
      </c>
      <c r="W413" t="s">
        <v>1762</v>
      </c>
      <c r="X413" t="s">
        <v>30</v>
      </c>
    </row>
    <row r="414" spans="1:24" x14ac:dyDescent="0.25">
      <c r="A414" t="s">
        <v>425</v>
      </c>
      <c r="B414" t="s">
        <v>526</v>
      </c>
      <c r="C414" t="s">
        <v>1699</v>
      </c>
      <c r="D414" t="s">
        <v>528</v>
      </c>
      <c r="E414" t="s">
        <v>1700</v>
      </c>
      <c r="F414" t="s">
        <v>530</v>
      </c>
      <c r="G414" t="s">
        <v>531</v>
      </c>
      <c r="H414" t="s">
        <v>532</v>
      </c>
      <c r="I414" t="s">
        <v>14</v>
      </c>
      <c r="J414">
        <v>11.4</v>
      </c>
      <c r="K414" t="s">
        <v>533</v>
      </c>
      <c r="L414" t="s">
        <v>1556</v>
      </c>
      <c r="M414" t="s">
        <v>534</v>
      </c>
      <c r="N414" t="s">
        <v>582</v>
      </c>
      <c r="O414" t="s">
        <v>535</v>
      </c>
      <c r="P414" t="s">
        <v>7</v>
      </c>
      <c r="Q414" t="s">
        <v>1701</v>
      </c>
      <c r="R414" t="s">
        <v>7</v>
      </c>
      <c r="S414" t="s">
        <v>7</v>
      </c>
      <c r="T414" t="s">
        <v>584</v>
      </c>
      <c r="U414" t="s">
        <v>538</v>
      </c>
      <c r="V414" t="s">
        <v>17</v>
      </c>
      <c r="W414" t="s">
        <v>1763</v>
      </c>
      <c r="X414" t="s">
        <v>30</v>
      </c>
    </row>
    <row r="415" spans="1:24" x14ac:dyDescent="0.25">
      <c r="A415" t="s">
        <v>430</v>
      </c>
      <c r="B415" t="s">
        <v>526</v>
      </c>
      <c r="C415" t="s">
        <v>1702</v>
      </c>
      <c r="D415" t="s">
        <v>528</v>
      </c>
      <c r="E415" t="s">
        <v>1703</v>
      </c>
      <c r="F415" t="s">
        <v>530</v>
      </c>
      <c r="G415" t="s">
        <v>531</v>
      </c>
      <c r="H415" t="s">
        <v>532</v>
      </c>
      <c r="I415" t="s">
        <v>14</v>
      </c>
      <c r="J415">
        <v>7.8</v>
      </c>
      <c r="K415" t="s">
        <v>533</v>
      </c>
      <c r="L415" t="s">
        <v>1556</v>
      </c>
      <c r="M415" t="s">
        <v>534</v>
      </c>
      <c r="N415" t="s">
        <v>507</v>
      </c>
      <c r="O415" t="s">
        <v>535</v>
      </c>
      <c r="P415" t="s">
        <v>7</v>
      </c>
      <c r="Q415" t="s">
        <v>1704</v>
      </c>
      <c r="R415" t="s">
        <v>7</v>
      </c>
      <c r="S415" t="s">
        <v>7</v>
      </c>
      <c r="T415" t="s">
        <v>34</v>
      </c>
      <c r="U415" t="s">
        <v>538</v>
      </c>
      <c r="V415" t="s">
        <v>17</v>
      </c>
      <c r="W415" t="s">
        <v>1761</v>
      </c>
      <c r="X415" t="s">
        <v>30</v>
      </c>
    </row>
    <row r="416" spans="1:24" x14ac:dyDescent="0.25">
      <c r="A416" t="s">
        <v>433</v>
      </c>
      <c r="B416" t="s">
        <v>526</v>
      </c>
      <c r="C416" t="s">
        <v>1705</v>
      </c>
      <c r="D416" t="s">
        <v>528</v>
      </c>
      <c r="E416" t="s">
        <v>1706</v>
      </c>
      <c r="F416" t="s">
        <v>530</v>
      </c>
      <c r="G416" t="s">
        <v>531</v>
      </c>
      <c r="H416" t="s">
        <v>532</v>
      </c>
      <c r="I416" t="s">
        <v>14</v>
      </c>
      <c r="J416">
        <v>0</v>
      </c>
      <c r="K416" t="s">
        <v>533</v>
      </c>
      <c r="L416" t="s">
        <v>1556</v>
      </c>
      <c r="M416" t="s">
        <v>534</v>
      </c>
      <c r="N416" t="s">
        <v>605</v>
      </c>
      <c r="O416" t="s">
        <v>535</v>
      </c>
      <c r="P416" t="s">
        <v>7</v>
      </c>
      <c r="Q416" t="s">
        <v>1707</v>
      </c>
      <c r="R416" t="s">
        <v>7</v>
      </c>
      <c r="S416" t="s">
        <v>7</v>
      </c>
      <c r="T416" t="s">
        <v>607</v>
      </c>
      <c r="U416" t="s">
        <v>538</v>
      </c>
      <c r="V416" t="s">
        <v>15</v>
      </c>
      <c r="W416" t="s">
        <v>1758</v>
      </c>
      <c r="X416" t="s">
        <v>30</v>
      </c>
    </row>
    <row r="417" spans="1:24" x14ac:dyDescent="0.25">
      <c r="A417" t="s">
        <v>434</v>
      </c>
      <c r="B417" t="s">
        <v>526</v>
      </c>
      <c r="C417" t="s">
        <v>1708</v>
      </c>
      <c r="D417" t="s">
        <v>528</v>
      </c>
      <c r="E417" t="s">
        <v>1709</v>
      </c>
      <c r="F417" t="s">
        <v>530</v>
      </c>
      <c r="G417" t="s">
        <v>531</v>
      </c>
      <c r="H417" t="s">
        <v>532</v>
      </c>
      <c r="I417" t="s">
        <v>14</v>
      </c>
      <c r="J417">
        <v>7.2</v>
      </c>
      <c r="K417" t="s">
        <v>533</v>
      </c>
      <c r="L417" t="s">
        <v>1556</v>
      </c>
      <c r="M417" t="s">
        <v>534</v>
      </c>
      <c r="N417" t="s">
        <v>564</v>
      </c>
      <c r="O417" t="s">
        <v>535</v>
      </c>
      <c r="P417" t="s">
        <v>7</v>
      </c>
      <c r="Q417" t="s">
        <v>1710</v>
      </c>
      <c r="R417" t="s">
        <v>7</v>
      </c>
      <c r="S417" t="s">
        <v>7</v>
      </c>
      <c r="T417" t="s">
        <v>566</v>
      </c>
      <c r="U417" t="s">
        <v>538</v>
      </c>
      <c r="V417" t="s">
        <v>17</v>
      </c>
      <c r="W417" t="s">
        <v>1760</v>
      </c>
      <c r="X417" t="s">
        <v>30</v>
      </c>
    </row>
    <row r="418" spans="1:24" x14ac:dyDescent="0.25">
      <c r="A418" t="s">
        <v>451</v>
      </c>
      <c r="B418" t="s">
        <v>526</v>
      </c>
      <c r="C418" t="s">
        <v>1711</v>
      </c>
      <c r="D418" t="s">
        <v>528</v>
      </c>
      <c r="E418" t="s">
        <v>1712</v>
      </c>
      <c r="F418" t="s">
        <v>530</v>
      </c>
      <c r="G418" t="s">
        <v>531</v>
      </c>
      <c r="H418" t="s">
        <v>532</v>
      </c>
      <c r="I418" t="s">
        <v>14</v>
      </c>
      <c r="J418">
        <v>6.6</v>
      </c>
      <c r="K418" t="s">
        <v>533</v>
      </c>
      <c r="L418" t="s">
        <v>1556</v>
      </c>
      <c r="M418" t="s">
        <v>534</v>
      </c>
      <c r="N418" t="s">
        <v>600</v>
      </c>
      <c r="O418" t="s">
        <v>535</v>
      </c>
      <c r="P418" t="s">
        <v>7</v>
      </c>
      <c r="Q418" t="s">
        <v>1713</v>
      </c>
      <c r="R418" t="s">
        <v>7</v>
      </c>
      <c r="S418" t="s">
        <v>7</v>
      </c>
      <c r="T418" t="s">
        <v>602</v>
      </c>
      <c r="U418" t="s">
        <v>538</v>
      </c>
      <c r="V418" t="s">
        <v>17</v>
      </c>
      <c r="W418" t="s">
        <v>1760</v>
      </c>
      <c r="X418" t="s">
        <v>30</v>
      </c>
    </row>
    <row r="419" spans="1:24" x14ac:dyDescent="0.25">
      <c r="A419" t="s">
        <v>453</v>
      </c>
      <c r="B419" t="s">
        <v>526</v>
      </c>
      <c r="C419" t="s">
        <v>1714</v>
      </c>
      <c r="D419" t="s">
        <v>528</v>
      </c>
      <c r="E419" t="s">
        <v>1715</v>
      </c>
      <c r="F419" t="s">
        <v>530</v>
      </c>
      <c r="G419" t="s">
        <v>531</v>
      </c>
      <c r="H419" t="s">
        <v>532</v>
      </c>
      <c r="I419" t="s">
        <v>14</v>
      </c>
      <c r="J419">
        <v>0</v>
      </c>
      <c r="K419" t="s">
        <v>533</v>
      </c>
      <c r="L419" t="s">
        <v>1556</v>
      </c>
      <c r="M419" t="s">
        <v>534</v>
      </c>
      <c r="N419" t="s">
        <v>505</v>
      </c>
      <c r="O419" t="s">
        <v>535</v>
      </c>
      <c r="P419" t="s">
        <v>7</v>
      </c>
      <c r="Q419" t="s">
        <v>1716</v>
      </c>
      <c r="R419" t="s">
        <v>7</v>
      </c>
      <c r="S419" t="s">
        <v>7</v>
      </c>
      <c r="T419" t="s">
        <v>537</v>
      </c>
      <c r="U419" t="s">
        <v>538</v>
      </c>
      <c r="V419" t="s">
        <v>15</v>
      </c>
      <c r="W419" t="s">
        <v>1758</v>
      </c>
      <c r="X419" t="s">
        <v>30</v>
      </c>
    </row>
    <row r="420" spans="1:24" x14ac:dyDescent="0.25">
      <c r="A420" t="s">
        <v>460</v>
      </c>
      <c r="B420" t="s">
        <v>526</v>
      </c>
      <c r="C420" t="s">
        <v>1717</v>
      </c>
      <c r="D420" t="s">
        <v>528</v>
      </c>
      <c r="E420" t="s">
        <v>1718</v>
      </c>
      <c r="F420" t="s">
        <v>530</v>
      </c>
      <c r="G420" t="s">
        <v>531</v>
      </c>
      <c r="H420" t="s">
        <v>532</v>
      </c>
      <c r="I420" t="s">
        <v>14</v>
      </c>
      <c r="J420">
        <v>6</v>
      </c>
      <c r="K420" t="s">
        <v>533</v>
      </c>
      <c r="L420" t="s">
        <v>1556</v>
      </c>
      <c r="M420" t="s">
        <v>534</v>
      </c>
      <c r="N420" t="s">
        <v>545</v>
      </c>
      <c r="O420" t="s">
        <v>535</v>
      </c>
      <c r="P420" t="s">
        <v>7</v>
      </c>
      <c r="Q420" t="s">
        <v>1719</v>
      </c>
      <c r="R420" t="s">
        <v>7</v>
      </c>
      <c r="S420" t="s">
        <v>7</v>
      </c>
      <c r="T420" t="s">
        <v>547</v>
      </c>
      <c r="U420" t="s">
        <v>538</v>
      </c>
      <c r="V420" t="s">
        <v>17</v>
      </c>
      <c r="W420" t="s">
        <v>1760</v>
      </c>
      <c r="X420" t="s">
        <v>30</v>
      </c>
    </row>
    <row r="421" spans="1:24" x14ac:dyDescent="0.25">
      <c r="A421" t="s">
        <v>466</v>
      </c>
      <c r="B421" t="s">
        <v>526</v>
      </c>
      <c r="C421" t="s">
        <v>1720</v>
      </c>
      <c r="D421" t="s">
        <v>528</v>
      </c>
      <c r="E421" t="s">
        <v>1721</v>
      </c>
      <c r="F421" t="s">
        <v>530</v>
      </c>
      <c r="G421" t="s">
        <v>531</v>
      </c>
      <c r="H421" t="s">
        <v>532</v>
      </c>
      <c r="I421" t="s">
        <v>14</v>
      </c>
      <c r="J421">
        <v>8</v>
      </c>
      <c r="K421" t="s">
        <v>533</v>
      </c>
      <c r="L421" t="s">
        <v>1556</v>
      </c>
      <c r="M421" t="s">
        <v>534</v>
      </c>
      <c r="N421" t="s">
        <v>645</v>
      </c>
      <c r="O421" t="s">
        <v>535</v>
      </c>
      <c r="P421" t="s">
        <v>7</v>
      </c>
      <c r="Q421" t="s">
        <v>1722</v>
      </c>
      <c r="R421" t="s">
        <v>7</v>
      </c>
      <c r="S421" t="s">
        <v>7</v>
      </c>
      <c r="T421" t="s">
        <v>647</v>
      </c>
      <c r="U421" t="s">
        <v>538</v>
      </c>
      <c r="V421" t="s">
        <v>17</v>
      </c>
      <c r="W421" t="s">
        <v>1765</v>
      </c>
      <c r="X421" t="s">
        <v>30</v>
      </c>
    </row>
    <row r="422" spans="1:24" x14ac:dyDescent="0.25">
      <c r="A422" t="s">
        <v>470</v>
      </c>
      <c r="B422" t="s">
        <v>526</v>
      </c>
      <c r="C422" t="s">
        <v>1723</v>
      </c>
      <c r="D422" t="s">
        <v>528</v>
      </c>
      <c r="E422" t="s">
        <v>1724</v>
      </c>
      <c r="F422" t="s">
        <v>530</v>
      </c>
      <c r="G422" t="s">
        <v>531</v>
      </c>
      <c r="H422" t="s">
        <v>532</v>
      </c>
      <c r="I422" t="s">
        <v>14</v>
      </c>
      <c r="J422">
        <v>6.6</v>
      </c>
      <c r="K422" t="s">
        <v>533</v>
      </c>
      <c r="L422" t="s">
        <v>1556</v>
      </c>
      <c r="M422" t="s">
        <v>534</v>
      </c>
      <c r="N422" t="s">
        <v>574</v>
      </c>
      <c r="O422" t="s">
        <v>535</v>
      </c>
      <c r="P422" t="s">
        <v>7</v>
      </c>
      <c r="Q422" t="s">
        <v>1725</v>
      </c>
      <c r="R422" t="s">
        <v>7</v>
      </c>
      <c r="S422" t="s">
        <v>7</v>
      </c>
      <c r="T422" t="s">
        <v>576</v>
      </c>
      <c r="U422" t="s">
        <v>538</v>
      </c>
      <c r="V422" t="s">
        <v>17</v>
      </c>
      <c r="W422" t="s">
        <v>1762</v>
      </c>
      <c r="X422" t="s">
        <v>30</v>
      </c>
    </row>
    <row r="423" spans="1:24" x14ac:dyDescent="0.25">
      <c r="A423" t="s">
        <v>475</v>
      </c>
      <c r="B423" t="s">
        <v>526</v>
      </c>
      <c r="C423" t="s">
        <v>1726</v>
      </c>
      <c r="D423" t="s">
        <v>528</v>
      </c>
      <c r="E423" t="s">
        <v>1727</v>
      </c>
      <c r="F423" t="s">
        <v>530</v>
      </c>
      <c r="G423" t="s">
        <v>531</v>
      </c>
      <c r="H423" t="s">
        <v>532</v>
      </c>
      <c r="I423" t="s">
        <v>14</v>
      </c>
      <c r="J423">
        <v>6.6</v>
      </c>
      <c r="K423" t="s">
        <v>533</v>
      </c>
      <c r="L423" t="s">
        <v>1556</v>
      </c>
      <c r="M423" t="s">
        <v>534</v>
      </c>
      <c r="N423" t="s">
        <v>508</v>
      </c>
      <c r="O423" t="s">
        <v>535</v>
      </c>
      <c r="P423" t="s">
        <v>7</v>
      </c>
      <c r="Q423" t="s">
        <v>1728</v>
      </c>
      <c r="R423" t="s">
        <v>7</v>
      </c>
      <c r="S423" t="s">
        <v>7</v>
      </c>
      <c r="T423" t="s">
        <v>616</v>
      </c>
      <c r="U423" t="s">
        <v>538</v>
      </c>
      <c r="V423" t="s">
        <v>17</v>
      </c>
      <c r="W423" t="s">
        <v>1761</v>
      </c>
      <c r="X423" t="s">
        <v>30</v>
      </c>
    </row>
    <row r="424" spans="1:24" x14ac:dyDescent="0.25">
      <c r="A424" t="s">
        <v>487</v>
      </c>
      <c r="B424" t="s">
        <v>526</v>
      </c>
      <c r="C424" t="s">
        <v>1729</v>
      </c>
      <c r="D424" t="s">
        <v>528</v>
      </c>
      <c r="E424" t="s">
        <v>1730</v>
      </c>
      <c r="F424" t="s">
        <v>530</v>
      </c>
      <c r="G424" t="s">
        <v>531</v>
      </c>
      <c r="H424" t="s">
        <v>532</v>
      </c>
      <c r="I424" t="s">
        <v>14</v>
      </c>
      <c r="J424">
        <v>0</v>
      </c>
      <c r="K424" t="s">
        <v>533</v>
      </c>
      <c r="L424" t="s">
        <v>1556</v>
      </c>
      <c r="M424" t="s">
        <v>534</v>
      </c>
      <c r="N424" t="s">
        <v>593</v>
      </c>
      <c r="O424" t="s">
        <v>535</v>
      </c>
      <c r="P424" t="s">
        <v>7</v>
      </c>
      <c r="Q424" t="s">
        <v>1731</v>
      </c>
      <c r="R424" t="s">
        <v>7</v>
      </c>
      <c r="S424" t="s">
        <v>7</v>
      </c>
      <c r="T424" t="s">
        <v>595</v>
      </c>
      <c r="U424" t="s">
        <v>538</v>
      </c>
      <c r="V424" t="s">
        <v>15</v>
      </c>
      <c r="W424" t="s">
        <v>1760</v>
      </c>
      <c r="X424" t="s">
        <v>30</v>
      </c>
    </row>
    <row r="425" spans="1:24" x14ac:dyDescent="0.25">
      <c r="A425" t="s">
        <v>490</v>
      </c>
      <c r="B425" t="s">
        <v>526</v>
      </c>
      <c r="C425" t="s">
        <v>1732</v>
      </c>
      <c r="D425" t="s">
        <v>528</v>
      </c>
      <c r="E425" t="s">
        <v>1733</v>
      </c>
      <c r="F425" t="s">
        <v>530</v>
      </c>
      <c r="G425" t="s">
        <v>531</v>
      </c>
      <c r="H425" t="s">
        <v>532</v>
      </c>
      <c r="I425" t="s">
        <v>14</v>
      </c>
      <c r="J425">
        <v>0</v>
      </c>
      <c r="K425" t="s">
        <v>533</v>
      </c>
      <c r="L425" t="s">
        <v>1556</v>
      </c>
      <c r="M425" t="s">
        <v>534</v>
      </c>
      <c r="N425" t="s">
        <v>695</v>
      </c>
      <c r="O425" t="s">
        <v>535</v>
      </c>
      <c r="P425" t="s">
        <v>7</v>
      </c>
      <c r="Q425" t="s">
        <v>1734</v>
      </c>
      <c r="R425" t="s">
        <v>7</v>
      </c>
      <c r="S425" t="s">
        <v>7</v>
      </c>
      <c r="T425" t="s">
        <v>697</v>
      </c>
      <c r="U425" t="s">
        <v>538</v>
      </c>
      <c r="V425" t="s">
        <v>15</v>
      </c>
      <c r="W425" t="s">
        <v>1761</v>
      </c>
      <c r="X425" t="s">
        <v>30</v>
      </c>
    </row>
    <row r="426" spans="1:24" x14ac:dyDescent="0.25">
      <c r="A426" t="s">
        <v>495</v>
      </c>
      <c r="B426" t="s">
        <v>526</v>
      </c>
      <c r="C426" t="s">
        <v>1735</v>
      </c>
      <c r="D426" t="s">
        <v>528</v>
      </c>
      <c r="E426" t="s">
        <v>1736</v>
      </c>
      <c r="F426" t="s">
        <v>530</v>
      </c>
      <c r="G426" t="s">
        <v>531</v>
      </c>
      <c r="H426" t="s">
        <v>532</v>
      </c>
      <c r="I426" t="s">
        <v>14</v>
      </c>
      <c r="J426">
        <v>6.6</v>
      </c>
      <c r="K426" t="s">
        <v>533</v>
      </c>
      <c r="L426" t="s">
        <v>1556</v>
      </c>
      <c r="M426" t="s">
        <v>534</v>
      </c>
      <c r="N426" t="s">
        <v>504</v>
      </c>
      <c r="O426" t="s">
        <v>535</v>
      </c>
      <c r="P426" t="s">
        <v>7</v>
      </c>
      <c r="Q426" t="s">
        <v>1737</v>
      </c>
      <c r="R426" t="s">
        <v>7</v>
      </c>
      <c r="S426" t="s">
        <v>7</v>
      </c>
      <c r="T426" t="s">
        <v>797</v>
      </c>
      <c r="U426" t="s">
        <v>538</v>
      </c>
      <c r="V426" t="s">
        <v>17</v>
      </c>
      <c r="W426" t="s">
        <v>1762</v>
      </c>
      <c r="X426" t="s">
        <v>30</v>
      </c>
    </row>
    <row r="427" spans="1:24" x14ac:dyDescent="0.25">
      <c r="A427" t="s">
        <v>497</v>
      </c>
      <c r="B427" t="s">
        <v>526</v>
      </c>
      <c r="C427" t="s">
        <v>1738</v>
      </c>
      <c r="D427" t="s">
        <v>528</v>
      </c>
      <c r="E427" t="s">
        <v>1739</v>
      </c>
      <c r="F427" t="s">
        <v>530</v>
      </c>
      <c r="G427" t="s">
        <v>531</v>
      </c>
      <c r="H427" t="s">
        <v>532</v>
      </c>
      <c r="I427" t="s">
        <v>14</v>
      </c>
      <c r="J427">
        <v>6.6</v>
      </c>
      <c r="K427" t="s">
        <v>533</v>
      </c>
      <c r="L427" t="s">
        <v>1556</v>
      </c>
      <c r="M427" t="s">
        <v>534</v>
      </c>
      <c r="N427" t="s">
        <v>695</v>
      </c>
      <c r="O427" t="s">
        <v>535</v>
      </c>
      <c r="P427" t="s">
        <v>7</v>
      </c>
      <c r="Q427" t="s">
        <v>1740</v>
      </c>
      <c r="R427" t="s">
        <v>7</v>
      </c>
      <c r="S427" t="s">
        <v>7</v>
      </c>
      <c r="T427" t="s">
        <v>697</v>
      </c>
      <c r="U427" t="s">
        <v>538</v>
      </c>
      <c r="V427" t="s">
        <v>17</v>
      </c>
      <c r="W427" t="s">
        <v>1761</v>
      </c>
      <c r="X427"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E05B-7B9E-4B57-A037-94663DF7ADEC}">
  <dimension ref="A6:A9"/>
  <sheetViews>
    <sheetView showGridLines="0" tabSelected="1" workbookViewId="0">
      <selection activeCell="M25" sqref="M25"/>
    </sheetView>
  </sheetViews>
  <sheetFormatPr defaultRowHeight="15" x14ac:dyDescent="0.25"/>
  <cols>
    <col min="1" max="1" width="25.140625" bestFit="1" customWidth="1"/>
  </cols>
  <sheetData>
    <row r="6" spans="1:1" x14ac:dyDescent="0.25">
      <c r="A6" s="23" t="str">
        <f>HYPERLINK("https://docs.aws.amazon.com/awsaccountbilling/latest/aboutv2/using-the-aws-price-list-bulk-api.html","About the Bulk Pricing API")</f>
        <v>About the Bulk Pricing API</v>
      </c>
    </row>
    <row r="7" spans="1:1" x14ac:dyDescent="0.25">
      <c r="A7" s="23" t="str">
        <f>HYPERLINK("https://aws.amazon.com/efs/pricing/","EFS Pricing Page")</f>
        <v>EFS Pricing Page</v>
      </c>
    </row>
    <row r="8" spans="1:1" x14ac:dyDescent="0.25">
      <c r="A8" s="23" t="str">
        <f>HYPERLINK("https://pricing.us-east-1.amazonaws.com/offers/v1.0/aws/AmazonEFS/current/index.csv","Price list direct link")</f>
        <v>Price list direct link</v>
      </c>
    </row>
    <row r="9" spans="1:1" x14ac:dyDescent="0.25">
      <c r="A9" s="23" t="str">
        <f>HYPERLINK("https://github.com/pgaljan/efsExplorer","Github page")</f>
        <v>Github page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7A66F-780D-484E-8A7C-44054E33319A}">
  <dimension ref="A1:BF31"/>
  <sheetViews>
    <sheetView showGridLines="0" zoomScaleNormal="100" workbookViewId="0">
      <selection activeCell="D19" sqref="D19"/>
    </sheetView>
  </sheetViews>
  <sheetFormatPr defaultRowHeight="16.5" x14ac:dyDescent="0.3"/>
  <cols>
    <col min="1" max="1" width="26.140625" style="1" bestFit="1" customWidth="1"/>
    <col min="2" max="2" width="24.5703125" style="1" bestFit="1" customWidth="1"/>
    <col min="3" max="4" width="13.42578125" style="1" customWidth="1"/>
    <col min="5" max="5" width="26" style="1" customWidth="1"/>
    <col min="6" max="6" width="12.85546875" style="1" bestFit="1" customWidth="1"/>
    <col min="7" max="7" width="17.140625" style="1" bestFit="1" customWidth="1"/>
    <col min="8" max="8" width="11.140625" style="1" customWidth="1"/>
    <col min="9" max="9" width="11.140625" style="1" hidden="1" customWidth="1"/>
    <col min="10" max="14" width="11.85546875" style="1" hidden="1" customWidth="1"/>
    <col min="15" max="15" width="30.140625" style="1" hidden="1" customWidth="1"/>
    <col min="16" max="16" width="29.140625" style="1" hidden="1" customWidth="1"/>
    <col min="17" max="17" width="22.5703125" style="1" customWidth="1"/>
    <col min="18" max="18" width="34.5703125" style="1" customWidth="1"/>
    <col min="19" max="19" width="8.5703125" style="1" bestFit="1" customWidth="1"/>
    <col min="20" max="20" width="11.140625" style="1" bestFit="1" customWidth="1"/>
    <col min="21" max="21" width="8.5703125" style="1" bestFit="1" customWidth="1"/>
    <col min="22" max="22" width="5.140625" style="1" bestFit="1" customWidth="1"/>
    <col min="23" max="16384" width="9.140625" style="1"/>
  </cols>
  <sheetData>
    <row r="1" spans="1:58" x14ac:dyDescent="0.3">
      <c r="Q1"/>
      <c r="R1" s="21" t="str" cm="1">
        <f t="array" ref="R1">(meta[OfferCode]&amp;" "&amp;meta[FormatVersion]&amp;" ("&amp;meta[Version]&amp;")")</f>
        <v>AmazonEFS v1.0 (20240216202306)</v>
      </c>
      <c r="BE1" s="1" t="str" cm="1">
        <f t="array" ref="BE1:BE31">_xlfn._xlws.SORT(_xlfn.UNIQUE(efs[Location]))</f>
        <v>Africa (Cape Town)</v>
      </c>
      <c r="BF1" s="1" t="str" cm="1">
        <f t="array" ref="BF1">meta[Disclaimer]</f>
        <v>This pricing list is for informational purposes only. All prices are subject to the additional terms included in the pricing pages on http://aws.amazon.com. All Free Tier prices are also subject to the terms included at https://aws.amazon.com/free/</v>
      </c>
    </row>
    <row r="2" spans="1:58" x14ac:dyDescent="0.3">
      <c r="Q2"/>
      <c r="R2" s="22" cm="1">
        <f t="array" ref="R2">meta[Publication Date]</f>
        <v>45338.849374999998</v>
      </c>
      <c r="BE2" s="1" t="str">
        <v>Asia Pacific (Hong Kong)</v>
      </c>
    </row>
    <row r="3" spans="1:58" x14ac:dyDescent="0.3">
      <c r="D3"/>
      <c r="Q3"/>
      <c r="R3" s="20"/>
      <c r="BE3" s="1" t="str">
        <v>Asia Pacific (Hyderabad)</v>
      </c>
    </row>
    <row r="4" spans="1:58" x14ac:dyDescent="0.3">
      <c r="D4"/>
      <c r="Q4"/>
      <c r="BE4" s="1" t="str">
        <v>Asia Pacific (Jakarta)</v>
      </c>
    </row>
    <row r="5" spans="1:58" x14ac:dyDescent="0.3">
      <c r="C5" s="8"/>
      <c r="D5"/>
      <c r="E5" s="8"/>
      <c r="F5" s="8"/>
      <c r="G5" s="8"/>
      <c r="Q5"/>
      <c r="BE5" s="1" t="str">
        <v>Asia Pacific (Melbourne)</v>
      </c>
    </row>
    <row r="6" spans="1:58" x14ac:dyDescent="0.3">
      <c r="A6" s="7" t="s">
        <v>502</v>
      </c>
      <c r="B6" s="12" t="s">
        <v>746</v>
      </c>
      <c r="D6"/>
      <c r="E6" s="5" t="s">
        <v>1</v>
      </c>
      <c r="F6" s="5" t="s">
        <v>500</v>
      </c>
      <c r="G6" s="11" t="s">
        <v>1748</v>
      </c>
      <c r="H6" s="5" t="s">
        <v>35</v>
      </c>
      <c r="I6" s="5" t="s">
        <v>511</v>
      </c>
      <c r="J6" s="5" t="s">
        <v>512</v>
      </c>
      <c r="K6" s="5" t="s">
        <v>1742</v>
      </c>
      <c r="L6" s="5" t="s">
        <v>1743</v>
      </c>
      <c r="M6" s="5" t="s">
        <v>1744</v>
      </c>
      <c r="N6" s="5" t="s">
        <v>1745</v>
      </c>
      <c r="O6" s="5" t="s">
        <v>501</v>
      </c>
      <c r="P6" s="5" t="s">
        <v>510</v>
      </c>
      <c r="Q6"/>
      <c r="BE6" s="1" t="str">
        <v>Asia Pacific (Mumbai)</v>
      </c>
    </row>
    <row r="7" spans="1:58" x14ac:dyDescent="0.3">
      <c r="A7" s="7" t="s">
        <v>36</v>
      </c>
      <c r="B7" s="12" t="s">
        <v>37</v>
      </c>
      <c r="C7" s="9"/>
      <c r="D7"/>
      <c r="E7" s="7" t="s">
        <v>11</v>
      </c>
      <c r="F7" s="3">
        <v>2</v>
      </c>
      <c r="G7" s="2">
        <f>Table1[[#This Row],[Capacity]]*0.2*1000</f>
        <v>400</v>
      </c>
      <c r="H7" s="4">
        <v>0.8</v>
      </c>
      <c r="I7" s="13">
        <f>Table1[[#This Row],[Read%]]*Table1[[#This Row],[monthly Access]]</f>
        <v>320</v>
      </c>
      <c r="J7" s="13">
        <f>(1-Table1[[#This Row],[Read%]])*Table1[[#This Row],[monthly Access]]</f>
        <v>79.999999999999986</v>
      </c>
      <c r="K7" s="14" cm="1">
        <f t="array" ref="K7">_xlfn._xlws.FILTER(efs[PricePerUnit],(efs[Location]=loc)*(efs[Storage Class]=Table1[[#This Row],[Storage Class - Capacity]])*(efs[Unit]="GB-Mo"))*1000*Table1[[#This Row],[Capacity]]</f>
        <v>720</v>
      </c>
      <c r="L7" s="14" cm="1">
        <f t="array" ref="L7">IF(throughputMode="Legacy",0,_xlfn._xlws.FILTER(efs[PricePerUnit],(efs[Location]=loc)*(efs[Storage Class]=Table1[[#This Row],[Storage Class - Throughput]])*(efs[Unit]="GB")*(efs[operation]="Read"))*Table1[[#This Row],[readGB-Mo]])</f>
        <v>0</v>
      </c>
      <c r="M7" s="14" cm="1">
        <f t="array" ref="M7">IF(throughputMode="Legacy",0,_xlfn._xlws.FILTER(efs[PricePerUnit],(efs[Location]=loc)*(efs[Storage Class]=Table1[[#This Row],[Storage Class - Throughput]])*(efs[Unit]="GB")*(efs[operation]="Write"))*Table1[[#This Row],[writeGB-Mo]])</f>
        <v>0</v>
      </c>
      <c r="N7" s="14">
        <f>Table1[[#This Row],[GB-Mo$]]+Table1[[#This Row],[readGB$]]+Table1[[#This Row],[writeGB$]]</f>
        <v>720</v>
      </c>
      <c r="O7" s="6" t="str">
        <f>IF(resilience="Single-AZ","One Zone-General Purpose","General Purpose")</f>
        <v>General Purpose</v>
      </c>
      <c r="P7" s="6" t="s">
        <v>9</v>
      </c>
      <c r="BE7" s="1" t="str">
        <v>Asia Pacific (Osaka)</v>
      </c>
    </row>
    <row r="8" spans="1:58" x14ac:dyDescent="0.3">
      <c r="A8" s="7" t="s">
        <v>33</v>
      </c>
      <c r="B8" s="12" t="s">
        <v>30</v>
      </c>
      <c r="C8" s="10">
        <v>10</v>
      </c>
      <c r="D8"/>
      <c r="E8" s="7" t="s">
        <v>6</v>
      </c>
      <c r="F8" s="3">
        <v>15</v>
      </c>
      <c r="G8" s="2">
        <f>Table1[[#This Row],[Capacity]]*0.05*1000</f>
        <v>750</v>
      </c>
      <c r="H8" s="4">
        <v>0.9</v>
      </c>
      <c r="I8" s="13">
        <f>Table1[[#This Row],[Read%]]*Table1[[#This Row],[monthly Access]]</f>
        <v>675</v>
      </c>
      <c r="J8" s="13">
        <f>(1-Table1[[#This Row],[Read%]])*Table1[[#This Row],[monthly Access]]</f>
        <v>74.999999999999986</v>
      </c>
      <c r="K8" s="14" cm="1">
        <f t="array" ref="K8">_xlfn._xlws.FILTER(efs[PricePerUnit],(efs[Location]=loc)*(efs[Storage Class]=Table1[[#This Row],[Storage Class - Capacity]])*(efs[Unit]="GB-Mo"))*1000*Table1[[#This Row],[Capacity]]</f>
        <v>398.99999999999994</v>
      </c>
      <c r="L8" s="14" cm="1">
        <f t="array" ref="L8">IF(throughputMode="Legacy",0,_xlfn._xlws.FILTER(efs[PricePerUnit],(efs[Location]=loc)*(efs[Storage Class]=Table1[[#This Row],[Storage Class - Throughput]])*(efs[Unit]="GB")*(efs[operation]="Read"))*Table1[[#This Row],[readGB-Mo]])</f>
        <v>0</v>
      </c>
      <c r="M8" s="14" cm="1">
        <f t="array" ref="M8">IF(throughputMode="Legacy",0,_xlfn._xlws.FILTER(efs[PricePerUnit],(efs[Location]=loc)*(efs[Storage Class]=Table1[[#This Row],[Storage Class - Throughput]])*(efs[Unit]="GB")*(efs[operation]="Write"))*Table1[[#This Row],[writeGB-Mo]])</f>
        <v>0</v>
      </c>
      <c r="N8" s="14">
        <f>Table1[[#This Row],[GB-Mo$]]+Table1[[#This Row],[readGB$]]+Table1[[#This Row],[writeGB$]]</f>
        <v>398.99999999999994</v>
      </c>
      <c r="O8" s="6" t="str">
        <f>IF(resilience="Single-AZ","One Zone-Infrequent Access",IF(throughputMode="Elastic","Infrequent Access-ET","Infrequent Access"))</f>
        <v>Infrequent Access</v>
      </c>
      <c r="P8" s="6" t="s">
        <v>6</v>
      </c>
      <c r="BE8" s="1" t="str">
        <v>Asia Pacific (Seoul)</v>
      </c>
    </row>
    <row r="9" spans="1:58" x14ac:dyDescent="0.3">
      <c r="A9" s="7" t="s">
        <v>1746</v>
      </c>
      <c r="B9" s="15">
        <v>18</v>
      </c>
      <c r="D9"/>
      <c r="E9" s="7" t="s">
        <v>13</v>
      </c>
      <c r="F9" s="3">
        <v>20</v>
      </c>
      <c r="G9" s="2">
        <f>Table1[[#This Row],[Capacity]]*0.01*1000</f>
        <v>200</v>
      </c>
      <c r="H9" s="4">
        <v>0.1</v>
      </c>
      <c r="I9" s="13">
        <f>Table1[[#This Row],[Read%]]*Table1[[#This Row],[monthly Access]]</f>
        <v>20</v>
      </c>
      <c r="J9" s="13">
        <f>(1-Table1[[#This Row],[Read%]])*Table1[[#This Row],[monthly Access]]</f>
        <v>180</v>
      </c>
      <c r="K9" s="14" cm="1">
        <f t="array" ref="K9">_xlfn._xlws.FILTER(efs[PricePerUnit],(efs[Location]=loc)*(efs[Storage Class]=Table1[[#This Row],[Storage Class - Capacity]])*(efs[Unit]="GB-Mo"))*1000*Table1[[#This Row],[Capacity]]</f>
        <v>200</v>
      </c>
      <c r="L9" s="14" cm="1">
        <f t="array" ref="L9">IF(throughputMode="Legacy",0,_xlfn._xlws.FILTER(efs[PricePerUnit],(efs[Location]=loc)*(efs[Storage Class]=Table1[[#This Row],[Storage Class - Throughput]])*(efs[Unit]="GB")*(efs[operation]="Read"))*Table1[[#This Row],[readGB-Mo]])</f>
        <v>0</v>
      </c>
      <c r="M9" s="14" cm="1">
        <f t="array" ref="M9">IF(throughputMode="Legacy",0,_xlfn._xlws.FILTER(efs[PricePerUnit],(efs[Location]=loc)*(efs[Storage Class]=Table1[[#This Row],[Storage Class - Throughput]])*(efs[Unit]="GB")*(efs[operation]="Write"))*Table1[[#This Row],[writeGB-Mo]])</f>
        <v>0</v>
      </c>
      <c r="N9" s="14">
        <f>Table1[[#This Row],[GB-Mo$]]+Table1[[#This Row],[readGB$]]+Table1[[#This Row],[writeGB$]]</f>
        <v>200</v>
      </c>
      <c r="O9" s="6" t="s">
        <v>13</v>
      </c>
      <c r="P9" s="6" t="s">
        <v>13</v>
      </c>
      <c r="BE9" s="1" t="str">
        <v>Asia Pacific (Singapore)</v>
      </c>
    </row>
    <row r="10" spans="1:58" x14ac:dyDescent="0.3">
      <c r="D10"/>
      <c r="BE10" s="1" t="str">
        <v>Asia Pacific (Sydney)</v>
      </c>
    </row>
    <row r="11" spans="1:58" x14ac:dyDescent="0.3">
      <c r="A11" s="7" t="s">
        <v>500</v>
      </c>
      <c r="B11" s="17">
        <f>SUM(Table1[GB-Mo$])*term</f>
        <v>23742</v>
      </c>
      <c r="D11"/>
      <c r="BE11" s="1" t="str">
        <v>Asia Pacific (Tokyo)</v>
      </c>
    </row>
    <row r="12" spans="1:58" x14ac:dyDescent="0.3">
      <c r="A12" s="7" t="s">
        <v>1747</v>
      </c>
      <c r="B12" s="17" cm="1">
        <f t="array" ref="B12">IF(throughputMode="Legacy",_xlfn._xlws.FILTER(efs[PricePerUnit],(efs[Location]=loc)*(efs[Throughput Class]="Provisioned"))*provisionedThroughput,SUM(Table1[[readGB$]:[writeGB$]]))*term</f>
        <v>1296</v>
      </c>
      <c r="D12"/>
      <c r="BE12" s="1" t="str">
        <v>AWS GovCloud (US-East)</v>
      </c>
    </row>
    <row r="13" spans="1:58" x14ac:dyDescent="0.3">
      <c r="A13" s="7" t="str">
        <f>term&amp;"mo Price"</f>
        <v>18mo Price</v>
      </c>
      <c r="B13" s="18">
        <f>SUM(B11:B12)</f>
        <v>25038</v>
      </c>
      <c r="D13"/>
      <c r="BE13" s="1" t="str">
        <v>AWS GovCloud (US-West)</v>
      </c>
    </row>
    <row r="14" spans="1:58" x14ac:dyDescent="0.3">
      <c r="D14"/>
      <c r="BE14" s="1" t="str">
        <v>Canada (Central)</v>
      </c>
    </row>
    <row r="15" spans="1:58" x14ac:dyDescent="0.3">
      <c r="A15" s="7" t="s">
        <v>1741</v>
      </c>
      <c r="B15" s="16">
        <f>IF(resilience="Single-AZ",0,SUM(Table1[writeGB-Mo]))</f>
        <v>335</v>
      </c>
      <c r="D15"/>
      <c r="BE15" s="1" t="str">
        <v>Canada West (Calgary)</v>
      </c>
    </row>
    <row r="16" spans="1:58" x14ac:dyDescent="0.3">
      <c r="D16"/>
      <c r="BE16" s="1" t="str">
        <v>EU (Frankfurt)</v>
      </c>
    </row>
    <row r="17" spans="57:57" x14ac:dyDescent="0.3">
      <c r="BE17" s="1" t="str">
        <v>EU (Ireland)</v>
      </c>
    </row>
    <row r="18" spans="57:57" x14ac:dyDescent="0.3">
      <c r="BE18" s="1" t="str">
        <v>EU (London)</v>
      </c>
    </row>
    <row r="19" spans="57:57" x14ac:dyDescent="0.3">
      <c r="BE19" s="1" t="str">
        <v>EU (Milan)</v>
      </c>
    </row>
    <row r="20" spans="57:57" x14ac:dyDescent="0.3">
      <c r="BE20" s="1" t="str">
        <v>EU (Paris)</v>
      </c>
    </row>
    <row r="21" spans="57:57" x14ac:dyDescent="0.3">
      <c r="BE21" s="1" t="str">
        <v>EU (Stockholm)</v>
      </c>
    </row>
    <row r="22" spans="57:57" x14ac:dyDescent="0.3">
      <c r="BE22" s="1" t="str">
        <v>Europe (Spain)</v>
      </c>
    </row>
    <row r="23" spans="57:57" x14ac:dyDescent="0.3">
      <c r="BE23" s="1" t="str">
        <v>Europe (Zurich)</v>
      </c>
    </row>
    <row r="24" spans="57:57" x14ac:dyDescent="0.3">
      <c r="BE24" s="1" t="str">
        <v>Israel (Tel Aviv)</v>
      </c>
    </row>
    <row r="25" spans="57:57" x14ac:dyDescent="0.3">
      <c r="BE25" s="1" t="str">
        <v>Middle East (Bahrain)</v>
      </c>
    </row>
    <row r="26" spans="57:57" x14ac:dyDescent="0.3">
      <c r="BE26" s="1" t="str">
        <v>Middle East (UAE)</v>
      </c>
    </row>
    <row r="27" spans="57:57" x14ac:dyDescent="0.3">
      <c r="BE27" s="1" t="str">
        <v>South America (Sao Paulo)</v>
      </c>
    </row>
    <row r="28" spans="57:57" x14ac:dyDescent="0.3">
      <c r="BE28" s="1" t="str">
        <v>US East (N. Virginia)</v>
      </c>
    </row>
    <row r="29" spans="57:57" x14ac:dyDescent="0.3">
      <c r="BE29" s="1" t="str">
        <v>US East (Ohio)</v>
      </c>
    </row>
    <row r="30" spans="57:57" x14ac:dyDescent="0.3">
      <c r="BE30" s="1" t="str">
        <v>US West (N. California)</v>
      </c>
    </row>
    <row r="31" spans="57:57" x14ac:dyDescent="0.3">
      <c r="BE31" s="1" t="str">
        <v>US West (Oregon)</v>
      </c>
    </row>
  </sheetData>
  <conditionalFormatting sqref="B15">
    <cfRule type="expression" dxfId="1" priority="1">
      <formula>B15=0</formula>
    </cfRule>
  </conditionalFormatting>
  <conditionalFormatting sqref="C8">
    <cfRule type="expression" dxfId="0" priority="3">
      <formula>$B$8&lt;&gt;"Legacy"</formula>
    </cfRule>
  </conditionalFormatting>
  <dataValidations count="4">
    <dataValidation type="list" allowBlank="1" showInputMessage="1" showErrorMessage="1" sqref="B8" xr:uid="{F85AC7F1-B6A8-4066-AE4F-105047B0E427}">
      <formula1>"Elastic,Legacy"</formula1>
    </dataValidation>
    <dataValidation type="list" showInputMessage="1" showErrorMessage="1" sqref="B7" xr:uid="{BE9F9BAF-A627-462A-A1C8-1C4A9BC04010}">
      <formula1>"Multi-AZ,Single-AZ"</formula1>
    </dataValidation>
    <dataValidation type="whole" operator="greaterThan" allowBlank="1" showInputMessage="1" showErrorMessage="1" sqref="C8" xr:uid="{04CACB4A-0F9B-457A-911D-C30A387DD9DD}">
      <formula1>0</formula1>
    </dataValidation>
    <dataValidation type="list" allowBlank="1" showInputMessage="1" showErrorMessage="1" sqref="B6" xr:uid="{DE3447F2-8FF9-45ED-AC2C-BEC9E2F92556}">
      <formula1>_xlfn.ANCHORARRAY(BE1)</formula1>
    </dataValidation>
  </dataValidations>
  <pageMargins left="0.7" right="0.7" top="0.75" bottom="0.75" header="0.3" footer="0.3"/>
  <pageSetup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AA2C-351B-40EE-BF51-C21D82B1466E}">
  <dimension ref="T1:BF2"/>
  <sheetViews>
    <sheetView showGridLines="0" zoomScaleNormal="100" workbookViewId="0">
      <selection activeCell="H4" sqref="H4"/>
    </sheetView>
  </sheetViews>
  <sheetFormatPr defaultRowHeight="15" x14ac:dyDescent="0.25"/>
  <cols>
    <col min="20" max="20" width="34.85546875" customWidth="1"/>
    <col min="21" max="21" width="33.140625" bestFit="1" customWidth="1"/>
  </cols>
  <sheetData>
    <row r="1" spans="20:58" x14ac:dyDescent="0.25">
      <c r="T1" s="21" t="str" cm="1">
        <f t="array" ref="T1">(meta[OfferCode]&amp;" "&amp;meta[FormatVersion]&amp;" ("&amp;meta[Version]&amp;")")</f>
        <v>AmazonEFS v1.0 (20240216202306)</v>
      </c>
      <c r="BF1" t="str">
        <f>'🧮 calculator'!BF1</f>
        <v>This pricing list is for informational purposes only. All prices are subject to the additional terms included in the pricing pages on http://aws.amazon.com. All Free Tier prices are also subject to the terms included at https://aws.amazon.com/free/</v>
      </c>
    </row>
    <row r="2" spans="20:58" x14ac:dyDescent="0.25">
      <c r="T2" s="22" cm="1">
        <f t="array" ref="T2">meta[Publication Date]</f>
        <v>45338.849374999998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3AF0-F5E0-4AF6-9715-D480B1DD5ABE}">
  <dimension ref="A1:E15"/>
  <sheetViews>
    <sheetView workbookViewId="0">
      <selection activeCell="B13" sqref="B13:B15"/>
    </sheetView>
  </sheetViews>
  <sheetFormatPr defaultRowHeight="15" x14ac:dyDescent="0.25"/>
  <cols>
    <col min="1" max="1" width="16.5703125" bestFit="1" customWidth="1"/>
    <col min="2" max="2" width="81.140625" bestFit="1" customWidth="1"/>
    <col min="3" max="3" width="18.28515625" bestFit="1" customWidth="1"/>
    <col min="4" max="4" width="15.140625" bestFit="1" customWidth="1"/>
    <col min="5" max="5" width="12.85546875" bestFit="1" customWidth="1"/>
  </cols>
  <sheetData>
    <row r="1" spans="1:5" x14ac:dyDescent="0.25">
      <c r="A1" t="s">
        <v>1749</v>
      </c>
      <c r="B1" t="s">
        <v>1750</v>
      </c>
      <c r="C1" t="s">
        <v>1751</v>
      </c>
      <c r="D1" t="s">
        <v>1752</v>
      </c>
      <c r="E1" t="s">
        <v>1753</v>
      </c>
    </row>
    <row r="2" spans="1:5" x14ac:dyDescent="0.25">
      <c r="A2" t="s">
        <v>1754</v>
      </c>
      <c r="B2" t="s">
        <v>1755</v>
      </c>
      <c r="C2" s="19">
        <v>45338.849374999998</v>
      </c>
      <c r="D2" t="s">
        <v>1756</v>
      </c>
      <c r="E2" t="s">
        <v>534</v>
      </c>
    </row>
    <row r="13" spans="1:5" x14ac:dyDescent="0.25">
      <c r="B13" t="str" cm="1">
        <f t="array" ref="B13:B15">_xlfn.VSTACK(meta[OfferCode]&amp;" " &amp; meta[FormatVersion]&amp;" ("&amp;meta[Version]&amp;")",meta[Publication Date],meta[Disclaimer])</f>
        <v>AmazonEFS v1.0 (20240216202306)</v>
      </c>
    </row>
    <row r="14" spans="1:5" x14ac:dyDescent="0.25">
      <c r="B14">
        <v>45338.849374999998</v>
      </c>
    </row>
    <row r="15" spans="1:5" x14ac:dyDescent="0.25">
      <c r="B15" t="str">
        <v>This pricing list is for informational purposes only. All prices are subject to the additional terms included in the pricing pages on http://aws.amazon.com. All Free Tier prices are also subject to the terms included at https://aws.amazon.com/free/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xml version="1.0" encoding="utf-8"?>
<?mso-contentType ?>
<FormTemplates xmlns="http://schemas.microsoft.com/sharepoint/v3/contenttype/forms">
  <Display>DocumentLibraryForm</Display>
  <Edit>DocumentLibraryForm</Edit>
  <New>DocumentLibraryForm</New>
</FormTemplates>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xml version="1.0" encoding="utf-8"?>
<ct:contentTypeSchema xmlns:ct="http://schemas.microsoft.com/office/2006/metadata/contentType" xmlns:ma="http://schemas.microsoft.com/office/2006/metadata/properties/metaAttributes" ct:_="" ma:_="" ma:contentTypeName="Document" ma:contentTypeID="0x01010037CEAB004CC6C44B912D532C84302962" ma:contentTypeVersion="4" ma:contentTypeDescription="Create a new document." ma:contentTypeScope="" ma:versionID="f50df3026e662d29ed98c31f069212ae">
  <xsd:schema xmlns:xsd="http://www.w3.org/2001/XMLSchema" xmlns:xs="http://www.w3.org/2001/XMLSchema" xmlns:p="http://schemas.microsoft.com/office/2006/metadata/properties" xmlns:ns3="88c37a8a-e30a-4865-b75c-85d8603927ba" targetNamespace="http://schemas.microsoft.com/office/2006/metadata/properties" ma:root="true" ma:fieldsID="09f1c7bcc980bd7ce78ffb17a0afe954" ns3:_="">
    <xsd:import namespace="88c37a8a-e30a-4865-b75c-85d8603927b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37a8a-e30a-4865-b75c-85d860392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7.xml>��
</file>

<file path=customXml/item18.xml>��
</file>

<file path=customXml/item19.xml>��
</file>

<file path=customXml/item20.xml>��
</file>

<file path=customXml/item21.xml>��
</file>

<file path=customXml/item22.xml>��
</file>

<file path=customXml/item23.xml>��
</file>

<file path=customXml/item24.xml><?xml version="1.0" encoding="utf-8"?>
<p:properties xmlns:p="http://schemas.microsoft.com/office/2006/metadata/properties" xmlns:xsi="http://www.w3.org/2001/XMLSchema-instance" xmlns:pc="http://schemas.microsoft.com/office/infopath/2007/PartnerControls">
  <documentManagement/>
</p:properties>
</file>

<file path=customXml/item25.xml>��
</file>

<file path=customXml/item26.xml>��
</file>

<file path=customXml/itemProps1.xml><?xml version="1.0" encoding="utf-8"?>
<ds:datastoreItem xmlns:ds="http://schemas.openxmlformats.org/officeDocument/2006/customXml" ds:itemID="{EF12CDC4-CEF8-48F2-B303-4A2C1506C302}">
  <ds:schemaRefs/>
</ds:datastoreItem>
</file>

<file path=customXml/itemProps2.xml><?xml version="1.0" encoding="utf-8"?>
<ds:datastoreItem xmlns:ds="http://schemas.openxmlformats.org/officeDocument/2006/customXml" ds:itemID="{89D46ED1-E3CC-44C8-A477-F90BD96E2FBA}">
  <ds:schemaRefs>
    <ds:schemaRef ds:uri="http://schemas.microsoft.com/DataMashup"/>
  </ds:schemaRefs>
</ds:datastoreItem>
</file>

<file path=customXml/itemProps3.xml><?xml version="1.0" encoding="utf-8"?>
<ds:datastoreItem xmlns:ds="http://schemas.openxmlformats.org/officeDocument/2006/customXml" ds:itemID="{F5540900-4063-438E-BE82-FE8CADF35D5D}">
  <ds:schemaRefs/>
</ds:datastoreItem>
</file>

<file path=customXml/itemProps4.xml><?xml version="1.0" encoding="utf-8"?>
<ds:datastoreItem xmlns:ds="http://schemas.openxmlformats.org/officeDocument/2006/customXml" ds:itemID="{B345F412-8B0C-4C4C-BB02-51198A6341B7}">
  <ds:schemaRefs/>
</ds:datastoreItem>
</file>

<file path=customXml/itemProps5.xml><?xml version="1.0" encoding="utf-8"?>
<ds:datastoreItem xmlns:ds="http://schemas.openxmlformats.org/officeDocument/2006/customXml" ds:itemID="{BBE6527D-155B-464C-AD2B-A6E972CBCC18}">
  <ds:schemaRefs/>
</ds:datastoreItem>
</file>

<file path=customXml/itemProps6.xml><?xml version="1.0" encoding="utf-8"?>
<ds:datastoreItem xmlns:ds="http://schemas.openxmlformats.org/officeDocument/2006/customXml" ds:itemID="{84AF01BA-8F05-4DFD-B1DA-5CA420C29EF8}">
  <ds:schemaRefs/>
</ds:datastoreItem>
</file>

<file path=customXml/itemProps7.xml><?xml version="1.0" encoding="utf-8"?>
<ds:datastoreItem xmlns:ds="http://schemas.openxmlformats.org/officeDocument/2006/customXml" ds:itemID="{CA4B07BA-8252-4011-8B10-7A0FCC24BB8B}">
  <ds:schemaRefs>
    <ds:schemaRef ds:uri="http://schemas.microsoft.com/sharepoint/v3/contenttype/forms"/>
  </ds:schemaRefs>
</ds:datastoreItem>
</file>

<file path=customXml/itemProps8.xml><?xml version="1.0" encoding="utf-8"?>
<ds:datastoreItem xmlns:ds="http://schemas.openxmlformats.org/officeDocument/2006/customXml" ds:itemID="{4C8CB152-0D41-4154-88CB-60E97F4BC650}">
  <ds:schemaRefs/>
</ds:datastoreItem>
</file>

<file path=customXml/itemProps9.xml><?xml version="1.0" encoding="utf-8"?>
<ds:datastoreItem xmlns:ds="http://schemas.openxmlformats.org/officeDocument/2006/customXml" ds:itemID="{1980A56B-4FE3-4089-A9B0-ECEAC222C5FC}">
  <ds:schemaRefs/>
</ds:datastoreItem>
</file>

<file path=customXml/itemProps10.xml><?xml version="1.0" encoding="utf-8"?>
<ds:datastoreItem xmlns:ds="http://schemas.openxmlformats.org/officeDocument/2006/customXml" ds:itemID="{CACBA5DF-E056-4AF1-8A01-FB8D34C15872}">
  <ds:schemaRefs/>
</ds:datastoreItem>
</file>

<file path=customXml/itemProps11.xml><?xml version="1.0" encoding="utf-8"?>
<ds:datastoreItem xmlns:ds="http://schemas.openxmlformats.org/officeDocument/2006/customXml" ds:itemID="{B3650616-66F2-4B19-9743-91BB487252D9}">
  <ds:schemaRefs/>
</ds:datastoreItem>
</file>

<file path=customXml/itemProps12.xml><?xml version="1.0" encoding="utf-8"?>
<ds:datastoreItem xmlns:ds="http://schemas.openxmlformats.org/officeDocument/2006/customXml" ds:itemID="{227AB42F-8C10-4E02-9BA5-FEE6F1A0B411}">
  <ds:schemaRefs/>
</ds:datastoreItem>
</file>

<file path=customXml/itemProps13.xml><?xml version="1.0" encoding="utf-8"?>
<ds:datastoreItem xmlns:ds="http://schemas.openxmlformats.org/officeDocument/2006/customXml" ds:itemID="{9FCDB73D-450E-463C-A096-5734E571E305}">
  <ds:schemaRefs/>
</ds:datastoreItem>
</file>

<file path=customXml/itemProps14.xml><?xml version="1.0" encoding="utf-8"?>
<ds:datastoreItem xmlns:ds="http://schemas.openxmlformats.org/officeDocument/2006/customXml" ds:itemID="{AC701454-8140-4572-9D57-8C46C4EC4745}">
  <ds:schemaRefs/>
</ds:datastoreItem>
</file>

<file path=customXml/itemProps15.xml><?xml version="1.0" encoding="utf-8"?>
<ds:datastoreItem xmlns:ds="http://schemas.openxmlformats.org/officeDocument/2006/customXml" ds:itemID="{42BF767F-793D-4D34-B64B-0495CCDF7C25}">
  <ds:schemaRefs/>
</ds:datastoreItem>
</file>

<file path=customXml/itemProps16.xml><?xml version="1.0" encoding="utf-8"?>
<ds:datastoreItem xmlns:ds="http://schemas.openxmlformats.org/officeDocument/2006/customXml" ds:itemID="{7D4F3A51-81FB-411F-9BD7-808F4632B2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37a8a-e30a-4865-b75c-85d860392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7.xml><?xml version="1.0" encoding="utf-8"?>
<ds:datastoreItem xmlns:ds="http://schemas.openxmlformats.org/officeDocument/2006/customXml" ds:itemID="{82616B72-F309-4E1C-9A39-A515D2C173B6}">
  <ds:schemaRefs/>
</ds:datastoreItem>
</file>

<file path=customXml/itemProps18.xml><?xml version="1.0" encoding="utf-8"?>
<ds:datastoreItem xmlns:ds="http://schemas.openxmlformats.org/officeDocument/2006/customXml" ds:itemID="{DFF191FB-DA4E-4BCA-B953-D27F358088B1}">
  <ds:schemaRefs/>
</ds:datastoreItem>
</file>

<file path=customXml/itemProps19.xml><?xml version="1.0" encoding="utf-8"?>
<ds:datastoreItem xmlns:ds="http://schemas.openxmlformats.org/officeDocument/2006/customXml" ds:itemID="{7E5C845A-7EC3-4FB5-9238-6B3D7BF49C9E}">
  <ds:schemaRefs/>
</ds:datastoreItem>
</file>

<file path=customXml/itemProps20.xml><?xml version="1.0" encoding="utf-8"?>
<ds:datastoreItem xmlns:ds="http://schemas.openxmlformats.org/officeDocument/2006/customXml" ds:itemID="{5D6C271D-693F-4597-B96F-7C03B457D927}">
  <ds:schemaRefs/>
</ds:datastoreItem>
</file>

<file path=customXml/itemProps21.xml><?xml version="1.0" encoding="utf-8"?>
<ds:datastoreItem xmlns:ds="http://schemas.openxmlformats.org/officeDocument/2006/customXml" ds:itemID="{BFD0EA86-62CC-4374-AC96-462D5E4056A6}">
  <ds:schemaRefs/>
</ds:datastoreItem>
</file>

<file path=customXml/itemProps22.xml><?xml version="1.0" encoding="utf-8"?>
<ds:datastoreItem xmlns:ds="http://schemas.openxmlformats.org/officeDocument/2006/customXml" ds:itemID="{BBCA0749-5225-4282-9CC6-9401BCF77CD6}">
  <ds:schemaRefs/>
</ds:datastoreItem>
</file>

<file path=customXml/itemProps23.xml><?xml version="1.0" encoding="utf-8"?>
<ds:datastoreItem xmlns:ds="http://schemas.openxmlformats.org/officeDocument/2006/customXml" ds:itemID="{699852ED-251E-4E9C-93B7-18090EF8C362}">
  <ds:schemaRefs/>
</ds:datastoreItem>
</file>

<file path=customXml/itemProps24.xml><?xml version="1.0" encoding="utf-8"?>
<ds:datastoreItem xmlns:ds="http://schemas.openxmlformats.org/officeDocument/2006/customXml" ds:itemID="{AB89A0FE-CE93-4C9C-A7A6-B1BDF36CD15D}">
  <ds:schemaRefs>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purl.org/dc/elements/1.1/"/>
    <ds:schemaRef ds:uri="http://schemas.microsoft.com/office/infopath/2007/PartnerControls"/>
    <ds:schemaRef ds:uri="88c37a8a-e30a-4865-b75c-85d8603927ba"/>
    <ds:schemaRef ds:uri="http://www.w3.org/XML/1998/namespace"/>
  </ds:schemaRefs>
</ds:datastoreItem>
</file>

<file path=customXml/itemProps25.xml><?xml version="1.0" encoding="utf-8"?>
<ds:datastoreItem xmlns:ds="http://schemas.openxmlformats.org/officeDocument/2006/customXml" ds:itemID="{FCC31434-FEE6-41CF-81BC-C2484FB9E55E}">
  <ds:schemaRefs/>
</ds:datastoreItem>
</file>

<file path=customXml/itemProps26.xml><?xml version="1.0" encoding="utf-8"?>
<ds:datastoreItem xmlns:ds="http://schemas.openxmlformats.org/officeDocument/2006/customXml" ds:itemID="{66836194-1ADF-41D5-AC63-F27DA6A9D9E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efs</vt:lpstr>
      <vt:lpstr>about</vt:lpstr>
      <vt:lpstr>🧮 calculator</vt:lpstr>
      <vt:lpstr>🗺️ explorer</vt:lpstr>
      <vt:lpstr>meta</vt:lpstr>
      <vt:lpstr>loc</vt:lpstr>
      <vt:lpstr>provisionedThroughput</vt:lpstr>
      <vt:lpstr>resilience</vt:lpstr>
      <vt:lpstr>term</vt:lpstr>
      <vt:lpstr>throughputMode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2024-05-21T11:09:29Z</dcterms:created>
  <dcterms:modified xsi:type="dcterms:W3CDTF">2024-05-21T23:27:01Z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0x01010037CEAB004CC6C44B912D532C84302962</vt:lpwstr>
  </property>
  <property fmtid="{D5CDD505-2E9C-101B-9397-08002B2CF9AE}" pid="3" name="MSIP_Label_defa4170-0d19-0005-0004-bc88714345d2_Enabled">
    <vt:lpwstr>true</vt:lpwstr>
  </property>
  <property fmtid="{D5CDD505-2E9C-101B-9397-08002B2CF9AE}" pid="4" name="MSIP_Label_defa4170-0d19-0005-0004-bc88714345d2_SetDate">
    <vt:lpwstr>2024-05-21T11:50:38Z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fe4d9407-a971-48c3-a993-4c2cb8d62384</vt:lpwstr>
  </property>
  <property fmtid="{D5CDD505-2E9C-101B-9397-08002B2CF9AE}" pid="8" name="MSIP_Label_defa4170-0d19-0005-0004-bc88714345d2_ActionId">
    <vt:lpwstr>462aef9e-c39d-4e88-bad1-423efab89d5f</vt:lpwstr>
  </property>
  <property fmtid="{D5CDD505-2E9C-101B-9397-08002B2CF9AE}" pid="9" name="MSIP_Label_defa4170-0d19-0005-0004-bc88714345d2_ContentBits">
    <vt:lpwstr>0</vt:lpwstr>
  </property>
</Properties>
</file>