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77DB39E6-6104-4EA3-9EAC-F632AA9DD6F0}"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Opportunities!$A$1:$O$41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T2" i="3"/>
  <c r="T3" i="3"/>
  <c r="T4" i="3"/>
  <c r="T5" i="3"/>
  <c r="G35" i="4" s="1"/>
  <c r="T6" i="3"/>
  <c r="T7" i="3"/>
  <c r="T8" i="3"/>
  <c r="T9" i="3"/>
  <c r="G15" i="4" s="1"/>
  <c r="T10" i="3"/>
  <c r="T11" i="3"/>
  <c r="T12" i="3"/>
  <c r="T13" i="3"/>
  <c r="G22" i="4" s="1"/>
  <c r="T14" i="3"/>
  <c r="T15" i="3"/>
  <c r="T16" i="3"/>
  <c r="T17" i="3"/>
  <c r="G45" i="4" s="1"/>
  <c r="T18" i="3"/>
  <c r="T19" i="3"/>
  <c r="T20" i="3"/>
  <c r="T21" i="3"/>
  <c r="G31" i="4" s="1"/>
  <c r="T22" i="3"/>
  <c r="T23" i="3"/>
  <c r="T24" i="3"/>
  <c r="T25" i="3"/>
  <c r="G11" i="4" s="1"/>
  <c r="T26" i="3"/>
  <c r="T27" i="3"/>
  <c r="T28" i="3"/>
  <c r="T29" i="3"/>
  <c r="G25" i="4" s="1"/>
  <c r="T30" i="3"/>
  <c r="T31" i="3"/>
  <c r="T32" i="3"/>
  <c r="T33" i="3"/>
  <c r="G37" i="4" s="1"/>
  <c r="T34" i="3"/>
  <c r="T35" i="3"/>
  <c r="T36" i="3"/>
  <c r="T37" i="3"/>
  <c r="G8" i="4" s="1"/>
  <c r="T38" i="3"/>
  <c r="T39" i="3"/>
  <c r="T40" i="3"/>
  <c r="T41" i="3"/>
  <c r="G12" i="4" s="1"/>
  <c r="U2" i="3"/>
  <c r="U3" i="3"/>
  <c r="U4" i="3"/>
  <c r="U5" i="3"/>
  <c r="P35" i="4" s="1"/>
  <c r="J35" i="4" s="1"/>
  <c r="U6" i="3"/>
  <c r="U7" i="3"/>
  <c r="U8" i="3"/>
  <c r="U9" i="3"/>
  <c r="P15" i="4" s="1"/>
  <c r="J15" i="4" s="1"/>
  <c r="U10" i="3"/>
  <c r="U11" i="3"/>
  <c r="U12" i="3"/>
  <c r="U13" i="3"/>
  <c r="P22" i="4" s="1"/>
  <c r="J22" i="4" s="1"/>
  <c r="U14" i="3"/>
  <c r="U15" i="3"/>
  <c r="U16" i="3"/>
  <c r="U17" i="3"/>
  <c r="P45" i="4" s="1"/>
  <c r="J45" i="4" s="1"/>
  <c r="U18" i="3"/>
  <c r="U19" i="3"/>
  <c r="U20" i="3"/>
  <c r="U21" i="3"/>
  <c r="P31" i="4" s="1"/>
  <c r="J31" i="4" s="1"/>
  <c r="U22" i="3"/>
  <c r="U23" i="3"/>
  <c r="U24" i="3"/>
  <c r="U25" i="3"/>
  <c r="P11" i="4" s="1"/>
  <c r="J11" i="4" s="1"/>
  <c r="U26" i="3"/>
  <c r="U27" i="3"/>
  <c r="U28" i="3"/>
  <c r="U29" i="3"/>
  <c r="P25" i="4" s="1"/>
  <c r="J25" i="4" s="1"/>
  <c r="U30" i="3"/>
  <c r="U31" i="3"/>
  <c r="U32" i="3"/>
  <c r="U33" i="3"/>
  <c r="P37" i="4" s="1"/>
  <c r="J37" i="4" s="1"/>
  <c r="U34" i="3"/>
  <c r="U35" i="3"/>
  <c r="U36" i="3"/>
  <c r="U37" i="3"/>
  <c r="P8" i="4" s="1"/>
  <c r="J8" i="4" s="1"/>
  <c r="U38" i="3"/>
  <c r="U39" i="3"/>
  <c r="U40" i="3"/>
  <c r="U41" i="3"/>
  <c r="P12" i="4" s="1"/>
  <c r="J12" i="4" s="1"/>
  <c r="V2" i="3" a="1"/>
  <c r="V2" i="3" s="1"/>
  <c r="V3" i="3" a="1"/>
  <c r="V3" i="3" s="1"/>
  <c r="V4" i="3" a="1"/>
  <c r="V4" i="3" s="1"/>
  <c r="V5" i="3" a="1"/>
  <c r="V5" i="3" s="1"/>
  <c r="D35" i="4" s="1"/>
  <c r="S35" i="4" s="1"/>
  <c r="Y5" i="3" s="1"/>
  <c r="V6" i="3" a="1"/>
  <c r="V6" i="3" s="1"/>
  <c r="V7" i="3" a="1"/>
  <c r="V7" i="3" s="1"/>
  <c r="V8" i="3" a="1"/>
  <c r="V8" i="3" s="1"/>
  <c r="V9" i="3" a="1"/>
  <c r="V9" i="3"/>
  <c r="V10" i="3" a="1"/>
  <c r="V10" i="3" s="1"/>
  <c r="V11" i="3" a="1"/>
  <c r="V11" i="3" s="1"/>
  <c r="V12" i="3" a="1"/>
  <c r="V12" i="3" s="1"/>
  <c r="V13" i="3" a="1"/>
  <c r="V13" i="3"/>
  <c r="D22" i="4" s="1"/>
  <c r="V14" i="3" a="1"/>
  <c r="V14" i="3" s="1"/>
  <c r="V15" i="3" a="1"/>
  <c r="V15" i="3" s="1"/>
  <c r="V16" i="3" a="1"/>
  <c r="V16" i="3" s="1"/>
  <c r="V17" i="3" a="1"/>
  <c r="V17" i="3"/>
  <c r="D45" i="4" s="1"/>
  <c r="S45" i="4" s="1"/>
  <c r="Y17" i="3" s="1"/>
  <c r="V18" i="3" a="1"/>
  <c r="V18" i="3" s="1"/>
  <c r="V19" i="3" a="1"/>
  <c r="V19" i="3" s="1"/>
  <c r="V20" i="3" a="1"/>
  <c r="V20" i="3" s="1"/>
  <c r="V21" i="3" a="1"/>
  <c r="V21" i="3"/>
  <c r="V22" i="3" a="1"/>
  <c r="V22" i="3" s="1"/>
  <c r="V23" i="3" a="1"/>
  <c r="V23" i="3" s="1"/>
  <c r="V24" i="3" a="1"/>
  <c r="V24" i="3" s="1"/>
  <c r="V25" i="3" a="1"/>
  <c r="V25" i="3"/>
  <c r="D11" i="4" s="1"/>
  <c r="S11" i="4" s="1"/>
  <c r="Y25" i="3" s="1"/>
  <c r="V26" i="3" a="1"/>
  <c r="V26" i="3" s="1"/>
  <c r="V27" i="3" a="1"/>
  <c r="V27" i="3" s="1"/>
  <c r="V28" i="3" a="1"/>
  <c r="V28" i="3" s="1"/>
  <c r="V29" i="3" a="1"/>
  <c r="V29" i="3"/>
  <c r="D25" i="4" s="1"/>
  <c r="V30" i="3" a="1"/>
  <c r="V30" i="3" s="1"/>
  <c r="V31" i="3" a="1"/>
  <c r="V31" i="3" s="1"/>
  <c r="V32" i="3" a="1"/>
  <c r="V32" i="3" s="1"/>
  <c r="V33" i="3" a="1"/>
  <c r="V33" i="3"/>
  <c r="D37" i="4" s="1"/>
  <c r="S37" i="4" s="1"/>
  <c r="Y33" i="3" s="1"/>
  <c r="V34" i="3" a="1"/>
  <c r="V34" i="3" s="1"/>
  <c r="V35" i="3" a="1"/>
  <c r="V35" i="3" s="1"/>
  <c r="V36" i="3" a="1"/>
  <c r="V36" i="3" s="1"/>
  <c r="V37" i="3" a="1"/>
  <c r="V37" i="3"/>
  <c r="D8" i="4" s="1"/>
  <c r="V38" i="3" a="1"/>
  <c r="V38" i="3" s="1"/>
  <c r="V39" i="3" a="1"/>
  <c r="V39" i="3" s="1"/>
  <c r="V40" i="3" a="1"/>
  <c r="V40" i="3" s="1"/>
  <c r="V41" i="3" a="1"/>
  <c r="V41" i="3"/>
  <c r="D12" i="4" s="1"/>
  <c r="S12" i="4" s="1"/>
  <c r="Y41" i="3" s="1"/>
  <c r="W2" i="3"/>
  <c r="W3" i="3"/>
  <c r="W4" i="3"/>
  <c r="W5" i="3"/>
  <c r="W6" i="3"/>
  <c r="W7" i="3"/>
  <c r="W8" i="3"/>
  <c r="W9" i="3"/>
  <c r="W10" i="3"/>
  <c r="W11" i="3"/>
  <c r="W12" i="3"/>
  <c r="W13" i="3"/>
  <c r="Z13" i="3" s="1"/>
  <c r="W14" i="3"/>
  <c r="W15" i="3"/>
  <c r="W16" i="3"/>
  <c r="W17" i="3"/>
  <c r="W18" i="3"/>
  <c r="W19" i="3"/>
  <c r="W20" i="3"/>
  <c r="W21" i="3"/>
  <c r="Z21" i="3" s="1"/>
  <c r="W22" i="3"/>
  <c r="W23" i="3"/>
  <c r="W24" i="3"/>
  <c r="W25" i="3"/>
  <c r="W26" i="3"/>
  <c r="W27" i="3"/>
  <c r="W28" i="3"/>
  <c r="W29" i="3"/>
  <c r="Z29" i="3" s="1"/>
  <c r="W30" i="3"/>
  <c r="W31" i="3"/>
  <c r="W32" i="3"/>
  <c r="W33" i="3"/>
  <c r="W34" i="3"/>
  <c r="W35" i="3"/>
  <c r="W36" i="3"/>
  <c r="W37" i="3"/>
  <c r="Z37" i="3" s="1"/>
  <c r="W38" i="3"/>
  <c r="W39" i="3"/>
  <c r="W40" i="3"/>
  <c r="W41" i="3"/>
  <c r="Z41" i="3" s="1"/>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D2" i="3" s="1"/>
  <c r="AC3" i="3" a="1"/>
  <c r="AC3" i="3"/>
  <c r="AD3" i="3" s="1"/>
  <c r="AC4" i="3" a="1"/>
  <c r="AC4" i="3" s="1"/>
  <c r="AD4" i="3" s="1"/>
  <c r="AC5" i="3" a="1"/>
  <c r="AC5" i="3" s="1"/>
  <c r="AC6" i="3" a="1"/>
  <c r="AC6" i="3" s="1"/>
  <c r="AD6" i="3" s="1"/>
  <c r="AC7" i="3" a="1"/>
  <c r="AC7" i="3" s="1"/>
  <c r="AC8" i="3" a="1"/>
  <c r="AC8" i="3" s="1"/>
  <c r="AD8" i="3" s="1"/>
  <c r="AC9" i="3" a="1"/>
  <c r="AC9" i="3"/>
  <c r="I15" i="4" s="1"/>
  <c r="R15" i="4" s="1"/>
  <c r="AC10" i="3" a="1"/>
  <c r="AC10" i="3" s="1"/>
  <c r="AD10" i="3" s="1"/>
  <c r="AC11" i="3" a="1"/>
  <c r="AC11" i="3"/>
  <c r="AD11" i="3" s="1"/>
  <c r="AC12" i="3" a="1"/>
  <c r="AC12" i="3" s="1"/>
  <c r="AD12" i="3" s="1"/>
  <c r="AC13" i="3" a="1"/>
  <c r="AC13" i="3" s="1"/>
  <c r="AC14" i="3" a="1"/>
  <c r="AC14" i="3" s="1"/>
  <c r="AD14" i="3" s="1"/>
  <c r="AC15" i="3" a="1"/>
  <c r="AC15" i="3" s="1"/>
  <c r="AC16" i="3" a="1"/>
  <c r="AC16" i="3" s="1"/>
  <c r="AD16" i="3" s="1"/>
  <c r="AC17" i="3" a="1"/>
  <c r="AC17" i="3"/>
  <c r="I45" i="4" s="1"/>
  <c r="R45" i="4" s="1"/>
  <c r="AC18" i="3" a="1"/>
  <c r="AC18" i="3" s="1"/>
  <c r="AD18" i="3" s="1"/>
  <c r="AC19" i="3" a="1"/>
  <c r="AC19" i="3"/>
  <c r="AD19" i="3" s="1"/>
  <c r="AC20" i="3" a="1"/>
  <c r="AC20" i="3" s="1"/>
  <c r="AD20" i="3" s="1"/>
  <c r="AC21" i="3" a="1"/>
  <c r="AC21" i="3" s="1"/>
  <c r="AC22" i="3" a="1"/>
  <c r="AC22" i="3" s="1"/>
  <c r="AD22" i="3" s="1"/>
  <c r="AC23" i="3" a="1"/>
  <c r="AC23" i="3" s="1"/>
  <c r="AC24" i="3" a="1"/>
  <c r="AC24" i="3" s="1"/>
  <c r="AD24" i="3" s="1"/>
  <c r="AC25" i="3" a="1"/>
  <c r="AC25" i="3"/>
  <c r="I11" i="4" s="1"/>
  <c r="R11" i="4" s="1"/>
  <c r="AC26" i="3" a="1"/>
  <c r="AC26" i="3" s="1"/>
  <c r="AD26" i="3" s="1"/>
  <c r="AC27" i="3" a="1"/>
  <c r="AC27" i="3"/>
  <c r="AD27" i="3" s="1"/>
  <c r="AC28" i="3" a="1"/>
  <c r="AC28" i="3" s="1"/>
  <c r="AD28" i="3" s="1"/>
  <c r="AC29" i="3" a="1"/>
  <c r="AC29" i="3" s="1"/>
  <c r="AC30" i="3" a="1"/>
  <c r="AC30" i="3" s="1"/>
  <c r="AD30" i="3" s="1"/>
  <c r="AC31" i="3" a="1"/>
  <c r="AC31" i="3" s="1"/>
  <c r="AC32" i="3" a="1"/>
  <c r="AC32" i="3" s="1"/>
  <c r="AD32" i="3" s="1"/>
  <c r="AC33" i="3" a="1"/>
  <c r="AC33" i="3"/>
  <c r="I37" i="4" s="1"/>
  <c r="R37" i="4" s="1"/>
  <c r="AC34" i="3" a="1"/>
  <c r="AC34" i="3" s="1"/>
  <c r="AD34" i="3" s="1"/>
  <c r="AC35" i="3" a="1"/>
  <c r="AC35" i="3"/>
  <c r="AD35" i="3" s="1"/>
  <c r="AC36" i="3" a="1"/>
  <c r="AC36" i="3" s="1"/>
  <c r="AD36" i="3" s="1"/>
  <c r="AC37" i="3" a="1"/>
  <c r="AC37" i="3" s="1"/>
  <c r="AC38" i="3" a="1"/>
  <c r="AC38" i="3" s="1"/>
  <c r="AD38" i="3" s="1"/>
  <c r="AC39" i="3" a="1"/>
  <c r="AC39" i="3" s="1"/>
  <c r="AC40" i="3" a="1"/>
  <c r="AC40" i="3" s="1"/>
  <c r="AD40" i="3" s="1"/>
  <c r="AC41" i="3" a="1"/>
  <c r="AC41" i="3"/>
  <c r="AD41" i="3" s="1"/>
  <c r="D15" i="4"/>
  <c r="S15" i="4" s="1"/>
  <c r="Y9" i="3" s="1"/>
  <c r="D19" i="4"/>
  <c r="S19" i="4" s="1"/>
  <c r="Y8" i="3" s="1"/>
  <c r="D31" i="4"/>
  <c r="S31" i="4" s="1"/>
  <c r="Y21" i="3" s="1"/>
  <c r="D39" i="4"/>
  <c r="S39" i="4" s="1"/>
  <c r="Y2" i="3" s="1"/>
  <c r="D43" i="4"/>
  <c r="S43" i="4" s="1"/>
  <c r="Y10" i="3" s="1"/>
  <c r="D47" i="4"/>
  <c r="S47" i="4" s="1"/>
  <c r="Y14" i="3" s="1"/>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F9" i="4"/>
  <c r="F10" i="4"/>
  <c r="F13" i="4"/>
  <c r="F14" i="4"/>
  <c r="F16" i="4"/>
  <c r="F17" i="4"/>
  <c r="F18" i="4"/>
  <c r="F19" i="4"/>
  <c r="F20" i="4"/>
  <c r="F21" i="4"/>
  <c r="F23" i="4"/>
  <c r="F24" i="4"/>
  <c r="F26" i="4"/>
  <c r="F27" i="4"/>
  <c r="F28" i="4"/>
  <c r="F29" i="4"/>
  <c r="F30" i="4"/>
  <c r="F32" i="4"/>
  <c r="F33" i="4"/>
  <c r="F34" i="4"/>
  <c r="F36" i="4"/>
  <c r="F38" i="4"/>
  <c r="F39" i="4"/>
  <c r="F40" i="4"/>
  <c r="F41" i="4"/>
  <c r="F42" i="4"/>
  <c r="F43" i="4"/>
  <c r="F44" i="4"/>
  <c r="F46" i="4"/>
  <c r="F47" i="4"/>
  <c r="G9" i="4"/>
  <c r="G10" i="4"/>
  <c r="G13" i="4"/>
  <c r="G14" i="4"/>
  <c r="G16" i="4"/>
  <c r="G17" i="4"/>
  <c r="G18" i="4"/>
  <c r="G19" i="4"/>
  <c r="G20" i="4"/>
  <c r="G21" i="4"/>
  <c r="G23" i="4"/>
  <c r="G24" i="4"/>
  <c r="G26" i="4"/>
  <c r="G27" i="4"/>
  <c r="G28" i="4"/>
  <c r="G29" i="4"/>
  <c r="G30" i="4"/>
  <c r="G32" i="4"/>
  <c r="G33" i="4"/>
  <c r="G34" i="4"/>
  <c r="G36" i="4"/>
  <c r="G38" i="4"/>
  <c r="G39" i="4"/>
  <c r="G40" i="4"/>
  <c r="G41" i="4"/>
  <c r="G42" i="4"/>
  <c r="G43" i="4"/>
  <c r="G44" i="4"/>
  <c r="G46" i="4"/>
  <c r="G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9" i="4"/>
  <c r="I13" i="4"/>
  <c r="R13" i="4" s="1"/>
  <c r="I17" i="4"/>
  <c r="R17" i="4" s="1"/>
  <c r="I18" i="4"/>
  <c r="R18" i="4" s="1"/>
  <c r="I19" i="4"/>
  <c r="R19" i="4" s="1"/>
  <c r="I20" i="4"/>
  <c r="I21" i="4"/>
  <c r="R21" i="4" s="1"/>
  <c r="I26" i="4"/>
  <c r="R26" i="4" s="1"/>
  <c r="I28" i="4"/>
  <c r="I29" i="4"/>
  <c r="R29" i="4" s="1"/>
  <c r="I30" i="4"/>
  <c r="R30" i="4" s="1"/>
  <c r="I33" i="4"/>
  <c r="R33" i="4" s="1"/>
  <c r="I38" i="4"/>
  <c r="R38" i="4" s="1"/>
  <c r="I39" i="4"/>
  <c r="R39" i="4" s="1"/>
  <c r="I41" i="4"/>
  <c r="I43" i="4"/>
  <c r="R43"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9" i="4"/>
  <c r="R20" i="4"/>
  <c r="R28" i="4"/>
  <c r="R41" i="4"/>
  <c r="S8" i="4"/>
  <c r="Y37" i="3" s="1"/>
  <c r="S22" i="4"/>
  <c r="Y13" i="3" s="1"/>
  <c r="S25" i="4"/>
  <c r="Y29" i="3" s="1"/>
  <c r="P39" i="4"/>
  <c r="J39" i="4" s="1"/>
  <c r="P27" i="4"/>
  <c r="J27" i="4" s="1"/>
  <c r="P32" i="4"/>
  <c r="J32" i="4" s="1"/>
  <c r="P17" i="4"/>
  <c r="J17" i="4" s="1"/>
  <c r="P10" i="4"/>
  <c r="J10" i="4" s="1"/>
  <c r="P19" i="4"/>
  <c r="J19" i="4" s="1"/>
  <c r="P43" i="4"/>
  <c r="J43" i="4" s="1"/>
  <c r="P29" i="4"/>
  <c r="J29" i="4" s="1"/>
  <c r="P36" i="4"/>
  <c r="J36" i="4" s="1"/>
  <c r="P47" i="4"/>
  <c r="J47" i="4" s="1"/>
  <c r="P40" i="4"/>
  <c r="J40" i="4" s="1"/>
  <c r="P20" i="4"/>
  <c r="J20" i="4" s="1"/>
  <c r="P28" i="4"/>
  <c r="J28" i="4" s="1"/>
  <c r="P44" i="4"/>
  <c r="J44" i="4" s="1"/>
  <c r="P34" i="4"/>
  <c r="J34" i="4" s="1"/>
  <c r="P41" i="4"/>
  <c r="J41" i="4" s="1"/>
  <c r="P46" i="4"/>
  <c r="J46" i="4" s="1"/>
  <c r="P18" i="4"/>
  <c r="J18" i="4" s="1"/>
  <c r="P9" i="4"/>
  <c r="J9" i="4" s="1"/>
  <c r="P24" i="4"/>
  <c r="J24" i="4" s="1"/>
  <c r="P26" i="4"/>
  <c r="J26" i="4" s="1"/>
  <c r="P16" i="4"/>
  <c r="J16" i="4" s="1"/>
  <c r="P42" i="4"/>
  <c r="J42" i="4" s="1"/>
  <c r="P38" i="4"/>
  <c r="J38" i="4" s="1"/>
  <c r="P33" i="4"/>
  <c r="J33" i="4" s="1"/>
  <c r="P21" i="4"/>
  <c r="J21" i="4" s="1"/>
  <c r="P14" i="4"/>
  <c r="J14" i="4" s="1"/>
  <c r="P13" i="4"/>
  <c r="J13" i="4" s="1"/>
  <c r="P23" i="4"/>
  <c r="J23" i="4" s="1"/>
  <c r="P30" i="4"/>
  <c r="J30" i="4" s="1"/>
  <c r="S13" i="6"/>
  <c r="S14" i="6"/>
  <c r="S15" i="6"/>
  <c r="S16" i="6"/>
  <c r="S17" i="6"/>
  <c r="S18" i="6"/>
  <c r="A6" i="6"/>
  <c r="A5" i="6"/>
  <c r="A4" i="6"/>
  <c r="A3" i="6"/>
  <c r="A2" i="6"/>
  <c r="K9" i="6" a="1"/>
  <c r="K9" i="6" s="1"/>
  <c r="K8" i="6" a="1"/>
  <c r="K8" i="6" s="1"/>
  <c r="K3" i="6" a="1"/>
  <c r="K3" i="6" s="1"/>
  <c r="K6" i="6" a="1"/>
  <c r="K6" i="6" s="1"/>
  <c r="K5" i="6" a="1"/>
  <c r="K5" i="6" s="1"/>
  <c r="K4" i="6" a="1"/>
  <c r="K4" i="6" s="1"/>
  <c r="H3" i="6"/>
  <c r="H4" i="6"/>
  <c r="Z9" i="3" l="1"/>
  <c r="AD39" i="3"/>
  <c r="I23" i="4"/>
  <c r="R23" i="4" s="1"/>
  <c r="AD29" i="3"/>
  <c r="I25" i="4"/>
  <c r="R25" i="4" s="1"/>
  <c r="AD23" i="3"/>
  <c r="I46" i="4"/>
  <c r="R46" i="4" s="1"/>
  <c r="I22" i="4"/>
  <c r="R22" i="4" s="1"/>
  <c r="AD13" i="3"/>
  <c r="AD7" i="3"/>
  <c r="I10" i="4"/>
  <c r="R10" i="4" s="1"/>
  <c r="AD37" i="3"/>
  <c r="I8" i="4"/>
  <c r="R8" i="4" s="1"/>
  <c r="AD31" i="3"/>
  <c r="I42" i="4"/>
  <c r="R42" i="4" s="1"/>
  <c r="I31" i="4"/>
  <c r="R31" i="4" s="1"/>
  <c r="AD21" i="3"/>
  <c r="AD15" i="3"/>
  <c r="I40" i="4"/>
  <c r="R40" i="4" s="1"/>
  <c r="AD5" i="3"/>
  <c r="I35" i="4"/>
  <c r="R35" i="4" s="1"/>
  <c r="Z39" i="3"/>
  <c r="D23" i="4"/>
  <c r="S23" i="4" s="1"/>
  <c r="Y39" i="3" s="1"/>
  <c r="Z3" i="3"/>
  <c r="D27" i="4"/>
  <c r="S27" i="4" s="1"/>
  <c r="Y3" i="3" s="1"/>
  <c r="F35" i="4"/>
  <c r="I14" i="4"/>
  <c r="R14" i="4" s="1"/>
  <c r="AD17" i="3"/>
  <c r="Z25" i="3"/>
  <c r="Z14" i="3"/>
  <c r="Z5" i="3"/>
  <c r="F11" i="4"/>
  <c r="F22" i="4"/>
  <c r="I34" i="4"/>
  <c r="R34" i="4" s="1"/>
  <c r="AD33" i="3"/>
  <c r="Z8" i="3"/>
  <c r="F31" i="4"/>
  <c r="F15" i="4"/>
  <c r="Z10" i="3"/>
  <c r="Z2" i="3"/>
  <c r="Z36" i="3"/>
  <c r="D14" i="4"/>
  <c r="S14" i="4" s="1"/>
  <c r="Y36" i="3" s="1"/>
  <c r="Z28" i="3"/>
  <c r="D26" i="4"/>
  <c r="S26" i="4" s="1"/>
  <c r="Y28" i="3" s="1"/>
  <c r="Z20" i="3"/>
  <c r="D34" i="4"/>
  <c r="S34" i="4" s="1"/>
  <c r="Y20" i="3" s="1"/>
  <c r="F37" i="4"/>
  <c r="Z38" i="3"/>
  <c r="D13" i="4"/>
  <c r="S13" i="4" s="1"/>
  <c r="Y38" i="3" s="1"/>
  <c r="Z35" i="3"/>
  <c r="D21" i="4"/>
  <c r="S21" i="4" s="1"/>
  <c r="Y35" i="3" s="1"/>
  <c r="Z30" i="3"/>
  <c r="D16" i="4"/>
  <c r="S16" i="4" s="1"/>
  <c r="Y30" i="3" s="1"/>
  <c r="D24" i="4"/>
  <c r="S24" i="4" s="1"/>
  <c r="Y27" i="3" s="1"/>
  <c r="Z27" i="3"/>
  <c r="Z22" i="3"/>
  <c r="D41" i="4"/>
  <c r="S41" i="4" s="1"/>
  <c r="Y22" i="3" s="1"/>
  <c r="D44" i="4"/>
  <c r="S44" i="4" s="1"/>
  <c r="Y19" i="3" s="1"/>
  <c r="Z19" i="3"/>
  <c r="Z11" i="3"/>
  <c r="D29" i="4"/>
  <c r="S29" i="4" s="1"/>
  <c r="Y11" i="3" s="1"/>
  <c r="Z6" i="3"/>
  <c r="D17" i="4"/>
  <c r="S17" i="4" s="1"/>
  <c r="Y6" i="3" s="1"/>
  <c r="D36" i="4"/>
  <c r="S36" i="4" s="1"/>
  <c r="Y12" i="3" s="1"/>
  <c r="Z12" i="3"/>
  <c r="D32" i="4"/>
  <c r="S32" i="4" s="1"/>
  <c r="Y4" i="3" s="1"/>
  <c r="Z4" i="3"/>
  <c r="F12" i="4"/>
  <c r="F25" i="4"/>
  <c r="I44" i="4"/>
  <c r="R44" i="4" s="1"/>
  <c r="I36" i="4"/>
  <c r="R36" i="4" s="1"/>
  <c r="I32" i="4"/>
  <c r="R32" i="4" s="1"/>
  <c r="I24" i="4"/>
  <c r="R24" i="4" s="1"/>
  <c r="I16" i="4"/>
  <c r="R16" i="4" s="1"/>
  <c r="I12" i="4"/>
  <c r="R12" i="4" s="1"/>
  <c r="AD25" i="3"/>
  <c r="AD9" i="3"/>
  <c r="Z33" i="3"/>
  <c r="Z17" i="3"/>
  <c r="Z40" i="3"/>
  <c r="D30" i="4"/>
  <c r="S30" i="4" s="1"/>
  <c r="Y40" i="3" s="1"/>
  <c r="Z32" i="3"/>
  <c r="D38" i="4"/>
  <c r="S38" i="4" s="1"/>
  <c r="Y32" i="3" s="1"/>
  <c r="Z24" i="3"/>
  <c r="D18" i="4"/>
  <c r="S18" i="4" s="1"/>
  <c r="Y24" i="3" s="1"/>
  <c r="D20" i="4"/>
  <c r="S20" i="4" s="1"/>
  <c r="Y16" i="3" s="1"/>
  <c r="Z16" i="3"/>
  <c r="F8" i="4"/>
  <c r="F45" i="4"/>
  <c r="I47" i="4"/>
  <c r="R47" i="4" s="1"/>
  <c r="I27" i="4"/>
  <c r="R27" i="4" s="1"/>
  <c r="Z34" i="3"/>
  <c r="D33" i="4"/>
  <c r="S33" i="4" s="1"/>
  <c r="Y34" i="3" s="1"/>
  <c r="Z31" i="3"/>
  <c r="D42" i="4"/>
  <c r="S42" i="4" s="1"/>
  <c r="Y31" i="3" s="1"/>
  <c r="Z26" i="3"/>
  <c r="D9" i="4"/>
  <c r="S9" i="4" s="1"/>
  <c r="Y26" i="3" s="1"/>
  <c r="Z23" i="3"/>
  <c r="D46" i="4"/>
  <c r="S46" i="4" s="1"/>
  <c r="Y23" i="3" s="1"/>
  <c r="Z18" i="3"/>
  <c r="D28" i="4"/>
  <c r="S28" i="4" s="1"/>
  <c r="Y18" i="3" s="1"/>
  <c r="D40" i="4"/>
  <c r="S40" i="4" s="1"/>
  <c r="Y15" i="3" s="1"/>
  <c r="Z15" i="3"/>
  <c r="Z7" i="3"/>
  <c r="D10" i="4"/>
  <c r="S10" i="4" s="1"/>
  <c r="Y7" i="3" s="1"/>
  <c r="F3" i="6"/>
  <c r="F1" i="9" a="1"/>
  <c r="A16" i="5"/>
  <c r="A13" i="5"/>
  <c r="A14" i="5"/>
  <c r="A11" i="5"/>
  <c r="A15" i="5"/>
  <c r="A12" i="5"/>
  <c r="F4" i="6"/>
  <c r="L4" i="4"/>
  <c r="L3" i="4"/>
  <c r="E2" i="5" l="1"/>
  <c r="Q2" i="5" a="1"/>
  <c r="Q2" i="5" s="1"/>
  <c r="F1" i="9"/>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AH3" i="5"/>
  <c r="AH2" i="5"/>
  <c r="AH4" i="5"/>
  <c r="R4" i="5" l="1"/>
  <c r="R3" i="5"/>
  <c r="I3" i="5"/>
  <c r="I4" i="5"/>
  <c r="B2" i="5"/>
  <c r="D2" i="4"/>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<sst xmlns="http://schemas.openxmlformats.org/spreadsheetml/2006/main" count="700" uniqueCount="421">
  <si>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</si>
  <si>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</si>
  <si>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</si>
  <si>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</si>
  <si>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</si>
  <si>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</si>
  <si>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</si>
  <si>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</si>
  <si>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</si>
  <si>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</si>
  <si>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</si>
  <si>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</si>
  <si>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</si>
  <si>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</si>
  <si>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</si>
  <si>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</si>
  <si>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</si>
  <si>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</si>
  <si>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</si>
  <si>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</si>
  <si>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</si>
  <si>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</si>
  <si>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</si>
  <si>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</si>
  <si>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</si>
  <si>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</si>
  <si>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</si>
  <si>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</si>
  <si>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</si>
  <si>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</si>
  <si>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</si>
  <si>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</si>
  <si>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</si>
  <si>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</si>
  <si>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</si>
  <si>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</si>
  <si>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</si>
  <si>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</si>
  <si>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</si>
  <si>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</si>
  <si>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</si>
  <si>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</si>
  <si>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</si>
  <si>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</si>
  <si>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</si>
  <si>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</si>
  <si>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</si>
  <si>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</si>
  <si>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</si>
  <si>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</si>
  <si>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</si>
  <si>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</si>
  <si>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</si>
  <si>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</si>
  <si>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</si>
  <si>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</si>
  <si>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</si>
  <si>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</si>
  <si>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</si>
  <si>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</si>
  <si>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</si>
  <si>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</si>
  <si>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</si>
  <si>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</si>
  <si>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</si>
  <si>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</si>
  <si>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</si>
  <si>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</si>
  <si>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</si>
  <si>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</si>
  <si>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</si>
  <si>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</si>
  <si>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</si>
  <si>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</si>
  <si>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</si>
  <si>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</si>
  <si>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</si>
  <si>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</si>
  <si>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</si>
  <si>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</si>
  <si>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</si>
  <si>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</si>
  <si>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</si>
  <si>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</si>
  <si>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</si>
  <si>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</si>
  <si>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</si>
  <si>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</si>
  <si>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</si>
  <si>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</si>
  <si>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</si>
  <si>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</si>
  <si>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</si>
  <si>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</si>
  <si>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</si>
  <si>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</si>
  <si>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</si>
  <si>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</si>
  <si>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</si>
  <si>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</si>
  <si>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</si>
  <si>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</si>
  <si>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</si>
  <si>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</si>
  <si>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</si>
  <si>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</si>
  <si>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</si>
  <si>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</si>
  <si>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</si>
  <si>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</si>
  <si>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</si>
  <si>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</si>
  <si>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</si>
  <si>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</si>
  <si>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</si>
  <si>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</si>
  <si>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</si>
  <si>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</si>
  <si>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</si>
  <si>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</si>
  <si>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</si>
  <si>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</si>
  <si>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</si>
  <si>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</si>
  <si>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</si>
  <si>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</si>
  <si>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</si>
  <si>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</si>
  <si>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</si>
  <si>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</si>
  <si>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</si>
  <si>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</si>
  <si>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</si>
  <si>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</si>
  <si>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</si>
  <si>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</si>
  <si>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</si>
  <si>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</si>
  <si>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</si>
  <si>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</si>
  <si>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</si>
  <si>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</si>
  <si>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</si>
  <si>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</si>
  <si>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</si>
  <si>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</si>
  <si>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</si>
  <si>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</si>
  <si>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</si>
  <si>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</si>
  <si>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</si>
  <si>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</si>
  <si>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</si>
  <si>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</si>
  <si>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</si>
  <si>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</si>
  <si>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</si>
  <si>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</si>
  <si>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</si>
  <si>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</si>
  <si>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</si>
  <si>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</si>
  <si>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</si>
  <si>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</si>
  <si>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</si>
  <si>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</si>
  <si>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</si>
  <si>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</si>
  <si>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</si>
  <si>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</si>
  <si>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</si>
  <si>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</si>
  <si>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</si>
  <si>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</si>
  <si>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</si>
  <si>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</si>
  <si>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</si>
  <si>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</si>
  <si>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</si>
  <si>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</si>
  <si>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</si>
  <si>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</si>
  <si>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</si>
  <si>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</si>
  <si>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</si>
  <si>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</si>
  <si>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</si>
  <si>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</si>
  <si>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</si>
  <si>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</si>
  <si>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</si>
  <si>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</si>
  <si>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</si>
  <si>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</si>
  <si>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</si>
  <si>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</si>
  <si>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</si>
  <si>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</si>
  <si>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</si>
  <si>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</si>
  <si>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</si>
  <si>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</si>
  <si>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</si>
  <si>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</si>
  <si>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</si>
  <si>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</si>
  <si>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</si>
  <si>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</si>
  <si>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</si>
  <si>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</si>
  <si>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</si>
  <si>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</si>
  <si>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</si>
  <si>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</si>
  <si>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</si>
  <si>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</si>
  <si>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</si>
  <si>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</si>
  <si>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</si>
  <si>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</si>
  <si>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</si>
  <si>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</si>
  <si>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</si>
  <si>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</si>
  <si>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</si>
  <si>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</si>
  <si>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</si>
  <si>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</si>
  <si>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</si>
  <si>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</si>
  <si>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</si>
  <si>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</si>
  <si>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</si>
  <si>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</si>
  <si>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</si>
  <si>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</si>
  <si>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</si>
  <si>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</si>
  <si>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</si>
  <si>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</si>
  <si>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</si>
  <si>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</si>
  <si>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</si>
  <si>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</si>
  <si>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</si>
  <si>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</si>
  <si>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</si>
  <si>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</si>
  <si>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</si>
  <si>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</si>
  <si>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</si>
  <si>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</si>
  <si>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</si>
  <si>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</si>
  <si>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</si>
  <si>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</si>
  <si>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</si>
  <si>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</si>
  <si>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</si>
  <si>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</si>
  <si>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</si>
  <si>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</si>
  <si>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</si>
  <si>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</si>
  <si>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</si>
  <si>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</si>
  <si>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</si>
  <si>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</si>
  <si>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</si>
  <si>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</si>
  <si>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</si>
  <si>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</si>
  <si>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</si>
  <si>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</si>
  <si>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</si>
  <si>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</si>
  <si>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</si>
  <si>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</si>
  <si>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</si>
  <si>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</si>
  <si>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</si>
  <si>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</si>
  <si>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</si>
  <si>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</si>
  <si>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</si>
  <si>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</si>
  <si>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</si>
  <si>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</si>
  <si>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</si>
  <si>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</si>
  <si>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</si>
  <si>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</si>
  <si>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</si>
  <si>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</si>
  <si>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</si>
  <si>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</si>
  <si>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</si>
  <si>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</si>
  <si>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</si>
  <si>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</si>
  <si>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</si>
  <si>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</si>
  <si>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</si>
  <si>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</si>
  <si>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</si>
  <si>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</si>
  <si>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</si>
  <si>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</si>
  <si>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</si>
  <si>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</si>
  <si>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</si>
  <si>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</si>
  <si>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</si>
  <si>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</si>
  <si>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</si>
  <si>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</si>
  <si>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</si>
  <si>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</si>
  <si>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</si>
  <si>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</si>
  <si>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</si>
  <si>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</si>
  <si>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</si>
  <si>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</si>
  <si>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</si>
  <si>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</si>
  <si>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</si>
  <si>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</si>
  <si>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</si>
  <si>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</si>
  <si>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</si>
  <si>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</si>
  <si>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</si>
  <si>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</si>
  <si>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</si>
  <si>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</si>
  <si>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</si>
  <si>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</si>
  <si>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</si>
  <si>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</si>
  <si>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</si>
  <si>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</si>
  <si>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</si>
  <si>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</si>
  <si>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</si>
  <si>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</si>
  <si>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</si>
  <si>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</si>
  <si>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</si>
  <si>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</si>
  <si>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</si>
  <si>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</si>
  <si>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</si>
  <si>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</si>
  <si>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</si>
  <si>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</si>
  <si>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</si>
  <si>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</si>
  <si>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</si>
  <si>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</si>
  <si>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</si>
  <si>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</si>
  <si>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</si>
  <si>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</si>
  <si>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</si>
  <si>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</si>
  <si>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</si>
  <si>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</si>
  <si>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</si>
  <si>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</si>
  <si>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</si>
  <si>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</si>
  <si>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</si>
  <si>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</si>
  <si>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</si>
  <si>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</si>
  <si>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</si>
  <si>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</si>
  <si>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</si>
  <si>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</si>
  <si>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</si>
  <si>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</si>
  <si>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</si>
  <si>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</si>
  <si>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</si>
  <si>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</si>
  <si>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</si>
  <si>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</si>
  <si>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</si>
  <si>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</si>
  <si>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</si>
  <si>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</si>
  <si>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</si>
  <si>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</si>
  <si>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</si>
  <si>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</si>
  <si>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</si>
  <si>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</si>
  <si>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</si>
  <si>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</si>
  <si>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</si>
  <si>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</si>
  <si>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</si>
  <si>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</si>
  <si>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</si>
  <si>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</si>
  <si>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</si>
  <si>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</si>
  <si>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</si>
  <si>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</si>
  <si>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</si>
  <si>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</si>
  <si>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</si>
  <si>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manual2</t>
  </si>
  <si>
    <t>2025-08-11T15:16:06Z</t>
  </si>
  <si>
    <t>2025-08-11T15:16:07Z</t>
  </si>
  <si>
    <t>2025-08-11T15:16:08Z</t>
  </si>
  <si>
    <t>StartDate</t>
  </si>
  <si>
    <t>RecurringRevenueModel</t>
  </si>
  <si>
    <t>Recurrences</t>
  </si>
  <si>
    <t xml:space="preserve">another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</si>
</sst>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5">
    <dxf>
      <numFmt numFmtId="19" formatCode="m/d/yyyy"/>
    </dxf>
    <dxf>
      <numFmt numFmtId="19" formatCode="m/d/yyyy"/>
    </dxf>
    <dxf>
      <numFmt numFmtId="19" formatCode="m/d/yyyy"/>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numFmt numFmtId="0" formatCode="General"/>
    </dxf>
    <dxf>
      <numFmt numFmtId="0" formatCode="Genera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169703</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2"/>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0"/>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15">
      <calculatedColumnFormula>_xlfn.XLOOKUP(View[[#This Row],[ID]],Opportunities[ID],Opportunities[status symbol])</calculatedColumnFormula>
    </tableColumn>
    <tableColumn id="4" xr3:uid="{D0C93997-AE18-4F2C-9498-E378F0368CD3}" uniqueName="4" name=" 🔗Opportunity" queryTableFieldId="4" dataDxfId="14"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3"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12" dataCellStyle="Normal">
      <calculatedColumnFormula>_xlfn.XLOOKUP(View[[#This Row],[ID]],Opportunities[ID],Opportunities[DisplayStage])</calculatedColumnFormula>
    </tableColumn>
    <tableColumn id="7" xr3:uid="{36D3885A-765B-43F4-B223-18E0110E7BAC}" uniqueName="7" name="Opp Value" queryTableFieldId="7" dataDxfId="1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0" dataCellStyle="Percent">
      <calculatedColumnFormula>_xlfn.XLOOKUP(View[[#This Row],[ID]],Opportunities[ID],Opportunities[WinProbDisplay])</calculatedColumnFormula>
    </tableColumn>
    <tableColumn id="2" xr3:uid="{CEE680CE-7B28-4425-8EF9-E8A1C22CD40F}" uniqueName="2" name="Expected Rev" queryTableFieldId="31" dataDxfId="9" dataCellStyle="Percent">
      <calculatedColumnFormula>View[[#This Row],[Estmated Revenue]]</calculatedColumnFormula>
    </tableColumn>
    <tableColumn id="10" xr3:uid="{B7055589-582D-4A7C-ACCD-633272C194D8}" uniqueName="10" name="Close" queryTableFieldId="10" dataDxfId="8" dataCellStyle="Percent">
      <calculatedColumnFormula>_xlfn.XLOOKUP(View[[#This Row],[ID]],Opportunities[ID],Opportunities[Close])</calculatedColumnFormula>
    </tableColumn>
    <tableColumn id="20" xr3:uid="{59C0ACCC-1D82-45A6-AFAA-3712BAC86C84}" uniqueName="20" name="Last Comment" queryTableFieldId="30" dataDxfId="7"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 dataCellStyle="Percent">
      <calculatedColumnFormula>_xlfn.XLOOKUP(View[[#This Row],[ID]],Opportunities[ID],Opportunities[NextMilestoneDate])-TODAY()</calculatedColumnFormula>
    </tableColumn>
    <tableColumn id="9" xr3:uid="{52FF3CBA-17BB-47F5-85A3-2DEE8B12587C}" uniqueName="9" name="Close Quarter" queryTableFieldId="9" dataDxfId="5">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 dataCellStyle="Comma">
      <calculatedColumnFormula>_xlfn.XLOOKUP(View[[#This Row],[ID]],Opportunities[ID],Opportunities[Weighted])/1000</calculatedColumnFormula>
    </tableColumn>
    <tableColumn id="15" xr3:uid="{FBDC7969-7E8D-49D4-8066-6E0E6F1203F0}" uniqueName="15" name="Unweighted" queryTableFieldId="25" dataDxfId="3">
      <calculatedColumnFormula>_xlfn.XLOOKUP(View[[#This Row],[ID]],Opportunities[ID],Opportunities[Amount])/1000</calculatedColumnFormula>
    </tableColumn>
    <tableColumn id="16" xr3:uid="{EF89BB7F-252B-45F9-8123-82BF9FB66AF0}" uniqueName="16" name="High Probability" queryTableFieldId="26" dataDxfId="54">
      <calculatedColumnFormula>View[[#This Row],[Win Probability]]="High"</calculatedColumnFormula>
    </tableColumn>
    <tableColumn id="17" xr3:uid="{4BD52F12-45D4-4BCC-83AA-14BDE7142C90}" uniqueName="17" name="Visible" queryTableFieldId="27" dataDxfId="53">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52" dataDxfId="51">
  <autoFilter ref="P12:S18" xr:uid="{798014A7-9B70-4B09-AE44-5A5C555476EA}"/>
  <tableColumns count="4">
    <tableColumn id="2" xr3:uid="{AE651EA8-D54C-41D9-9B8B-F22570081D8A}" name="Index" dataDxfId="50"/>
    <tableColumn id="4" xr3:uid="{C19B61BA-D78B-49C2-A0CB-958A7968F4C6}" name="Symbol" dataDxfId="49"/>
    <tableColumn id="1" xr3:uid="{4A0C0D5E-C576-4851-BAD7-E1720F55F59A}" name="Stage Name" dataDxfId="48"/>
    <tableColumn id="3" xr3:uid="{38808F5D-2627-4FC4-9878-8AC61142049B}" name="Display" dataDxfId="47">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46" dataDxfId="45">
  <autoFilter ref="C3:D6" xr:uid="{7A50DF75-ED41-40F4-8782-A0EFFD2E6988}"/>
  <tableColumns count="2">
    <tableColumn id="1" xr3:uid="{3B8690D0-B449-4F2C-BFA1-0D9AAF577107}" name="Win Probability" dataDxfId="44"/>
    <tableColumn id="2" xr3:uid="{E4A73AC8-36BB-4D8D-934C-54FE86976EC9}" name="Value" dataDxfId="43"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
    <tableColumn id="11" xr3:uid="{0D6E2E89-0B8C-4024-A956-046F884205B4}" uniqueName="11" name="NextMilestoneDate" queryTableFieldId="91" dataDxfId="1"/>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0"/>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42">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1">
      <calculatedColumnFormula>"CY"&amp;RIGHT(YEAR(Opportunities[[#This Row],[Close]]),2)&amp;"-Q"&amp;ROUNDUP(MONTH(Opportunities[[#This Row],[Close]])/3, 0)</calculatedColumnFormula>
    </tableColumn>
    <tableColumn id="31" xr3:uid="{AFAB2CEE-41EC-476B-8EF4-F01AEE459A32}" uniqueName="31" name="url" queryTableFieldId="40" dataDxfId="40">
      <calculatedColumnFormula>siteUrl&amp;"/Lists/"&amp;oppList&amp;"/DispForm.aspx?ID="&amp;Opportunities[[#This Row],[ID]]</calculatedColumnFormula>
    </tableColumn>
    <tableColumn id="40" xr3:uid="{8BD6C9BB-E6FD-4E8E-A509-12D471DAA77F}" uniqueName="40" name="StageNumber" queryTableFieldId="54" dataDxfId="39">
      <calculatedColumnFormula>_xlfn.XLOOKUP(Opportunities[[#This Row],[Stage]],stage[Stage Name],stage[Index],"")</calculatedColumnFormula>
    </tableColumn>
    <tableColumn id="41" xr3:uid="{EDB4C612-1CC1-4B3C-B38D-DFE04A906351}" uniqueName="41" name="DisplayStage" queryTableFieldId="55" dataDxfId="38">
      <calculatedColumnFormula>_xlfn.XLOOKUP(Opportunities[[#This Row],[StageNumber]],stage[Index],stage[Display])</calculatedColumnFormula>
    </tableColumn>
    <tableColumn id="52" xr3:uid="{29FD805D-0C67-486B-AABC-E086612B3426}" uniqueName="52" name="Weighted" queryTableFieldId="70" dataDxfId="37">
      <calculatedColumnFormula>Opportunities[[#This Row],[Amount]]*_xlfn.XLOOKUP(Opportunities[[#This Row],[Probability]],prob[Win Probability],prob[Value])</calculatedColumnFormula>
    </tableColumn>
    <tableColumn id="56" xr3:uid="{9E365C66-70DC-4C5C-893A-3785B1B9D44C}" uniqueName="56" name="status symbol" queryTableFieldId="76" dataDxfId="36">
      <calculatedColumnFormula array="1">_xlfn.SWITCH(Opportunities[[#This Row],[Status]],"At Risk","⚠","Active","✓","⮾")</calculatedColumnFormula>
    </tableColumn>
    <tableColumn id="15" xr3:uid="{952135CC-0409-4FA2-BB0A-34668B61689B}" uniqueName="15" name="Customer Name" queryTableFieldId="104" dataDxfId="17">
      <calculatedColumnFormula>_xlfn.XLOOKUP(Opportunities[[#This Row],[CustomerId]],Customers[Id],Customers[Customer Name])</calculatedColumnFormula>
    </tableColumn>
    <tableColumn id="16" xr3:uid="{812C7365-FD2B-4EFB-8119-BF4F00253961}" uniqueName="16" name="CustomerRecordURL" queryTableFieldId="105" dataDxfId="16">
      <calculatedColumnFormula>_xlfn.XLOOKUP(Opportunities[[#This Row],[CustomerId]],Customers[Id],Customers[url2])</calculatedColumnFormula>
    </tableColumn>
    <tableColumn id="17" xr3:uid="{39447595-3500-4B90-9B69-594F9ED985D4}" uniqueName="17" name="Visible" queryTableFieldId="106" dataDxfId="35">
      <calculatedColumnFormula>_xlfn.XLOOKUP(Opportunities[[#This Row],[ID]],View[ID],View[Visible])</calculatedColumnFormula>
    </tableColumn>
    <tableColumn id="3" xr3:uid="{11F9B80B-B6B4-4FB8-ACD8-AAAC59768B2A}" uniqueName="3" name="Display" queryTableFieldId="116" dataDxfId="3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3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32"/>
    <tableColumn id="6" xr3:uid="{181A8E3E-DBF5-4AEA-99B6-D8CAED362658}" uniqueName="6" name="WinProbDisplay" queryTableFieldId="119" dataDxfId="31">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30">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9">
      <calculatedColumnFormula>siteUrl&amp;"/Lists/"&amp;custList&amp;"/DispForm.aspx?ID="&amp;Customers[[#This Row],[Id]]</calculatedColumnFormula>
    </tableColumn>
    <tableColumn id="23" xr3:uid="{F1BC9043-195B-408B-8596-3FE166B5CF78}" uniqueName="23" name="Customer Name2" queryTableFieldId="60" dataDxfId="28">
      <calculatedColumnFormula>_xlfn.XLOOKUP(Customers[[#This Row],[Id]],Customers[Id],#REF!)</calculatedColumnFormula>
    </tableColumn>
    <tableColumn id="24" xr3:uid="{388F5F30-FCA2-45B0-938D-A8DFAA1EFCA9}" uniqueName="24" name="CustomerRecordUrl" queryTableFieldId="61" dataDxfId="27">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Z28" sqref="Z28"/>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7.42578125" bestFit="1" customWidth="1"/>
    <col min="7" max="7" width="22.140625" bestFit="1" customWidth="1"/>
    <col min="8" max="8" width="12.7109375" bestFit="1" customWidth="1"/>
    <col min="9" max="9" width="17.140625" bestFit="1" customWidth="1"/>
    <col min="10" max="10" width="15.7109375" customWidth="1"/>
    <col min="11" max="11" width="12.5703125" bestFit="1" customWidth="1"/>
    <col min="12" max="12" width="19.710937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xml:space="preserve">another comment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26" priority="23">
      <formula>D8="⚠"</formula>
    </cfRule>
    <cfRule type="expression" dxfId="25" priority="24">
      <formula>D8="⮾"</formula>
    </cfRule>
    <cfRule type="expression" dxfId="24"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23" priority="10">
      <formula>G8="3 - Proposal"</formula>
    </cfRule>
    <cfRule type="expression" dxfId="22" priority="11">
      <formula>G8="4 - Negotiation"</formula>
    </cfRule>
    <cfRule type="expression" dxfId="21" priority="12">
      <formula>G8="5 - Project Execution"</formula>
    </cfRule>
    <cfRule type="expression" dxfId="20" priority="13">
      <formula>G8="6 - Closeout"</formula>
    </cfRule>
    <cfRule type="expression" dxfId="19" priority="14">
      <formula>G8="1 - Lead Qualification"</formula>
    </cfRule>
    <cfRule type="expression" dxfId="18"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opLeftCell="B1" workbookViewId="0">
      <selection activeCell="H3" sqref="H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413</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manual2Customers</v>
      </c>
      <c r="J3" s="53" t="s">
        <v>403</v>
      </c>
      <c r="K3" s="48" t="str" cm="1">
        <f t="array" ref="K3">"./Deploy-Lists.ps1"&amp; psAftermetter</f>
        <v>./Deploy-Lists.ps1 -SiteUrl "https://cleansheet5.sharepoint.com/sites/SalesFunnel/" -ListPrefix "manual2"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manual2Opportunities</v>
      </c>
      <c r="K4" s="48" t="str" cm="1">
        <f t="array" ref="K4">"./Set-Required-Fields.ps1" &amp;psAftermetter</f>
        <v>./Set-Required-Fields.ps1 -SiteUrl "https://cleansheet5.sharepoint.com/sites/SalesFunnel/" -ListPrefix "manual2"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"manual2"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"manual2"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"manual2" -ClientId "4f2cadf3-cdfe-4c73-819d-6e8141ad5b51"</v>
      </c>
    </row>
    <row r="9" spans="1:19" x14ac:dyDescent="0.25">
      <c r="K9" s="48" t="str" cm="1">
        <f t="array" ref="K9">"./Delete-Lists.ps1"&amp;psAftermetter</f>
        <v>./Delete-Lists.ps1 -SiteUrl "https://cleansheet5.sharepoint.com/sites/SalesFunnel/" -ListPrefix "manual2" -ClientId "4f2cadf3-cdfe-4c73-819d-6e8141ad5b51"</v>
      </c>
    </row>
    <row r="11" spans="1:19" x14ac:dyDescent="0.25">
      <c r="I11" s="34"/>
    </row>
    <row r="12" spans="1:19" x14ac:dyDescent="0.25">
      <c r="I12" s="34"/>
      <c r="P12" s="12" t="s">
        <v>33</v>
      </c>
      <c r="Q12" s="12" t="s">
        <v>405</v>
      </c>
      <c r="R12" s="12" t="s">
        <v>91</v>
      </c>
      <c r="S12" s="12" t="s">
        <v>382</v>
      </c>
    </row>
    <row r="13" spans="1:19" ht="20.25" x14ac:dyDescent="0.3">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7.7109375"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389</v>
      </c>
      <c r="B1" t="s">
        <v>95</v>
      </c>
      <c r="C1" t="s">
        <v>13</v>
      </c>
      <c r="D1" t="s">
        <v>14</v>
      </c>
      <c r="E1" t="s">
        <v>15</v>
      </c>
      <c r="F1" t="s">
        <v>16</v>
      </c>
      <c r="G1" t="s">
        <v>34</v>
      </c>
      <c r="H1" t="s">
        <v>39</v>
      </c>
      <c r="I1" t="s">
        <v>38</v>
      </c>
      <c r="J1" t="s">
        <v>390</v>
      </c>
      <c r="K1" t="s">
        <v>46</v>
      </c>
      <c r="L1" t="s">
        <v>94</v>
      </c>
      <c r="M1" t="s">
        <v>417</v>
      </c>
      <c r="N1" t="s">
        <v>418</v>
      </c>
      <c r="O1" t="s">
        <v>419</v>
      </c>
      <c r="P1" t="s">
        <v>31</v>
      </c>
      <c r="Q1" t="s">
        <v>32</v>
      </c>
      <c r="R1" t="s">
        <v>29</v>
      </c>
      <c r="S1" t="s">
        <v>35</v>
      </c>
      <c r="T1" t="s">
        <v>36</v>
      </c>
      <c r="U1" t="s">
        <v>41</v>
      </c>
      <c r="V1" t="s">
        <v>77</v>
      </c>
      <c r="W1" t="s">
        <v>90</v>
      </c>
      <c r="X1" t="s">
        <v>147</v>
      </c>
      <c r="Y1" t="s">
        <v>45</v>
      </c>
      <c r="Z1" t="s">
        <v>382</v>
      </c>
      <c r="AA1" t="s">
        <v>30</v>
      </c>
      <c r="AB1" t="s">
        <v>392</v>
      </c>
      <c r="AC1" t="s">
        <v>404</v>
      </c>
      <c r="AD1" t="s">
        <v>28</v>
      </c>
    </row>
    <row r="2" spans="1:30" x14ac:dyDescent="0.25">
      <c r="A2">
        <v>1</v>
      </c>
      <c r="B2" t="s">
        <v>96</v>
      </c>
      <c r="C2" t="s">
        <v>17</v>
      </c>
      <c r="D2" t="s">
        <v>20</v>
      </c>
      <c r="E2">
        <v>908380</v>
      </c>
      <c r="F2" t="s">
        <v>89</v>
      </c>
      <c r="G2" s="41">
        <v>46261</v>
      </c>
      <c r="H2" s="41">
        <v>45920</v>
      </c>
      <c r="I2" t="s">
        <v>110</v>
      </c>
      <c r="J2">
        <v>1</v>
      </c>
      <c r="L2" t="s">
        <v>97</v>
      </c>
      <c r="M2" s="41">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https://cleansheet5.sharepoint.com/sites/SalesFunnel//Lists/manual2Opportunities/DispForm.aspx?ID=1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https://cleansheet5.sharepoint.com/sites/SalesFunnel//Lists/manual2Customers/DispForm.aspx?ID=1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99</v>
      </c>
      <c r="C3" t="s">
        <v>17</v>
      </c>
      <c r="D3" t="s">
        <v>20</v>
      </c>
      <c r="E3">
        <v>1096559</v>
      </c>
      <c r="F3" t="s">
        <v>88</v>
      </c>
      <c r="G3" s="41">
        <v>46122</v>
      </c>
      <c r="H3" s="41">
        <v>45930</v>
      </c>
      <c r="I3" t="s">
        <v>156</v>
      </c>
      <c r="J3">
        <v>12</v>
      </c>
      <c r="L3" t="s">
        <v>150</v>
      </c>
      <c r="M3" s="41">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https://cleansheet5.sharepoint.com/sites/SalesFunnel//Lists/manual2Opportunities/DispForm.aspx?ID=2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https://cleansheet5.sharepoint.com/sites/SalesFunnel//Lists/manual2Customers/DispForm.aspx?ID=12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102</v>
      </c>
      <c r="C4" t="s">
        <v>17</v>
      </c>
      <c r="D4" t="s">
        <v>23</v>
      </c>
      <c r="E4">
        <v>1433298</v>
      </c>
      <c r="F4" t="s">
        <v>89</v>
      </c>
      <c r="G4" s="41">
        <v>46171</v>
      </c>
      <c r="H4" s="41">
        <v>45929</v>
      </c>
      <c r="I4" t="s">
        <v>107</v>
      </c>
      <c r="J4">
        <v>28</v>
      </c>
      <c r="L4" t="s">
        <v>106</v>
      </c>
      <c r="M4" s="41">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https://cleansheet5.sharepoint.com/sites/SalesFunnel//Lists/manual2Opportunities/DispForm.aspx?ID=3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https://cleansheet5.sharepoint.com/sites/SalesFunnel//Lists/manual2Customers/DispForm.aspx?ID=28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105</v>
      </c>
      <c r="C5" t="s">
        <v>19</v>
      </c>
      <c r="D5" t="s">
        <v>22</v>
      </c>
      <c r="E5">
        <v>649701</v>
      </c>
      <c r="F5" t="s">
        <v>89</v>
      </c>
      <c r="G5" s="41">
        <v>46197</v>
      </c>
      <c r="H5" s="41">
        <v>45893</v>
      </c>
      <c r="I5" t="s">
        <v>158</v>
      </c>
      <c r="J5">
        <v>24</v>
      </c>
      <c r="L5" t="s">
        <v>162</v>
      </c>
      <c r="M5" s="41">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https://cleansheet5.sharepoint.com/sites/SalesFunnel//Lists/manual2Opportunities/DispForm.aspx?ID=4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https://cleansheet5.sharepoint.com/sites/SalesFunnel//Lists/manual2Customers/DispForm.aspx?ID=24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108</v>
      </c>
      <c r="C6" t="s">
        <v>19</v>
      </c>
      <c r="D6" t="s">
        <v>21</v>
      </c>
      <c r="E6">
        <v>1191206</v>
      </c>
      <c r="F6" t="s">
        <v>89</v>
      </c>
      <c r="G6" s="41">
        <v>46042</v>
      </c>
      <c r="H6" s="41">
        <v>45889</v>
      </c>
      <c r="I6" t="s">
        <v>153</v>
      </c>
      <c r="J6">
        <v>2</v>
      </c>
      <c r="L6" t="s">
        <v>106</v>
      </c>
      <c r="M6" s="41">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https://cleansheet5.sharepoint.com/sites/SalesFunnel//Lists/manual2Opportunities/DispForm.aspx?ID=5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https://cleansheet5.sharepoint.com/sites/SalesFunnel//Lists/manual2Customers/DispForm.aspx?ID=2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152</v>
      </c>
      <c r="C7" t="s">
        <v>19</v>
      </c>
      <c r="D7" t="s">
        <v>18</v>
      </c>
      <c r="E7">
        <v>990593</v>
      </c>
      <c r="F7" t="s">
        <v>89</v>
      </c>
      <c r="G7" s="41">
        <v>45943</v>
      </c>
      <c r="H7" s="41">
        <v>45908</v>
      </c>
      <c r="I7" t="s">
        <v>98</v>
      </c>
      <c r="J7">
        <v>1</v>
      </c>
      <c r="L7" t="s">
        <v>97</v>
      </c>
      <c r="M7" s="41">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https://cleansheet5.sharepoint.com/sites/SalesFunnel//Lists/manual2Opportunities/DispForm.aspx?ID=6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https://cleansheet5.sharepoint.com/sites/SalesFunnel//Lists/manual2Customers/DispForm.aspx?ID=1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154</v>
      </c>
      <c r="C8" t="s">
        <v>19</v>
      </c>
      <c r="D8" t="s">
        <v>22</v>
      </c>
      <c r="E8">
        <v>1166392</v>
      </c>
      <c r="F8" t="s">
        <v>87</v>
      </c>
      <c r="G8" s="41">
        <v>46055</v>
      </c>
      <c r="H8" s="41">
        <v>45919</v>
      </c>
      <c r="I8" t="s">
        <v>158</v>
      </c>
      <c r="J8">
        <v>15</v>
      </c>
      <c r="L8" t="s">
        <v>162</v>
      </c>
      <c r="M8" s="41">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https://cleansheet5.sharepoint.com/sites/SalesFunnel//Lists/manual2Opportunities/DispForm.aspx?ID=7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https://cleansheet5.sharepoint.com/sites/SalesFunnel//Lists/manual2Customers/DispForm.aspx?ID=15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157</v>
      </c>
      <c r="C9" t="s">
        <v>19</v>
      </c>
      <c r="D9" t="s">
        <v>24</v>
      </c>
      <c r="E9">
        <v>666331</v>
      </c>
      <c r="F9" t="s">
        <v>87</v>
      </c>
      <c r="G9" s="41">
        <v>46036</v>
      </c>
      <c r="H9" s="41">
        <v>45917</v>
      </c>
      <c r="I9" t="s">
        <v>98</v>
      </c>
      <c r="J9">
        <v>16</v>
      </c>
      <c r="K9" t="s">
        <v>420</v>
      </c>
      <c r="L9" t="s">
        <v>162</v>
      </c>
      <c r="M9" s="41">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https://cleansheet5.sharepoint.com/sites/SalesFunnel//Lists/manual2Opportunities/DispForm.aspx?ID=8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https://cleansheet5.sharepoint.com/sites/SalesFunnel//Lists/manual2Customers/DispForm.aspx?ID=16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159</v>
      </c>
      <c r="C10" t="s">
        <v>17</v>
      </c>
      <c r="D10" t="s">
        <v>24</v>
      </c>
      <c r="E10">
        <v>1095721</v>
      </c>
      <c r="F10" t="s">
        <v>87</v>
      </c>
      <c r="G10" s="41">
        <v>46321</v>
      </c>
      <c r="H10" s="41">
        <v>45921</v>
      </c>
      <c r="I10" t="s">
        <v>98</v>
      </c>
      <c r="J10">
        <v>21</v>
      </c>
      <c r="L10" t="s">
        <v>103</v>
      </c>
      <c r="M10" s="41">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https://cleansheet5.sharepoint.com/sites/SalesFunnel//Lists/manual2Opportunities/DispForm.aspx?ID=9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https://cleansheet5.sharepoint.com/sites/SalesFunnel//Lists/manual2Customers/DispForm.aspx?ID=21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160</v>
      </c>
      <c r="C11" t="s">
        <v>19</v>
      </c>
      <c r="D11" t="s">
        <v>20</v>
      </c>
      <c r="E11">
        <v>1461926</v>
      </c>
      <c r="F11" t="s">
        <v>88</v>
      </c>
      <c r="G11" s="41">
        <v>46139</v>
      </c>
      <c r="H11" s="41">
        <v>45886</v>
      </c>
      <c r="I11" t="s">
        <v>101</v>
      </c>
      <c r="J11">
        <v>26</v>
      </c>
      <c r="L11" t="s">
        <v>155</v>
      </c>
      <c r="M11" s="41">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https://cleansheet5.sharepoint.com/sites/SalesFunnel//Lists/manual2Opportunities/DispForm.aspx?ID=10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https://cleansheet5.sharepoint.com/sites/SalesFunnel//Lists/manual2Customers/DispForm.aspx?ID=26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161</v>
      </c>
      <c r="C12" t="s">
        <v>19</v>
      </c>
      <c r="D12" t="s">
        <v>18</v>
      </c>
      <c r="E12">
        <v>1315150</v>
      </c>
      <c r="F12" t="s">
        <v>89</v>
      </c>
      <c r="G12" s="41">
        <v>46204</v>
      </c>
      <c r="H12" s="41">
        <v>45924</v>
      </c>
      <c r="I12" t="s">
        <v>101</v>
      </c>
      <c r="J12">
        <v>11</v>
      </c>
      <c r="L12" t="s">
        <v>398</v>
      </c>
      <c r="M12" s="41">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https://cleansheet5.sharepoint.com/sites/SalesFunnel//Lists/manual2Opportunities/DispForm.aspx?ID=11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https://cleansheet5.sharepoint.com/sites/SalesFunnel//Lists/manual2Customers/DispForm.aspx?ID=11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163</v>
      </c>
      <c r="C13" t="s">
        <v>19</v>
      </c>
      <c r="D13" t="s">
        <v>23</v>
      </c>
      <c r="E13">
        <v>1217080</v>
      </c>
      <c r="F13" t="s">
        <v>88</v>
      </c>
      <c r="G13" s="41">
        <v>46097</v>
      </c>
      <c r="H13" s="41">
        <v>45929</v>
      </c>
      <c r="I13" t="s">
        <v>98</v>
      </c>
      <c r="J13">
        <v>30</v>
      </c>
      <c r="L13" t="s">
        <v>100</v>
      </c>
      <c r="M13" s="41">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https://cleansheet5.sharepoint.com/sites/SalesFunnel//Lists/manual2Opportunities/DispForm.aspx?ID=12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https://cleansheet5.sharepoint.com/sites/SalesFunnel//Lists/manual2Customers/DispForm.aspx?ID=30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165</v>
      </c>
      <c r="C14" t="s">
        <v>19</v>
      </c>
      <c r="D14" t="s">
        <v>21</v>
      </c>
      <c r="E14">
        <v>1688010</v>
      </c>
      <c r="F14" t="s">
        <v>88</v>
      </c>
      <c r="G14" s="41">
        <v>46345</v>
      </c>
      <c r="H14" s="41">
        <v>45898</v>
      </c>
      <c r="I14" t="s">
        <v>98</v>
      </c>
      <c r="J14">
        <v>20</v>
      </c>
      <c r="L14" t="s">
        <v>162</v>
      </c>
      <c r="M14" s="41">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https://cleansheet5.sharepoint.com/sites/SalesFunnel//Lists/manual2Opportunities/DispForm.aspx?ID=13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https://cleansheet5.sharepoint.com/sites/SalesFunnel//Lists/manual2Customers/DispForm.aspx?ID=20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166</v>
      </c>
      <c r="C15" t="s">
        <v>17</v>
      </c>
      <c r="D15" t="s">
        <v>20</v>
      </c>
      <c r="E15">
        <v>1410113</v>
      </c>
      <c r="F15" t="s">
        <v>89</v>
      </c>
      <c r="G15" s="41">
        <v>46283</v>
      </c>
      <c r="H15" s="41">
        <v>45919</v>
      </c>
      <c r="I15" t="s">
        <v>101</v>
      </c>
      <c r="J15">
        <v>18</v>
      </c>
      <c r="L15" t="s">
        <v>106</v>
      </c>
      <c r="M15" s="41">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https://cleansheet5.sharepoint.com/sites/SalesFunnel//Lists/manual2Opportunities/DispForm.aspx?ID=14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https://cleansheet5.sharepoint.com/sites/SalesFunnel//Lists/manual2Customers/DispForm.aspx?ID=18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167</v>
      </c>
      <c r="C16" t="s">
        <v>17</v>
      </c>
      <c r="D16" t="s">
        <v>22</v>
      </c>
      <c r="E16">
        <v>1308796</v>
      </c>
      <c r="F16" t="s">
        <v>87</v>
      </c>
      <c r="G16" s="41">
        <v>46069</v>
      </c>
      <c r="H16" s="41">
        <v>45937</v>
      </c>
      <c r="I16" t="s">
        <v>110</v>
      </c>
      <c r="J16">
        <v>23</v>
      </c>
      <c r="L16" t="s">
        <v>162</v>
      </c>
      <c r="M16" s="41">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https://cleansheet5.sharepoint.com/sites/SalesFunnel//Lists/manual2Opportunities/DispForm.aspx?ID=15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https://cleansheet5.sharepoint.com/sites/SalesFunnel//Lists/manual2Customers/DispForm.aspx?ID=23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168</v>
      </c>
      <c r="C17" t="s">
        <v>19</v>
      </c>
      <c r="D17" t="s">
        <v>22</v>
      </c>
      <c r="E17">
        <v>1818946</v>
      </c>
      <c r="F17" t="s">
        <v>89</v>
      </c>
      <c r="G17" s="41">
        <v>46337</v>
      </c>
      <c r="H17" s="41">
        <v>45886</v>
      </c>
      <c r="I17" t="s">
        <v>153</v>
      </c>
      <c r="J17">
        <v>27</v>
      </c>
      <c r="L17" t="s">
        <v>171</v>
      </c>
      <c r="M17" s="41">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https://cleansheet5.sharepoint.com/sites/SalesFunnel//Lists/manual2Opportunities/DispForm.aspx?ID=16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https://cleansheet5.sharepoint.com/sites/SalesFunnel//Lists/manual2Customers/DispForm.aspx?ID=27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169</v>
      </c>
      <c r="C18" t="s">
        <v>19</v>
      </c>
      <c r="D18" t="s">
        <v>22</v>
      </c>
      <c r="E18">
        <v>692696</v>
      </c>
      <c r="F18" t="s">
        <v>89</v>
      </c>
      <c r="G18" s="41">
        <v>46127</v>
      </c>
      <c r="H18" s="41">
        <v>45920</v>
      </c>
      <c r="I18" t="s">
        <v>156</v>
      </c>
      <c r="J18">
        <v>10</v>
      </c>
      <c r="L18" t="s">
        <v>171</v>
      </c>
      <c r="M18" s="41">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https://cleansheet5.sharepoint.com/sites/SalesFunnel//Lists/manual2Opportunities/DispForm.aspx?ID=17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https://cleansheet5.sharepoint.com/sites/SalesFunnel//Lists/manual2Customers/DispForm.aspx?ID=10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170</v>
      </c>
      <c r="C19" t="s">
        <v>17</v>
      </c>
      <c r="D19" t="s">
        <v>22</v>
      </c>
      <c r="E19">
        <v>779439</v>
      </c>
      <c r="F19" t="s">
        <v>87</v>
      </c>
      <c r="G19" s="41">
        <v>46329</v>
      </c>
      <c r="H19" s="41">
        <v>45904</v>
      </c>
      <c r="I19" t="s">
        <v>164</v>
      </c>
      <c r="J19">
        <v>10</v>
      </c>
      <c r="L19" t="s">
        <v>103</v>
      </c>
      <c r="M19" s="41">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https://cleansheet5.sharepoint.com/sites/SalesFunnel//Lists/manual2Opportunities/DispForm.aspx?ID=18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https://cleansheet5.sharepoint.com/sites/SalesFunnel//Lists/manual2Customers/DispForm.aspx?ID=10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172</v>
      </c>
      <c r="C20" t="s">
        <v>19</v>
      </c>
      <c r="D20" t="s">
        <v>24</v>
      </c>
      <c r="E20">
        <v>1248747</v>
      </c>
      <c r="F20" t="s">
        <v>88</v>
      </c>
      <c r="G20" s="41">
        <v>46197</v>
      </c>
      <c r="H20" s="41">
        <v>45888</v>
      </c>
      <c r="I20" t="s">
        <v>164</v>
      </c>
      <c r="J20">
        <v>19</v>
      </c>
      <c r="L20" t="s">
        <v>106</v>
      </c>
      <c r="M20" s="41">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https://cleansheet5.sharepoint.com/sites/SalesFunnel//Lists/manual2Opportunities/DispForm.aspx?ID=19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https://cleansheet5.sharepoint.com/sites/SalesFunnel//Lists/manual2Customers/DispForm.aspx?ID=19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173</v>
      </c>
      <c r="C21" t="s">
        <v>19</v>
      </c>
      <c r="D21" t="s">
        <v>24</v>
      </c>
      <c r="E21">
        <v>1164859</v>
      </c>
      <c r="F21" t="s">
        <v>87</v>
      </c>
      <c r="G21" s="41">
        <v>46155</v>
      </c>
      <c r="H21" s="41">
        <v>45900</v>
      </c>
      <c r="I21" t="s">
        <v>98</v>
      </c>
      <c r="J21">
        <v>22</v>
      </c>
      <c r="L21" t="s">
        <v>150</v>
      </c>
      <c r="M21" s="41">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https://cleansheet5.sharepoint.com/sites/SalesFunnel//Lists/manual2Opportunities/DispForm.aspx?ID=20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https://cleansheet5.sharepoint.com/sites/SalesFunnel//Lists/manual2Customers/DispForm.aspx?ID=22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174</v>
      </c>
      <c r="C22" t="s">
        <v>19</v>
      </c>
      <c r="D22" t="s">
        <v>20</v>
      </c>
      <c r="E22">
        <v>1278194</v>
      </c>
      <c r="F22" t="s">
        <v>88</v>
      </c>
      <c r="G22" s="41">
        <v>46286</v>
      </c>
      <c r="H22" s="41">
        <v>45919</v>
      </c>
      <c r="I22" t="s">
        <v>164</v>
      </c>
      <c r="J22">
        <v>11</v>
      </c>
      <c r="L22" t="s">
        <v>171</v>
      </c>
      <c r="M22" s="41">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https://cleansheet5.sharepoint.com/sites/SalesFunnel//Lists/manual2Opportunities/DispForm.aspx?ID=21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https://cleansheet5.sharepoint.com/sites/SalesFunnel//Lists/manual2Customers/DispForm.aspx?ID=11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175</v>
      </c>
      <c r="C23" t="s">
        <v>19</v>
      </c>
      <c r="D23" t="s">
        <v>23</v>
      </c>
      <c r="E23">
        <v>843113</v>
      </c>
      <c r="F23" t="s">
        <v>89</v>
      </c>
      <c r="G23" s="41">
        <v>46339</v>
      </c>
      <c r="H23" s="41">
        <v>45895</v>
      </c>
      <c r="I23" t="s">
        <v>158</v>
      </c>
      <c r="J23">
        <v>14</v>
      </c>
      <c r="L23" t="s">
        <v>398</v>
      </c>
      <c r="M23" s="41">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https://cleansheet5.sharepoint.com/sites/SalesFunnel//Lists/manual2Opportunities/DispForm.aspx?ID=22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https://cleansheet5.sharepoint.com/sites/SalesFunnel//Lists/manual2Customers/DispForm.aspx?ID=14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176</v>
      </c>
      <c r="C24" t="s">
        <v>19</v>
      </c>
      <c r="D24" t="s">
        <v>18</v>
      </c>
      <c r="E24">
        <v>1236222</v>
      </c>
      <c r="F24" t="s">
        <v>87</v>
      </c>
      <c r="G24" s="41">
        <v>46050</v>
      </c>
      <c r="H24" s="41">
        <v>45911</v>
      </c>
      <c r="I24" t="s">
        <v>101</v>
      </c>
      <c r="J24">
        <v>12</v>
      </c>
      <c r="L24" t="s">
        <v>171</v>
      </c>
      <c r="M24" s="41">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https://cleansheet5.sharepoint.com/sites/SalesFunnel//Lists/manual2Opportunities/DispForm.aspx?ID=23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https://cleansheet5.sharepoint.com/sites/SalesFunnel//Lists/manual2Customers/DispForm.aspx?ID=12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177</v>
      </c>
      <c r="C25" t="s">
        <v>19</v>
      </c>
      <c r="D25" t="s">
        <v>18</v>
      </c>
      <c r="E25">
        <v>1708928</v>
      </c>
      <c r="F25" t="s">
        <v>89</v>
      </c>
      <c r="G25" s="41">
        <v>45988</v>
      </c>
      <c r="H25" s="41">
        <v>45938</v>
      </c>
      <c r="I25" t="s">
        <v>151</v>
      </c>
      <c r="J25">
        <v>1</v>
      </c>
      <c r="L25" t="s">
        <v>100</v>
      </c>
      <c r="M25" s="41">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https://cleansheet5.sharepoint.com/sites/SalesFunnel//Lists/manual2Opportunities/DispForm.aspx?ID=24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https://cleansheet5.sharepoint.com/sites/SalesFunnel//Lists/manual2Customers/DispForm.aspx?ID=1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178</v>
      </c>
      <c r="C26" t="s">
        <v>19</v>
      </c>
      <c r="D26" t="s">
        <v>24</v>
      </c>
      <c r="E26">
        <v>1218810</v>
      </c>
      <c r="F26" t="s">
        <v>87</v>
      </c>
      <c r="G26" s="41">
        <v>45925</v>
      </c>
      <c r="H26" s="41">
        <v>45933</v>
      </c>
      <c r="I26" t="s">
        <v>158</v>
      </c>
      <c r="J26">
        <v>1</v>
      </c>
      <c r="L26" t="s">
        <v>398</v>
      </c>
      <c r="M26" s="41">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https://cleansheet5.sharepoint.com/sites/SalesFunnel//Lists/manual2Opportunities/DispForm.aspx?ID=25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https://cleansheet5.sharepoint.com/sites/SalesFunnel//Lists/manual2Customers/DispForm.aspx?ID=1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179</v>
      </c>
      <c r="C27" t="s">
        <v>19</v>
      </c>
      <c r="D27" t="s">
        <v>18</v>
      </c>
      <c r="E27">
        <v>2183247</v>
      </c>
      <c r="F27" t="s">
        <v>89</v>
      </c>
      <c r="G27" s="41">
        <v>46100</v>
      </c>
      <c r="H27" s="41">
        <v>45911</v>
      </c>
      <c r="I27" t="s">
        <v>110</v>
      </c>
      <c r="J27">
        <v>15</v>
      </c>
      <c r="L27" t="s">
        <v>398</v>
      </c>
      <c r="M27" s="41">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https://cleansheet5.sharepoint.com/sites/SalesFunnel//Lists/manual2Opportunities/DispForm.aspx?ID=26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https://cleansheet5.sharepoint.com/sites/SalesFunnel//Lists/manual2Customers/DispForm.aspx?ID=15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180</v>
      </c>
      <c r="C28" t="s">
        <v>17</v>
      </c>
      <c r="D28" t="s">
        <v>23</v>
      </c>
      <c r="E28">
        <v>993719</v>
      </c>
      <c r="F28" t="s">
        <v>87</v>
      </c>
      <c r="G28" s="41">
        <v>46118</v>
      </c>
      <c r="H28" s="41">
        <v>45932</v>
      </c>
      <c r="I28" t="s">
        <v>101</v>
      </c>
      <c r="J28">
        <v>9</v>
      </c>
      <c r="L28" t="s">
        <v>103</v>
      </c>
      <c r="M28" s="41">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https://cleansheet5.sharepoint.com/sites/SalesFunnel//Lists/manual2Opportunities/DispForm.aspx?ID=27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https://cleansheet5.sharepoint.com/sites/SalesFunnel//Lists/manual2Customers/DispForm.aspx?ID=9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181</v>
      </c>
      <c r="C29" t="s">
        <v>19</v>
      </c>
      <c r="D29" t="s">
        <v>23</v>
      </c>
      <c r="E29">
        <v>1001054</v>
      </c>
      <c r="F29" t="s">
        <v>88</v>
      </c>
      <c r="G29" s="41">
        <v>46113</v>
      </c>
      <c r="H29" s="41">
        <v>45887</v>
      </c>
      <c r="I29" t="s">
        <v>151</v>
      </c>
      <c r="J29">
        <v>3</v>
      </c>
      <c r="L29" t="s">
        <v>398</v>
      </c>
      <c r="M29" s="41">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https://cleansheet5.sharepoint.com/sites/SalesFunnel//Lists/manual2Opportunities/DispForm.aspx?ID=28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https://cleansheet5.sharepoint.com/sites/SalesFunnel//Lists/manual2Customers/DispForm.aspx?ID=3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182</v>
      </c>
      <c r="C30" t="s">
        <v>19</v>
      </c>
      <c r="D30" t="s">
        <v>20</v>
      </c>
      <c r="E30">
        <v>1091632</v>
      </c>
      <c r="F30" t="s">
        <v>88</v>
      </c>
      <c r="G30" s="41">
        <v>46038</v>
      </c>
      <c r="H30" s="41">
        <v>45937</v>
      </c>
      <c r="I30" t="s">
        <v>98</v>
      </c>
      <c r="J30">
        <v>29</v>
      </c>
      <c r="L30" t="s">
        <v>162</v>
      </c>
      <c r="M30" s="41">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https://cleansheet5.sharepoint.com/sites/SalesFunnel//Lists/manual2Opportunities/DispForm.aspx?ID=29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https://cleansheet5.sharepoint.com/sites/SalesFunnel//Lists/manual2Customers/DispForm.aspx?ID=29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183</v>
      </c>
      <c r="C31" t="s">
        <v>25</v>
      </c>
      <c r="D31" t="s">
        <v>23</v>
      </c>
      <c r="E31">
        <v>1555472</v>
      </c>
      <c r="F31" t="s">
        <v>87</v>
      </c>
      <c r="G31" s="41">
        <v>46307</v>
      </c>
      <c r="H31" s="41">
        <v>45887</v>
      </c>
      <c r="I31" t="s">
        <v>101</v>
      </c>
      <c r="J31">
        <v>1</v>
      </c>
      <c r="L31" t="s">
        <v>109</v>
      </c>
      <c r="M31" s="41">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https://cleansheet5.sharepoint.com/sites/SalesFunnel//Lists/manual2Opportunities/DispForm.aspx?ID=30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https://cleansheet5.sharepoint.com/sites/SalesFunnel//Lists/manual2Customers/DispForm.aspx?ID=1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184</v>
      </c>
      <c r="C32" t="s">
        <v>17</v>
      </c>
      <c r="D32" t="s">
        <v>24</v>
      </c>
      <c r="E32">
        <v>1181189</v>
      </c>
      <c r="F32" t="s">
        <v>87</v>
      </c>
      <c r="G32" s="41">
        <v>46255</v>
      </c>
      <c r="H32" s="41">
        <v>45938</v>
      </c>
      <c r="I32" t="s">
        <v>104</v>
      </c>
      <c r="J32">
        <v>13</v>
      </c>
      <c r="L32" t="s">
        <v>103</v>
      </c>
      <c r="M32" s="41">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https://cleansheet5.sharepoint.com/sites/SalesFunnel//Lists/manual2Opportunities/DispForm.aspx?ID=31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https://cleansheet5.sharepoint.com/sites/SalesFunnel//Lists/manual2Customers/DispForm.aspx?ID=13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185</v>
      </c>
      <c r="C33" t="s">
        <v>19</v>
      </c>
      <c r="D33" t="s">
        <v>21</v>
      </c>
      <c r="E33">
        <v>1850071</v>
      </c>
      <c r="F33" t="s">
        <v>87</v>
      </c>
      <c r="G33" s="41">
        <v>46211</v>
      </c>
      <c r="H33" s="41">
        <v>45891</v>
      </c>
      <c r="I33" t="s">
        <v>153</v>
      </c>
      <c r="J33">
        <v>14</v>
      </c>
      <c r="L33" t="s">
        <v>106</v>
      </c>
      <c r="M33" s="41">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https://cleansheet5.sharepoint.com/sites/SalesFunnel//Lists/manual2Opportunities/DispForm.aspx?ID=32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https://cleansheet5.sharepoint.com/sites/SalesFunnel//Lists/manual2Customers/DispForm.aspx?ID=14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186</v>
      </c>
      <c r="C34" t="s">
        <v>19</v>
      </c>
      <c r="D34" t="s">
        <v>22</v>
      </c>
      <c r="E34">
        <v>927080</v>
      </c>
      <c r="F34" t="s">
        <v>87</v>
      </c>
      <c r="G34" s="41">
        <v>46181</v>
      </c>
      <c r="H34" s="41">
        <v>45929</v>
      </c>
      <c r="I34" t="s">
        <v>164</v>
      </c>
      <c r="J34">
        <v>17</v>
      </c>
      <c r="L34" t="s">
        <v>103</v>
      </c>
      <c r="M34" s="41">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https://cleansheet5.sharepoint.com/sites/SalesFunnel//Lists/manual2Opportunities/DispForm.aspx?ID=33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https://cleansheet5.sharepoint.com/sites/SalesFunnel//Lists/manual2Customers/DispForm.aspx?ID=17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187</v>
      </c>
      <c r="C35" t="s">
        <v>19</v>
      </c>
      <c r="D35" t="s">
        <v>18</v>
      </c>
      <c r="E35">
        <v>1225158</v>
      </c>
      <c r="F35" t="s">
        <v>89</v>
      </c>
      <c r="G35" s="41">
        <v>46077</v>
      </c>
      <c r="H35" s="41">
        <v>45930</v>
      </c>
      <c r="I35" t="s">
        <v>101</v>
      </c>
      <c r="J35">
        <v>2</v>
      </c>
      <c r="L35" t="s">
        <v>109</v>
      </c>
      <c r="M35" s="41">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https://cleansheet5.sharepoint.com/sites/SalesFunnel//Lists/manual2Opportunities/DispForm.aspx?ID=34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https://cleansheet5.sharepoint.com/sites/SalesFunnel//Lists/manual2Customers/DispForm.aspx?ID=2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188</v>
      </c>
      <c r="C36" t="s">
        <v>19</v>
      </c>
      <c r="D36" t="s">
        <v>21</v>
      </c>
      <c r="E36">
        <v>1362832</v>
      </c>
      <c r="F36" t="s">
        <v>87</v>
      </c>
      <c r="G36" s="41">
        <v>46035</v>
      </c>
      <c r="H36" s="41">
        <v>45904</v>
      </c>
      <c r="I36" t="s">
        <v>156</v>
      </c>
      <c r="J36">
        <v>2</v>
      </c>
      <c r="L36" t="s">
        <v>162</v>
      </c>
      <c r="M36" s="41">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https://cleansheet5.sharepoint.com/sites/SalesFunnel//Lists/manual2Opportunities/DispForm.aspx?ID=35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https://cleansheet5.sharepoint.com/sites/SalesFunnel//Lists/manual2Customers/DispForm.aspx?ID=2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189</v>
      </c>
      <c r="C37" t="s">
        <v>19</v>
      </c>
      <c r="D37" t="s">
        <v>21</v>
      </c>
      <c r="E37">
        <v>1259133</v>
      </c>
      <c r="F37" t="s">
        <v>87</v>
      </c>
      <c r="G37" s="41">
        <v>45896</v>
      </c>
      <c r="H37" s="41">
        <v>45925</v>
      </c>
      <c r="I37" t="s">
        <v>104</v>
      </c>
      <c r="J37">
        <v>25</v>
      </c>
      <c r="L37" t="s">
        <v>398</v>
      </c>
      <c r="M37" s="41">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https://cleansheet5.sharepoint.com/sites/SalesFunnel//Lists/manual2Opportunities/DispForm.aspx?ID=36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https://cleansheet5.sharepoint.com/sites/SalesFunnel//Lists/manual2Customers/DispForm.aspx?ID=25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190</v>
      </c>
      <c r="C38" t="s">
        <v>19</v>
      </c>
      <c r="D38" t="s">
        <v>20</v>
      </c>
      <c r="E38">
        <v>630289</v>
      </c>
      <c r="F38" t="s">
        <v>87</v>
      </c>
      <c r="G38" s="41">
        <v>46024</v>
      </c>
      <c r="H38" s="41">
        <v>45912</v>
      </c>
      <c r="I38" t="s">
        <v>98</v>
      </c>
      <c r="J38">
        <v>9</v>
      </c>
      <c r="L38" t="s">
        <v>100</v>
      </c>
      <c r="M38" s="41">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https://cleansheet5.sharepoint.com/sites/SalesFunnel//Lists/manual2Opportunities/DispForm.aspx?ID=37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https://cleansheet5.sharepoint.com/sites/SalesFunnel//Lists/manual2Customers/DispForm.aspx?ID=9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191</v>
      </c>
      <c r="C39" t="s">
        <v>19</v>
      </c>
      <c r="D39" t="s">
        <v>23</v>
      </c>
      <c r="E39">
        <v>1778409</v>
      </c>
      <c r="F39" t="s">
        <v>89</v>
      </c>
      <c r="G39" s="41">
        <v>46099</v>
      </c>
      <c r="H39" s="41">
        <v>45895</v>
      </c>
      <c r="I39" t="s">
        <v>98</v>
      </c>
      <c r="J39">
        <v>13</v>
      </c>
      <c r="L39" t="s">
        <v>162</v>
      </c>
      <c r="M39" s="41">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https://cleansheet5.sharepoint.com/sites/SalesFunnel//Lists/manual2Opportunities/DispForm.aspx?ID=38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https://cleansheet5.sharepoint.com/sites/SalesFunnel//Lists/manual2Customers/DispForm.aspx?ID=13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192</v>
      </c>
      <c r="C40" t="s">
        <v>19</v>
      </c>
      <c r="D40" t="s">
        <v>18</v>
      </c>
      <c r="E40">
        <v>1366197</v>
      </c>
      <c r="F40" t="s">
        <v>87</v>
      </c>
      <c r="G40" s="41">
        <v>46153</v>
      </c>
      <c r="H40" s="41">
        <v>45885</v>
      </c>
      <c r="I40" t="s">
        <v>151</v>
      </c>
      <c r="J40">
        <v>3</v>
      </c>
      <c r="L40" t="s">
        <v>106</v>
      </c>
      <c r="M40" s="41">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https://cleansheet5.sharepoint.com/sites/SalesFunnel//Lists/manual2Opportunities/DispForm.aspx?ID=39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https://cleansheet5.sharepoint.com/sites/SalesFunnel//Lists/manual2Customers/DispForm.aspx?ID=3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193</v>
      </c>
      <c r="C41" t="s">
        <v>19</v>
      </c>
      <c r="D41" t="s">
        <v>21</v>
      </c>
      <c r="E41">
        <v>1474927</v>
      </c>
      <c r="F41" t="s">
        <v>87</v>
      </c>
      <c r="G41" s="41">
        <v>45999</v>
      </c>
      <c r="H41" s="41">
        <v>45930</v>
      </c>
      <c r="I41" t="s">
        <v>156</v>
      </c>
      <c r="J41">
        <v>3</v>
      </c>
      <c r="L41" t="s">
        <v>100</v>
      </c>
      <c r="M41" s="41">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https://cleansheet5.sharepoint.com/sites/SalesFunnel//Lists/manual2Opportunities/DispForm.aspx?ID=40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https://cleansheet5.sharepoint.com/sites/SalesFunnel//Lists/manual2Customers/DispForm.aspx?ID=3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414</v>
      </c>
      <c r="K2" t="s">
        <v>414</v>
      </c>
      <c r="L2" t="str">
        <f>siteUrl&amp;"/Lists/"&amp;custList&amp;"/DispForm.aspx?ID="&amp;Customers[[#This Row],[Id]]</f>
        <v>https://cleansheet5.sharepoint.com/sites/SalesFunnel//Lists/manual2Customers/DispForm.aspx?ID=1</v>
      </c>
      <c r="M2" t="e">
        <f>_xlfn.XLOOKUP(Customers[[#This Row],[Id]],Customers[Id],#REF!)</f>
        <v>#REF!</v>
      </c>
      <c r="N2" t="str">
        <f>_xlfn.XLOOKUP(Customers[[#This Row],[Id]],Customers[Id],Customers[url2])</f>
        <v>https://cleansheet5.sharepoint.com/sites/SalesFunnel//Lists/manual2Customers/DispForm.aspx?ID=1</v>
      </c>
      <c r="O2" t="s">
        <v>53</v>
      </c>
    </row>
    <row r="3" spans="1:22" x14ac:dyDescent="0.25">
      <c r="A3">
        <v>2</v>
      </c>
      <c r="B3" t="s">
        <v>93</v>
      </c>
      <c r="C3" t="s">
        <v>118</v>
      </c>
      <c r="D3" t="s">
        <v>119</v>
      </c>
      <c r="E3" t="s">
        <v>120</v>
      </c>
      <c r="F3" t="s">
        <v>121</v>
      </c>
      <c r="G3" t="s">
        <v>122</v>
      </c>
      <c r="H3" t="s">
        <v>123</v>
      </c>
      <c r="I3" t="s">
        <v>117</v>
      </c>
      <c r="J3" t="s">
        <v>414</v>
      </c>
      <c r="K3" t="s">
        <v>414</v>
      </c>
      <c r="L3" t="str">
        <f>siteUrl&amp;"/Lists/"&amp;custList&amp;"/DispForm.aspx?ID="&amp;Customers[[#This Row],[Id]]</f>
        <v>https://cleansheet5.sharepoint.com/sites/SalesFunnel//Lists/manual2Customers/DispForm.aspx?ID=2</v>
      </c>
      <c r="M3" t="e">
        <f>_xlfn.XLOOKUP(Customers[[#This Row],[Id]],Customers[Id],#REF!)</f>
        <v>#REF!</v>
      </c>
      <c r="N3" t="str">
        <f>_xlfn.XLOOKUP(Customers[[#This Row],[Id]],Customers[Id],Customers[url2])</f>
        <v>https://cleansheet5.sharepoint.com/sites/SalesFunnel//Lists/manual2Customers/DispForm.aspx?ID=2</v>
      </c>
      <c r="V3" t="s">
        <v>54</v>
      </c>
    </row>
    <row r="4" spans="1:22" x14ac:dyDescent="0.25">
      <c r="A4">
        <v>3</v>
      </c>
      <c r="B4" t="s">
        <v>124</v>
      </c>
      <c r="C4" t="s">
        <v>12</v>
      </c>
      <c r="D4" t="s">
        <v>126</v>
      </c>
      <c r="E4" t="s">
        <v>127</v>
      </c>
      <c r="F4" t="s">
        <v>128</v>
      </c>
      <c r="G4" t="s">
        <v>129</v>
      </c>
      <c r="H4" t="s">
        <v>130</v>
      </c>
      <c r="I4" t="s">
        <v>125</v>
      </c>
      <c r="J4" t="s">
        <v>414</v>
      </c>
      <c r="K4" t="s">
        <v>414</v>
      </c>
      <c r="L4" t="str">
        <f>siteUrl&amp;"/Lists/"&amp;custList&amp;"/DispForm.aspx?ID="&amp;Customers[[#This Row],[Id]]</f>
        <v>https://cleansheet5.sharepoint.com/sites/SalesFunnel//Lists/manual2Customers/DispForm.aspx?ID=3</v>
      </c>
      <c r="M4" t="e">
        <f>_xlfn.XLOOKUP(Customers[[#This Row],[Id]],Customers[Id],#REF!)</f>
        <v>#REF!</v>
      </c>
      <c r="N4" t="str">
        <f>_xlfn.XLOOKUP(Customers[[#This Row],[Id]],Customers[Id],Customers[url2])</f>
        <v>https://cleansheet5.sharepoint.com/sites/SalesFunnel//Lists/manual2Customers/DispForm.aspx?ID=3</v>
      </c>
      <c r="V4" t="s">
        <v>62</v>
      </c>
    </row>
    <row r="5" spans="1:22" x14ac:dyDescent="0.25">
      <c r="A5">
        <v>4</v>
      </c>
      <c r="B5" t="s">
        <v>131</v>
      </c>
      <c r="C5" t="s">
        <v>133</v>
      </c>
      <c r="D5" t="s">
        <v>134</v>
      </c>
      <c r="E5" t="s">
        <v>135</v>
      </c>
      <c r="F5" t="s">
        <v>136</v>
      </c>
      <c r="G5" t="s">
        <v>137</v>
      </c>
      <c r="H5" t="s">
        <v>138</v>
      </c>
      <c r="I5" t="s">
        <v>132</v>
      </c>
      <c r="J5" t="s">
        <v>414</v>
      </c>
      <c r="K5" t="s">
        <v>414</v>
      </c>
      <c r="L5" t="str">
        <f>siteUrl&amp;"/Lists/"&amp;custList&amp;"/DispForm.aspx?ID="&amp;Customers[[#This Row],[Id]]</f>
        <v>https://cleansheet5.sharepoint.com/sites/SalesFunnel//Lists/manual2Customers/DispForm.aspx?ID=4</v>
      </c>
      <c r="M5" t="e">
        <f>_xlfn.XLOOKUP(Customers[[#This Row],[Id]],Customers[Id],#REF!)</f>
        <v>#REF!</v>
      </c>
      <c r="N5" t="str">
        <f>_xlfn.XLOOKUP(Customers[[#This Row],[Id]],Customers[Id],Customers[url2])</f>
        <v>https://cleansheet5.sharepoint.com/sites/SalesFunnel//Lists/manual2Customers/DispForm.aspx?ID=4</v>
      </c>
      <c r="V5" t="s">
        <v>55</v>
      </c>
    </row>
    <row r="6" spans="1:22" x14ac:dyDescent="0.25">
      <c r="A6">
        <v>5</v>
      </c>
      <c r="B6" t="s">
        <v>139</v>
      </c>
      <c r="C6" t="s">
        <v>141</v>
      </c>
      <c r="D6" t="s">
        <v>11</v>
      </c>
      <c r="E6" t="s">
        <v>142</v>
      </c>
      <c r="F6" t="s">
        <v>143</v>
      </c>
      <c r="G6" t="s">
        <v>144</v>
      </c>
      <c r="H6" t="s">
        <v>145</v>
      </c>
      <c r="I6" t="s">
        <v>140</v>
      </c>
      <c r="J6" t="s">
        <v>414</v>
      </c>
      <c r="K6" t="s">
        <v>414</v>
      </c>
      <c r="L6" t="str">
        <f>siteUrl&amp;"/Lists/"&amp;custList&amp;"/DispForm.aspx?ID="&amp;Customers[[#This Row],[Id]]</f>
        <v>https://cleansheet5.sharepoint.com/sites/SalesFunnel//Lists/manual2Customers/DispForm.aspx?ID=5</v>
      </c>
      <c r="M6" t="e">
        <f>_xlfn.XLOOKUP(Customers[[#This Row],[Id]],Customers[Id],#REF!)</f>
        <v>#REF!</v>
      </c>
      <c r="N6" t="str">
        <f>_xlfn.XLOOKUP(Customers[[#This Row],[Id]],Customers[Id],Customers[url2])</f>
        <v>https://cleansheet5.sharepoint.com/sites/SalesFunnel//Lists/manual2Customers/DispForm.aspx?ID=5</v>
      </c>
      <c r="V6" t="s">
        <v>56</v>
      </c>
    </row>
    <row r="7" spans="1:22" x14ac:dyDescent="0.25">
      <c r="A7">
        <v>6</v>
      </c>
      <c r="B7" t="s">
        <v>279</v>
      </c>
      <c r="C7" t="s">
        <v>281</v>
      </c>
      <c r="D7" t="s">
        <v>282</v>
      </c>
      <c r="E7" t="s">
        <v>283</v>
      </c>
      <c r="F7" t="s">
        <v>284</v>
      </c>
      <c r="G7" t="s">
        <v>285</v>
      </c>
      <c r="H7" t="s">
        <v>130</v>
      </c>
      <c r="I7" t="s">
        <v>280</v>
      </c>
      <c r="J7" t="s">
        <v>414</v>
      </c>
      <c r="K7" t="s">
        <v>414</v>
      </c>
      <c r="L7" t="str">
        <f>siteUrl&amp;"/Lists/"&amp;custList&amp;"/DispForm.aspx?ID="&amp;Customers[[#This Row],[Id]]</f>
        <v>https://cleansheet5.sharepoint.com/sites/SalesFunnel//Lists/manual2Customers/DispForm.aspx?ID=6</v>
      </c>
      <c r="M7" t="e">
        <f>_xlfn.XLOOKUP(Customers[[#This Row],[Id]],Customers[Id],#REF!)</f>
        <v>#REF!</v>
      </c>
      <c r="N7" t="str">
        <f>_xlfn.XLOOKUP(Customers[[#This Row],[Id]],Customers[Id],Customers[url2])</f>
        <v>https://cleansheet5.sharepoint.com/sites/SalesFunnel//Lists/manual2Customers/DispForm.aspx?ID=6</v>
      </c>
      <c r="V7" t="s">
        <v>63</v>
      </c>
    </row>
    <row r="8" spans="1:22" x14ac:dyDescent="0.25">
      <c r="A8">
        <v>7</v>
      </c>
      <c r="B8" t="s">
        <v>286</v>
      </c>
      <c r="C8" t="s">
        <v>288</v>
      </c>
      <c r="D8" t="s">
        <v>197</v>
      </c>
      <c r="E8" t="s">
        <v>289</v>
      </c>
      <c r="F8" t="s">
        <v>290</v>
      </c>
      <c r="G8" t="s">
        <v>291</v>
      </c>
      <c r="H8" t="s">
        <v>292</v>
      </c>
      <c r="I8" t="s">
        <v>287</v>
      </c>
      <c r="J8" t="s">
        <v>414</v>
      </c>
      <c r="K8" t="s">
        <v>414</v>
      </c>
      <c r="L8" t="str">
        <f>siteUrl&amp;"/Lists/"&amp;custList&amp;"/DispForm.aspx?ID="&amp;Customers[[#This Row],[Id]]</f>
        <v>https://cleansheet5.sharepoint.com/sites/SalesFunnel//Lists/manual2Customers/DispForm.aspx?ID=7</v>
      </c>
      <c r="M8" t="e">
        <f>_xlfn.XLOOKUP(Customers[[#This Row],[Id]],Customers[Id],#REF!)</f>
        <v>#REF!</v>
      </c>
      <c r="N8" t="str">
        <f>_xlfn.XLOOKUP(Customers[[#This Row],[Id]],Customers[Id],Customers[url2])</f>
        <v>https://cleansheet5.sharepoint.com/sites/SalesFunnel//Lists/manual2Customers/DispForm.aspx?ID=7</v>
      </c>
      <c r="V8" t="s">
        <v>57</v>
      </c>
    </row>
    <row r="9" spans="1:22" x14ac:dyDescent="0.25">
      <c r="A9">
        <v>8</v>
      </c>
      <c r="B9" t="s">
        <v>293</v>
      </c>
      <c r="C9" t="s">
        <v>295</v>
      </c>
      <c r="D9" t="s">
        <v>296</v>
      </c>
      <c r="E9" t="s">
        <v>297</v>
      </c>
      <c r="F9" t="s">
        <v>276</v>
      </c>
      <c r="G9" t="s">
        <v>298</v>
      </c>
      <c r="H9" t="s">
        <v>253</v>
      </c>
      <c r="I9" t="s">
        <v>294</v>
      </c>
      <c r="J9" t="s">
        <v>414</v>
      </c>
      <c r="K9" t="s">
        <v>414</v>
      </c>
      <c r="L9" t="str">
        <f>siteUrl&amp;"/Lists/"&amp;custList&amp;"/DispForm.aspx?ID="&amp;Customers[[#This Row],[Id]]</f>
        <v>https://cleansheet5.sharepoint.com/sites/SalesFunnel//Lists/manual2Customers/DispForm.aspx?ID=8</v>
      </c>
      <c r="M9" t="e">
        <f>_xlfn.XLOOKUP(Customers[[#This Row],[Id]],Customers[Id],#REF!)</f>
        <v>#REF!</v>
      </c>
      <c r="N9" t="str">
        <f>_xlfn.XLOOKUP(Customers[[#This Row],[Id]],Customers[Id],Customers[url2])</f>
        <v>https://cleansheet5.sharepoint.com/sites/SalesFunnel//Lists/manual2Customers/DispForm.aspx?ID=8</v>
      </c>
      <c r="V9" t="s">
        <v>58</v>
      </c>
    </row>
    <row r="10" spans="1:22" x14ac:dyDescent="0.25">
      <c r="A10">
        <v>9</v>
      </c>
      <c r="B10" t="s">
        <v>299</v>
      </c>
      <c r="C10" t="s">
        <v>301</v>
      </c>
      <c r="D10" t="s">
        <v>302</v>
      </c>
      <c r="E10" t="s">
        <v>303</v>
      </c>
      <c r="F10" t="s">
        <v>304</v>
      </c>
      <c r="G10" t="s">
        <v>305</v>
      </c>
      <c r="H10" t="s">
        <v>306</v>
      </c>
      <c r="I10" t="s">
        <v>300</v>
      </c>
      <c r="J10" t="s">
        <v>415</v>
      </c>
      <c r="K10" t="s">
        <v>415</v>
      </c>
      <c r="L10" t="str">
        <f>siteUrl&amp;"/Lists/"&amp;custList&amp;"/DispForm.aspx?ID="&amp;Customers[[#This Row],[Id]]</f>
        <v>https://cleansheet5.sharepoint.com/sites/SalesFunnel//Lists/manual2Customers/DispForm.aspx?ID=9</v>
      </c>
      <c r="M10" t="e">
        <f>_xlfn.XLOOKUP(Customers[[#This Row],[Id]],Customers[Id],#REF!)</f>
        <v>#REF!</v>
      </c>
      <c r="N10" t="str">
        <f>_xlfn.XLOOKUP(Customers[[#This Row],[Id]],Customers[Id],Customers[url2])</f>
        <v>https://cleansheet5.sharepoint.com/sites/SalesFunnel//Lists/manual2Customers/DispForm.aspx?ID=9</v>
      </c>
      <c r="V10" t="s">
        <v>54</v>
      </c>
    </row>
    <row r="11" spans="1:22" x14ac:dyDescent="0.25">
      <c r="A11">
        <v>10</v>
      </c>
      <c r="B11" t="s">
        <v>307</v>
      </c>
      <c r="C11" t="s">
        <v>309</v>
      </c>
      <c r="D11" t="s">
        <v>310</v>
      </c>
      <c r="E11" t="s">
        <v>311</v>
      </c>
      <c r="F11" t="s">
        <v>312</v>
      </c>
      <c r="G11" t="s">
        <v>313</v>
      </c>
      <c r="H11" t="s">
        <v>314</v>
      </c>
      <c r="I11" t="s">
        <v>308</v>
      </c>
      <c r="J11" t="s">
        <v>415</v>
      </c>
      <c r="K11" t="s">
        <v>415</v>
      </c>
      <c r="L11" t="str">
        <f>siteUrl&amp;"/Lists/"&amp;custList&amp;"/DispForm.aspx?ID="&amp;Customers[[#This Row],[Id]]</f>
        <v>https://cleansheet5.sharepoint.com/sites/SalesFunnel//Lists/manual2Customers/DispForm.aspx?ID=10</v>
      </c>
      <c r="M11" t="e">
        <f>_xlfn.XLOOKUP(Customers[[#This Row],[Id]],Customers[Id],#REF!)</f>
        <v>#REF!</v>
      </c>
      <c r="N11" t="str">
        <f>_xlfn.XLOOKUP(Customers[[#This Row],[Id]],Customers[Id],Customers[url2])</f>
        <v>https://cleansheet5.sharepoint.com/sites/SalesFunnel//Lists/manual2Customers/DispForm.aspx?ID=10</v>
      </c>
      <c r="V11" t="s">
        <v>64</v>
      </c>
    </row>
    <row r="12" spans="1:22" x14ac:dyDescent="0.25">
      <c r="A12">
        <v>11</v>
      </c>
      <c r="B12" t="s">
        <v>315</v>
      </c>
      <c r="C12" t="s">
        <v>317</v>
      </c>
      <c r="D12" t="s">
        <v>318</v>
      </c>
      <c r="E12" t="s">
        <v>319</v>
      </c>
      <c r="F12" t="s">
        <v>231</v>
      </c>
      <c r="G12" t="s">
        <v>320</v>
      </c>
      <c r="H12" t="s">
        <v>321</v>
      </c>
      <c r="I12" t="s">
        <v>316</v>
      </c>
      <c r="J12" t="s">
        <v>415</v>
      </c>
      <c r="K12" t="s">
        <v>415</v>
      </c>
      <c r="L12" t="str">
        <f>siteUrl&amp;"/Lists/"&amp;custList&amp;"/DispForm.aspx?ID="&amp;Customers[[#This Row],[Id]]</f>
        <v>https://cleansheet5.sharepoint.com/sites/SalesFunnel//Lists/manual2Customers/DispForm.aspx?ID=11</v>
      </c>
      <c r="M12" t="e">
        <f>_xlfn.XLOOKUP(Customers[[#This Row],[Id]],Customers[Id],#REF!)</f>
        <v>#REF!</v>
      </c>
      <c r="N12" t="str">
        <f>_xlfn.XLOOKUP(Customers[[#This Row],[Id]],Customers[Id],Customers[url2])</f>
        <v>https://cleansheet5.sharepoint.com/sites/SalesFunnel//Lists/manual2Customers/DispForm.aspx?ID=11</v>
      </c>
      <c r="V12" t="s">
        <v>55</v>
      </c>
    </row>
    <row r="13" spans="1:22" x14ac:dyDescent="0.25">
      <c r="A13">
        <v>12</v>
      </c>
      <c r="B13" t="s">
        <v>322</v>
      </c>
      <c r="C13" t="s">
        <v>324</v>
      </c>
      <c r="D13" t="s">
        <v>302</v>
      </c>
      <c r="E13" t="s">
        <v>325</v>
      </c>
      <c r="F13" t="s">
        <v>326</v>
      </c>
      <c r="G13" t="s">
        <v>327</v>
      </c>
      <c r="H13" t="s">
        <v>328</v>
      </c>
      <c r="I13" t="s">
        <v>323</v>
      </c>
      <c r="J13" t="s">
        <v>415</v>
      </c>
      <c r="K13" t="s">
        <v>415</v>
      </c>
      <c r="L13" t="str">
        <f>siteUrl&amp;"/Lists/"&amp;custList&amp;"/DispForm.aspx?ID="&amp;Customers[[#This Row],[Id]]</f>
        <v>https://cleansheet5.sharepoint.com/sites/SalesFunnel//Lists/manual2Customers/DispForm.aspx?ID=12</v>
      </c>
      <c r="M13" t="e">
        <f>_xlfn.XLOOKUP(Customers[[#This Row],[Id]],Customers[Id],#REF!)</f>
        <v>#REF!</v>
      </c>
      <c r="N13" t="str">
        <f>_xlfn.XLOOKUP(Customers[[#This Row],[Id]],Customers[Id],Customers[url2])</f>
        <v>https://cleansheet5.sharepoint.com/sites/SalesFunnel//Lists/manual2Customers/DispForm.aspx?ID=12</v>
      </c>
      <c r="V13" t="s">
        <v>65</v>
      </c>
    </row>
    <row r="14" spans="1:22" x14ac:dyDescent="0.25">
      <c r="A14">
        <v>13</v>
      </c>
      <c r="B14" t="s">
        <v>329</v>
      </c>
      <c r="C14" t="s">
        <v>331</v>
      </c>
      <c r="D14" t="s">
        <v>332</v>
      </c>
      <c r="E14" t="s">
        <v>333</v>
      </c>
      <c r="F14" t="s">
        <v>334</v>
      </c>
      <c r="G14" t="s">
        <v>335</v>
      </c>
      <c r="H14" t="s">
        <v>231</v>
      </c>
      <c r="I14" t="s">
        <v>330</v>
      </c>
      <c r="J14" t="s">
        <v>415</v>
      </c>
      <c r="K14" t="s">
        <v>415</v>
      </c>
      <c r="L14" t="str">
        <f>siteUrl&amp;"/Lists/"&amp;custList&amp;"/DispForm.aspx?ID="&amp;Customers[[#This Row],[Id]]</f>
        <v>https://cleansheet5.sharepoint.com/sites/SalesFunnel//Lists/manual2Customers/DispForm.aspx?ID=13</v>
      </c>
      <c r="M14" t="e">
        <f>_xlfn.XLOOKUP(Customers[[#This Row],[Id]],Customers[Id],#REF!)</f>
        <v>#REF!</v>
      </c>
      <c r="N14" t="str">
        <f>_xlfn.XLOOKUP(Customers[[#This Row],[Id]],Customers[Id],Customers[url2])</f>
        <v>https://cleansheet5.sharepoint.com/sites/SalesFunnel//Lists/manual2Customers/DispForm.aspx?ID=13</v>
      </c>
      <c r="V14" t="s">
        <v>66</v>
      </c>
    </row>
    <row r="15" spans="1:22" x14ac:dyDescent="0.25">
      <c r="A15">
        <v>14</v>
      </c>
      <c r="B15" t="s">
        <v>336</v>
      </c>
      <c r="C15" t="s">
        <v>338</v>
      </c>
      <c r="D15" t="s">
        <v>339</v>
      </c>
      <c r="E15" t="s">
        <v>340</v>
      </c>
      <c r="F15" t="s">
        <v>205</v>
      </c>
      <c r="G15" t="s">
        <v>341</v>
      </c>
      <c r="H15" t="s">
        <v>342</v>
      </c>
      <c r="I15" t="s">
        <v>337</v>
      </c>
      <c r="J15" t="s">
        <v>415</v>
      </c>
      <c r="K15" t="s">
        <v>415</v>
      </c>
      <c r="L15" t="str">
        <f>siteUrl&amp;"/Lists/"&amp;custList&amp;"/DispForm.aspx?ID="&amp;Customers[[#This Row],[Id]]</f>
        <v>https://cleansheet5.sharepoint.com/sites/SalesFunnel//Lists/manual2Customers/DispForm.aspx?ID=14</v>
      </c>
      <c r="M15" t="e">
        <f>_xlfn.XLOOKUP(Customers[[#This Row],[Id]],Customers[Id],#REF!)</f>
        <v>#REF!</v>
      </c>
      <c r="N15" t="str">
        <f>_xlfn.XLOOKUP(Customers[[#This Row],[Id]],Customers[Id],Customers[url2])</f>
        <v>https://cleansheet5.sharepoint.com/sites/SalesFunnel//Lists/manual2Customers/DispForm.aspx?ID=14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https://cleansheet5.sharepoint.com/sites/SalesFunnel//Lists/manual2Customers/DispForm.aspx?ID=15</v>
      </c>
      <c r="M16" t="e">
        <f>_xlfn.XLOOKUP(Customers[[#This Row],[Id]],Customers[Id],#REF!)</f>
        <v>#REF!</v>
      </c>
      <c r="N16" t="str">
        <f>_xlfn.XLOOKUP(Customers[[#This Row],[Id]],Customers[Id],Customers[url2])</f>
        <v>https://cleansheet5.sharepoint.com/sites/SalesFunnel//Lists/manual2Customers/DispForm.aspx?ID=15</v>
      </c>
      <c r="V16" t="s">
        <v>58</v>
      </c>
    </row>
    <row r="17" spans="1:40" x14ac:dyDescent="0.25">
      <c r="A17">
        <v>16</v>
      </c>
      <c r="B17" t="s">
        <v>351</v>
      </c>
      <c r="C17" t="s">
        <v>353</v>
      </c>
      <c r="D17" t="s">
        <v>354</v>
      </c>
      <c r="E17" t="s">
        <v>355</v>
      </c>
      <c r="F17" t="s">
        <v>356</v>
      </c>
      <c r="G17" t="s">
        <v>357</v>
      </c>
      <c r="H17" t="s">
        <v>358</v>
      </c>
      <c r="I17" t="s">
        <v>352</v>
      </c>
      <c r="J17" t="s">
        <v>415</v>
      </c>
      <c r="K17" t="s">
        <v>415</v>
      </c>
      <c r="L17" t="str">
        <f>siteUrl&amp;"/Lists/"&amp;custList&amp;"/DispForm.aspx?ID="&amp;Customers[[#This Row],[Id]]</f>
        <v>https://cleansheet5.sharepoint.com/sites/SalesFunnel//Lists/manual2Customers/DispForm.aspx?ID=16</v>
      </c>
      <c r="M17" t="e">
        <f>_xlfn.XLOOKUP(Customers[[#This Row],[Id]],Customers[Id],#REF!)</f>
        <v>#REF!</v>
      </c>
      <c r="N17" t="str">
        <f>_xlfn.XLOOKUP(Customers[[#This Row],[Id]],Customers[Id],Customers[url2])</f>
        <v>https://cleansheet5.sharepoint.com/sites/SalesFunnel//Lists/manual2Customers/DispForm.aspx?ID=16</v>
      </c>
      <c r="V17" t="s">
        <v>54</v>
      </c>
    </row>
    <row r="18" spans="1:40" x14ac:dyDescent="0.25">
      <c r="A18">
        <v>17</v>
      </c>
      <c r="B18" t="s">
        <v>359</v>
      </c>
      <c r="C18" t="s">
        <v>361</v>
      </c>
      <c r="D18" t="s">
        <v>362</v>
      </c>
      <c r="E18" t="s">
        <v>363</v>
      </c>
      <c r="F18" t="s">
        <v>364</v>
      </c>
      <c r="G18" t="s">
        <v>365</v>
      </c>
      <c r="H18" t="s">
        <v>366</v>
      </c>
      <c r="I18" t="s">
        <v>360</v>
      </c>
      <c r="J18" t="s">
        <v>415</v>
      </c>
      <c r="K18" t="s">
        <v>415</v>
      </c>
      <c r="L18" t="str">
        <f>siteUrl&amp;"/Lists/"&amp;custList&amp;"/DispForm.aspx?ID="&amp;Customers[[#This Row],[Id]]</f>
        <v>https://cleansheet5.sharepoint.com/sites/SalesFunnel//Lists/manual2Customers/DispForm.aspx?ID=17</v>
      </c>
      <c r="M18" t="e">
        <f>_xlfn.XLOOKUP(Customers[[#This Row],[Id]],Customers[Id],#REF!)</f>
        <v>#REF!</v>
      </c>
      <c r="N18" t="str">
        <f>_xlfn.XLOOKUP(Customers[[#This Row],[Id]],Customers[Id],Customers[url2])</f>
        <v>https://cleansheet5.sharepoint.com/sites/SalesFunnel//Lists/manual2Customers/DispForm.aspx?ID=17</v>
      </c>
      <c r="V18" t="s">
        <v>67</v>
      </c>
    </row>
    <row r="19" spans="1:40" x14ac:dyDescent="0.25">
      <c r="A19">
        <v>18</v>
      </c>
      <c r="B19" t="s">
        <v>367</v>
      </c>
      <c r="C19" t="s">
        <v>369</v>
      </c>
      <c r="D19" t="s">
        <v>370</v>
      </c>
      <c r="E19" t="s">
        <v>371</v>
      </c>
      <c r="F19" t="s">
        <v>372</v>
      </c>
      <c r="G19" t="s">
        <v>373</v>
      </c>
      <c r="H19" t="s">
        <v>374</v>
      </c>
      <c r="I19" t="s">
        <v>368</v>
      </c>
      <c r="J19" t="s">
        <v>415</v>
      </c>
      <c r="K19" t="s">
        <v>415</v>
      </c>
      <c r="L19" t="str">
        <f>siteUrl&amp;"/Lists/"&amp;custList&amp;"/DispForm.aspx?ID="&amp;Customers[[#This Row],[Id]]</f>
        <v>https://cleansheet5.sharepoint.com/sites/SalesFunnel//Lists/manual2Customers/DispForm.aspx?ID=18</v>
      </c>
      <c r="M19" t="e">
        <f>_xlfn.XLOOKUP(Customers[[#This Row],[Id]],Customers[Id],#REF!)</f>
        <v>#REF!</v>
      </c>
      <c r="N19" t="str">
        <f>_xlfn.XLOOKUP(Customers[[#This Row],[Id]],Customers[Id],Customers[url2])</f>
        <v>https://cleansheet5.sharepoint.com/sites/SalesFunnel//Lists/manual2Customers/DispForm.aspx?ID=18</v>
      </c>
      <c r="V19" t="s">
        <v>55</v>
      </c>
    </row>
    <row r="20" spans="1:40" x14ac:dyDescent="0.25">
      <c r="A20">
        <v>19</v>
      </c>
      <c r="B20" t="s">
        <v>375</v>
      </c>
      <c r="C20" t="s">
        <v>377</v>
      </c>
      <c r="D20" t="s">
        <v>302</v>
      </c>
      <c r="E20" t="s">
        <v>378</v>
      </c>
      <c r="F20" t="s">
        <v>379</v>
      </c>
      <c r="G20" t="s">
        <v>380</v>
      </c>
      <c r="H20" t="s">
        <v>381</v>
      </c>
      <c r="I20" t="s">
        <v>376</v>
      </c>
      <c r="J20" t="s">
        <v>415</v>
      </c>
      <c r="K20" t="s">
        <v>415</v>
      </c>
      <c r="L20" t="str">
        <f>siteUrl&amp;"/Lists/"&amp;custList&amp;"/DispForm.aspx?ID="&amp;Customers[[#This Row],[Id]]</f>
        <v>https://cleansheet5.sharepoint.com/sites/SalesFunnel//Lists/manual2Customers/DispForm.aspx?ID=19</v>
      </c>
      <c r="M20" t="e">
        <f>_xlfn.XLOOKUP(Customers[[#This Row],[Id]],Customers[Id],#REF!)</f>
        <v>#REF!</v>
      </c>
      <c r="N20" t="str">
        <f>_xlfn.XLOOKUP(Customers[[#This Row],[Id]],Customers[Id],Customers[url2])</f>
        <v>https://cleansheet5.sharepoint.com/sites/SalesFunnel//Lists/manual2Customers/DispForm.aspx?ID=19</v>
      </c>
      <c r="V20" t="s">
        <v>68</v>
      </c>
    </row>
    <row r="21" spans="1:40" x14ac:dyDescent="0.25">
      <c r="A21">
        <v>20</v>
      </c>
      <c r="B21" t="s">
        <v>194</v>
      </c>
      <c r="C21" t="s">
        <v>196</v>
      </c>
      <c r="D21" t="s">
        <v>197</v>
      </c>
      <c r="E21" t="s">
        <v>198</v>
      </c>
      <c r="F21" t="s">
        <v>199</v>
      </c>
      <c r="G21" t="s">
        <v>200</v>
      </c>
      <c r="H21" t="s">
        <v>201</v>
      </c>
      <c r="I21" t="s">
        <v>195</v>
      </c>
      <c r="J21" t="s">
        <v>415</v>
      </c>
      <c r="K21" t="s">
        <v>415</v>
      </c>
      <c r="L21" t="str">
        <f>siteUrl&amp;"/Lists/"&amp;custList&amp;"/DispForm.aspx?ID="&amp;Customers[[#This Row],[Id]]</f>
        <v>https://cleansheet5.sharepoint.com/sites/SalesFunnel//Lists/manual2Customers/DispForm.aspx?ID=20</v>
      </c>
      <c r="M21" t="e">
        <f>_xlfn.XLOOKUP(Customers[[#This Row],[Id]],Customers[Id],#REF!)</f>
        <v>#REF!</v>
      </c>
      <c r="N21" t="str">
        <f>_xlfn.XLOOKUP(Customers[[#This Row],[Id]],Customers[Id],Customers[url2])</f>
        <v>https://cleansheet5.sharepoint.com/sites/SalesFunnel//Lists/manual2Customers/DispForm.aspx?ID=20</v>
      </c>
      <c r="V21" t="s">
        <v>69</v>
      </c>
    </row>
    <row r="22" spans="1:40" x14ac:dyDescent="0.25">
      <c r="A22">
        <v>21</v>
      </c>
      <c r="B22" t="s">
        <v>202</v>
      </c>
      <c r="C22" t="s">
        <v>204</v>
      </c>
      <c r="D22" t="s">
        <v>205</v>
      </c>
      <c r="E22" t="s">
        <v>206</v>
      </c>
      <c r="F22" t="s">
        <v>207</v>
      </c>
      <c r="G22" t="s">
        <v>208</v>
      </c>
      <c r="H22" t="s">
        <v>209</v>
      </c>
      <c r="I22" t="s">
        <v>203</v>
      </c>
      <c r="J22" t="s">
        <v>415</v>
      </c>
      <c r="K22" t="s">
        <v>415</v>
      </c>
      <c r="L22" t="str">
        <f>siteUrl&amp;"/Lists/"&amp;custList&amp;"/DispForm.aspx?ID="&amp;Customers[[#This Row],[Id]]</f>
        <v>https://cleansheet5.sharepoint.com/sites/SalesFunnel//Lists/manual2Customers/DispForm.aspx?ID=21</v>
      </c>
      <c r="M22" t="e">
        <f>_xlfn.XLOOKUP(Customers[[#This Row],[Id]],Customers[Id],#REF!)</f>
        <v>#REF!</v>
      </c>
      <c r="N22" t="str">
        <f>_xlfn.XLOOKUP(Customers[[#This Row],[Id]],Customers[Id],Customers[url2])</f>
        <v>https://cleansheet5.sharepoint.com/sites/SalesFunnel//Lists/manual2Customers/DispForm.aspx?ID=21</v>
      </c>
      <c r="V22" t="s">
        <v>57</v>
      </c>
    </row>
    <row r="23" spans="1:40" x14ac:dyDescent="0.25">
      <c r="A23">
        <v>22</v>
      </c>
      <c r="B23" t="s">
        <v>210</v>
      </c>
      <c r="C23" t="s">
        <v>212</v>
      </c>
      <c r="D23" t="s">
        <v>213</v>
      </c>
      <c r="E23" t="s">
        <v>214</v>
      </c>
      <c r="F23" t="s">
        <v>215</v>
      </c>
      <c r="G23" t="s">
        <v>216</v>
      </c>
      <c r="H23" t="s">
        <v>217</v>
      </c>
      <c r="I23" t="s">
        <v>211</v>
      </c>
      <c r="J23" t="s">
        <v>415</v>
      </c>
      <c r="K23" t="s">
        <v>415</v>
      </c>
      <c r="L23" t="str">
        <f>siteUrl&amp;"/Lists/"&amp;custList&amp;"/DispForm.aspx?ID="&amp;Customers[[#This Row],[Id]]</f>
        <v>https://cleansheet5.sharepoint.com/sites/SalesFunnel//Lists/manual2Customers/DispForm.aspx?ID=22</v>
      </c>
      <c r="M23" t="e">
        <f>_xlfn.XLOOKUP(Customers[[#This Row],[Id]],Customers[Id],#REF!)</f>
        <v>#REF!</v>
      </c>
      <c r="N23" t="str">
        <f>_xlfn.XLOOKUP(Customers[[#This Row],[Id]],Customers[Id],Customers[url2])</f>
        <v>https://cleansheet5.sharepoint.com/sites/SalesFunnel//Lists/manual2Customers/DispForm.aspx?ID=22</v>
      </c>
      <c r="V23" t="s">
        <v>58</v>
      </c>
    </row>
    <row r="24" spans="1:40" x14ac:dyDescent="0.25">
      <c r="A24">
        <v>23</v>
      </c>
      <c r="B24" t="s">
        <v>218</v>
      </c>
      <c r="C24" t="s">
        <v>220</v>
      </c>
      <c r="D24" t="s">
        <v>221</v>
      </c>
      <c r="E24" t="s">
        <v>222</v>
      </c>
      <c r="F24" t="s">
        <v>223</v>
      </c>
      <c r="G24" t="s">
        <v>224</v>
      </c>
      <c r="H24" t="s">
        <v>225</v>
      </c>
      <c r="I24" t="s">
        <v>219</v>
      </c>
      <c r="J24" t="s">
        <v>415</v>
      </c>
      <c r="K24" t="s">
        <v>415</v>
      </c>
      <c r="L24" t="str">
        <f>siteUrl&amp;"/Lists/"&amp;custList&amp;"/DispForm.aspx?ID="&amp;Customers[[#This Row],[Id]]</f>
        <v>https://cleansheet5.sharepoint.com/sites/SalesFunnel//Lists/manual2Customers/DispForm.aspx?ID=23</v>
      </c>
      <c r="M24" t="e">
        <f>_xlfn.XLOOKUP(Customers[[#This Row],[Id]],Customers[Id],#REF!)</f>
        <v>#REF!</v>
      </c>
      <c r="N24" t="str">
        <f>_xlfn.XLOOKUP(Customers[[#This Row],[Id]],Customers[Id],Customers[url2])</f>
        <v>https://cleansheet5.sharepoint.com/sites/SalesFunnel//Lists/manual2Customers/DispForm.aspx?ID=23</v>
      </c>
      <c r="V24" t="s">
        <v>54</v>
      </c>
    </row>
    <row r="25" spans="1:40" x14ac:dyDescent="0.25">
      <c r="A25">
        <v>24</v>
      </c>
      <c r="B25" t="s">
        <v>226</v>
      </c>
      <c r="C25" t="s">
        <v>228</v>
      </c>
      <c r="D25" t="s">
        <v>229</v>
      </c>
      <c r="E25" t="s">
        <v>230</v>
      </c>
      <c r="F25" t="s">
        <v>231</v>
      </c>
      <c r="G25" t="s">
        <v>232</v>
      </c>
      <c r="H25" t="s">
        <v>233</v>
      </c>
      <c r="I25" t="s">
        <v>227</v>
      </c>
      <c r="J25" t="s">
        <v>415</v>
      </c>
      <c r="K25" t="s">
        <v>415</v>
      </c>
      <c r="L25" t="str">
        <f>siteUrl&amp;"/Lists/"&amp;custList&amp;"/DispForm.aspx?ID="&amp;Customers[[#This Row],[Id]]</f>
        <v>https://cleansheet5.sharepoint.com/sites/SalesFunnel//Lists/manual2Customers/DispForm.aspx?ID=24</v>
      </c>
      <c r="M25" t="e">
        <f>_xlfn.XLOOKUP(Customers[[#This Row],[Id]],Customers[Id],#REF!)</f>
        <v>#REF!</v>
      </c>
      <c r="N25" t="str">
        <f>_xlfn.XLOOKUP(Customers[[#This Row],[Id]],Customers[Id],Customers[url2])</f>
        <v>https://cleansheet5.sharepoint.com/sites/SalesFunnel//Lists/manual2Customers/DispForm.aspx?ID=24</v>
      </c>
      <c r="V25" t="s">
        <v>70</v>
      </c>
    </row>
    <row r="26" spans="1:40" x14ac:dyDescent="0.25">
      <c r="A26">
        <v>25</v>
      </c>
      <c r="B26" t="s">
        <v>234</v>
      </c>
      <c r="C26" t="s">
        <v>236</v>
      </c>
      <c r="D26" t="s">
        <v>134</v>
      </c>
      <c r="E26" t="s">
        <v>237</v>
      </c>
      <c r="F26" t="s">
        <v>238</v>
      </c>
      <c r="G26" t="s">
        <v>239</v>
      </c>
      <c r="H26" t="s">
        <v>240</v>
      </c>
      <c r="I26" t="s">
        <v>235</v>
      </c>
      <c r="J26" t="s">
        <v>415</v>
      </c>
      <c r="K26" t="s">
        <v>415</v>
      </c>
      <c r="L26" t="str">
        <f>siteUrl&amp;"/Lists/"&amp;custList&amp;"/DispForm.aspx?ID="&amp;Customers[[#This Row],[Id]]</f>
        <v>https://cleansheet5.sharepoint.com/sites/SalesFunnel//Lists/manual2Customers/DispForm.aspx?ID=25</v>
      </c>
      <c r="M26" t="e">
        <f>_xlfn.XLOOKUP(Customers[[#This Row],[Id]],Customers[Id],#REF!)</f>
        <v>#REF!</v>
      </c>
      <c r="N26" t="str">
        <f>_xlfn.XLOOKUP(Customers[[#This Row],[Id]],Customers[Id],Customers[url2])</f>
        <v>https://cleansheet5.sharepoint.com/sites/SalesFunnel//Lists/manual2Customers/DispForm.aspx?ID=25</v>
      </c>
      <c r="V26" t="s">
        <v>55</v>
      </c>
    </row>
    <row r="27" spans="1:40" x14ac:dyDescent="0.25">
      <c r="A27">
        <v>26</v>
      </c>
      <c r="B27" t="s">
        <v>241</v>
      </c>
      <c r="C27" t="s">
        <v>243</v>
      </c>
      <c r="D27" t="s">
        <v>244</v>
      </c>
      <c r="E27" t="s">
        <v>245</v>
      </c>
      <c r="F27" t="s">
        <v>205</v>
      </c>
      <c r="G27" t="s">
        <v>246</v>
      </c>
      <c r="H27" t="s">
        <v>247</v>
      </c>
      <c r="I27" t="s">
        <v>242</v>
      </c>
      <c r="J27" t="s">
        <v>415</v>
      </c>
      <c r="K27" t="s">
        <v>415</v>
      </c>
      <c r="L27" t="str">
        <f>siteUrl&amp;"/Lists/"&amp;custList&amp;"/DispForm.aspx?ID="&amp;Customers[[#This Row],[Id]]</f>
        <v>https://cleansheet5.sharepoint.com/sites/SalesFunnel//Lists/manual2Customers/DispForm.aspx?ID=26</v>
      </c>
      <c r="M27" t="e">
        <f>_xlfn.XLOOKUP(Customers[[#This Row],[Id]],Customers[Id],#REF!)</f>
        <v>#REF!</v>
      </c>
      <c r="N27" t="str">
        <f>_xlfn.XLOOKUP(Customers[[#This Row],[Id]],Customers[Id],Customers[url2])</f>
        <v>https://cleansheet5.sharepoint.com/sites/SalesFunnel//Lists/manual2Customers/DispForm.aspx?ID=26</v>
      </c>
      <c r="V27" t="s">
        <v>71</v>
      </c>
    </row>
    <row r="28" spans="1:40" x14ac:dyDescent="0.25">
      <c r="A28">
        <v>27</v>
      </c>
      <c r="B28" t="s">
        <v>248</v>
      </c>
      <c r="C28" t="s">
        <v>250</v>
      </c>
      <c r="D28" t="s">
        <v>251</v>
      </c>
      <c r="E28" t="s">
        <v>252</v>
      </c>
      <c r="F28" t="s">
        <v>253</v>
      </c>
      <c r="G28" t="s">
        <v>254</v>
      </c>
      <c r="H28" t="s">
        <v>255</v>
      </c>
      <c r="I28" t="s">
        <v>249</v>
      </c>
      <c r="J28" t="s">
        <v>416</v>
      </c>
      <c r="K28" t="s">
        <v>416</v>
      </c>
      <c r="L28" t="str">
        <f>siteUrl&amp;"/Lists/"&amp;custList&amp;"/DispForm.aspx?ID="&amp;Customers[[#This Row],[Id]]</f>
        <v>https://cleansheet5.sharepoint.com/sites/SalesFunnel//Lists/manual2Customers/DispForm.aspx?ID=27</v>
      </c>
      <c r="M28" t="e">
        <f>_xlfn.XLOOKUP(Customers[[#This Row],[Id]],Customers[Id],#REF!)</f>
        <v>#REF!</v>
      </c>
      <c r="N28" t="str">
        <f>_xlfn.XLOOKUP(Customers[[#This Row],[Id]],Customers[Id],Customers[url2])</f>
        <v>https://cleansheet5.sharepoint.com/sites/SalesFunnel//Lists/manual2Customers/DispForm.aspx?ID=27</v>
      </c>
      <c r="V28" t="s">
        <v>72</v>
      </c>
    </row>
    <row r="29" spans="1:40" x14ac:dyDescent="0.25">
      <c r="A29">
        <v>28</v>
      </c>
      <c r="B29" t="s">
        <v>256</v>
      </c>
      <c r="C29" t="s">
        <v>258</v>
      </c>
      <c r="D29" t="s">
        <v>259</v>
      </c>
      <c r="E29" t="s">
        <v>260</v>
      </c>
      <c r="F29" t="s">
        <v>261</v>
      </c>
      <c r="G29" t="s">
        <v>262</v>
      </c>
      <c r="H29" t="s">
        <v>263</v>
      </c>
      <c r="I29" t="s">
        <v>257</v>
      </c>
      <c r="J29" t="s">
        <v>416</v>
      </c>
      <c r="K29" t="s">
        <v>416</v>
      </c>
      <c r="L29" t="str">
        <f>siteUrl&amp;"/Lists/"&amp;custList&amp;"/DispForm.aspx?ID="&amp;Customers[[#This Row],[Id]]</f>
        <v>https://cleansheet5.sharepoint.com/sites/SalesFunnel//Lists/manual2Customers/DispForm.aspx?ID=28</v>
      </c>
      <c r="M29" t="e">
        <f>_xlfn.XLOOKUP(Customers[[#This Row],[Id]],Customers[Id],#REF!)</f>
        <v>#REF!</v>
      </c>
      <c r="N29" t="str">
        <f>_xlfn.XLOOKUP(Customers[[#This Row],[Id]],Customers[Id],Customers[url2])</f>
        <v>https://cleansheet5.sharepoint.com/sites/SalesFunnel//Lists/manual2Customers/DispForm.aspx?ID=28</v>
      </c>
      <c r="V29" t="s">
        <v>57</v>
      </c>
    </row>
    <row r="30" spans="1:40" x14ac:dyDescent="0.25">
      <c r="A30">
        <v>29</v>
      </c>
      <c r="B30" t="s">
        <v>264</v>
      </c>
      <c r="C30" t="s">
        <v>266</v>
      </c>
      <c r="D30" t="s">
        <v>136</v>
      </c>
      <c r="E30" t="s">
        <v>267</v>
      </c>
      <c r="F30" t="s">
        <v>268</v>
      </c>
      <c r="G30" t="s">
        <v>269</v>
      </c>
      <c r="H30" t="s">
        <v>270</v>
      </c>
      <c r="I30" t="s">
        <v>265</v>
      </c>
      <c r="J30" t="s">
        <v>416</v>
      </c>
      <c r="K30" t="s">
        <v>416</v>
      </c>
      <c r="L30" t="str">
        <f>siteUrl&amp;"/Lists/"&amp;custList&amp;"/DispForm.aspx?ID="&amp;Customers[[#This Row],[Id]]</f>
        <v>https://cleansheet5.sharepoint.com/sites/SalesFunnel//Lists/manual2Customers/DispForm.aspx?ID=29</v>
      </c>
      <c r="M30" t="e">
        <f>_xlfn.XLOOKUP(Customers[[#This Row],[Id]],Customers[Id],#REF!)</f>
        <v>#REF!</v>
      </c>
      <c r="N30" t="str">
        <f>_xlfn.XLOOKUP(Customers[[#This Row],[Id]],Customers[Id],Customers[url2])</f>
        <v>https://cleansheet5.sharepoint.com/sites/SalesFunnel//Lists/manual2Customers/DispForm.aspx?ID=29</v>
      </c>
      <c r="V30" t="s">
        <v>59</v>
      </c>
    </row>
    <row r="31" spans="1:40" x14ac:dyDescent="0.25">
      <c r="A31">
        <v>30</v>
      </c>
      <c r="B31" t="s">
        <v>271</v>
      </c>
      <c r="C31" t="s">
        <v>273</v>
      </c>
      <c r="D31" t="s">
        <v>274</v>
      </c>
      <c r="E31" t="s">
        <v>275</v>
      </c>
      <c r="F31" t="s">
        <v>276</v>
      </c>
      <c r="G31" t="s">
        <v>277</v>
      </c>
      <c r="H31" t="s">
        <v>278</v>
      </c>
      <c r="I31" t="s">
        <v>272</v>
      </c>
      <c r="J31" t="s">
        <v>416</v>
      </c>
      <c r="K31" t="s">
        <v>416</v>
      </c>
      <c r="L31" t="str">
        <f>siteUrl&amp;"/Lists/"&amp;custList&amp;"/DispForm.aspx?ID="&amp;Customers[[#This Row],[Id]]</f>
        <v>https://cleansheet5.sharepoint.com/sites/SalesFunnel//Lists/manual2Customers/DispForm.aspx?ID=30</v>
      </c>
      <c r="M31" t="e">
        <f>_xlfn.XLOOKUP(Customers[[#This Row],[Id]],Customers[Id],#REF!)</f>
        <v>#REF!</v>
      </c>
      <c r="N31" t="str">
        <f>_xlfn.XLOOKUP(Customers[[#This Row],[Id]],Customers[Id],Customers[url2])</f>
        <v>https://cleansheet5.sharepoint.com/sites/SalesFunnel//Lists/manual2Customers/DispForm.aspx?ID=30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X3" sqref="X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election activeCell="X3" sqref="X3"/>
    </sheetView>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45"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45"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60"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60" x14ac:dyDescent="0.25">
      <c r="A13" s="44" t="str">
        <v>⚠ Professional Services Group
(Fleet Management System)
 $1.2m • Closeout • Owner: Mike Consultant</v>
      </c>
      <c r="H13" s="43" t="str">
        <v>✓ Professional Services Group
(Legacy System Modernization)
 $1.8m • Nurturing • Owner: Robert Analyst</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2025-08-11T15:48:35Z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