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BF25E1E5-BA09-416B-8FA8-4524D8FC4737}" xr6:coauthVersionLast="47" xr6:coauthVersionMax="47" xr10:uidLastSave="{00000000-0000-0000-0000-000000000000}"/>
  <bookViews>
    <workbookView xWindow="-120" yWindow="-120" windowWidth="29040" windowHeight="15840" activeTab="3" xr2:uid="{35843AF7-3579-4737-8D3C-BD5B4B67E81A}"/>
  </bookViews>
  <sheets>
    <sheet name="simpleSequence" sheetId="5" r:id="rId1"/>
    <sheet name="state" sheetId="6" r:id="rId2"/>
    <sheet name="quadrant" sheetId="8" r:id="rId3"/>
    <sheet name="flow" sheetId="9" r:id="rId4"/>
    <sheet name="supporting tabl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F2" i="6" s="1" a="1"/>
  <c r="F2" i="6" s="1"/>
  <c r="D6" i="6"/>
  <c r="D7" i="6"/>
  <c r="D8" i="6"/>
  <c r="D5" i="9"/>
  <c r="D4" i="9"/>
  <c r="O2" i="9" a="1"/>
  <c r="O2" i="9" s="1"/>
  <c r="J2" i="9" s="1"/>
  <c r="P1" i="9" a="1"/>
  <c r="P1" i="9" s="1"/>
  <c r="N1" i="9" a="1"/>
  <c r="N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H2" i="6" a="1"/>
  <c r="H2" i="6" s="1"/>
  <c r="A11" i="5" a="1"/>
  <c r="A11" i="5" s="1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J8" i="9" l="1"/>
  <c r="J7" i="9"/>
  <c r="J6" i="9"/>
  <c r="J4" i="9"/>
  <c r="J3" i="9"/>
  <c r="J5" i="9"/>
  <c r="J2" i="5" a="1"/>
  <c r="J2" i="5" s="1"/>
  <c r="M4" i="8"/>
  <c r="M3" i="8"/>
  <c r="M5" i="8"/>
  <c r="M6" i="8"/>
  <c r="M2" i="8"/>
  <c r="M8" i="8"/>
  <c r="M7" i="8"/>
  <c r="B5" i="5"/>
  <c r="L2" i="9" l="1" a="1"/>
  <c r="L2" i="9" s="1"/>
  <c r="O2" i="8" a="1"/>
  <c r="O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<sst xmlns="http://schemas.openxmlformats.org/spreadsheetml/2006/main" count="474" uniqueCount="319">
  <si>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</si>
  <si>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</si>
  <si>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</si>
  <si>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</si>
  <si>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</si>
  <si>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</si>
  <si>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</si>
  <si>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</si>
  <si>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</si>
  <si>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</si>
  <si>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</si>
  <si>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</si>
  <si>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</si>
  <si>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</si>
  <si>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</si>
  <si>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</si>
  <si>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</si>
  <si>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</si>
  <si>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</si>
  <si>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</si>
  <si>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</si>
  <si>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</si>
  <si>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</si>
  <si>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</si>
  <si>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</si>
  <si>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</si>
  <si>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</si>
  <si>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</si>
  <si>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</si>
  <si>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</si>
  <si>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</si>
  <si>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</si>
  <si>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</si>
  <si>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</si>
  <si>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</si>
  <si>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</si>
  <si>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</si>
  <si>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</si>
  <si>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</si>
  <si>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</si>
  <si>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</si>
  <si>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</si>
  <si>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</si>
  <si>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</si>
  <si>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</si>
  <si>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</si>
  <si>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</si>
  <si>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</si>
  <si>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</si>
  <si>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</si>
  <si>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</si>
  <si>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</si>
  <si>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</si>
  <si>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</si>
  <si>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</si>
  <si>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</si>
  <si>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</si>
  <si>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</si>
  <si>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</si>
  <si>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</si>
  <si>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</si>
  <si>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</si>
  <si>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</si>
  <si>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</si>
  <si>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</si>
  <si>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</si>
  <si>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</si>
  <si>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</si>
  <si>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</si>
  <si>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</si>
  <si>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</si>
  <si>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</si>
  <si>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</si>
  <si>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</si>
  <si>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</si>
  <si>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</si>
  <si>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</si>
  <si>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</si>
  <si>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</si>
  <si>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</si>
  <si>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</si>
  <si>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</si>
  <si>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</si>
  <si>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</si>
  <si>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</si>
  <si>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</si>
  <si>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</si>
  <si>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</si>
  <si>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</si>
  <si>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</si>
  <si>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</si>
  <si>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</si>
  <si>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</si>
  <si>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</si>
  <si>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</si>
  <si>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</si>
  <si>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</si>
  <si>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</si>
  <si>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</si>
  <si>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</si>
  <si>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</si>
  <si>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</si>
  <si>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</si>
  <si>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</si>
  <si>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</si>
  <si>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</si>
  <si>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</si>
  <si>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</si>
  <si>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</si>
  <si>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</si>
  <si>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</si>
  <si>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</si>
  <si>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</si>
  <si>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</si>
  <si>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</si>
  <si>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</si>
  <si>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</si>
  <si>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</si>
  <si>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</si>
  <si>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</si>
  <si>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</si>
  <si>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</si>
  <si>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</si>
  <si>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</si>
  <si>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</si>
  <si>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</si>
  <si>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</si>
  <si>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</si>
  <si>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</si>
  <si>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</si>
  <si>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</si>
  <si>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</si>
  <si>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</si>
  <si>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</si>
  <si>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</si>
  <si>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</si>
  <si>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</si>
  <si>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</si>
  <si>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</si>
  <si>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</si>
  <si>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</si>
  <si>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</si>
  <si>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</si>
  <si>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</si>
  <si>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</si>
  <si>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</si>
  <si>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</si>
  <si>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</si>
  <si>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</si>
  <si>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</si>
  <si>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</si>
  <si>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</si>
  <si>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</si>
  <si>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</si>
  <si>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</si>
  <si>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</si>
  <si>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</si>
  <si>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</si>
  <si>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</si>
  <si>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</si>
  <si>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</si>
  <si>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</si>
  <si>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</si>
  <si>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</si>
  <si>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</si>
  <si>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</si>
  <si>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</si>
  <si>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</si>
  <si>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</si>
  <si>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battery-quarter</t>
  </si>
  <si>
    <t>battery-three-quarters</t>
  </si>
  <si>
    <t>bell</t>
  </si>
  <si>
    <t>bell-slash</t>
  </si>
  <si>
    <t>calendar</t>
  </si>
  <si>
    <t>calendar-alt</t>
  </si>
  <si>
    <t>calendar-check</t>
  </si>
  <si>
    <t>calendar-minus</t>
  </si>
  <si>
    <t>calendar-plus</t>
  </si>
  <si>
    <t>calendar-times</t>
  </si>
  <si>
    <t>cart-arrow-down</t>
  </si>
  <si>
    <t>cart-plus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</si>
  <si>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</si>
  <si>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</si>
  <si>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</si>
  <si>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</si>
  <si>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</si>
  <si>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</si>
  <si>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</si>
  <si>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</si>
  <si>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</si>
  <si>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</si>
  <si>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</si>
  <si>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</si>
  <si>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</si>
  <si>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</si>
  <si>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</si>
  <si>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gas-pump</t>
  </si>
  <si>
    <t>info</t>
  </si>
  <si>
    <t>info-circle</t>
  </si>
  <si>
    <t>lightbulb</t>
  </si>
  <si>
    <t>lock</t>
  </si>
  <si>
    <t>lock-open</t>
  </si>
  <si>
    <t>map-marker</t>
  </si>
  <si>
    <t>map-marker-alt</t>
  </si>
  <si>
    <t>microphone</t>
  </si>
  <si>
    <t>microphone-alt</t>
  </si>
  <si>
    <t>microphone-alt-slash</t>
  </si>
  <si>
    <t>microphone-slash</t>
  </si>
  <si>
    <t>minus</t>
  </si>
  <si>
    <t>minus-circle</t>
  </si>
  <si>
    <t>minus-square</t>
  </si>
  <si>
    <t>parking</t>
  </si>
  <si>
    <t>phone</t>
  </si>
  <si>
    <t>phone-slash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</si>
  <si>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</si>
  <si>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</si>
  <si>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</si>
  <si>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</si>
  <si>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</si>
  <si>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</si>
  <si>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</si>
  <si>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</si>
  <si>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</si>
  <si>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</si>
  <si>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thermometer-empty</t>
  </si>
  <si>
    <t>thermometer-full</t>
  </si>
  <si>
    <t>thermometer-half</t>
  </si>
  <si>
    <t>thermometer-quarter</t>
  </si>
  <si>
    <t>thermometer-three-quarters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</si>
  <si>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</si>
  <si>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</si>
  <si>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</si>
  <si>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</si>
  <si>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</si>
  <si>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</si>
  <si>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</si>
  <si>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</si>
  <si>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user-alt</t>
  </si>
  <si>
    <t>user-alt-slash</t>
  </si>
  <si>
    <t>user-slash</t>
  </si>
  <si>
    <t>video</t>
  </si>
  <si>
    <t>video-slash</t>
  </si>
  <si>
    <t>volume-down</t>
  </si>
  <si>
    <t>volume-mute</t>
  </si>
  <si>
    <t>volume-off</t>
  </si>
  <si>
    <t>volume-up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</si>
  <si>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</si>
  <si>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</si>
  <si>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</si>
  <si>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</si>
  <si>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</si>
  <si>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</si>
  <si>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</si>
  <si>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</si>
  <si>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</si>
  <si>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</si>
  <si>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</si>
  <si>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</si>
  <si>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</si>
  <si>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</si>
  <si>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paper-plane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</si>
  <si>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</si>
  <si>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</si>
  <si>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</si>
  <si>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</si>
  <si>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</si>
  <si>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</si>
  <si>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</si>
  <si>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</si>
  <si>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</si>
  <si>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</si>
  <si>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</si>
  <si>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</si>
  <si>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</si>
  <si>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</si>
  <si>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</si>
  <si>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</si>
  <si>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</si>
  <si>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car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</si>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</sst>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483113</xdr:colOff>
      <xdr:row>18</xdr:row>
      <xdr:rowOff>30409</xdr:rowOff>
    </xdr:from>
    <xdr:to>
      <xdr:col>9</xdr:col>
      <xdr:colOff>3180119</xdr:colOff>
      <xdr:row>33</xdr:row>
      <xdr:rowOff>89407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1613" y="3310322"/>
          <a:ext cx="2697006" cy="2792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484473</xdr:colOff>
      <xdr:row>2</xdr:row>
      <xdr:rowOff>96670</xdr:rowOff>
    </xdr:from>
    <xdr:to>
      <xdr:col>11</xdr:col>
      <xdr:colOff>298538</xdr:colOff>
      <xdr:row>13</xdr:row>
      <xdr:rowOff>133403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C6EB7-22BC-3DE9-F9D8-DCC675191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016" y="461105"/>
          <a:ext cx="2547326" cy="2041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618474</xdr:colOff>
      <xdr:row>0</xdr:row>
      <xdr:rowOff>13845</xdr:rowOff>
    </xdr:from>
    <xdr:to>
      <xdr:col>18</xdr:col>
      <xdr:colOff>622846</xdr:colOff>
      <xdr:row>11</xdr:row>
      <xdr:rowOff>34250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1170" y="13845"/>
          <a:ext cx="2083306" cy="20247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933450</xdr:colOff>
      <xdr:row>13</xdr:row>
      <xdr:rowOff>104775</xdr:rowOff>
    </xdr:from>
    <xdr:to>
      <xdr:col>11</xdr:col>
      <xdr:colOff>3076631</xdr:colOff>
      <xdr:row>25</xdr:row>
      <xdr:rowOff>10940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1E31A2-2DD6-D28D-EF55-7E2ED9042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2457450"/>
          <a:ext cx="2143181" cy="20778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A1:D8" totalsRowShown="0" headerRowCellStyle="Accent1">
  <autoFilter ref="A1:D8" xr:uid="{928D4078-D028-449E-A884-B136C38A09F2}">
    <filterColumn colId="0" hiddenButton="1"/>
    <filterColumn colId="1" hiddenButton="1"/>
    <filterColumn colId="2" hiddenButton="1"/>
    <filterColumn colId="3" hiddenButton="1"/>
  </autoFilter>
  <tableColumns count="4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4" xr3:uid="{80FBF5B1-87CA-4FED-AE3B-8395721C35E4}" name="mmSyntax" dataDxfId="26">
      <calculatedColumnFormula>_xlfn.TEXTJOIN("",TRUE,state!$A2,"--&gt;"&amp;state!$B2&amp;": "&amp;state!$C2)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20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8" totalsRowShown="0" headerRowCellStyle="Accent1">
  <autoFilter ref="J1:M8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 dataDxfId="19"/>
    <tableColumn id="2" xr3:uid="{BCA3C435-9511-4E31-84C5-98341A1CFE11}" name="X" dataDxfId="18"/>
    <tableColumn id="3" xr3:uid="{296A903C-E0BE-4ED1-8F89-3C3663A84CB5}" name="Y" dataDxfId="17"/>
    <tableColumn id="4" xr3:uid="{698343F2-0151-43E6-AFC0-E22F6787B6F0}" name="mmSyntax" dataDxfId="16">
      <calculatedColumnFormula>J2&amp;": ["&amp;K2&amp;", "&amp;L2&amp;"]"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15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3:D5" totalsRowShown="0" dataDxfId="11" headerRowCellStyle="Accent1">
  <autoFilter ref="A3:D5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10"/>
    <tableColumn id="2" xr3:uid="{ECAC4E07-64EA-4108-858C-EA2B6DB5C8D9}" name="shape" dataDxfId="9"/>
    <tableColumn id="3" xr3:uid="{9BA84533-457E-443E-A476-FA9B5C1EB9A1}" name="icon" dataDxfId="8"/>
    <tableColumn id="4" xr3:uid="{DD5B560C-980D-49D7-AF5F-46317BD1357E}" name="mmSyntax" dataDxfId="7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J8" totalsRowShown="0" headerRowCellStyle="Accent1">
  <autoFilter ref="F1:J8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 dataDxfId="6">
      <calculatedColumnFormula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5"/>
    <tableColumn id="2" xr3:uid="{7EEEE46B-091C-4B0A-90FE-73FCA5979EF5}" name="connLength" dataDxfId="4"/>
    <tableColumn id="4" xr3:uid="{0981A7E0-AC52-4AEE-A94E-2B70C7C83D54}" name="connID" dataDxfId="3">
      <calculatedColumnFormula>tblFcConn[[#This Row],[connType]]&amp;tblFcConn[[#This Row],[connLength]]</calculatedColumnFormula>
    </tableColumn>
    <tableColumn id="3" xr3:uid="{BC567C8D-5719-4C6E-963C-7997C8DBB0E3}" name="mmSyntax" dataDxfId="2"/>
    <tableColumn id="5" xr3:uid="{EE05B8EC-8203-4880-B52C-38DD78398EB6}" name="display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C191" totalsRowShown="0">
  <autoFilter ref="B34:C191" xr:uid="{2B332504-0277-4005-AA50-4B667BCBF30B}"/>
  <sortState xmlns:xlrd2="http://schemas.microsoft.com/office/spreadsheetml/2017/richdata2" ref="B35:B116">
    <sortCondition ref="B34:B116"/>
  </sortState>
  <tableColumns count="2">
    <tableColumn id="1" xr3:uid="{30A2CF8A-2198-4DD2-A72D-FD5CFB7C3039}" name="Icon" dataDxfId="0">
      <calculatedColumnFormula>"fa:fa-"&amp;icon[[#This Row],[Display]]</calculatedColumnFormula>
    </tableColumn>
    <tableColumn id="2" xr3:uid="{A6E2B5D8-A6E3-44CF-BF3F-2827C592D3DF}" name="Displ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J64"/>
  <sheetViews>
    <sheetView showGridLines="0" zoomScale="115" zoomScaleNormal="115" workbookViewId="0">
      <selection activeCell="D1" sqref="D1:H10"/>
    </sheetView>
  </sheetViews>
  <sheetFormatPr defaultRowHeight="15"/>
  <cols>
    <col min="1" max="1" width="18.42578125" bestFit="1" customWidth="1"/>
    <col min="2" max="2" width="19" bestFit="1" customWidth="1"/>
    <col min="3" max="3" width="10" customWidth="1"/>
    <col min="4" max="5" width="12.140625" bestFit="1" customWidth="1"/>
    <col min="6" max="6" width="17.42578125" bestFit="1" customWidth="1"/>
    <col min="7" max="7" width="11.42578125" bestFit="1" customWidth="1"/>
    <col min="8" max="8" width="43.28515625" bestFit="1" customWidth="1"/>
    <col min="9" max="9" width="9.7109375" customWidth="1"/>
    <col min="10" max="10" width="57.42578125" customWidth="1"/>
    <col min="14" max="14" width="10.85546875" bestFit="1" customWidth="1"/>
  </cols>
  <sheetData>
    <row r="1" spans="1:10">
      <c r="A1" s="4" t="s">
        <v>0</v>
      </c>
      <c r="B1" s="8" t="s">
        <v>1</v>
      </c>
      <c r="D1" s="4" t="s">
        <v>2</v>
      </c>
      <c r="E1" s="4" t="s">
        <v>4</v>
      </c>
      <c r="F1" s="4" t="s">
        <v>127</v>
      </c>
      <c r="G1" s="4" t="s">
        <v>3</v>
      </c>
      <c r="H1" s="4" t="s">
        <v>5</v>
      </c>
      <c r="J1" s="4" t="s">
        <v>137</v>
      </c>
    </row>
    <row r="2" spans="1:10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IF(simpleSequence!$G2="","",_xlfn.TEXTJOIN("",TRUE,simpleSequence!$D2,(_xlfn.XLOOKUP(simpleSequence!$G2,tblSeqConn[display],tblSeqConn[mmSyntax])))&amp;simpleSequence!$E2&amp;": "&amp;simpleSequence!$F2)</f>
        <v>user-&gt;&gt;app: userID</v>
      </c>
      <c r="J2" t="str" cm="1">
        <f t="array" ref="J2:J16">_xlfn.VSTACK(
"```mermaid","",
"sequenceDiagram",
IF($B$2=TRUE,"note left of "&amp;$D$2&amp;": "&amp;B1),
IF(B4=TRUE,"note left of "&amp;$D$2&amp;": "&amp;B5,""),
IF(B3=TRUE,"autonumber",""),
_xlfn._xlws.FILTER(H:H,(H:H&lt;&gt;"mmSyntax")*(H:H&lt;&gt;"")))</f>
        <v>```mermaid</v>
      </c>
    </row>
    <row r="3" spans="1:10">
      <c r="A3" s="4" t="s">
        <v>11</v>
      </c>
      <c r="B3" s="10" t="b">
        <v>0</v>
      </c>
      <c r="D3" t="s">
        <v>10</v>
      </c>
      <c r="E3" t="s">
        <v>13</v>
      </c>
      <c r="F3" t="s">
        <v>12</v>
      </c>
      <c r="G3" t="s">
        <v>8</v>
      </c>
      <c r="H3" t="str">
        <f>IF(simpleSequence!$G3="","",_xlfn.TEXTJOIN("",TRUE,simpleSequence!$D3,(_xlfn.XLOOKUP(simpleSequence!$G3,tblSeqConn[display],tblSeqConn[mmSyntax])))&amp;simpleSequence!$E3&amp;": "&amp;simpleSequence!$F3)</f>
        <v>app-&gt;&gt;authenticator: open with userID</v>
      </c>
      <c r="J3" t="str">
        <v/>
      </c>
    </row>
    <row r="4" spans="1:10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IF(simpleSequence!$G4="","",_xlfn.TEXTJOIN("",TRUE,simpleSequence!$D4,(_xlfn.XLOOKUP(simpleSequence!$G4,tblSeqConn[display],tblSeqConn[mmSyntax])))&amp;simpleSequence!$E4&amp;": "&amp;simpleSequence!$F4)</f>
        <v>authenticator-&gt;&gt;authenticator: map userID to cred</v>
      </c>
      <c r="J4" t="str">
        <v>sequenceDiagram</v>
      </c>
    </row>
    <row r="5" spans="1:10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(_xlfn.TEXTJOIN("",TRUE,simpleSequence!$H$2:$H$10)),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IF(simpleSequence!$G5="","",_xlfn.TEXTJOIN("",TRUE,simpleSequence!$D5,(_xlfn.XLOOKUP(simpleSequence!$G5,tblSeqConn[display],tblSeqConn[mmSyntax])))&amp;simpleSequence!$E5&amp;": "&amp;simpleSequence!$F5)</f>
        <v>authenticator--&gt;&gt;user: password challenge</v>
      </c>
      <c r="J5" t="str">
        <v>note left of user: multi factor auth</v>
      </c>
    </row>
    <row r="6" spans="1:10">
      <c r="D6" t="s">
        <v>7</v>
      </c>
      <c r="E6" t="s">
        <v>13</v>
      </c>
      <c r="F6" t="s">
        <v>19</v>
      </c>
      <c r="G6" t="s">
        <v>8</v>
      </c>
      <c r="H6" t="str">
        <f>IF(simpleSequence!$G6="","",_xlfn.TEXTJOIN("",TRUE,simpleSequence!$D6,(_xlfn.XLOOKUP(simpleSequence!$G6,tblSeqConn[display],tblSeqConn[mmSyntax])))&amp;simpleSequence!$E6&amp;": "&amp;simpleSequence!$F6)</f>
        <v>user-&gt;&gt;authenticator: password</v>
      </c>
      <c r="J6" t="str">
        <v/>
      </c>
    </row>
    <row r="7" spans="1:10">
      <c r="D7" t="s">
        <v>13</v>
      </c>
      <c r="E7" t="s">
        <v>7</v>
      </c>
      <c r="F7" t="s">
        <v>20</v>
      </c>
      <c r="G7" t="s">
        <v>17</v>
      </c>
      <c r="H7" t="str">
        <f>IF(simpleSequence!$G7="","",_xlfn.TEXTJOIN("",TRUE,simpleSequence!$D7,(_xlfn.XLOOKUP(simpleSequence!$G7,tblSeqConn[display],tblSeqConn[mmSyntax])))&amp;simpleSequence!$E7&amp;": "&amp;simpleSequence!$F7)</f>
        <v>authenticator--&gt;&gt;user: otc challenge</v>
      </c>
      <c r="J7" s="1" t="str">
        <v/>
      </c>
    </row>
    <row r="8" spans="1:10">
      <c r="D8" t="s">
        <v>7</v>
      </c>
      <c r="E8" t="s">
        <v>13</v>
      </c>
      <c r="F8" t="s">
        <v>21</v>
      </c>
      <c r="G8" t="s">
        <v>8</v>
      </c>
      <c r="H8" t="str">
        <f>IF(simpleSequence!$G8="","",_xlfn.TEXTJOIN("",TRUE,simpleSequence!$D8,(_xlfn.XLOOKUP(simpleSequence!$G8,tblSeqConn[display],tblSeqConn[mmSyntax])))&amp;simpleSequence!$E8&amp;": "&amp;simpleSequence!$F8)</f>
        <v>user-&gt;&gt;authenticator: one-time code</v>
      </c>
      <c r="J8" t="str">
        <v>user-&gt;&gt;app: userID</v>
      </c>
    </row>
    <row r="9" spans="1:10">
      <c r="D9" t="s">
        <v>13</v>
      </c>
      <c r="E9" t="s">
        <v>10</v>
      </c>
      <c r="F9" t="s">
        <v>23</v>
      </c>
      <c r="G9" t="s">
        <v>22</v>
      </c>
      <c r="H9" t="str">
        <f>IF(simpleSequence!$G9="","",_xlfn.TEXTJOIN("",TRUE,simpleSequence!$D9,(_xlfn.XLOOKUP(simpleSequence!$G9,tblSeqConn[display],tblSeqConn[mmSyntax])))&amp;simpleSequence!$E9&amp;": "&amp;simpleSequence!$F9)</f>
        <v>authenticator--xapp: token</v>
      </c>
      <c r="J9" t="str">
        <v>app-&gt;&gt;authenticator: open with userID</v>
      </c>
    </row>
    <row r="10" spans="1:10">
      <c r="A10" s="4" t="s">
        <v>126</v>
      </c>
      <c r="D10" t="s">
        <v>10</v>
      </c>
      <c r="E10" t="s">
        <v>7</v>
      </c>
      <c r="F10" t="s">
        <v>24</v>
      </c>
      <c r="G10" t="s">
        <v>8</v>
      </c>
      <c r="H10" t="str">
        <f>IF(simpleSequence!$G10="","",_xlfn.TEXTJOIN("",TRUE,simpleSequence!$D10,(_xlfn.XLOOKUP(simpleSequence!$G10,tblSeqConn[display],tblSeqConn[mmSyntax])))&amp;simpleSequence!$E10&amp;": "&amp;simpleSequence!$F10)</f>
        <v>app-&gt;&gt;user: session established</v>
      </c>
      <c r="J10" t="str">
        <v>authenticator-&gt;&gt;authenticator: map userID to cred</v>
      </c>
    </row>
    <row r="11" spans="1:10">
      <c r="A11" t="str" cm="1">
        <f t="array" ref="A11:A14">_xlfn._xlws.SORT(_xlfn.UNIQUE(_xlfn.VSTACK(_xlfn._xlws.FILTER(D:D,(D:D&lt;&gt;"source")*(D:D&lt;&gt;"")),_xlfn._xlws.FILTER(E:E,(E:E&lt;&gt;"source")*(E:E&lt;&gt;"")))))</f>
        <v>app</v>
      </c>
      <c r="H11" t="str">
        <f>IF(simpleSequence!$G11="","",_xlfn.TEXTJOIN("",TRUE,simpleSequence!$D11,(_xlfn.XLOOKUP(simpleSequence!$G11,tblSeqConn[display],tblSeqConn[mmSyntax])))&amp;simpleSequence!$E11&amp;": "&amp;simpleSequence!$F11)</f>
        <v/>
      </c>
      <c r="J11" t="str">
        <v>authenticator--&gt;&gt;user: password challenge</v>
      </c>
    </row>
    <row r="12" spans="1:10">
      <c r="A12" t="str">
        <v>authenticator</v>
      </c>
      <c r="H12" t="str">
        <f>IF(simpleSequence!$G12="","",_xlfn.TEXTJOIN("",TRUE,simpleSequence!$D12,(_xlfn.XLOOKUP(simpleSequence!$G12,tblSeqConn[display],tblSeqConn[mmSyntax])))&amp;simpleSequence!$E12&amp;": "&amp;simpleSequence!$F12)</f>
        <v/>
      </c>
      <c r="J12" t="str">
        <v>user-&gt;&gt;authenticator: password</v>
      </c>
    </row>
    <row r="13" spans="1:10">
      <c r="A13" t="str">
        <v>target</v>
      </c>
      <c r="H13" t="str">
        <f>IF(simpleSequence!$G13="","",_xlfn.TEXTJOIN("",TRUE,simpleSequence!$D13,(_xlfn.XLOOKUP(simpleSequence!$G13,tblSeqConn[display],tblSeqConn[mmSyntax])))&amp;simpleSequence!$E13&amp;": "&amp;simpleSequence!$F13)</f>
        <v/>
      </c>
      <c r="J13" t="str">
        <v>authenticator--&gt;&gt;user: otc challenge</v>
      </c>
    </row>
    <row r="14" spans="1:10">
      <c r="A14" t="str">
        <v>user</v>
      </c>
      <c r="H14" t="str">
        <f>IF(simpleSequence!$G14="","",_xlfn.TEXTJOIN("",TRUE,simpleSequence!$D14,(_xlfn.XLOOKUP(simpleSequence!$G14,tblSeqConn[display],tblSeqConn[mmSyntax])))&amp;simpleSequence!$E14&amp;": "&amp;simpleSequence!$F14)</f>
        <v/>
      </c>
      <c r="J14" t="str">
        <v>user-&gt;&gt;authenticator: one-time code</v>
      </c>
    </row>
    <row r="15" spans="1:10">
      <c r="H15" t="str">
        <f>IF(simpleSequence!$G15="","",_xlfn.TEXTJOIN("",TRUE,simpleSequence!$D15,(_xlfn.XLOOKUP(simpleSequence!$G15,tblSeqConn[display],tblSeqConn[mmSyntax])))&amp;simpleSequence!$E15&amp;": "&amp;simpleSequence!$F15)</f>
        <v/>
      </c>
      <c r="J15" t="str">
        <v>authenticator--xapp: token</v>
      </c>
    </row>
    <row r="16" spans="1:10">
      <c r="H16" t="str">
        <f>IF(simpleSequence!$G16="","",_xlfn.TEXTJOIN("",TRUE,simpleSequence!$D16,(_xlfn.XLOOKUP(simpleSequence!$G16,tblSeqConn[display],tblSeqConn[mmSyntax])))&amp;simpleSequence!$E16&amp;": "&amp;simpleSequence!$F16)</f>
        <v/>
      </c>
      <c r="J16" t="str">
        <v>app-&gt;&gt;user: session established</v>
      </c>
    </row>
    <row r="17" spans="1:8">
      <c r="H17" t="str">
        <f>IF(simpleSequence!$G17="","",_xlfn.TEXTJOIN("",TRUE,simpleSequence!$D17,(_xlfn.XLOOKUP(simpleSequence!$G17,tblSeqConn[display],tblSeqConn[mmSyntax])))&amp;simpleSequence!$E17&amp;": "&amp;simpleSequence!$F17)</f>
        <v/>
      </c>
    </row>
    <row r="18" spans="1:8">
      <c r="H18" t="str">
        <f>IF(simpleSequence!$G18="","",_xlfn.TEXTJOIN("",TRUE,simpleSequence!$D18,(_xlfn.XLOOKUP(simpleSequence!$G18,tblSeqConn[display],tblSeqConn[mmSyntax])))&amp;simpleSequence!$E18&amp;": "&amp;simpleSequence!$F18)</f>
        <v/>
      </c>
    </row>
    <row r="19" spans="1:8">
      <c r="H19" t="str">
        <f>IF(simpleSequence!$G19="","",_xlfn.TEXTJOIN("",TRUE,simpleSequence!$D19,(_xlfn.XLOOKUP(simpleSequence!$G19,tblSeqConn[display],tblSeqConn[mmSyntax])))&amp;simpleSequence!$E19&amp;": "&amp;simpleSequence!$F19)</f>
        <v/>
      </c>
    </row>
    <row r="20" spans="1:8">
      <c r="H20" t="str">
        <f>IF(simpleSequence!$G20="","",_xlfn.TEXTJOIN("",TRUE,simpleSequence!$D20,(_xlfn.XLOOKUP(simpleSequence!$G20,tblSeqConn[display],tblSeqConn[mmSyntax])))&amp;simpleSequence!$E20&amp;": "&amp;simpleSequence!$F20)</f>
        <v/>
      </c>
    </row>
    <row r="21" spans="1:8">
      <c r="H21" t="str">
        <f>IF(simpleSequence!$G21="","",_xlfn.TEXTJOIN("",TRUE,simpleSequence!$D21,(_xlfn.XLOOKUP(simpleSequence!$G21,tblSeqConn[display],tblSeqConn[mmSyntax])))&amp;simpleSequence!$E21&amp;": "&amp;simpleSequence!$F21)</f>
        <v/>
      </c>
    </row>
    <row r="22" spans="1:8">
      <c r="H22" t="str">
        <f>IF(simpleSequence!$G22="","",_xlfn.TEXTJOIN("",TRUE,simpleSequence!$D22,(_xlfn.XLOOKUP(simpleSequence!$G22,tblSeqConn[display],tblSeqConn[mmSyntax])))&amp;simpleSequence!$E22&amp;": "&amp;simpleSequence!$F22)</f>
        <v/>
      </c>
    </row>
    <row r="23" spans="1:8">
      <c r="H23" t="str">
        <f>IF(simpleSequence!$G23="","",_xlfn.TEXTJOIN("",TRUE,simpleSequence!$D23,(_xlfn.XLOOKUP(simpleSequence!$G23,tblSeqConn[display],tblSeqConn[mmSyntax])))&amp;simpleSequence!$E23&amp;": "&amp;simpleSequence!$F23)</f>
        <v/>
      </c>
    </row>
    <row r="24" spans="1:8">
      <c r="H24" t="str">
        <f>IF(simpleSequence!$G24="","",_xlfn.TEXTJOIN("",TRUE,simpleSequence!$D24,(_xlfn.XLOOKUP(simpleSequence!$G24,tblSeqConn[display],tblSeqConn[mmSyntax])))&amp;simpleSequence!$E24&amp;": "&amp;simpleSequence!$F24)</f>
        <v/>
      </c>
    </row>
    <row r="25" spans="1:8">
      <c r="H25" t="str">
        <f>IF(simpleSequence!$G25="","",_xlfn.TEXTJOIN("",TRUE,simpleSequence!$D25,(_xlfn.XLOOKUP(simpleSequence!$G25,tblSeqConn[display],tblSeqConn[mmSyntax])))&amp;simpleSequence!$E25&amp;": "&amp;simpleSequence!$F25)</f>
        <v/>
      </c>
    </row>
    <row r="26" spans="1:8">
      <c r="H26" t="str">
        <f>IF(simpleSequence!$G26="","",_xlfn.TEXTJOIN("",TRUE,simpleSequence!$D26,(_xlfn.XLOOKUP(simpleSequence!$G26,tblSeqConn[display],tblSeqConn[mmSyntax])))&amp;simpleSequence!$E26&amp;": "&amp;simpleSequence!$F26)</f>
        <v/>
      </c>
    </row>
    <row r="27" spans="1:8">
      <c r="H27" t="str">
        <f>IF(simpleSequence!$G27="","",_xlfn.TEXTJOIN("",TRUE,simpleSequence!$D27,(_xlfn.XLOOKUP(simpleSequence!$G27,tblSeqConn[display],tblSeqConn[mmSyntax])))&amp;simpleSequence!$E27&amp;": "&amp;simpleSequence!$F27)</f>
        <v/>
      </c>
    </row>
    <row r="28" spans="1:8">
      <c r="H28" t="str">
        <f>IF(simpleSequence!$G28="","",_xlfn.TEXTJOIN("",TRUE,simpleSequence!$D28,(_xlfn.XLOOKUP(simpleSequence!$G28,tblSeqConn[display],tblSeqConn[mmSyntax])))&amp;simpleSequence!$E28&amp;": "&amp;simpleSequence!$F28)</f>
        <v/>
      </c>
    </row>
    <row r="29" spans="1:8">
      <c r="A29" s="2"/>
      <c r="C29" s="2"/>
      <c r="H29" t="str">
        <f>IF(simpleSequence!$G29="","",_xlfn.TEXTJOIN("",TRUE,simpleSequence!$D29,(_xlfn.XLOOKUP(simpleSequence!$G29,tblSeqConn[display],tblSeqConn[mmSyntax])))&amp;simpleSequence!$E29&amp;": "&amp;simpleSequence!$F29)</f>
        <v/>
      </c>
    </row>
    <row r="30" spans="1:8">
      <c r="A30" s="2"/>
      <c r="C30" s="2"/>
      <c r="H30" t="str">
        <f>IF(simpleSequence!$G30="","",_xlfn.TEXTJOIN("",TRUE,simpleSequence!$D30,(_xlfn.XLOOKUP(simpleSequence!$G30,tblSeqConn[display],tblSeqConn[mmSyntax])))&amp;simpleSequence!$E30&amp;": "&amp;simpleSequence!$F30)</f>
        <v/>
      </c>
    </row>
    <row r="31" spans="1:8">
      <c r="A31" s="2"/>
      <c r="C31" s="2"/>
      <c r="H31" t="str">
        <f>IF(simpleSequence!$G31="","",_xlfn.TEXTJOIN("",TRUE,simpleSequence!$D31,(_xlfn.XLOOKUP(simpleSequence!$G31,tblSeqConn[display],tblSeqConn[mmSyntax])))&amp;simpleSequence!$E31&amp;": "&amp;simpleSequence!$F31)</f>
        <v/>
      </c>
    </row>
    <row r="32" spans="1:8">
      <c r="A32" s="2"/>
      <c r="C32" s="2"/>
      <c r="H32" t="str">
        <f>IF(simpleSequence!$G32="","",_xlfn.TEXTJOIN("",TRUE,simpleSequence!$D32,(_xlfn.XLOOKUP(simpleSequence!$G32,tblSeqConn[display],tblSeqConn[mmSyntax])))&amp;simpleSequence!$E32&amp;": "&amp;simpleSequence!$F32)</f>
        <v/>
      </c>
    </row>
    <row r="33" spans="1:8">
      <c r="A33" s="2"/>
      <c r="C33" s="2"/>
      <c r="H33" t="str">
        <f>IF(simpleSequence!$G33="","",_xlfn.TEXTJOIN("",TRUE,simpleSequence!$D33,(_xlfn.XLOOKUP(simpleSequence!$G33,tblSeqConn[display],tblSeqConn[mmSyntax])))&amp;simpleSequence!$E33&amp;": "&amp;simpleSequence!$F33)</f>
        <v/>
      </c>
    </row>
    <row r="34" spans="1:8">
      <c r="H34" t="str">
        <f>IF(simpleSequence!$G34="","",_xlfn.TEXTJOIN("",TRUE,simpleSequence!$D34,(_xlfn.XLOOKUP(simpleSequence!$G34,tblSeqConn[display],tblSeqConn[mmSyntax])))&amp;simpleSequence!$E34&amp;": "&amp;simpleSequence!$F34)</f>
        <v/>
      </c>
    </row>
    <row r="35" spans="1:8">
      <c r="H35" t="str">
        <f>IF(simpleSequence!$G35="","",_xlfn.TEXTJOIN("",TRUE,simpleSequence!$D35,(_xlfn.XLOOKUP(simpleSequence!$G35,tblSeqConn[display],tblSeqConn[mmSyntax])))&amp;simpleSequence!$E35&amp;": "&amp;simpleSequence!$F35)</f>
        <v/>
      </c>
    </row>
    <row r="36" spans="1:8">
      <c r="H36" t="str">
        <f>IF(simpleSequence!$G36="","",_xlfn.TEXTJOIN("",TRUE,simpleSequence!$D36,(_xlfn.XLOOKUP(simpleSequence!$G36,tblSeqConn[display],tblSeqConn[mmSyntax])))&amp;simpleSequence!$E36&amp;": "&amp;simpleSequence!$F36)</f>
        <v/>
      </c>
    </row>
    <row r="37" spans="1:8">
      <c r="H37" t="str">
        <f>IF(simpleSequence!$G37="","",_xlfn.TEXTJOIN("",TRUE,simpleSequence!$D37,(_xlfn.XLOOKUP(simpleSequence!$G37,tblSeqConn[display],tblSeqConn[mmSyntax])))&amp;simpleSequence!$E37&amp;": "&amp;simpleSequence!$F37)</f>
        <v/>
      </c>
    </row>
    <row r="38" spans="1:8">
      <c r="H38" t="str">
        <f>IF(simpleSequence!$G38="","",_xlfn.TEXTJOIN("",TRUE,simpleSequence!$D38,(_xlfn.XLOOKUP(simpleSequence!$G38,tblSeqConn[display],tblSeqConn[mmSyntax])))&amp;simpleSequence!$E38&amp;": "&amp;simpleSequence!$F38)</f>
        <v/>
      </c>
    </row>
    <row r="39" spans="1:8">
      <c r="H39" t="str">
        <f>IF(simpleSequence!$G39="","",_xlfn.TEXTJOIN("",TRUE,simpleSequence!$D39,(_xlfn.XLOOKUP(simpleSequence!$G39,tblSeqConn[display],tblSeqConn[mmSyntax])))&amp;simpleSequence!$E39&amp;": "&amp;simpleSequence!$F39)</f>
        <v/>
      </c>
    </row>
    <row r="40" spans="1:8">
      <c r="H40" t="str">
        <f>IF(simpleSequence!$G40="","",_xlfn.TEXTJOIN("",TRUE,simpleSequence!$D40,(_xlfn.XLOOKUP(simpleSequence!$G40,tblSeqConn[display],tblSeqConn[mmSyntax])))&amp;simpleSequence!$E40&amp;": "&amp;simpleSequence!$F40)</f>
        <v/>
      </c>
    </row>
    <row r="41" spans="1:8">
      <c r="H41" t="str">
        <f>IF(simpleSequence!$G41="","",_xlfn.TEXTJOIN("",TRUE,simpleSequence!$D41,(_xlfn.XLOOKUP(simpleSequence!$G41,tblSeqConn[display],tblSeqConn[mmSyntax])))&amp;simpleSequence!$E41&amp;": "&amp;simpleSequence!$F41)</f>
        <v/>
      </c>
    </row>
    <row r="42" spans="1:8">
      <c r="H42" t="str">
        <f>IF(simpleSequence!$G42="","",_xlfn.TEXTJOIN("",TRUE,simpleSequence!$D42,(_xlfn.XLOOKUP(simpleSequence!$G42,tblSeqConn[display],tblSeqConn[mmSyntax])))&amp;simpleSequence!$E42&amp;": "&amp;simpleSequence!$F42)</f>
        <v/>
      </c>
    </row>
    <row r="43" spans="1:8">
      <c r="H43" t="str">
        <f>IF(simpleSequence!$G43="","",_xlfn.TEXTJOIN("",TRUE,simpleSequence!$D43,(_xlfn.XLOOKUP(simpleSequence!$G43,tblSeqConn[display],tblSeqConn[mmSyntax])))&amp;simpleSequence!$E43&amp;": "&amp;simpleSequence!$F43)</f>
        <v/>
      </c>
    </row>
    <row r="44" spans="1:8">
      <c r="H44" t="str">
        <f>IF(simpleSequence!$G44="","",_xlfn.TEXTJOIN("",TRUE,simpleSequence!$D44,(_xlfn.XLOOKUP(simpleSequence!$G44,tblSeqConn[display],tblSeqConn[mmSyntax])))&amp;simpleSequence!$E44&amp;": "&amp;simpleSequence!$F44)</f>
        <v/>
      </c>
    </row>
    <row r="45" spans="1:8">
      <c r="H45" t="str">
        <f>IF(simpleSequence!$G45="","",_xlfn.TEXTJOIN("",TRUE,simpleSequence!$D45,(_xlfn.XLOOKUP(simpleSequence!$G45,tblSeqConn[display],tblSeqConn[mmSyntax])))&amp;simpleSequence!$E45&amp;": "&amp;simpleSequence!$F45)</f>
        <v/>
      </c>
    </row>
    <row r="46" spans="1:8">
      <c r="H46" t="str">
        <f>IF(simpleSequence!$G46="","",_xlfn.TEXTJOIN("",TRUE,simpleSequence!$D46,(_xlfn.XLOOKUP(simpleSequence!$G46,tblSeqConn[display],tblSeqConn[mmSyntax])))&amp;simpleSequence!$E46&amp;": "&amp;simpleSequence!$F46)</f>
        <v/>
      </c>
    </row>
    <row r="47" spans="1:8">
      <c r="H47" t="str">
        <f>IF(simpleSequence!$G47="","",_xlfn.TEXTJOIN("",TRUE,simpleSequence!$D47,(_xlfn.XLOOKUP(simpleSequence!$G47,tblSeqConn[display],tblSeqConn[mmSyntax])))&amp;simpleSequence!$E47&amp;": "&amp;simpleSequence!$F47)</f>
        <v/>
      </c>
    </row>
    <row r="48" spans="1:8">
      <c r="H48" t="str">
        <f>IF(simpleSequence!$G48="","",_xlfn.TEXTJOIN("",TRUE,simpleSequence!$D48,(_xlfn.XLOOKUP(simpleSequence!$G48,tblSeqConn[display],tblSeqConn[mmSyntax])))&amp;simpleSequence!$E48&amp;": "&amp;simpleSequence!$F48)</f>
        <v/>
      </c>
    </row>
    <row r="49" spans="8:8">
      <c r="H49" t="str">
        <f>IF(simpleSequence!$G49="","",_xlfn.TEXTJOIN("",TRUE,simpleSequence!$D49,(_xlfn.XLOOKUP(simpleSequence!$G49,tblSeqConn[display],tblSeqConn[mmSyntax])))&amp;simpleSequence!$E49&amp;": "&amp;simpleSequence!$F49)</f>
        <v/>
      </c>
    </row>
    <row r="50" spans="8:8">
      <c r="H50" t="str">
        <f>IF(simpleSequence!$G50="","",_xlfn.TEXTJOIN("",TRUE,simpleSequence!$D50,(_xlfn.XLOOKUP(simpleSequence!$G50,tblSeqConn[display],tblSeqConn[mmSyntax])))&amp;simpleSequence!$E50&amp;": "&amp;simpleSequence!$F50)</f>
        <v/>
      </c>
    </row>
    <row r="51" spans="8:8">
      <c r="H51" t="str">
        <f>IF(simpleSequence!$G51="","",_xlfn.TEXTJOIN("",TRUE,simpleSequence!$D51,(_xlfn.XLOOKUP(simpleSequence!$G51,tblSeqConn[display],tblSeqConn[mmSyntax])))&amp;simpleSequence!$E51&amp;": "&amp;simpleSequence!$F51)</f>
        <v/>
      </c>
    </row>
    <row r="52" spans="8:8">
      <c r="H52" t="str">
        <f>IF(simpleSequence!$G52="","",_xlfn.TEXTJOIN("",TRUE,simpleSequence!$D52,(_xlfn.XLOOKUP(simpleSequence!$G52,tblSeqConn[display],tblSeqConn[mmSyntax])))&amp;simpleSequence!$E52&amp;": "&amp;simpleSequence!$F52)</f>
        <v/>
      </c>
    </row>
    <row r="53" spans="8:8">
      <c r="H53" t="str">
        <f>IF(simpleSequence!$G53="","",_xlfn.TEXTJOIN("",TRUE,simpleSequence!$D53,(_xlfn.XLOOKUP(simpleSequence!$G53,tblSeqConn[display],tblSeqConn[mmSyntax])))&amp;simpleSequence!$E53&amp;": "&amp;simpleSequence!$F53)</f>
        <v/>
      </c>
    </row>
    <row r="54" spans="8:8">
      <c r="H54" t="str">
        <f>IF(simpleSequence!$G54="","",_xlfn.TEXTJOIN("",TRUE,simpleSequence!$D54,(_xlfn.XLOOKUP(simpleSequence!$G54,tblSeqConn[display],tblSeqConn[mmSyntax])))&amp;simpleSequence!$E54&amp;": "&amp;simpleSequence!$F54)</f>
        <v/>
      </c>
    </row>
    <row r="55" spans="8:8">
      <c r="H55" t="str">
        <f>IF(simpleSequence!$G55="","",_xlfn.TEXTJOIN("",TRUE,simpleSequence!$D55,(_xlfn.XLOOKUP(simpleSequence!$G55,tblSeqConn[display],tblSeqConn[mmSyntax])))&amp;simpleSequence!$E55&amp;": "&amp;simpleSequence!$F55)</f>
        <v/>
      </c>
    </row>
    <row r="56" spans="8:8">
      <c r="H56" t="str">
        <f>IF(simpleSequence!$G56="","",_xlfn.TEXTJOIN("",TRUE,simpleSequence!$D56,(_xlfn.XLOOKUP(simpleSequence!$G56,tblSeqConn[display],tblSeqConn[mmSyntax])))&amp;simpleSequence!$E56&amp;": "&amp;simpleSequence!$F56)</f>
        <v/>
      </c>
    </row>
    <row r="57" spans="8:8">
      <c r="H57" t="str">
        <f>IF(simpleSequence!$G57="","",_xlfn.TEXTJOIN("",TRUE,simpleSequence!$D57,(_xlfn.XLOOKUP(simpleSequence!$G57,tblSeqConn[display],tblSeqConn[mmSyntax])))&amp;simpleSequence!$E57&amp;": "&amp;simpleSequence!$F57)</f>
        <v/>
      </c>
    </row>
    <row r="58" spans="8:8">
      <c r="H58" t="str">
        <f>IF(simpleSequence!$G58="","",_xlfn.TEXTJOIN("",TRUE,simpleSequence!$D58,(_xlfn.XLOOKUP(simpleSequence!$G58,tblSeqConn[display],tblSeqConn[mmSyntax])))&amp;simpleSequence!$E58&amp;": "&amp;simpleSequence!$F58)</f>
        <v/>
      </c>
    </row>
    <row r="59" spans="8:8">
      <c r="H59" t="str">
        <f>IF(simpleSequence!$G59="","",_xlfn.TEXTJOIN("",TRUE,simpleSequence!$D59,(_xlfn.XLOOKUP(simpleSequence!$G59,tblSeqConn[display],tblSeqConn[mmSyntax])))&amp;simpleSequence!$E59&amp;": "&amp;simpleSequence!$F59)</f>
        <v/>
      </c>
    </row>
    <row r="60" spans="8:8">
      <c r="H60" t="str">
        <f>IF(simpleSequence!$G60="","",_xlfn.TEXTJOIN("",TRUE,simpleSequence!$D60,(_xlfn.XLOOKUP(simpleSequence!$G60,tblSeqConn[display],tblSeqConn[mmSyntax])))&amp;simpleSequence!$E60&amp;": "&amp;simpleSequence!$F60)</f>
        <v/>
      </c>
    </row>
    <row r="61" spans="8:8">
      <c r="H61" t="str">
        <f>IF(simpleSequence!$G61="","",_xlfn.TEXTJOIN("",TRUE,simpleSequence!$D61,(_xlfn.XLOOKUP(simpleSequence!$G61,tblSeqConn[display],tblSeqConn[mmSyntax])))&amp;simpleSequence!$E61&amp;": "&amp;simpleSequence!$F61)</f>
        <v/>
      </c>
    </row>
    <row r="62" spans="8:8">
      <c r="H62" t="str">
        <f>IF(simpleSequence!$G62="","",_xlfn.TEXTJOIN("",TRUE,simpleSequence!$D62,(_xlfn.XLOOKUP(simpleSequence!$G62,tblSeqConn[display],tblSeqConn[mmSyntax])))&amp;simpleSequence!$E62&amp;": "&amp;simpleSequence!$F62)</f>
        <v/>
      </c>
    </row>
    <row r="63" spans="8:8">
      <c r="H63" t="str">
        <f>IF(simpleSequence!$G63="","",_xlfn.TEXTJOIN("",TRUE,simpleSequence!$D63,(_xlfn.XLOOKUP(simpleSequence!$G63,tblSeqConn[display],tblSeqConn[mmSyntax])))&amp;simpleSequence!$E63&amp;": "&amp;simpleSequence!$F63)</f>
        <v/>
      </c>
    </row>
    <row r="64" spans="8:8">
      <c r="H64" t="str">
        <f>IF(simpleSequence!$G64="","",_xlfn.TEXTJOIN("",TRUE,simpleSequence!$D64,(_xlfn.XLOOKUP(simpleSequence!$G64,tblSeqConn[display],tblSeqConn[mmSyntax])))&amp;simpleSequence!$E64&amp;": "&amp;simpleSequence!$F64)</f>
        <v/>
      </c>
    </row>
  </sheetData>
  <conditionalFormatting sqref="A29:A33 C29:C33">
    <cfRule type="expression" dxfId="31" priority="20">
      <formula>_xlfn.ISFORMULA(A29)</formula>
    </cfRule>
  </conditionalFormatting>
  <conditionalFormatting sqref="D2:H64">
    <cfRule type="expression" dxfId="30" priority="1" stopIfTrue="1">
      <formula>$D2=""</formula>
    </cfRule>
    <cfRule type="expression" dxfId="29" priority="2">
      <formula>MOD(ROW(),2)=0</formula>
    </cfRule>
  </conditionalFormatting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D103 E65:E103" xr:uid="{4E35E35E-73C3-4152-AC8E-FE812DD22CA4}">
      <formula1>$A$11</formula1>
    </dataValidation>
    <dataValidation type="list" allowBlank="1" showInputMessage="1" showErrorMessage="1" sqref="D2:E64" xr:uid="{F2D4D6AA-D54E-4330-91EF-CE4D1527EE6E}">
      <formula1>_xlfn.ANCHORARRAY($A$11)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H11"/>
  <sheetViews>
    <sheetView showGridLines="0" zoomScale="115" zoomScaleNormal="115" workbookViewId="0">
      <selection activeCell="F19" sqref="F19"/>
    </sheetView>
  </sheetViews>
  <sheetFormatPr defaultRowHeight="15"/>
  <cols>
    <col min="1" max="2" width="12.140625" bestFit="1" customWidth="1"/>
    <col min="3" max="3" width="17.42578125" bestFit="1" customWidth="1"/>
    <col min="4" max="4" width="43.28515625" hidden="1" customWidth="1"/>
    <col min="5" max="5" width="9.7109375" customWidth="1"/>
    <col min="6" max="6" width="57.42578125" customWidth="1"/>
    <col min="8" max="8" width="0" hidden="1" customWidth="1"/>
    <col min="10" max="10" width="10.85546875" bestFit="1" customWidth="1"/>
  </cols>
  <sheetData>
    <row r="1" spans="1:8">
      <c r="A1" s="4" t="s">
        <v>2</v>
      </c>
      <c r="B1" s="4" t="s">
        <v>4</v>
      </c>
      <c r="C1" s="4" t="s">
        <v>139</v>
      </c>
      <c r="D1" s="4" t="s">
        <v>5</v>
      </c>
      <c r="F1" s="4" t="s">
        <v>137</v>
      </c>
      <c r="H1" s="4" t="s">
        <v>126</v>
      </c>
    </row>
    <row r="2" spans="1:8">
      <c r="A2" t="s">
        <v>128</v>
      </c>
      <c r="B2" t="s">
        <v>130</v>
      </c>
      <c r="C2" t="s">
        <v>129</v>
      </c>
      <c r="D2" t="str">
        <f>_xlfn.TEXTJOIN("",TRUE,state!$A2,"--&gt;"&amp;state!$B2&amp;": "&amp;state!$C2)</f>
        <v>[*]--&gt;step1: start</v>
      </c>
      <c r="F2" t="str" cm="1">
        <f t="array" ref="F2:F11">_xlfn.VSTACK(
"```mermaid","",
"stateDiagram-v2",
state[mmSyntax])</f>
        <v>```mermaid</v>
      </c>
      <c r="H2" t="str" cm="1">
        <f t="array" ref="H2:H6">_xlfn._xlws.SORT(_xlfn.UNIQUE(_xlfn.VSTACK(_xlfn._xlws.FILTER(A:A,(A:A&lt;&gt;"source")*(A:A&lt;&gt;"")),_xlfn._xlws.FILTER(B:B,(B:B&lt;&gt;"target")*(B:B&lt;&gt;"")))))</f>
        <v>[*]</v>
      </c>
    </row>
    <row r="3" spans="1:8">
      <c r="A3" t="s">
        <v>130</v>
      </c>
      <c r="B3" t="s">
        <v>131</v>
      </c>
      <c r="C3" t="s">
        <v>135</v>
      </c>
      <c r="D3" t="str">
        <f>_xlfn.TEXTJOIN("",TRUE,state!$A3,"--&gt;"&amp;state!$B3&amp;": "&amp;state!$C3)</f>
        <v>step1--&gt;step2: goto step2</v>
      </c>
      <c r="F3" t="str">
        <v/>
      </c>
      <c r="H3" t="str">
        <v>step1</v>
      </c>
    </row>
    <row r="4" spans="1:8">
      <c r="A4" t="s">
        <v>131</v>
      </c>
      <c r="B4" t="s">
        <v>130</v>
      </c>
      <c r="C4" t="s">
        <v>134</v>
      </c>
      <c r="D4" t="str">
        <f>_xlfn.TEXTJOIN("",TRUE,state!$A4,"--&gt;"&amp;state!$B4&amp;": "&amp;state!$C4)</f>
        <v>step2--&gt;step1: goto step1</v>
      </c>
      <c r="F4" t="str">
        <v>stateDiagram-v2</v>
      </c>
      <c r="H4" t="str">
        <v>step2</v>
      </c>
    </row>
    <row r="5" spans="1:8">
      <c r="A5" t="s">
        <v>132</v>
      </c>
      <c r="B5" t="s">
        <v>133</v>
      </c>
      <c r="D5" t="str">
        <f>_xlfn.TEXTJOIN("",TRUE,state!$A5,"--&gt;"&amp;state!$B5&amp;": "&amp;state!$C5)</f>
        <v xml:space="preserve">step3--&gt;step4: </v>
      </c>
      <c r="F5" t="str">
        <v>[*]--&gt;step1: start</v>
      </c>
      <c r="H5" t="str">
        <v>step3</v>
      </c>
    </row>
    <row r="6" spans="1:8">
      <c r="A6" t="s">
        <v>132</v>
      </c>
      <c r="B6" t="s">
        <v>130</v>
      </c>
      <c r="C6" t="s">
        <v>134</v>
      </c>
      <c r="D6" t="str">
        <f>_xlfn.TEXTJOIN("",TRUE,state!$A6,"--&gt;"&amp;state!$B6&amp;": "&amp;state!$C6)</f>
        <v>step3--&gt;step1: goto step1</v>
      </c>
      <c r="F6" t="str">
        <v>step1--&gt;step2: goto step2</v>
      </c>
      <c r="H6" t="str">
        <v>step4</v>
      </c>
    </row>
    <row r="7" spans="1:8">
      <c r="A7" t="s">
        <v>132</v>
      </c>
      <c r="B7" t="s">
        <v>131</v>
      </c>
      <c r="C7" t="s">
        <v>138</v>
      </c>
      <c r="D7" t="str">
        <f>_xlfn.TEXTJOIN("",TRUE,state!$A7,"--&gt;"&amp;state!$B7&amp;": "&amp;state!$C7)</f>
        <v>step3--&gt;step2: goto step 1</v>
      </c>
      <c r="F7" s="1" t="str">
        <v>step2--&gt;step1: goto step1</v>
      </c>
    </row>
    <row r="8" spans="1:8">
      <c r="A8" t="s">
        <v>133</v>
      </c>
      <c r="B8" t="s">
        <v>128</v>
      </c>
      <c r="C8" t="s">
        <v>107</v>
      </c>
      <c r="D8" t="str">
        <f>_xlfn.TEXTJOIN("",TRUE,state!$A8,"--&gt;"&amp;state!$B8&amp;": "&amp;state!$C8)</f>
        <v>step4--&gt;[*]: end</v>
      </c>
      <c r="F8" t="str">
        <v xml:space="preserve">step3--&gt;step4: </v>
      </c>
    </row>
    <row r="9" spans="1:8">
      <c r="F9" t="str">
        <v>step3--&gt;step1: goto step1</v>
      </c>
    </row>
    <row r="10" spans="1:8">
      <c r="F10" t="str">
        <v>step3--&gt;step2: goto step 1</v>
      </c>
    </row>
    <row r="11" spans="1:8">
      <c r="F11" t="str">
        <v>step4--&gt;[*]: end</v>
      </c>
    </row>
  </sheetData>
  <conditionalFormatting sqref="A2:D8">
    <cfRule type="expression" dxfId="28" priority="1" stopIfTrue="1">
      <formula>$A2=""</formula>
    </cfRule>
    <cfRule type="expression" dxfId="27" priority="2">
      <formula>MOD(ROW(),2)=0</formula>
    </cfRule>
  </conditionalFormatting>
  <dataValidations count="2">
    <dataValidation type="list" allowBlank="1" showInputMessage="1" showErrorMessage="1" sqref="A2:B8" xr:uid="{D9D56CFC-1DB1-4AFD-9F99-F19EB15EC836}">
      <formula1>_xlfn.ANCHORARRAY($H$2)</formula1>
    </dataValidation>
    <dataValidation type="list" allowBlank="1" showInputMessage="1" showErrorMessage="1" sqref="A9:B47" xr:uid="{984CF140-4F46-4686-BCF3-0824E10E5B78}">
      <formula1>$H$2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I16" sqref="I16"/>
    </sheetView>
  </sheetViews>
  <sheetFormatPr defaultRowHeight="15"/>
  <cols>
    <col min="1" max="1" width="10.140625" bestFit="1" customWidth="1"/>
    <col min="2" max="2" width="16.140625" bestFit="1" customWidth="1"/>
    <col min="3" max="3" width="20" hidden="1" customWidth="1"/>
    <col min="4" max="4" width="5.5703125" customWidth="1"/>
    <col min="5" max="5" width="10" customWidth="1"/>
    <col min="6" max="6" width="8.42578125" bestFit="1" customWidth="1"/>
    <col min="7" max="7" width="8.85546875" bestFit="1" customWidth="1"/>
    <col min="8" max="8" width="11.140625" hidden="1" customWidth="1"/>
    <col min="9" max="9" width="5.28515625" bestFit="1" customWidth="1"/>
    <col min="10" max="10" width="9.85546875" customWidth="1"/>
    <col min="11" max="12" width="7.42578125" customWidth="1"/>
    <col min="13" max="13" width="25.140625" hidden="1" customWidth="1"/>
    <col min="14" max="14" width="9.28515625" customWidth="1"/>
    <col min="15" max="15" width="26.28515625" bestFit="1" customWidth="1"/>
    <col min="16" max="16" width="10.855468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312</v>
      </c>
      <c r="K2">
        <v>0.4</v>
      </c>
      <c r="L2">
        <v>0.7</v>
      </c>
      <c r="M2" t="str">
        <f t="shared" ref="M2:M8" si="0">J2&amp;": ["&amp;K2&amp;", "&amp;L2&amp;"]"</f>
        <v>Label 1: [0.4, 0.7]</v>
      </c>
      <c r="O2" t="str" cm="1">
        <f t="array" ref="O2:O18">_xlfn.VSTACK(
"```mermaid","",
"quadrantChart",
quadElement[mmSyntax],
quadAxis[mmSyntax],
quadBuild[mmSyntax])</f>
        <v>```mermaid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313</v>
      </c>
      <c r="K3">
        <v>0.56000000000000005</v>
      </c>
      <c r="L3">
        <v>0.98</v>
      </c>
      <c r="M3" t="str">
        <f t="shared" si="0"/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314</v>
      </c>
      <c r="K4">
        <v>0.09</v>
      </c>
      <c r="L4">
        <v>0.35</v>
      </c>
      <c r="M4" t="str">
        <f t="shared" si="0"/>
        <v>Label 3: [0.09, 0.35]</v>
      </c>
      <c r="O4" t="str">
        <v>quadrantChart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315</v>
      </c>
      <c r="K5">
        <v>0.67</v>
      </c>
      <c r="L5">
        <v>0.83</v>
      </c>
      <c r="M5" t="str">
        <f t="shared" si="0"/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316</v>
      </c>
      <c r="K6">
        <v>0.75</v>
      </c>
      <c r="L6">
        <v>0.92</v>
      </c>
      <c r="M6" t="str">
        <f t="shared" si="0"/>
        <v>Label 5: [0.75, 0.92]</v>
      </c>
      <c r="O6" t="str">
        <v>quadrant-1 Quad 1</v>
      </c>
    </row>
    <row r="7" spans="1:15">
      <c r="J7" t="s">
        <v>317</v>
      </c>
      <c r="K7">
        <v>0.01</v>
      </c>
      <c r="L7">
        <v>0.68</v>
      </c>
      <c r="M7" t="str">
        <f t="shared" si="0"/>
        <v>Label 6: [0.01, 0.68]</v>
      </c>
      <c r="O7" s="1" t="str">
        <v>quadrant-2 Quad 2</v>
      </c>
    </row>
    <row r="8" spans="1:15">
      <c r="J8" t="s">
        <v>318</v>
      </c>
      <c r="K8">
        <v>0.4</v>
      </c>
      <c r="L8">
        <v>0.37</v>
      </c>
      <c r="M8" t="str">
        <f t="shared" si="0"/>
        <v>Label 7: [0.4, 0.37]</v>
      </c>
      <c r="O8" t="str">
        <v>quadrant-3 Quad 3</v>
      </c>
    </row>
    <row r="9" spans="1:15">
      <c r="O9" t="str">
        <v>quadrant-4 Quad 4</v>
      </c>
    </row>
    <row r="10" spans="1:15">
      <c r="O10" t="str">
        <v>x-axis low --&gt; high</v>
      </c>
    </row>
    <row r="11" spans="1:15">
      <c r="O11" t="str">
        <v>y-axis low --&gt; high</v>
      </c>
    </row>
    <row r="12" spans="1:15">
      <c r="O12" t="str">
        <v>Label 1: [0.4, 0.7]</v>
      </c>
    </row>
    <row r="13" spans="1:15">
      <c r="O13" t="str">
        <v>Label 2: [0.56, 0.98]</v>
      </c>
    </row>
    <row r="14" spans="1:15">
      <c r="O14" t="str">
        <v>Label 3: [0.09, 0.35]</v>
      </c>
    </row>
    <row r="15" spans="1:15">
      <c r="O15" t="str">
        <v>Label 4: [0.67, 0.83]</v>
      </c>
    </row>
    <row r="16" spans="1:15">
      <c r="O16" t="str">
        <v>Label 5: [0.75, 0.92]</v>
      </c>
    </row>
    <row r="17" spans="5:15">
      <c r="O17" t="str">
        <v>Label 6: [0.01, 0.68]</v>
      </c>
    </row>
    <row r="18" spans="5:15">
      <c r="O18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25" priority="3">
      <formula>_xlfn.ISFORMULA(E29)</formula>
    </cfRule>
  </conditionalFormatting>
  <conditionalFormatting sqref="F17:J64">
    <cfRule type="expression" dxfId="24" priority="1" stopIfTrue="1">
      <formula>$F17=""</formula>
    </cfRule>
    <cfRule type="expression" dxfId="23" priority="2">
      <formula>MOD(ROW(),2)=0</formula>
    </cfRule>
  </conditionalFormatting>
  <conditionalFormatting sqref="J2:M16">
    <cfRule type="expression" dxfId="22" priority="23" stopIfTrue="1">
      <formula>$J2=""</formula>
    </cfRule>
    <cfRule type="expression" dxfId="21" priority="24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P157"/>
  <sheetViews>
    <sheetView showGridLines="0" tabSelected="1" zoomScaleNormal="100" workbookViewId="0">
      <selection activeCell="G5" sqref="G5"/>
    </sheetView>
  </sheetViews>
  <sheetFormatPr defaultRowHeight="15"/>
  <cols>
    <col min="1" max="1" width="18.42578125" customWidth="1"/>
    <col min="2" max="2" width="11.7109375" bestFit="1" customWidth="1"/>
    <col min="3" max="3" width="19.140625" customWidth="1"/>
    <col min="4" max="4" width="19" hidden="1" customWidth="1"/>
    <col min="5" max="5" width="10" customWidth="1"/>
    <col min="6" max="7" width="12.140625" bestFit="1" customWidth="1"/>
    <col min="8" max="8" width="6.140625" customWidth="1"/>
    <col min="9" max="9" width="17.42578125" bestFit="1" customWidth="1"/>
    <col min="10" max="10" width="43.28515625" hidden="1" customWidth="1"/>
    <col min="11" max="11" width="9.7109375" customWidth="1"/>
    <col min="12" max="12" width="57.42578125" customWidth="1"/>
    <col min="14" max="15" width="9.28515625" hidden="1" customWidth="1"/>
    <col min="16" max="16" width="0" hidden="1" customWidth="1"/>
  </cols>
  <sheetData>
    <row r="1" spans="1:16">
      <c r="A1" s="4" t="s">
        <v>140</v>
      </c>
      <c r="B1" s="15" t="s">
        <v>29</v>
      </c>
      <c r="F1" s="4" t="s">
        <v>2</v>
      </c>
      <c r="G1" s="4" t="s">
        <v>4</v>
      </c>
      <c r="H1" s="4" t="s">
        <v>311</v>
      </c>
      <c r="I1" s="4" t="s">
        <v>139</v>
      </c>
      <c r="J1" s="4" t="s">
        <v>5</v>
      </c>
      <c r="L1" s="4" t="s">
        <v>137</v>
      </c>
      <c r="N1" t="str" cm="1">
        <f t="array" ref="N1:N14">flownodes[nodeType]</f>
        <v>square</v>
      </c>
      <c r="O1" s="4" t="s">
        <v>126</v>
      </c>
      <c r="P1" t="str" cm="1">
        <f t="array" ref="P1:P157">_xlfn._xlws.SORT(icon[Display])</f>
        <v>barcode</v>
      </c>
    </row>
    <row r="2" spans="1:16">
      <c r="F2" t="s">
        <v>129</v>
      </c>
      <c r="G2" t="s">
        <v>130</v>
      </c>
      <c r="I2" t="s">
        <v>129</v>
      </c>
      <c r="J2" t="str">
        <f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start)))--&gt;|start|2(step1)</v>
      </c>
      <c r="L2" t="str" cm="1">
        <f t="array" ref="L2:L11">_xlfn.VSTACK(
"```mermaid","",
"flowchart TD",
flow[mmSyntax]
)</f>
        <v>```mermaid</v>
      </c>
      <c r="N2" t="str">
        <v>rounded box</v>
      </c>
      <c r="O2" t="str" cm="1">
        <f t="array" ref="O2:O7">(_xlfn.UNIQUE(_xlfn.VSTACK(_xlfn._xlws.FILTER(F:F,(F:F&lt;&gt;"source")*(F:F&lt;&gt;"")),_xlfn._xlws.FILTER(G:G,(G:G&lt;&gt;"target")*(G:G&lt;&gt;"")))))</f>
        <v>start</v>
      </c>
      <c r="P2" t="str">
        <v>battery-empty</v>
      </c>
    </row>
    <row r="3" spans="1:16">
      <c r="A3" s="4" t="s">
        <v>141</v>
      </c>
      <c r="B3" s="4" t="s">
        <v>30</v>
      </c>
      <c r="C3" s="4" t="s">
        <v>163</v>
      </c>
      <c r="D3" s="4" t="s">
        <v>5</v>
      </c>
      <c r="F3" t="s">
        <v>130</v>
      </c>
      <c r="G3" t="s">
        <v>131</v>
      </c>
      <c r="I3" t="s">
        <v>135</v>
      </c>
      <c r="J3" t="str">
        <f>IF(F3="","",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2(step1)--&gt;|goto step2|3[(fa:fa-database step2)]</v>
      </c>
      <c r="L3" t="str">
        <v/>
      </c>
      <c r="N3" t="str">
        <v>pill</v>
      </c>
      <c r="O3" t="str">
        <v>step1</v>
      </c>
      <c r="P3" t="str">
        <v>battery-full</v>
      </c>
    </row>
    <row r="4" spans="1:16">
      <c r="A4" s="17" t="s">
        <v>129</v>
      </c>
      <c r="B4" s="17" t="s">
        <v>31</v>
      </c>
      <c r="C4" s="17" t="s">
        <v>171</v>
      </c>
      <c r="D4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F4" t="s">
        <v>131</v>
      </c>
      <c r="G4" t="s">
        <v>130</v>
      </c>
      <c r="J4" t="str">
        <f>IF(F4="","",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L4" t="str">
        <v>flowchart TD</v>
      </c>
      <c r="N4" t="str">
        <v>database</v>
      </c>
      <c r="O4" t="str">
        <v>step2</v>
      </c>
      <c r="P4" t="str">
        <v>battery-half</v>
      </c>
    </row>
    <row r="5" spans="1:16">
      <c r="A5" s="17" t="s">
        <v>131</v>
      </c>
      <c r="B5" s="17" t="s">
        <v>32</v>
      </c>
      <c r="C5" s="17" t="s">
        <v>32</v>
      </c>
      <c r="D5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F5" t="s">
        <v>132</v>
      </c>
      <c r="G5" t="s">
        <v>133</v>
      </c>
      <c r="I5" t="s">
        <v>136</v>
      </c>
      <c r="J5" t="str">
        <f>IF(F5="","",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step4|5(step4)</v>
      </c>
      <c r="L5" t="str">
        <v>1(((fa:fa-bell start)))--&gt;|start|2(step1)</v>
      </c>
      <c r="N5" t="str">
        <v>circle</v>
      </c>
      <c r="O5" t="str">
        <v>step3</v>
      </c>
      <c r="P5" t="str">
        <v>battery-quarter</v>
      </c>
    </row>
    <row r="6" spans="1:16">
      <c r="F6" t="s">
        <v>132</v>
      </c>
      <c r="G6" t="s">
        <v>130</v>
      </c>
      <c r="I6" t="s">
        <v>134</v>
      </c>
      <c r="J6" t="str">
        <f>IF(F6="","",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step1|2(step1)</v>
      </c>
      <c r="L6" t="str">
        <v>2(step1)--&gt;|goto step2|3[(fa:fa-database step2)]</v>
      </c>
      <c r="N6" t="str">
        <v>subroutine</v>
      </c>
      <c r="O6" t="str">
        <v>step4</v>
      </c>
      <c r="P6" t="str">
        <v>battery-three-quarters</v>
      </c>
    </row>
    <row r="7" spans="1:16">
      <c r="F7" t="s">
        <v>132</v>
      </c>
      <c r="G7" t="s">
        <v>131</v>
      </c>
      <c r="I7" t="s">
        <v>138</v>
      </c>
      <c r="J7" t="str">
        <f>IF(F7="","",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 1|3[(fa:fa-database step2)]</v>
      </c>
      <c r="L7" s="1" t="str">
        <v>3[(fa:fa-database step2)]--&gt;2(step1)</v>
      </c>
      <c r="N7" t="str">
        <v>flag</v>
      </c>
      <c r="O7" t="str">
        <v>end</v>
      </c>
      <c r="P7" t="str">
        <v>bell</v>
      </c>
    </row>
    <row r="8" spans="1:16">
      <c r="F8" t="s">
        <v>133</v>
      </c>
      <c r="G8" t="s">
        <v>107</v>
      </c>
      <c r="I8" t="s">
        <v>107</v>
      </c>
      <c r="J8" t="str">
        <f>IF(F8="","",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5(step4)--&gt;|end|6(end)</v>
      </c>
      <c r="L8" t="str">
        <v>4(step3)--&gt;|goto step4|5(step4)</v>
      </c>
      <c r="N8" t="str">
        <v>rhombus</v>
      </c>
      <c r="P8" t="str">
        <v>bell-slash</v>
      </c>
    </row>
    <row r="9" spans="1:16">
      <c r="L9" t="str">
        <v>4(step3)--&gt;|goto step1|2(step1)</v>
      </c>
      <c r="N9" t="str">
        <v>parallelogram</v>
      </c>
      <c r="P9" t="str">
        <v>bolt</v>
      </c>
    </row>
    <row r="10" spans="1:16">
      <c r="L10" t="str">
        <v>4(step3)--&gt;|goto step 1|3[(fa:fa-database step2)]</v>
      </c>
      <c r="N10" t="str">
        <v>hexagon</v>
      </c>
      <c r="P10" t="str">
        <v>bookmark</v>
      </c>
    </row>
    <row r="11" spans="1:16">
      <c r="L11" t="str">
        <v>5(step4)--&gt;|end|6(end)</v>
      </c>
      <c r="N11" t="str">
        <v>parallelogram alt</v>
      </c>
      <c r="P11" t="str">
        <v>bug</v>
      </c>
    </row>
    <row r="12" spans="1:16">
      <c r="N12" t="str">
        <v>trapezoid</v>
      </c>
      <c r="P12" t="str">
        <v>building</v>
      </c>
    </row>
    <row r="13" spans="1:16">
      <c r="N13" t="str">
        <v>trapezoid alt</v>
      </c>
      <c r="P13" t="str">
        <v>calendar</v>
      </c>
    </row>
    <row r="14" spans="1:16">
      <c r="N14" t="str">
        <v>double circle</v>
      </c>
      <c r="P14" t="str">
        <v>calendar-alt</v>
      </c>
    </row>
    <row r="15" spans="1:16">
      <c r="P15" t="str">
        <v>calendar-check</v>
      </c>
    </row>
    <row r="16" spans="1:16">
      <c r="P16" t="str">
        <v>calendar-minus</v>
      </c>
    </row>
    <row r="17" spans="5:16">
      <c r="P17" t="str">
        <v>calendar-plus</v>
      </c>
    </row>
    <row r="18" spans="5:16">
      <c r="P18" t="str">
        <v>calendar-times</v>
      </c>
    </row>
    <row r="19" spans="5:16">
      <c r="P19" t="str">
        <v>car</v>
      </c>
    </row>
    <row r="20" spans="5:16">
      <c r="P20" t="str">
        <v>cart-arrow-down</v>
      </c>
    </row>
    <row r="21" spans="5:16">
      <c r="P21" t="str">
        <v>cart-plus</v>
      </c>
    </row>
    <row r="22" spans="5:16">
      <c r="P22" t="str">
        <v>clock</v>
      </c>
    </row>
    <row r="23" spans="5:16">
      <c r="P23" t="str">
        <v>cloud-rain</v>
      </c>
    </row>
    <row r="24" spans="5:16">
      <c r="P24" t="str">
        <v>code</v>
      </c>
    </row>
    <row r="25" spans="5:16">
      <c r="P25" t="str">
        <v>code-branch</v>
      </c>
    </row>
    <row r="26" spans="5:16">
      <c r="P26" t="str">
        <v>comment</v>
      </c>
    </row>
    <row r="27" spans="5:16">
      <c r="P27" t="str">
        <v>comment</v>
      </c>
    </row>
    <row r="28" spans="5:16">
      <c r="P28" t="str">
        <v>comment-alt</v>
      </c>
    </row>
    <row r="29" spans="5:16">
      <c r="E29" s="2"/>
      <c r="P29" t="str">
        <v>comments</v>
      </c>
    </row>
    <row r="30" spans="5:16">
      <c r="E30" s="2"/>
      <c r="P30" t="str">
        <v>comment-slash</v>
      </c>
    </row>
    <row r="31" spans="5:16">
      <c r="E31" s="2"/>
      <c r="P31" t="str">
        <v>compass</v>
      </c>
    </row>
    <row r="32" spans="5:16">
      <c r="E32" s="2"/>
      <c r="P32" t="str">
        <v>database</v>
      </c>
    </row>
    <row r="33" spans="5:16">
      <c r="E33" s="2"/>
      <c r="P33" t="str">
        <v>desktop</v>
      </c>
    </row>
    <row r="34" spans="5:16">
      <c r="P34" t="str">
        <v>door-closed</v>
      </c>
    </row>
    <row r="35" spans="5:16">
      <c r="P35" t="str">
        <v>door-open</v>
      </c>
    </row>
    <row r="36" spans="5:16">
      <c r="P36" t="str">
        <v>download</v>
      </c>
    </row>
    <row r="37" spans="5:16">
      <c r="P37" t="str">
        <v>ethernet</v>
      </c>
    </row>
    <row r="38" spans="5:16">
      <c r="P38" t="str">
        <v>exclamation</v>
      </c>
    </row>
    <row r="39" spans="5:16">
      <c r="P39" t="str">
        <v>exclamation-circle</v>
      </c>
    </row>
    <row r="40" spans="5:16">
      <c r="P40" t="str">
        <v>exclamation-triangle</v>
      </c>
    </row>
    <row r="41" spans="5:16">
      <c r="P41" t="str">
        <v>eye</v>
      </c>
    </row>
    <row r="42" spans="5:16">
      <c r="P42" t="str">
        <v>eye-slash</v>
      </c>
    </row>
    <row r="43" spans="5:16">
      <c r="P43" t="str">
        <v>file</v>
      </c>
    </row>
    <row r="44" spans="5:16">
      <c r="P44" t="str">
        <v>file</v>
      </c>
    </row>
    <row r="45" spans="5:16">
      <c r="P45" t="str">
        <v>file-alt</v>
      </c>
    </row>
    <row r="46" spans="5:16">
      <c r="P46" t="str">
        <v>file-alt</v>
      </c>
    </row>
    <row r="47" spans="5:16">
      <c r="P47" t="str">
        <v>file-code</v>
      </c>
    </row>
    <row r="48" spans="5:16">
      <c r="P48" t="str">
        <v>filter</v>
      </c>
    </row>
    <row r="49" spans="16:16">
      <c r="P49" t="str">
        <v>flag</v>
      </c>
    </row>
    <row r="50" spans="16:16">
      <c r="P50" t="str">
        <v>folder</v>
      </c>
    </row>
    <row r="51" spans="16:16">
      <c r="P51" t="str">
        <v>folder</v>
      </c>
    </row>
    <row r="52" spans="16:16">
      <c r="P52" t="str">
        <v>folder-open</v>
      </c>
    </row>
    <row r="53" spans="16:16">
      <c r="P53" t="str">
        <v>folder-open</v>
      </c>
    </row>
    <row r="54" spans="16:16">
      <c r="P54" t="str">
        <v>frown</v>
      </c>
    </row>
    <row r="55" spans="16:16">
      <c r="P55" t="str">
        <v>gas-pump</v>
      </c>
    </row>
    <row r="56" spans="16:16">
      <c r="P56" t="str">
        <v>globe</v>
      </c>
    </row>
    <row r="57" spans="16:16">
      <c r="P57" t="str">
        <v>hdd</v>
      </c>
    </row>
    <row r="58" spans="16:16">
      <c r="P58" t="str">
        <v>home</v>
      </c>
    </row>
    <row r="59" spans="16:16">
      <c r="P59" t="str">
        <v>hourglass</v>
      </c>
    </row>
    <row r="60" spans="16:16">
      <c r="P60" t="str">
        <v>id-badge</v>
      </c>
    </row>
    <row r="61" spans="16:16">
      <c r="P61" t="str">
        <v>id-card</v>
      </c>
    </row>
    <row r="62" spans="16:16">
      <c r="P62" t="str">
        <v>id-card-alt</v>
      </c>
    </row>
    <row r="63" spans="16:16">
      <c r="P63" t="str">
        <v>info</v>
      </c>
    </row>
    <row r="64" spans="16:16">
      <c r="P64" t="str">
        <v>info-circle</v>
      </c>
    </row>
    <row r="65" spans="16:16">
      <c r="P65" t="str">
        <v>keyboard</v>
      </c>
    </row>
    <row r="66" spans="16:16">
      <c r="P66" t="str">
        <v>laptop</v>
      </c>
    </row>
    <row r="67" spans="16:16">
      <c r="P67" t="str">
        <v>layer-group</v>
      </c>
    </row>
    <row r="68" spans="16:16">
      <c r="P68" t="str">
        <v>lightbulb</v>
      </c>
    </row>
    <row r="69" spans="16:16">
      <c r="P69" t="str">
        <v>location-arrow</v>
      </c>
    </row>
    <row r="70" spans="16:16">
      <c r="P70" t="str">
        <v>lock</v>
      </c>
    </row>
    <row r="71" spans="16:16">
      <c r="P71" t="str">
        <v>lock-open</v>
      </c>
    </row>
    <row r="72" spans="16:16">
      <c r="P72" t="str">
        <v>map</v>
      </c>
    </row>
    <row r="73" spans="16:16">
      <c r="P73" t="str">
        <v>map-marker</v>
      </c>
    </row>
    <row r="74" spans="16:16">
      <c r="P74" t="str">
        <v>map-marker</v>
      </c>
    </row>
    <row r="75" spans="16:16">
      <c r="P75" t="str">
        <v>map-marker-alt</v>
      </c>
    </row>
    <row r="76" spans="16:16">
      <c r="P76" t="str">
        <v>map-pin</v>
      </c>
    </row>
    <row r="77" spans="16:16">
      <c r="P77" t="str">
        <v>meh</v>
      </c>
    </row>
    <row r="78" spans="16:16">
      <c r="P78" t="str">
        <v>memory</v>
      </c>
    </row>
    <row r="79" spans="16:16">
      <c r="P79" t="str">
        <v>microphone</v>
      </c>
    </row>
    <row r="80" spans="16:16">
      <c r="P80" t="str">
        <v>microphone</v>
      </c>
    </row>
    <row r="81" spans="16:16">
      <c r="P81" t="str">
        <v>microphone-alt</v>
      </c>
    </row>
    <row r="82" spans="16:16">
      <c r="P82" t="str">
        <v>microphone-alt-slash</v>
      </c>
    </row>
    <row r="83" spans="16:16">
      <c r="P83" t="str">
        <v>microphone-slash</v>
      </c>
    </row>
    <row r="84" spans="16:16">
      <c r="P84" t="str">
        <v>minus</v>
      </c>
    </row>
    <row r="85" spans="16:16">
      <c r="P85" t="str">
        <v>minus-circle</v>
      </c>
    </row>
    <row r="86" spans="16:16">
      <c r="P86" t="str">
        <v>minus-square</v>
      </c>
    </row>
    <row r="87" spans="16:16">
      <c r="P87" t="str">
        <v>mobile</v>
      </c>
    </row>
    <row r="88" spans="16:16">
      <c r="P88" t="str">
        <v>paper-plane</v>
      </c>
    </row>
    <row r="89" spans="16:16">
      <c r="P89" t="str">
        <v>parking</v>
      </c>
    </row>
    <row r="90" spans="16:16">
      <c r="P90" t="str">
        <v>phone</v>
      </c>
    </row>
    <row r="91" spans="16:16">
      <c r="P91" t="str">
        <v>phone-slash</v>
      </c>
    </row>
    <row r="92" spans="16:16">
      <c r="P92" t="str">
        <v>plus</v>
      </c>
    </row>
    <row r="93" spans="16:16">
      <c r="P93" t="str">
        <v>plus-circle</v>
      </c>
    </row>
    <row r="94" spans="16:16">
      <c r="P94" t="str">
        <v>plus-square</v>
      </c>
    </row>
    <row r="95" spans="16:16">
      <c r="P95" t="str">
        <v>poo</v>
      </c>
    </row>
    <row r="96" spans="16:16">
      <c r="P96" t="str">
        <v>power-off</v>
      </c>
    </row>
    <row r="97" spans="16:16">
      <c r="P97" t="str">
        <v>print</v>
      </c>
    </row>
    <row r="98" spans="16:16">
      <c r="P98" t="str">
        <v>print</v>
      </c>
    </row>
    <row r="99" spans="16:16">
      <c r="P99" t="str">
        <v>question</v>
      </c>
    </row>
    <row r="100" spans="16:16">
      <c r="P100" t="str">
        <v>question-circle</v>
      </c>
    </row>
    <row r="101" spans="16:16">
      <c r="P101" t="str">
        <v>recycle</v>
      </c>
    </row>
    <row r="102" spans="16:16">
      <c r="P102" t="str">
        <v>satellite</v>
      </c>
    </row>
    <row r="103" spans="16:16">
      <c r="P103" t="str">
        <v>sd-card</v>
      </c>
    </row>
    <row r="104" spans="16:16">
      <c r="P104" t="str">
        <v>search</v>
      </c>
    </row>
    <row r="105" spans="16:16">
      <c r="P105" t="str">
        <v>search-minus</v>
      </c>
    </row>
    <row r="106" spans="16:16">
      <c r="P106" t="str">
        <v>search-plus</v>
      </c>
    </row>
    <row r="107" spans="16:16">
      <c r="P107" t="str">
        <v>shield-alt</v>
      </c>
    </row>
    <row r="108" spans="16:16">
      <c r="P108" t="str">
        <v>shopping-cart</v>
      </c>
    </row>
    <row r="109" spans="16:16">
      <c r="P109" t="str">
        <v>sign-in-alt</v>
      </c>
    </row>
    <row r="110" spans="16:16">
      <c r="P110" t="str">
        <v>sim-card</v>
      </c>
    </row>
    <row r="111" spans="16:16">
      <c r="P111" t="str">
        <v>smile</v>
      </c>
    </row>
    <row r="112" spans="16:16">
      <c r="P112" t="str">
        <v>snowflake</v>
      </c>
    </row>
    <row r="113" spans="16:16">
      <c r="P113" t="str">
        <v>stopwatch</v>
      </c>
    </row>
    <row r="114" spans="16:16">
      <c r="P114" t="str">
        <v>stream</v>
      </c>
    </row>
    <row r="115" spans="16:16">
      <c r="P115" t="str">
        <v>stream</v>
      </c>
    </row>
    <row r="116" spans="16:16">
      <c r="P116" t="str">
        <v>tablet</v>
      </c>
    </row>
    <row r="117" spans="16:16">
      <c r="P117" t="str">
        <v>terminal</v>
      </c>
    </row>
    <row r="118" spans="16:16">
      <c r="P118" t="str">
        <v>thermometer-empty</v>
      </c>
    </row>
    <row r="119" spans="16:16">
      <c r="P119" t="str">
        <v>thermometer-full</v>
      </c>
    </row>
    <row r="120" spans="16:16">
      <c r="P120" t="str">
        <v>thermometer-half</v>
      </c>
    </row>
    <row r="121" spans="16:16">
      <c r="P121" t="str">
        <v>thermometer-quarter</v>
      </c>
    </row>
    <row r="122" spans="16:16">
      <c r="P122" t="str">
        <v>thermometer-three-quarters</v>
      </c>
    </row>
    <row r="123" spans="16:16">
      <c r="P123" t="str">
        <v>thumbs-down</v>
      </c>
    </row>
    <row r="124" spans="16:16">
      <c r="P124" t="str">
        <v>thumbs-up</v>
      </c>
    </row>
    <row r="125" spans="16:16">
      <c r="P125" t="str">
        <v>thumbtack</v>
      </c>
    </row>
    <row r="126" spans="16:16">
      <c r="P126" t="str">
        <v>ticket-alt</v>
      </c>
    </row>
    <row r="127" spans="16:16">
      <c r="P127" t="str">
        <v>tint</v>
      </c>
    </row>
    <row r="128" spans="16:16">
      <c r="P128" t="str">
        <v>tint-slash</v>
      </c>
    </row>
    <row r="129" spans="16:16">
      <c r="P129" t="str">
        <v>toggle-off</v>
      </c>
    </row>
    <row r="130" spans="16:16">
      <c r="P130" t="str">
        <v>toggle-on</v>
      </c>
    </row>
    <row r="131" spans="16:16">
      <c r="P131" t="str">
        <v>unlock</v>
      </c>
    </row>
    <row r="132" spans="16:16">
      <c r="P132" t="str">
        <v>unlock-alt</v>
      </c>
    </row>
    <row r="133" spans="16:16">
      <c r="P133" t="str">
        <v>upload</v>
      </c>
    </row>
    <row r="134" spans="16:16">
      <c r="P134" t="str">
        <v>user</v>
      </c>
    </row>
    <row r="135" spans="16:16">
      <c r="P135" t="str">
        <v>user-alt</v>
      </c>
    </row>
    <row r="136" spans="16:16">
      <c r="P136" t="str">
        <v>user-alt-slash</v>
      </c>
    </row>
    <row r="137" spans="16:16">
      <c r="P137" t="str">
        <v>user-circle</v>
      </c>
    </row>
    <row r="138" spans="16:16">
      <c r="P138" t="str">
        <v>user-cog</v>
      </c>
    </row>
    <row r="139" spans="16:16">
      <c r="P139" t="str">
        <v>user-edit</v>
      </c>
    </row>
    <row r="140" spans="16:16">
      <c r="P140" t="str">
        <v>user-minus</v>
      </c>
    </row>
    <row r="141" spans="16:16">
      <c r="P141" t="str">
        <v>user-plus</v>
      </c>
    </row>
    <row r="142" spans="16:16">
      <c r="P142" t="str">
        <v>users</v>
      </c>
    </row>
    <row r="143" spans="16:16">
      <c r="P143" t="str">
        <v>user-slash</v>
      </c>
    </row>
    <row r="144" spans="16:16">
      <c r="P144" t="str">
        <v>user-tie</v>
      </c>
    </row>
    <row r="145" spans="16:16">
      <c r="P145" t="str">
        <v>video</v>
      </c>
    </row>
    <row r="146" spans="16:16">
      <c r="P146" t="str">
        <v>video-slash</v>
      </c>
    </row>
    <row r="147" spans="16:16">
      <c r="P147" t="str">
        <v>volume-down</v>
      </c>
    </row>
    <row r="148" spans="16:16">
      <c r="P148" t="str">
        <v>volume-mute</v>
      </c>
    </row>
    <row r="149" spans="16:16">
      <c r="P149" t="str">
        <v>volume-off</v>
      </c>
    </row>
    <row r="150" spans="16:16">
      <c r="P150" t="str">
        <v>volume-up</v>
      </c>
    </row>
    <row r="151" spans="16:16">
      <c r="P151" t="str">
        <v>water</v>
      </c>
    </row>
    <row r="152" spans="16:16">
      <c r="P152" t="str">
        <v>wifi</v>
      </c>
    </row>
    <row r="153" spans="16:16">
      <c r="P153" t="str">
        <v>wind</v>
      </c>
    </row>
    <row r="154" spans="16:16">
      <c r="P154" t="str">
        <v>window-close</v>
      </c>
    </row>
    <row r="155" spans="16:16">
      <c r="P155" t="str">
        <v>window-maximize</v>
      </c>
    </row>
    <row r="156" spans="16:16">
      <c r="P156" t="str">
        <v>window-restore</v>
      </c>
    </row>
    <row r="157" spans="16:16">
      <c r="P157" t="str">
        <v>wrench</v>
      </c>
    </row>
  </sheetData>
  <conditionalFormatting sqref="E29:E33">
    <cfRule type="expression" dxfId="14" priority="3">
      <formula>_xlfn.ISFORMULA(E29)</formula>
    </cfRule>
  </conditionalFormatting>
  <conditionalFormatting sqref="F2:J64">
    <cfRule type="expression" dxfId="13" priority="1" stopIfTrue="1">
      <formula>$F2=""</formula>
    </cfRule>
    <cfRule type="expression" dxfId="12" priority="2">
      <formula>MOD(ROW(),2)=0</formula>
    </cfRule>
  </conditionalFormatting>
  <dataValidations count="6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H3:H59" xr:uid="{F1D0F96A-9EF6-4A15-A760-7AB5C0C924CA}">
      <formula1>"""--&gt;"",&lt;--&gt;"""</formula1>
    </dataValidation>
    <dataValidation type="list" allowBlank="1" showInputMessage="1" showErrorMessage="1" sqref="C4:C5" xr:uid="{052469E0-5CEA-4652-ABF3-46F0BFD91CC9}">
      <formula1>_xlfn.ANCHORARRAY($P$1)</formula1>
    </dataValidation>
    <dataValidation type="list" allowBlank="1" showInputMessage="1" showErrorMessage="1" sqref="A4:A5 F2:G64 H60:H64" xr:uid="{C0E63196-21A6-46BC-9A39-70BC402D466D}">
      <formula1>_xlfn.ANCHORARRAY($O$2)</formula1>
    </dataValidation>
    <dataValidation type="list" allowBlank="1" showInputMessage="1" showErrorMessage="1" sqref="F65:H103" xr:uid="{252E5102-E5DE-44F6-A9E0-1FCDCB2FC8AD}">
      <formula1>$O$2</formula1>
    </dataValidation>
    <dataValidation type="list" allowBlank="1" showInputMessage="1" showErrorMessage="1" sqref="B4:B5 B1" xr:uid="{6D5F9A33-BF5F-49A4-AB13-271C03E99736}">
      <formula1>_xlfn.ANCHORARRAY($N$1)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1"/>
  <sheetViews>
    <sheetView workbookViewId="0">
      <selection activeCell="M38" sqref="M38"/>
    </sheetView>
  </sheetViews>
  <sheetFormatPr defaultRowHeight="15"/>
  <cols>
    <col min="1" max="1" width="14.5703125" customWidth="1"/>
    <col min="2" max="2" width="30.140625" bestFit="1" customWidth="1"/>
    <col min="3" max="3" width="10.140625" customWidth="1"/>
    <col min="11" max="11" width="16.42578125" bestFit="1" customWidth="1"/>
    <col min="20" max="20" width="41.28515625" bestFit="1" customWidth="1"/>
    <col min="23" max="23" width="11.57031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A27" t="s">
        <v>125</v>
      </c>
    </row>
    <row r="34" spans="2:3">
      <c r="B34" t="s">
        <v>164</v>
      </c>
      <c r="C34" t="s">
        <v>165</v>
      </c>
    </row>
    <row r="35" spans="2:3">
      <c r="B35" t="str">
        <f>"fa:fa-"&amp;icon[[#This Row],[Display]]</f>
        <v>fa:fa-battery-empty</v>
      </c>
      <c r="C35" t="s">
        <v>166</v>
      </c>
    </row>
    <row r="36" spans="2:3">
      <c r="B36" t="str">
        <f>"fa:fa-"&amp;icon[[#This Row],[Display]]</f>
        <v>fa:fa-battery-full</v>
      </c>
      <c r="C36" t="s">
        <v>167</v>
      </c>
    </row>
    <row r="37" spans="2:3">
      <c r="B37" t="str">
        <f>"fa:fa-"&amp;icon[[#This Row],[Display]]</f>
        <v>fa:fa-battery-half</v>
      </c>
      <c r="C37" t="s">
        <v>168</v>
      </c>
    </row>
    <row r="38" spans="2:3">
      <c r="B38" t="str">
        <f>"fa:fa-"&amp;icon[[#This Row],[Display]]</f>
        <v>fa:fa-battery-quarter</v>
      </c>
      <c r="C38" t="s">
        <v>169</v>
      </c>
    </row>
    <row r="39" spans="2:3">
      <c r="B39" t="str">
        <f>"fa:fa-"&amp;icon[[#This Row],[Display]]</f>
        <v>fa:fa-battery-three-quarters</v>
      </c>
      <c r="C39" t="s">
        <v>170</v>
      </c>
    </row>
    <row r="40" spans="2:3">
      <c r="B40" t="str">
        <f>"fa:fa-"&amp;icon[[#This Row],[Display]]</f>
        <v>fa:fa-bell</v>
      </c>
      <c r="C40" t="s">
        <v>171</v>
      </c>
    </row>
    <row r="41" spans="2:3">
      <c r="B41" t="str">
        <f>"fa:fa-"&amp;icon[[#This Row],[Display]]</f>
        <v>fa:fa-bell-slash</v>
      </c>
      <c r="C41" t="s">
        <v>172</v>
      </c>
    </row>
    <row r="42" spans="2:3">
      <c r="B42" t="str">
        <f>"fa:fa-"&amp;icon[[#This Row],[Display]]</f>
        <v>fa:fa-calendar</v>
      </c>
      <c r="C42" t="s">
        <v>173</v>
      </c>
    </row>
    <row r="43" spans="2:3">
      <c r="B43" t="str">
        <f>"fa:fa-"&amp;icon[[#This Row],[Display]]</f>
        <v>fa:fa-calendar-alt</v>
      </c>
      <c r="C43" t="s">
        <v>174</v>
      </c>
    </row>
    <row r="44" spans="2:3">
      <c r="B44" t="str">
        <f>"fa:fa-"&amp;icon[[#This Row],[Display]]</f>
        <v>fa:fa-calendar-check</v>
      </c>
      <c r="C44" t="s">
        <v>175</v>
      </c>
    </row>
    <row r="45" spans="2:3">
      <c r="B45" t="str">
        <f>"fa:fa-"&amp;icon[[#This Row],[Display]]</f>
        <v>fa:fa-calendar-minus</v>
      </c>
      <c r="C45" t="s">
        <v>176</v>
      </c>
    </row>
    <row r="46" spans="2:3">
      <c r="B46" t="str">
        <f>"fa:fa-"&amp;icon[[#This Row],[Display]]</f>
        <v>fa:fa-calendar-plus</v>
      </c>
      <c r="C46" t="s">
        <v>177</v>
      </c>
    </row>
    <row r="47" spans="2:3">
      <c r="B47" t="str">
        <f>"fa:fa-"&amp;icon[[#This Row],[Display]]</f>
        <v>fa:fa-calendar-times</v>
      </c>
      <c r="C47" t="s">
        <v>178</v>
      </c>
    </row>
    <row r="48" spans="2:3">
      <c r="B48" t="str">
        <f>"fa:fa-"&amp;icon[[#This Row],[Display]]</f>
        <v>fa:fa-cart-arrow-down</v>
      </c>
      <c r="C48" t="s">
        <v>179</v>
      </c>
    </row>
    <row r="49" spans="2:3">
      <c r="B49" t="str">
        <f>"fa:fa-"&amp;icon[[#This Row],[Display]]</f>
        <v>fa:fa-cart-plus</v>
      </c>
      <c r="C49" t="s">
        <v>180</v>
      </c>
    </row>
    <row r="50" spans="2:3">
      <c r="B50" t="str">
        <f>"fa:fa-"&amp;icon[[#This Row],[Display]]</f>
        <v>fa:fa-comment</v>
      </c>
      <c r="C50" t="s">
        <v>181</v>
      </c>
    </row>
    <row r="51" spans="2:3">
      <c r="B51" t="str">
        <f>"fa:fa-"&amp;icon[[#This Row],[Display]]</f>
        <v>fa:fa-comment-alt</v>
      </c>
      <c r="C51" t="s">
        <v>182</v>
      </c>
    </row>
    <row r="52" spans="2:3">
      <c r="B52" t="str">
        <f>"fa:fa-"&amp;icon[[#This Row],[Display]]</f>
        <v>fa:fa-comment-slash</v>
      </c>
      <c r="C52" t="s">
        <v>183</v>
      </c>
    </row>
    <row r="53" spans="2:3">
      <c r="B53" t="str">
        <f>"fa:fa-"&amp;icon[[#This Row],[Display]]</f>
        <v>fa:fa-compass</v>
      </c>
      <c r="C53" t="s">
        <v>184</v>
      </c>
    </row>
    <row r="54" spans="2:3">
      <c r="B54" t="str">
        <f>"fa:fa-"&amp;icon[[#This Row],[Display]]</f>
        <v>fa:fa-door-closed</v>
      </c>
      <c r="C54" t="s">
        <v>185</v>
      </c>
    </row>
    <row r="55" spans="2:3">
      <c r="B55" t="str">
        <f>"fa:fa-"&amp;icon[[#This Row],[Display]]</f>
        <v>fa:fa-door-open</v>
      </c>
      <c r="C55" t="s">
        <v>186</v>
      </c>
    </row>
    <row r="56" spans="2:3">
      <c r="B56" t="str">
        <f>"fa:fa-"&amp;icon[[#This Row],[Display]]</f>
        <v>fa:fa-exclamation</v>
      </c>
      <c r="C56" t="s">
        <v>187</v>
      </c>
    </row>
    <row r="57" spans="2:3">
      <c r="B57" t="str">
        <f>"fa:fa-"&amp;icon[[#This Row],[Display]]</f>
        <v>fa:fa-exclamation-circle</v>
      </c>
      <c r="C57" t="s">
        <v>188</v>
      </c>
    </row>
    <row r="58" spans="2:3">
      <c r="B58" t="str">
        <f>"fa:fa-"&amp;icon[[#This Row],[Display]]</f>
        <v>fa:fa-exclamation-triangle</v>
      </c>
      <c r="C58" t="s">
        <v>189</v>
      </c>
    </row>
    <row r="59" spans="2:3">
      <c r="B59" t="str">
        <f>"fa:fa-"&amp;icon[[#This Row],[Display]]</f>
        <v>fa:fa-eye</v>
      </c>
      <c r="C59" t="s">
        <v>190</v>
      </c>
    </row>
    <row r="60" spans="2:3">
      <c r="B60" t="str">
        <f>"fa:fa-"&amp;icon[[#This Row],[Display]]</f>
        <v>fa:fa-eye-slash</v>
      </c>
      <c r="C60" t="s">
        <v>191</v>
      </c>
    </row>
    <row r="61" spans="2:3">
      <c r="B61" t="str">
        <f>"fa:fa-"&amp;icon[[#This Row],[Display]]</f>
        <v>fa:fa-file</v>
      </c>
      <c r="C61" t="s">
        <v>192</v>
      </c>
    </row>
    <row r="62" spans="2:3">
      <c r="B62" t="str">
        <f>"fa:fa-"&amp;icon[[#This Row],[Display]]</f>
        <v>fa:fa-file-alt</v>
      </c>
      <c r="C62" t="s">
        <v>193</v>
      </c>
    </row>
    <row r="63" spans="2:3">
      <c r="B63" t="str">
        <f>"fa:fa-"&amp;icon[[#This Row],[Display]]</f>
        <v>fa:fa-folder</v>
      </c>
      <c r="C63" t="s">
        <v>194</v>
      </c>
    </row>
    <row r="64" spans="2:3">
      <c r="B64" t="str">
        <f>"fa:fa-"&amp;icon[[#This Row],[Display]]</f>
        <v>fa:fa-folder-open</v>
      </c>
      <c r="C64" t="s">
        <v>195</v>
      </c>
    </row>
    <row r="65" spans="2:3">
      <c r="B65" t="str">
        <f>"fa:fa-"&amp;icon[[#This Row],[Display]]</f>
        <v>fa:fa-gas-pump</v>
      </c>
      <c r="C65" t="s">
        <v>196</v>
      </c>
    </row>
    <row r="66" spans="2:3">
      <c r="B66" t="str">
        <f>"fa:fa-"&amp;icon[[#This Row],[Display]]</f>
        <v>fa:fa-info</v>
      </c>
      <c r="C66" t="s">
        <v>197</v>
      </c>
    </row>
    <row r="67" spans="2:3">
      <c r="B67" t="str">
        <f>"fa:fa-"&amp;icon[[#This Row],[Display]]</f>
        <v>fa:fa-info-circle</v>
      </c>
      <c r="C67" t="s">
        <v>198</v>
      </c>
    </row>
    <row r="68" spans="2:3">
      <c r="B68" t="str">
        <f>"fa:fa-"&amp;icon[[#This Row],[Display]]</f>
        <v>fa:fa-lightbulb</v>
      </c>
      <c r="C68" t="s">
        <v>199</v>
      </c>
    </row>
    <row r="69" spans="2:3">
      <c r="B69" t="str">
        <f>"fa:fa-"&amp;icon[[#This Row],[Display]]</f>
        <v>fa:fa-lock</v>
      </c>
      <c r="C69" t="s">
        <v>200</v>
      </c>
    </row>
    <row r="70" spans="2:3">
      <c r="B70" t="str">
        <f>"fa:fa-"&amp;icon[[#This Row],[Display]]</f>
        <v>fa:fa-lock-open</v>
      </c>
      <c r="C70" t="s">
        <v>201</v>
      </c>
    </row>
    <row r="71" spans="2:3">
      <c r="B71" t="str">
        <f>"fa:fa-"&amp;icon[[#This Row],[Display]]</f>
        <v>fa:fa-map-marker</v>
      </c>
      <c r="C71" t="s">
        <v>202</v>
      </c>
    </row>
    <row r="72" spans="2:3">
      <c r="B72" t="str">
        <f>"fa:fa-"&amp;icon[[#This Row],[Display]]</f>
        <v>fa:fa-map-marker-alt</v>
      </c>
      <c r="C72" t="s">
        <v>203</v>
      </c>
    </row>
    <row r="73" spans="2:3">
      <c r="B73" t="str">
        <f>"fa:fa-"&amp;icon[[#This Row],[Display]]</f>
        <v>fa:fa-microphone</v>
      </c>
      <c r="C73" t="s">
        <v>204</v>
      </c>
    </row>
    <row r="74" spans="2:3">
      <c r="B74" t="str">
        <f>"fa:fa-"&amp;icon[[#This Row],[Display]]</f>
        <v>fa:fa-microphone-alt</v>
      </c>
      <c r="C74" t="s">
        <v>205</v>
      </c>
    </row>
    <row r="75" spans="2:3">
      <c r="B75" t="str">
        <f>"fa:fa-"&amp;icon[[#This Row],[Display]]</f>
        <v>fa:fa-microphone-alt-slash</v>
      </c>
      <c r="C75" t="s">
        <v>206</v>
      </c>
    </row>
    <row r="76" spans="2:3">
      <c r="B76" t="str">
        <f>"fa:fa-"&amp;icon[[#This Row],[Display]]</f>
        <v>fa:fa-microphone-slash</v>
      </c>
      <c r="C76" t="s">
        <v>207</v>
      </c>
    </row>
    <row r="77" spans="2:3">
      <c r="B77" t="str">
        <f>"fa:fa-"&amp;icon[[#This Row],[Display]]</f>
        <v>fa:fa-minus</v>
      </c>
      <c r="C77" t="s">
        <v>208</v>
      </c>
    </row>
    <row r="78" spans="2:3">
      <c r="B78" t="str">
        <f>"fa:fa-"&amp;icon[[#This Row],[Display]]</f>
        <v>fa:fa-minus-circle</v>
      </c>
      <c r="C78" t="s">
        <v>209</v>
      </c>
    </row>
    <row r="79" spans="2:3">
      <c r="B79" t="str">
        <f>"fa:fa-"&amp;icon[[#This Row],[Display]]</f>
        <v>fa:fa-minus-square</v>
      </c>
      <c r="C79" t="s">
        <v>210</v>
      </c>
    </row>
    <row r="80" spans="2:3">
      <c r="B80" t="str">
        <f>"fa:fa-"&amp;icon[[#This Row],[Display]]</f>
        <v>fa:fa-parking</v>
      </c>
      <c r="C80" t="s">
        <v>211</v>
      </c>
    </row>
    <row r="81" spans="2:3">
      <c r="B81" t="str">
        <f>"fa:fa-"&amp;icon[[#This Row],[Display]]</f>
        <v>fa:fa-phone</v>
      </c>
      <c r="C81" t="s">
        <v>212</v>
      </c>
    </row>
    <row r="82" spans="2:3">
      <c r="B82" t="str">
        <f>"fa:fa-"&amp;icon[[#This Row],[Display]]</f>
        <v>fa:fa-phone-slash</v>
      </c>
      <c r="C82" t="s">
        <v>213</v>
      </c>
    </row>
    <row r="83" spans="2:3">
      <c r="B83" t="str">
        <f>"fa:fa-"&amp;icon[[#This Row],[Display]]</f>
        <v>fa:fa-plus</v>
      </c>
      <c r="C83" t="s">
        <v>214</v>
      </c>
    </row>
    <row r="84" spans="2:3">
      <c r="B84" t="str">
        <f>"fa:fa-"&amp;icon[[#This Row],[Display]]</f>
        <v>fa:fa-plus-circle</v>
      </c>
      <c r="C84" t="s">
        <v>215</v>
      </c>
    </row>
    <row r="85" spans="2:3">
      <c r="B85" t="str">
        <f>"fa:fa-"&amp;icon[[#This Row],[Display]]</f>
        <v>fa:fa-plus-square</v>
      </c>
      <c r="C85" t="s">
        <v>216</v>
      </c>
    </row>
    <row r="86" spans="2:3">
      <c r="B86" t="str">
        <f>"fa:fa-"&amp;icon[[#This Row],[Display]]</f>
        <v>fa:fa-print</v>
      </c>
      <c r="C86" t="s">
        <v>217</v>
      </c>
    </row>
    <row r="87" spans="2:3">
      <c r="B87" t="str">
        <f>"fa:fa-"&amp;icon[[#This Row],[Display]]</f>
        <v>fa:fa-question</v>
      </c>
      <c r="C87" t="s">
        <v>218</v>
      </c>
    </row>
    <row r="88" spans="2:3">
      <c r="B88" t="str">
        <f>"fa:fa-"&amp;icon[[#This Row],[Display]]</f>
        <v>fa:fa-question-circle</v>
      </c>
      <c r="C88" t="s">
        <v>219</v>
      </c>
    </row>
    <row r="89" spans="2:3">
      <c r="B89" t="str">
        <f>"fa:fa-"&amp;icon[[#This Row],[Display]]</f>
        <v>fa:fa-shield-alt</v>
      </c>
      <c r="C89" t="s">
        <v>220</v>
      </c>
    </row>
    <row r="90" spans="2:3">
      <c r="B90" t="str">
        <f>"fa:fa-"&amp;icon[[#This Row],[Display]]</f>
        <v>fa:fa-shopping-cart</v>
      </c>
      <c r="C90" t="s">
        <v>221</v>
      </c>
    </row>
    <row r="91" spans="2:3">
      <c r="B91" t="str">
        <f>"fa:fa-"&amp;icon[[#This Row],[Display]]</f>
        <v>fa:fa-sign-in-alt</v>
      </c>
      <c r="C91" t="s">
        <v>222</v>
      </c>
    </row>
    <row r="92" spans="2:3">
      <c r="B92" t="str">
        <f>"fa:fa-"&amp;icon[[#This Row],[Display]]</f>
        <v>fa:fa-stream</v>
      </c>
      <c r="C92" t="s">
        <v>223</v>
      </c>
    </row>
    <row r="93" spans="2:3">
      <c r="B93" t="str">
        <f>"fa:fa-"&amp;icon[[#This Row],[Display]]</f>
        <v>fa:fa-thermometer-empty</v>
      </c>
      <c r="C93" t="s">
        <v>224</v>
      </c>
    </row>
    <row r="94" spans="2:3">
      <c r="B94" t="str">
        <f>"fa:fa-"&amp;icon[[#This Row],[Display]]</f>
        <v>fa:fa-thermometer-full</v>
      </c>
      <c r="C94" t="s">
        <v>225</v>
      </c>
    </row>
    <row r="95" spans="2:3">
      <c r="B95" t="str">
        <f>"fa:fa-"&amp;icon[[#This Row],[Display]]</f>
        <v>fa:fa-thermometer-half</v>
      </c>
      <c r="C95" t="s">
        <v>226</v>
      </c>
    </row>
    <row r="96" spans="2:3">
      <c r="B96" t="str">
        <f>"fa:fa-"&amp;icon[[#This Row],[Display]]</f>
        <v>fa:fa-thermometer-quarter</v>
      </c>
      <c r="C96" t="s">
        <v>227</v>
      </c>
    </row>
    <row r="97" spans="2:3">
      <c r="B97" t="str">
        <f>"fa:fa-"&amp;icon[[#This Row],[Display]]</f>
        <v>fa:fa-thermometer-three-quarters</v>
      </c>
      <c r="C97" t="s">
        <v>228</v>
      </c>
    </row>
    <row r="98" spans="2:3">
      <c r="B98" t="str">
        <f>"fa:fa-"&amp;icon[[#This Row],[Display]]</f>
        <v>fa:fa-thumbs-down</v>
      </c>
      <c r="C98" t="s">
        <v>229</v>
      </c>
    </row>
    <row r="99" spans="2:3">
      <c r="B99" t="str">
        <f>"fa:fa-"&amp;icon[[#This Row],[Display]]</f>
        <v>fa:fa-thumbs-up</v>
      </c>
      <c r="C99" t="s">
        <v>230</v>
      </c>
    </row>
    <row r="100" spans="2:3">
      <c r="B100" t="str">
        <f>"fa:fa-"&amp;icon[[#This Row],[Display]]</f>
        <v>fa:fa-tint</v>
      </c>
      <c r="C100" t="s">
        <v>231</v>
      </c>
    </row>
    <row r="101" spans="2:3">
      <c r="B101" t="str">
        <f>"fa:fa-"&amp;icon[[#This Row],[Display]]</f>
        <v>fa:fa-tint-slash</v>
      </c>
      <c r="C101" t="s">
        <v>232</v>
      </c>
    </row>
    <row r="102" spans="2:3">
      <c r="B102" t="str">
        <f>"fa:fa-"&amp;icon[[#This Row],[Display]]</f>
        <v>fa:fa-toggle-off</v>
      </c>
      <c r="C102" t="s">
        <v>233</v>
      </c>
    </row>
    <row r="103" spans="2:3">
      <c r="B103" t="str">
        <f>"fa:fa-"&amp;icon[[#This Row],[Display]]</f>
        <v>fa:fa-toggle-on</v>
      </c>
      <c r="C103" t="s">
        <v>234</v>
      </c>
    </row>
    <row r="104" spans="2:3">
      <c r="B104" t="str">
        <f>"fa:fa-"&amp;icon[[#This Row],[Display]]</f>
        <v>fa:fa-unlock</v>
      </c>
      <c r="C104" t="s">
        <v>235</v>
      </c>
    </row>
    <row r="105" spans="2:3">
      <c r="B105" t="str">
        <f>"fa:fa-"&amp;icon[[#This Row],[Display]]</f>
        <v>fa:fa-unlock-alt</v>
      </c>
      <c r="C105" t="s">
        <v>236</v>
      </c>
    </row>
    <row r="106" spans="2:3">
      <c r="B106" t="str">
        <f>"fa:fa-"&amp;icon[[#This Row],[Display]]</f>
        <v>fa:fa-user</v>
      </c>
      <c r="C106" t="s">
        <v>7</v>
      </c>
    </row>
    <row r="107" spans="2:3">
      <c r="B107" t="str">
        <f>"fa:fa-"&amp;icon[[#This Row],[Display]]</f>
        <v>fa:fa-user-alt</v>
      </c>
      <c r="C107" t="s">
        <v>237</v>
      </c>
    </row>
    <row r="108" spans="2:3">
      <c r="B108" t="str">
        <f>"fa:fa-"&amp;icon[[#This Row],[Display]]</f>
        <v>fa:fa-user-alt-slash</v>
      </c>
      <c r="C108" t="s">
        <v>238</v>
      </c>
    </row>
    <row r="109" spans="2:3">
      <c r="B109" t="str">
        <f>"fa:fa-"&amp;icon[[#This Row],[Display]]</f>
        <v>fa:fa-user-slash</v>
      </c>
      <c r="C109" t="s">
        <v>239</v>
      </c>
    </row>
    <row r="110" spans="2:3">
      <c r="B110" t="str">
        <f>"fa:fa-"&amp;icon[[#This Row],[Display]]</f>
        <v>fa:fa-video</v>
      </c>
      <c r="C110" t="s">
        <v>240</v>
      </c>
    </row>
    <row r="111" spans="2:3">
      <c r="B111" t="str">
        <f>"fa:fa-"&amp;icon[[#This Row],[Display]]</f>
        <v>fa:fa-video-slash</v>
      </c>
      <c r="C111" t="s">
        <v>241</v>
      </c>
    </row>
    <row r="112" spans="2:3">
      <c r="B112" t="str">
        <f>"fa:fa-"&amp;icon[[#This Row],[Display]]</f>
        <v>fa:fa-volume-down</v>
      </c>
      <c r="C112" t="s">
        <v>242</v>
      </c>
    </row>
    <row r="113" spans="2:3">
      <c r="B113" t="str">
        <f>"fa:fa-"&amp;icon[[#This Row],[Display]]</f>
        <v>fa:fa-volume-mute</v>
      </c>
      <c r="C113" t="s">
        <v>243</v>
      </c>
    </row>
    <row r="114" spans="2:3">
      <c r="B114" t="str">
        <f>"fa:fa-"&amp;icon[[#This Row],[Display]]</f>
        <v>fa:fa-volume-off</v>
      </c>
      <c r="C114" t="s">
        <v>244</v>
      </c>
    </row>
    <row r="115" spans="2:3">
      <c r="B115" t="str">
        <f>"fa:fa-"&amp;icon[[#This Row],[Display]]</f>
        <v>fa:fa-volume-up</v>
      </c>
      <c r="C115" t="s">
        <v>245</v>
      </c>
    </row>
    <row r="116" spans="2:3">
      <c r="B116" t="str">
        <f>"fa:fa-"&amp;icon[[#This Row],[Display]]</f>
        <v>fa:fa-wifi</v>
      </c>
      <c r="C116" t="s">
        <v>246</v>
      </c>
    </row>
    <row r="117" spans="2:3">
      <c r="B117" t="str">
        <f>"fa:fa-"&amp;icon[[#This Row],[Display]]</f>
        <v>fa:fa-barcode</v>
      </c>
      <c r="C117" t="s">
        <v>247</v>
      </c>
    </row>
    <row r="118" spans="2:3">
      <c r="B118" t="str">
        <f>"fa:fa-"&amp;icon[[#This Row],[Display]]</f>
        <v>fa:fa-bug</v>
      </c>
      <c r="C118" t="s">
        <v>248</v>
      </c>
    </row>
    <row r="119" spans="2:3">
      <c r="B119" t="str">
        <f>"fa:fa-"&amp;icon[[#This Row],[Display]]</f>
        <v>fa:fa-code</v>
      </c>
      <c r="C119" t="s">
        <v>249</v>
      </c>
    </row>
    <row r="120" spans="2:3">
      <c r="B120" t="str">
        <f>"fa:fa-"&amp;icon[[#This Row],[Display]]</f>
        <v>fa:fa-code-branch</v>
      </c>
      <c r="C120" t="s">
        <v>250</v>
      </c>
    </row>
    <row r="121" spans="2:3">
      <c r="B121" t="str">
        <f>"fa:fa-"&amp;icon[[#This Row],[Display]]</f>
        <v>fa:fa-file</v>
      </c>
      <c r="C121" t="s">
        <v>192</v>
      </c>
    </row>
    <row r="122" spans="2:3">
      <c r="B122" t="str">
        <f>"fa:fa-"&amp;icon[[#This Row],[Display]]</f>
        <v>fa:fa-file-alt</v>
      </c>
      <c r="C122" t="s">
        <v>193</v>
      </c>
    </row>
    <row r="123" spans="2:3">
      <c r="B123" t="str">
        <f>"fa:fa-"&amp;icon[[#This Row],[Display]]</f>
        <v>fa:fa-file-code</v>
      </c>
      <c r="C123" t="s">
        <v>251</v>
      </c>
    </row>
    <row r="124" spans="2:3">
      <c r="B124" t="str">
        <f>"fa:fa-"&amp;icon[[#This Row],[Display]]</f>
        <v>fa:fa-filter</v>
      </c>
      <c r="C124" t="s">
        <v>252</v>
      </c>
    </row>
    <row r="125" spans="2:3">
      <c r="B125" t="str">
        <f>"fa:fa-"&amp;icon[[#This Row],[Display]]</f>
        <v>fa:fa-keyboard</v>
      </c>
      <c r="C125" t="s">
        <v>253</v>
      </c>
    </row>
    <row r="126" spans="2:3">
      <c r="B126" t="str">
        <f>"fa:fa-"&amp;icon[[#This Row],[Display]]</f>
        <v>fa:fa-folder</v>
      </c>
      <c r="C126" t="s">
        <v>194</v>
      </c>
    </row>
    <row r="127" spans="2:3">
      <c r="B127" t="str">
        <f>"fa:fa-"&amp;icon[[#This Row],[Display]]</f>
        <v>fa:fa-folder-open</v>
      </c>
      <c r="C127" t="s">
        <v>195</v>
      </c>
    </row>
    <row r="128" spans="2:3">
      <c r="B128" t="str">
        <f>"fa:fa-"&amp;icon[[#This Row],[Display]]</f>
        <v>fa:fa-terminal</v>
      </c>
      <c r="C128" t="s">
        <v>254</v>
      </c>
    </row>
    <row r="129" spans="2:3">
      <c r="B129" t="str">
        <f>"fa:fa-"&amp;icon[[#This Row],[Display]]</f>
        <v>fa:fa-window-close</v>
      </c>
      <c r="C129" t="s">
        <v>255</v>
      </c>
    </row>
    <row r="130" spans="2:3">
      <c r="B130" t="str">
        <f>"fa:fa-"&amp;icon[[#This Row],[Display]]</f>
        <v>fa:fa-window-maximize</v>
      </c>
      <c r="C130" t="s">
        <v>256</v>
      </c>
    </row>
    <row r="131" spans="2:3">
      <c r="B131" t="str">
        <f>"fa:fa-"&amp;icon[[#This Row],[Display]]</f>
        <v>fa:fa-window-restore</v>
      </c>
      <c r="C131" t="s">
        <v>257</v>
      </c>
    </row>
    <row r="132" spans="2:3">
      <c r="B132" t="str">
        <f>"fa:fa-"&amp;icon[[#This Row],[Display]]</f>
        <v>fa:fa-comment</v>
      </c>
      <c r="C132" t="s">
        <v>181</v>
      </c>
    </row>
    <row r="133" spans="2:3">
      <c r="B133" t="str">
        <f>"fa:fa-"&amp;icon[[#This Row],[Display]]</f>
        <v>fa:fa-comments</v>
      </c>
      <c r="C133" t="s">
        <v>258</v>
      </c>
    </row>
    <row r="134" spans="2:3">
      <c r="B134" t="str">
        <f>"fa:fa-"&amp;icon[[#This Row],[Display]]</f>
        <v>fa:fa-microphone</v>
      </c>
      <c r="C134" t="s">
        <v>204</v>
      </c>
    </row>
    <row r="135" spans="2:3">
      <c r="B135" t="str">
        <f>"fa:fa-"&amp;icon[[#This Row],[Display]]</f>
        <v>fa:fa-mobile</v>
      </c>
      <c r="C135" t="s">
        <v>259</v>
      </c>
    </row>
    <row r="136" spans="2:3">
      <c r="B136" t="str">
        <f>"fa:fa-"&amp;icon[[#This Row],[Display]]</f>
        <v>fa:fa-paper-plane</v>
      </c>
      <c r="C136" t="s">
        <v>260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261</v>
      </c>
    </row>
    <row r="139" spans="2:3">
      <c r="B139" t="str">
        <f>"fa:fa-"&amp;icon[[#This Row],[Display]]</f>
        <v>fa:fa-hdd</v>
      </c>
      <c r="C139" t="s">
        <v>262</v>
      </c>
    </row>
    <row r="140" spans="2:3">
      <c r="B140" t="str">
        <f>"fa:fa-"&amp;icon[[#This Row],[Display]]</f>
        <v>fa:fa-ethernet</v>
      </c>
      <c r="C140" t="s">
        <v>263</v>
      </c>
    </row>
    <row r="141" spans="2:3">
      <c r="B141" t="str">
        <f>"fa:fa-"&amp;icon[[#This Row],[Display]]</f>
        <v>fa:fa-download</v>
      </c>
      <c r="C141" t="s">
        <v>264</v>
      </c>
    </row>
    <row r="142" spans="2:3">
      <c r="B142" t="str">
        <f>"fa:fa-"&amp;icon[[#This Row],[Display]]</f>
        <v>fa:fa-laptop</v>
      </c>
      <c r="C142" t="s">
        <v>265</v>
      </c>
    </row>
    <row r="143" spans="2:3">
      <c r="B143" t="str">
        <f>"fa:fa-"&amp;icon[[#This Row],[Display]]</f>
        <v>fa:fa-memory</v>
      </c>
      <c r="C143" t="s">
        <v>266</v>
      </c>
    </row>
    <row r="144" spans="2:3">
      <c r="B144" t="str">
        <f>"fa:fa-"&amp;icon[[#This Row],[Display]]</f>
        <v>fa:fa-power-off</v>
      </c>
      <c r="C144" t="s">
        <v>267</v>
      </c>
    </row>
    <row r="145" spans="2:3">
      <c r="B145" t="str">
        <f>"fa:fa-"&amp;icon[[#This Row],[Display]]</f>
        <v>fa:fa-print</v>
      </c>
      <c r="C145" t="s">
        <v>217</v>
      </c>
    </row>
    <row r="146" spans="2:3">
      <c r="B146" t="str">
        <f>"fa:fa-"&amp;icon[[#This Row],[Display]]</f>
        <v>fa:fa-satellite</v>
      </c>
      <c r="C146" t="s">
        <v>268</v>
      </c>
    </row>
    <row r="147" spans="2:3">
      <c r="B147" t="str">
        <f>"fa:fa-"&amp;icon[[#This Row],[Display]]</f>
        <v>fa:fa-sd-card</v>
      </c>
      <c r="C147" t="s">
        <v>269</v>
      </c>
    </row>
    <row r="148" spans="2:3">
      <c r="B148" t="str">
        <f>"fa:fa-"&amp;icon[[#This Row],[Display]]</f>
        <v>fa:fa-stream</v>
      </c>
      <c r="C148" t="s">
        <v>223</v>
      </c>
    </row>
    <row r="149" spans="2:3">
      <c r="B149" t="str">
        <f>"fa:fa-"&amp;icon[[#This Row],[Display]]</f>
        <v>fa:fa-tablet</v>
      </c>
      <c r="C149" t="s">
        <v>270</v>
      </c>
    </row>
    <row r="150" spans="2:3">
      <c r="B150" t="str">
        <f>"fa:fa-"&amp;icon[[#This Row],[Display]]</f>
        <v>fa:fa-sim-card</v>
      </c>
      <c r="C150" t="s">
        <v>271</v>
      </c>
    </row>
    <row r="151" spans="2:3">
      <c r="B151" t="str">
        <f>"fa:fa-"&amp;icon[[#This Row],[Display]]</f>
        <v>fa:fa-upload</v>
      </c>
      <c r="C151" t="s">
        <v>272</v>
      </c>
    </row>
    <row r="152" spans="2:3">
      <c r="B152" t="str">
        <f>"fa:fa-"&amp;icon[[#This Row],[Display]]</f>
        <v>fa:fa-clock</v>
      </c>
      <c r="C152" t="s">
        <v>273</v>
      </c>
    </row>
    <row r="153" spans="2:3">
      <c r="B153" t="str">
        <f>"fa:fa-"&amp;icon[[#This Row],[Display]]</f>
        <v>fa:fa-hourglass</v>
      </c>
      <c r="C153" t="s">
        <v>274</v>
      </c>
    </row>
    <row r="154" spans="2:3">
      <c r="B154" t="str">
        <f>"fa:fa-"&amp;icon[[#This Row],[Display]]</f>
        <v>fa:fa-stopwatch</v>
      </c>
      <c r="C154" t="s">
        <v>275</v>
      </c>
    </row>
    <row r="155" spans="2:3">
      <c r="B155" t="str">
        <f>"fa:fa-"&amp;icon[[#This Row],[Display]]</f>
        <v>fa:fa-bookmark</v>
      </c>
      <c r="C155" t="s">
        <v>276</v>
      </c>
    </row>
    <row r="156" spans="2:3">
      <c r="B156" t="str">
        <f>"fa:fa-"&amp;icon[[#This Row],[Display]]</f>
        <v>fa:fa-building</v>
      </c>
      <c r="C156" t="s">
        <v>277</v>
      </c>
    </row>
    <row r="157" spans="2:3">
      <c r="B157" t="str">
        <f>"fa:fa-"&amp;icon[[#This Row],[Display]]</f>
        <v>fa:fa-car</v>
      </c>
      <c r="C157" t="s">
        <v>278</v>
      </c>
    </row>
    <row r="158" spans="2:3">
      <c r="B158" t="str">
        <f>"fa:fa-"&amp;icon[[#This Row],[Display]]</f>
        <v>fa:fa-flag</v>
      </c>
      <c r="C158" t="s">
        <v>88</v>
      </c>
    </row>
    <row r="159" spans="2:3">
      <c r="B159" t="str">
        <f>"fa:fa-"&amp;icon[[#This Row],[Display]]</f>
        <v>fa:fa-globe</v>
      </c>
      <c r="C159" t="s">
        <v>279</v>
      </c>
    </row>
    <row r="160" spans="2:3">
      <c r="B160" t="str">
        <f>"fa:fa-"&amp;icon[[#This Row],[Display]]</f>
        <v>fa:fa-home</v>
      </c>
      <c r="C160" t="s">
        <v>280</v>
      </c>
    </row>
    <row r="161" spans="2:3">
      <c r="B161" t="str">
        <f>"fa:fa-"&amp;icon[[#This Row],[Display]]</f>
        <v>fa:fa-layer-group</v>
      </c>
      <c r="C161" t="s">
        <v>281</v>
      </c>
    </row>
    <row r="162" spans="2:3">
      <c r="B162" t="str">
        <f>"fa:fa-"&amp;icon[[#This Row],[Display]]</f>
        <v>fa:fa-location-arrow</v>
      </c>
      <c r="C162" t="s">
        <v>282</v>
      </c>
    </row>
    <row r="163" spans="2:3">
      <c r="B163" t="str">
        <f>"fa:fa-"&amp;icon[[#This Row],[Display]]</f>
        <v>fa:fa-map</v>
      </c>
      <c r="C163" t="s">
        <v>283</v>
      </c>
    </row>
    <row r="164" spans="2:3">
      <c r="B164" t="str">
        <f>"fa:fa-"&amp;icon[[#This Row],[Display]]</f>
        <v>fa:fa-map-marker</v>
      </c>
      <c r="C164" t="s">
        <v>202</v>
      </c>
    </row>
    <row r="165" spans="2:3">
      <c r="B165" t="str">
        <f>"fa:fa-"&amp;icon[[#This Row],[Display]]</f>
        <v>fa:fa-map-pin</v>
      </c>
      <c r="C165" t="s">
        <v>284</v>
      </c>
    </row>
    <row r="166" spans="2:3">
      <c r="B166" t="str">
        <f>"fa:fa-"&amp;icon[[#This Row],[Display]]</f>
        <v>fa:fa-search</v>
      </c>
      <c r="C166" t="s">
        <v>285</v>
      </c>
    </row>
    <row r="167" spans="2:3">
      <c r="B167" t="str">
        <f>"fa:fa-"&amp;icon[[#This Row],[Display]]</f>
        <v>fa:fa-search-minus</v>
      </c>
      <c r="C167" t="s">
        <v>286</v>
      </c>
    </row>
    <row r="168" spans="2:3">
      <c r="B168" t="str">
        <f>"fa:fa-"&amp;icon[[#This Row],[Display]]</f>
        <v>fa:fa-search-plus</v>
      </c>
      <c r="C168" t="s">
        <v>287</v>
      </c>
    </row>
    <row r="169" spans="2:3">
      <c r="B169" t="str">
        <f>"fa:fa-"&amp;icon[[#This Row],[Display]]</f>
        <v>fa:fa-ticket-alt</v>
      </c>
      <c r="C169" t="s">
        <v>288</v>
      </c>
    </row>
    <row r="170" spans="2:3">
      <c r="B170" t="str">
        <f>"fa:fa-"&amp;icon[[#This Row],[Display]]</f>
        <v>fa:fa-thumbtack</v>
      </c>
      <c r="C170" t="s">
        <v>289</v>
      </c>
    </row>
    <row r="171" spans="2:3">
      <c r="B171" t="str">
        <f>"fa:fa-"&amp;icon[[#This Row],[Display]]</f>
        <v>fa:fa-wrench</v>
      </c>
      <c r="C171" t="s">
        <v>290</v>
      </c>
    </row>
    <row r="172" spans="2:3">
      <c r="B172" t="str">
        <f>"fa:fa-"&amp;icon[[#This Row],[Display]]</f>
        <v>fa:fa-id-badge</v>
      </c>
      <c r="C172" t="s">
        <v>291</v>
      </c>
    </row>
    <row r="173" spans="2:3">
      <c r="B173" t="str">
        <f>"fa:fa-"&amp;icon[[#This Row],[Display]]</f>
        <v>fa:fa-id-card</v>
      </c>
      <c r="C173" t="s">
        <v>292</v>
      </c>
    </row>
    <row r="174" spans="2:3">
      <c r="B174" t="str">
        <f>"fa:fa-"&amp;icon[[#This Row],[Display]]</f>
        <v>fa:fa-frown</v>
      </c>
      <c r="C174" t="s">
        <v>293</v>
      </c>
    </row>
    <row r="175" spans="2:3">
      <c r="B175" t="str">
        <f>"fa:fa-"&amp;icon[[#This Row],[Display]]</f>
        <v>fa:fa-smile</v>
      </c>
      <c r="C175" t="s">
        <v>294</v>
      </c>
    </row>
    <row r="176" spans="2:3">
      <c r="B176" t="str">
        <f>"fa:fa-"&amp;icon[[#This Row],[Display]]</f>
        <v>fa:fa-meh</v>
      </c>
      <c r="C176" t="s">
        <v>295</v>
      </c>
    </row>
    <row r="177" spans="2:3">
      <c r="B177" t="str">
        <f>"fa:fa-"&amp;icon[[#This Row],[Display]]</f>
        <v>fa:fa-poo</v>
      </c>
      <c r="C177" t="s">
        <v>296</v>
      </c>
    </row>
    <row r="178" spans="2:3">
      <c r="B178" t="str">
        <f>"fa:fa-"&amp;icon[[#This Row],[Display]]</f>
        <v>fa:fa-id-card-alt</v>
      </c>
      <c r="C178" t="s">
        <v>297</v>
      </c>
    </row>
    <row r="179" spans="2:3">
      <c r="B179" s="16" t="str">
        <f>"fa:fa-"&amp;icon[[#This Row],[Display]]</f>
        <v>fa:fa-recycle</v>
      </c>
      <c r="C179" t="s">
        <v>298</v>
      </c>
    </row>
    <row r="180" spans="2:3">
      <c r="B180" s="16" t="str">
        <f>"fa:fa-"&amp;icon[[#This Row],[Display]]</f>
        <v>fa:fa-user-circle</v>
      </c>
      <c r="C180" t="s">
        <v>299</v>
      </c>
    </row>
    <row r="181" spans="2:3">
      <c r="B181" s="16" t="str">
        <f>"fa:fa-"&amp;icon[[#This Row],[Display]]</f>
        <v>fa:fa-user-edit</v>
      </c>
      <c r="C181" t="s">
        <v>300</v>
      </c>
    </row>
    <row r="182" spans="2:3">
      <c r="B182" s="16" t="str">
        <f>"fa:fa-"&amp;icon[[#This Row],[Display]]</f>
        <v>fa:fa-user-cog</v>
      </c>
      <c r="C182" t="s">
        <v>301</v>
      </c>
    </row>
    <row r="183" spans="2:3">
      <c r="B183" s="16" t="str">
        <f>"fa:fa-"&amp;icon[[#This Row],[Display]]</f>
        <v>fa:fa-user-plus</v>
      </c>
      <c r="C183" t="s">
        <v>302</v>
      </c>
    </row>
    <row r="184" spans="2:3">
      <c r="B184" s="16" t="str">
        <f>"fa:fa-"&amp;icon[[#This Row],[Display]]</f>
        <v>fa:fa-user-minus</v>
      </c>
      <c r="C184" t="s">
        <v>303</v>
      </c>
    </row>
    <row r="185" spans="2:3">
      <c r="B185" s="16" t="str">
        <f>"fa:fa-"&amp;icon[[#This Row],[Display]]</f>
        <v>fa:fa-user-tie</v>
      </c>
      <c r="C185" t="s">
        <v>304</v>
      </c>
    </row>
    <row r="186" spans="2:3">
      <c r="B186" s="16" t="str">
        <f>"fa:fa-"&amp;icon[[#This Row],[Display]]</f>
        <v>fa:fa-users</v>
      </c>
      <c r="C186" t="s">
        <v>305</v>
      </c>
    </row>
    <row r="187" spans="2:3">
      <c r="B187" s="16" t="str">
        <f>"fa:fa-"&amp;icon[[#This Row],[Display]]</f>
        <v>fa:fa-bolt</v>
      </c>
      <c r="C187" t="s">
        <v>306</v>
      </c>
    </row>
    <row r="188" spans="2:3">
      <c r="B188" s="16" t="str">
        <f>"fa:fa-"&amp;icon[[#This Row],[Display]]</f>
        <v>fa:fa-cloud-rain</v>
      </c>
      <c r="C188" t="s">
        <v>307</v>
      </c>
    </row>
    <row r="189" spans="2:3">
      <c r="B189" s="16" t="str">
        <f>"fa:fa-"&amp;icon[[#This Row],[Display]]</f>
        <v>fa:fa-snowflake</v>
      </c>
      <c r="C189" t="s">
        <v>308</v>
      </c>
    </row>
    <row r="190" spans="2:3">
      <c r="B190" s="16" t="str">
        <f>"fa:fa-"&amp;icon[[#This Row],[Display]]</f>
        <v>fa:fa-water</v>
      </c>
      <c r="C190" t="s">
        <v>309</v>
      </c>
    </row>
    <row r="191" spans="2:3">
      <c r="B191" s="16" t="str">
        <f>"fa:fa-"&amp;icon[[#This Row],[Display]]</f>
        <v>fa:fa-wind</v>
      </c>
      <c r="C191" t="s">
        <v>310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simpleSequence</vt:lpstr>
      <vt:lpstr>state</vt:lpstr>
      <vt:lpstr>quadrant</vt:lpstr>
      <vt:lpstr>flow</vt:lpstr>
      <vt:lpstr>supporting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2024-04-29T01:00:15Z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