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clouddoor-my.sharepoint.com/personal/patricia_garcia_myclouddoor_com/Documents/Formación/KeepCoding - MiT/6. Excel/keep-coding-excel/"/>
    </mc:Choice>
  </mc:AlternateContent>
  <xr:revisionPtr revIDLastSave="15" documentId="8_{172D5EF5-880F-4E5D-8EA3-CF99C7206A15}" xr6:coauthVersionLast="47" xr6:coauthVersionMax="47" xr10:uidLastSave="{9C26CAEF-2DCE-4045-88FC-FE75F4695AEF}"/>
  <bookViews>
    <workbookView xWindow="-108" yWindow="-108" windowWidth="23256" windowHeight="12576" firstSheet="2" activeTab="6" xr2:uid="{8AB0DE8F-EBE8-4667-A775-0022049AAB01}"/>
  </bookViews>
  <sheets>
    <sheet name="Tema 1" sheetId="1" r:id="rId1"/>
    <sheet name="Tema 1_Aux" sheetId="2" r:id="rId2"/>
    <sheet name="Tema 2" sheetId="3" r:id="rId3"/>
    <sheet name="Tema 2_Aux" sheetId="4" r:id="rId4"/>
    <sheet name="Tema 2_Gráficos" sheetId="5" r:id="rId5"/>
    <sheet name="Tema 3" sheetId="6" r:id="rId6"/>
    <sheet name="Tema 4" sheetId="8" r:id="rId7"/>
  </sheets>
  <definedNames>
    <definedName name="_xlchart.v1.0" hidden="1">'Tema 1'!$A$2:$A$29</definedName>
    <definedName name="_xlchart.v1.1" hidden="1">'Tema 1'!$B$1</definedName>
    <definedName name="_xlchart.v1.2" hidden="1">'Tema 1'!$B$2:$B$29</definedName>
    <definedName name="_xlchart.v1.3" hidden="1">'Tema 1'!$C$1</definedName>
    <definedName name="_xlchart.v1.4" hidden="1">'Tema 1'!$C$2:$C$29</definedName>
    <definedName name="DatosExternos_1" localSheetId="6" hidden="1">'Tema 4'!$A$1:$Q$163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" i="2"/>
  <c r="B3" i="1"/>
  <c r="B3" i="4" s="1"/>
  <c r="B4" i="1"/>
  <c r="B4" i="4" s="1"/>
  <c r="B5" i="1"/>
  <c r="B5" i="4" s="1"/>
  <c r="B6" i="1"/>
  <c r="B6" i="4" s="1"/>
  <c r="B7" i="1"/>
  <c r="B7" i="4" s="1"/>
  <c r="B8" i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B17" i="1"/>
  <c r="B17" i="4" s="1"/>
  <c r="B18" i="1"/>
  <c r="B18" i="4" s="1"/>
  <c r="B19" i="1"/>
  <c r="B19" i="4" s="1"/>
  <c r="B20" i="1"/>
  <c r="B20" i="4" s="1"/>
  <c r="B21" i="1"/>
  <c r="B21" i="4" s="1"/>
  <c r="B22" i="1"/>
  <c r="B22" i="4" s="1"/>
  <c r="B23" i="1"/>
  <c r="B23" i="4" s="1"/>
  <c r="B24" i="1"/>
  <c r="B24" i="4" s="1"/>
  <c r="B25" i="1"/>
  <c r="B25" i="4" s="1"/>
  <c r="B2" i="1"/>
  <c r="B8" i="4" l="1"/>
  <c r="A2" i="3"/>
  <c r="C26" i="1"/>
  <c r="C27" i="1"/>
  <c r="C29" i="1"/>
  <c r="C28" i="1"/>
  <c r="B29" i="1"/>
  <c r="B27" i="1"/>
  <c r="B28" i="1"/>
  <c r="B26" i="1"/>
  <c r="C18" i="2" a="1"/>
  <c r="C18" i="2" s="1"/>
  <c r="A18" i="1" s="1"/>
  <c r="A18" i="4" s="1"/>
  <c r="C26" i="2" a="1"/>
  <c r="C26" i="2" s="1"/>
  <c r="C10" i="2" a="1"/>
  <c r="C10" i="2" s="1"/>
  <c r="A10" i="1" s="1"/>
  <c r="A10" i="4" s="1"/>
  <c r="C8" i="2" a="1"/>
  <c r="C8" i="2" s="1"/>
  <c r="A8" i="1" s="1"/>
  <c r="A8" i="4" s="1"/>
  <c r="C7" i="2" a="1"/>
  <c r="C7" i="2" s="1"/>
  <c r="A7" i="1" s="1"/>
  <c r="A7" i="4" s="1"/>
  <c r="C6" i="2" a="1"/>
  <c r="C6" i="2" s="1"/>
  <c r="A6" i="1" s="1"/>
  <c r="A6" i="4" s="1"/>
  <c r="C21" i="2" a="1"/>
  <c r="C21" i="2" s="1"/>
  <c r="A21" i="1" s="1"/>
  <c r="A21" i="4" s="1"/>
  <c r="C13" i="2" a="1"/>
  <c r="C13" i="2" s="1"/>
  <c r="A13" i="1" s="1"/>
  <c r="A13" i="4" s="1"/>
  <c r="C17" i="2" a="1"/>
  <c r="C17" i="2" s="1"/>
  <c r="A17" i="1" s="1"/>
  <c r="A17" i="4" s="1"/>
  <c r="C16" i="2" a="1"/>
  <c r="C16" i="2" s="1"/>
  <c r="A16" i="1" s="1"/>
  <c r="A16" i="4" s="1"/>
  <c r="C15" i="2" a="1"/>
  <c r="C15" i="2" s="1"/>
  <c r="A15" i="1" s="1"/>
  <c r="A15" i="4" s="1"/>
  <c r="C14" i="2" a="1"/>
  <c r="C14" i="2" s="1"/>
  <c r="A14" i="1" s="1"/>
  <c r="A14" i="4" s="1"/>
  <c r="C20" i="2" a="1"/>
  <c r="C20" i="2" s="1"/>
  <c r="A20" i="1" s="1"/>
  <c r="A20" i="4" s="1"/>
  <c r="C12" i="2" a="1"/>
  <c r="C12" i="2" s="1"/>
  <c r="A12" i="1" s="1"/>
  <c r="A12" i="4" s="1"/>
  <c r="C4" i="2" a="1"/>
  <c r="C4" i="2" s="1"/>
  <c r="A4" i="1" s="1"/>
  <c r="A4" i="4" s="1"/>
  <c r="C24" i="2" a="1"/>
  <c r="C24" i="2" s="1"/>
  <c r="A24" i="1" s="1"/>
  <c r="A24" i="4" s="1"/>
  <c r="C23" i="2" a="1"/>
  <c r="C23" i="2" s="1"/>
  <c r="A23" i="1" s="1"/>
  <c r="A23" i="4" s="1"/>
  <c r="C22" i="2" a="1"/>
  <c r="C22" i="2" s="1"/>
  <c r="A22" i="1" s="1"/>
  <c r="A22" i="4" s="1"/>
  <c r="C27" i="2" a="1"/>
  <c r="C27" i="2" s="1"/>
  <c r="C19" i="2" a="1"/>
  <c r="C19" i="2" s="1"/>
  <c r="A19" i="1" s="1"/>
  <c r="A19" i="4" s="1"/>
  <c r="C11" i="2" a="1"/>
  <c r="C11" i="2" s="1"/>
  <c r="A11" i="1" s="1"/>
  <c r="A11" i="4" s="1"/>
  <c r="C3" i="2" a="1"/>
  <c r="C3" i="2" s="1"/>
  <c r="A3" i="1" s="1"/>
  <c r="A3" i="4" s="1"/>
  <c r="C9" i="2" a="1"/>
  <c r="C9" i="2" s="1"/>
  <c r="A9" i="1" s="1"/>
  <c r="A9" i="4" s="1"/>
  <c r="C25" i="2" a="1"/>
  <c r="C25" i="2" s="1"/>
  <c r="A25" i="1" s="1"/>
  <c r="A25" i="4" s="1"/>
  <c r="C5" i="2" a="1"/>
  <c r="C5" i="2" s="1"/>
  <c r="A5" i="1" s="1"/>
  <c r="A5" i="4" s="1"/>
  <c r="C2" i="2" a="1"/>
  <c r="C2" i="2" s="1"/>
  <c r="A2" i="1" s="1"/>
  <c r="B2" i="4" s="1"/>
  <c r="A2" i="4" l="1"/>
  <c r="B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7E463E-6C90-45F0-87D8-0C1CA759BF44}" keepAlive="1" name="Consulta - academia" description="Conexión a la consulta 'academia' en el libro." type="5" refreshedVersion="8" background="1" saveData="1">
    <dbPr connection="Provider=Microsoft.Mashup.OleDb.1;Data Source=$Workbook$;Location=academia;Extended Properties=&quot;&quot;" command="SELECT * FROM [academ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<sst xmlns="http://schemas.openxmlformats.org/spreadsheetml/2006/main" count="2030" uniqueCount="1139">
  <si>
    <t>NOMBRES</t>
  </si>
  <si>
    <t>EDADES</t>
  </si>
  <si>
    <t>PUNTAJES</t>
  </si>
  <si>
    <t>Ana</t>
  </si>
  <si>
    <t>Aitor</t>
  </si>
  <si>
    <t>Almudena</t>
  </si>
  <si>
    <t>Laura</t>
  </si>
  <si>
    <t>Francisco</t>
  </si>
  <si>
    <t>Ignacio</t>
  </si>
  <si>
    <t>Pablo</t>
  </si>
  <si>
    <t>Javier</t>
  </si>
  <si>
    <t>Isabel</t>
  </si>
  <si>
    <t>Elena</t>
  </si>
  <si>
    <t>Jorge</t>
  </si>
  <si>
    <t>Fernando</t>
  </si>
  <si>
    <t>María</t>
  </si>
  <si>
    <t>Sara</t>
  </si>
  <si>
    <t>Esther</t>
  </si>
  <si>
    <t>Alejandra</t>
  </si>
  <si>
    <t>Diana</t>
  </si>
  <si>
    <t>Paula</t>
  </si>
  <si>
    <t>Adriana</t>
  </si>
  <si>
    <t>José</t>
  </si>
  <si>
    <t>Raúl</t>
  </si>
  <si>
    <t>Luis</t>
  </si>
  <si>
    <t>Raquel</t>
  </si>
  <si>
    <t>Julia</t>
  </si>
  <si>
    <t>Nicolás</t>
  </si>
  <si>
    <t>Jesús</t>
  </si>
  <si>
    <t>INDICE</t>
  </si>
  <si>
    <t>ALEATORIO</t>
  </si>
  <si>
    <t>SUMA</t>
  </si>
  <si>
    <t>PROMEDIO</t>
  </si>
  <si>
    <t>MÁXIMO</t>
  </si>
  <si>
    <t>MÍNIMO</t>
  </si>
  <si>
    <t>Nombres mayores de 30</t>
  </si>
  <si>
    <t>Nº personas &gt; 30</t>
  </si>
  <si>
    <t>SI ERROR</t>
  </si>
  <si>
    <t>Gráficos</t>
  </si>
  <si>
    <t>Suma de EDADES</t>
  </si>
  <si>
    <t>Suma de PUNTAJES</t>
  </si>
  <si>
    <t>Etiquetas de fila</t>
  </si>
  <si>
    <t>Total general</t>
  </si>
  <si>
    <t>Promedio de PUNTAJES</t>
  </si>
  <si>
    <t>(Varios elementos)</t>
  </si>
  <si>
    <t>nombre</t>
  </si>
  <si>
    <t>apellido_1</t>
  </si>
  <si>
    <t>apellido_2</t>
  </si>
  <si>
    <t>dni</t>
  </si>
  <si>
    <t>email</t>
  </si>
  <si>
    <t>telefono</t>
  </si>
  <si>
    <t>movil</t>
  </si>
  <si>
    <t>fecha_nacimiento</t>
  </si>
  <si>
    <t>curso</t>
  </si>
  <si>
    <t>fecha_matriculacion</t>
  </si>
  <si>
    <t>poblacion</t>
  </si>
  <si>
    <t>provincia</t>
  </si>
  <si>
    <t>calle</t>
  </si>
  <si>
    <t>extension</t>
  </si>
  <si>
    <t>asignatura</t>
  </si>
  <si>
    <t>nota</t>
  </si>
  <si>
    <t>Maria isabel</t>
  </si>
  <si>
    <t>Saez</t>
  </si>
  <si>
    <t>Castro</t>
  </si>
  <si>
    <t>6101425P</t>
  </si>
  <si>
    <t>maria isabel.saez.castro@gmail.com</t>
  </si>
  <si>
    <t>DevOps &amp; Cloud Computing Full Stack</t>
  </si>
  <si>
    <t>Olaibar</t>
  </si>
  <si>
    <t>Navarra</t>
  </si>
  <si>
    <t>Nueva</t>
  </si>
  <si>
    <t>45 1B</t>
  </si>
  <si>
    <t>Python</t>
  </si>
  <si>
    <t>Maria angeles</t>
  </si>
  <si>
    <t>Alonso</t>
  </si>
  <si>
    <t>Herrera</t>
  </si>
  <si>
    <t>7768582X</t>
  </si>
  <si>
    <t>maria angeles.alonso.herrera@gmail.com</t>
  </si>
  <si>
    <t>Desarrollo Web Full Stack</t>
  </si>
  <si>
    <t>Huerta de Arriba</t>
  </si>
  <si>
    <t>Burgos</t>
  </si>
  <si>
    <t>Dolores Ibárruri</t>
  </si>
  <si>
    <t>31 1C</t>
  </si>
  <si>
    <t>Desarrollo frontend con JavaScript</t>
  </si>
  <si>
    <t>Guillermo</t>
  </si>
  <si>
    <t>Rodriguez</t>
  </si>
  <si>
    <t>4010260A</t>
  </si>
  <si>
    <t>guillermo.saez.rodriguez@gmail.com</t>
  </si>
  <si>
    <t>Desarrollo de Apps Móviles Full Stack</t>
  </si>
  <si>
    <t>Sant Pol de Mar</t>
  </si>
  <si>
    <t>Barcelona</t>
  </si>
  <si>
    <t>Reina Sofía</t>
  </si>
  <si>
    <t>80 2B</t>
  </si>
  <si>
    <t>Modelado de datos &amp; SQL</t>
  </si>
  <si>
    <t>Juan</t>
  </si>
  <si>
    <t>Morales</t>
  </si>
  <si>
    <t>Marquez</t>
  </si>
  <si>
    <t>7706101C</t>
  </si>
  <si>
    <t>juan.morales.marquez@gmail.com</t>
  </si>
  <si>
    <t>Aprende a Programar desde Cero</t>
  </si>
  <si>
    <t>Sayatón</t>
  </si>
  <si>
    <t>Guadalajara</t>
  </si>
  <si>
    <t>43 3Izq.</t>
  </si>
  <si>
    <t>Fundamentos de programación</t>
  </si>
  <si>
    <t>Martina</t>
  </si>
  <si>
    <t>Gimenez</t>
  </si>
  <si>
    <t>Calvo</t>
  </si>
  <si>
    <t>1106624W</t>
  </si>
  <si>
    <t>martina.gimenez.calvo@gmail.com</t>
  </si>
  <si>
    <t>Hornachuelos</t>
  </si>
  <si>
    <t>Córdoba</t>
  </si>
  <si>
    <t>Francisco Pizarro</t>
  </si>
  <si>
    <t>56 3Izq.</t>
  </si>
  <si>
    <t>Prompt Engineering</t>
  </si>
  <si>
    <t>Montserrat</t>
  </si>
  <si>
    <t>Vidal</t>
  </si>
  <si>
    <t>Lopez</t>
  </si>
  <si>
    <t>3191550R</t>
  </si>
  <si>
    <t>montserrat.vidal.lopez@gmail.com</t>
  </si>
  <si>
    <t>Ciberseguridad Full Stack</t>
  </si>
  <si>
    <t>Turégano</t>
  </si>
  <si>
    <t>Segovia</t>
  </si>
  <si>
    <t>15 2A</t>
  </si>
  <si>
    <t>Productividad</t>
  </si>
  <si>
    <t>Claudia</t>
  </si>
  <si>
    <t>Roman</t>
  </si>
  <si>
    <t>Pascual</t>
  </si>
  <si>
    <t>2475849Z</t>
  </si>
  <si>
    <t>claudia.roman.pascual@gmail.com</t>
  </si>
  <si>
    <t>Vedra</t>
  </si>
  <si>
    <t>Coruña, A</t>
  </si>
  <si>
    <t>Agustina de Aragón</t>
  </si>
  <si>
    <t>44 1D</t>
  </si>
  <si>
    <t>Fundamentos de Autolayout</t>
  </si>
  <si>
    <t>Miguel angel</t>
  </si>
  <si>
    <t>Rojas</t>
  </si>
  <si>
    <t>Hidalgo</t>
  </si>
  <si>
    <t>7430912A</t>
  </si>
  <si>
    <t>miguel angel.rojas.hidalgo@gmail.com</t>
  </si>
  <si>
    <t>Marketing Digital y Análisis de Datos</t>
  </si>
  <si>
    <t>Tragacete</t>
  </si>
  <si>
    <t>Cuenca</t>
  </si>
  <si>
    <t>Hernán Cortés</t>
  </si>
  <si>
    <t>77 1C</t>
  </si>
  <si>
    <t>Email Marketing</t>
  </si>
  <si>
    <t>Victor manuel</t>
  </si>
  <si>
    <t>Blanco</t>
  </si>
  <si>
    <t>Leon</t>
  </si>
  <si>
    <t>1376943W</t>
  </si>
  <si>
    <t>victor manuel.blanco.leon@gmail.com</t>
  </si>
  <si>
    <t>Alaminos</t>
  </si>
  <si>
    <t>Iglesia</t>
  </si>
  <si>
    <t>54 2D</t>
  </si>
  <si>
    <t>Sebastian</t>
  </si>
  <si>
    <t>Peña</t>
  </si>
  <si>
    <t>5396546X</t>
  </si>
  <si>
    <t>sebastian.herrera.peña@gmail.com</t>
  </si>
  <si>
    <t>Benegiles</t>
  </si>
  <si>
    <t>Zamora</t>
  </si>
  <si>
    <t>38 2Der.</t>
  </si>
  <si>
    <t>Base Linux</t>
  </si>
  <si>
    <t>Maria rosario</t>
  </si>
  <si>
    <t>Castillo</t>
  </si>
  <si>
    <t>4786671A</t>
  </si>
  <si>
    <t>maria rosario.castillo.lopez@gmail.com</t>
  </si>
  <si>
    <t>Quintanilla del Monte</t>
  </si>
  <si>
    <t>Velázquez</t>
  </si>
  <si>
    <t>51 3B</t>
  </si>
  <si>
    <t>Frontend PRO</t>
  </si>
  <si>
    <t>Montero</t>
  </si>
  <si>
    <t>Nuñez</t>
  </si>
  <si>
    <t>7570136P</t>
  </si>
  <si>
    <t>francisco.montero.nuñez@gmail.com</t>
  </si>
  <si>
    <t>Fuentepiñel</t>
  </si>
  <si>
    <t>8 3B</t>
  </si>
  <si>
    <t>SEM, PPC, Display &amp; Social Ads</t>
  </si>
  <si>
    <t>Joan</t>
  </si>
  <si>
    <t>Garrido</t>
  </si>
  <si>
    <t>8334471F</t>
  </si>
  <si>
    <t>joan.hidalgo.garrido@gmail.com</t>
  </si>
  <si>
    <t>Mariana Pineda</t>
  </si>
  <si>
    <t>43 4C</t>
  </si>
  <si>
    <t>Introducción a Java</t>
  </si>
  <si>
    <t>Joaquin</t>
  </si>
  <si>
    <t>Lozano</t>
  </si>
  <si>
    <t>Herrero</t>
  </si>
  <si>
    <t>6098616M</t>
  </si>
  <si>
    <t>joaquin.lozano.herrero@gmail.com</t>
  </si>
  <si>
    <t>Zorraquín</t>
  </si>
  <si>
    <t>Rioja, La</t>
  </si>
  <si>
    <t>María Zambrano</t>
  </si>
  <si>
    <t>42 2Der.</t>
  </si>
  <si>
    <t>SEO – Posicionamiento en buscadores</t>
  </si>
  <si>
    <t>Daniela</t>
  </si>
  <si>
    <t>Guerrero</t>
  </si>
  <si>
    <t>8262516L</t>
  </si>
  <si>
    <t>daniela.garrido.guerrero@gmail.com</t>
  </si>
  <si>
    <t>Bartolomé Esteban Murillo</t>
  </si>
  <si>
    <t>94 1C</t>
  </si>
  <si>
    <t>Docker</t>
  </si>
  <si>
    <t>Cristina</t>
  </si>
  <si>
    <t>Gil</t>
  </si>
  <si>
    <t>Fernandez</t>
  </si>
  <si>
    <t>9248076Y</t>
  </si>
  <si>
    <t>cristina.gil.fernandez@gmail.com</t>
  </si>
  <si>
    <t>Eras</t>
  </si>
  <si>
    <t>11 2Izq.</t>
  </si>
  <si>
    <t>Networking</t>
  </si>
  <si>
    <t>Eduardo</t>
  </si>
  <si>
    <t>2237186E</t>
  </si>
  <si>
    <t>eduardo.alonso.castro@gmail.com</t>
  </si>
  <si>
    <t>Cisneros</t>
  </si>
  <si>
    <t>Palencia</t>
  </si>
  <si>
    <t>12 1D</t>
  </si>
  <si>
    <t>Fundamentos de React</t>
  </si>
  <si>
    <t>Olga</t>
  </si>
  <si>
    <t>Navarro</t>
  </si>
  <si>
    <t>Mora</t>
  </si>
  <si>
    <t>6440868V</t>
  </si>
  <si>
    <t>olga.navarro.mora@gmail.com</t>
  </si>
  <si>
    <t>Mayor</t>
  </si>
  <si>
    <t>70 3A</t>
  </si>
  <si>
    <t>Jordi</t>
  </si>
  <si>
    <t>Dominguez</t>
  </si>
  <si>
    <t>3515841S</t>
  </si>
  <si>
    <t>jordi.pascual.dominguez@gmail.com</t>
  </si>
  <si>
    <t>Peñarrubia</t>
  </si>
  <si>
    <t>Cantabria</t>
  </si>
  <si>
    <t>Rosalía de Castro</t>
  </si>
  <si>
    <t>95 2B</t>
  </si>
  <si>
    <t>Kotlin desde cero</t>
  </si>
  <si>
    <t>Felipe</t>
  </si>
  <si>
    <t>8158447W</t>
  </si>
  <si>
    <t>felipe.herrero.montero@gmail.com</t>
  </si>
  <si>
    <t>Lemoa</t>
  </si>
  <si>
    <t>Bizkaia</t>
  </si>
  <si>
    <t>San Juan</t>
  </si>
  <si>
    <t>20 1C</t>
  </si>
  <si>
    <t>Desarrollo seguro de aplicaciones</t>
  </si>
  <si>
    <t>Nuria</t>
  </si>
  <si>
    <t>Vazquez</t>
  </si>
  <si>
    <t>Bravo</t>
  </si>
  <si>
    <t>9136901J</t>
  </si>
  <si>
    <t>nuria.vazquez.bravo@gmail.com</t>
  </si>
  <si>
    <t>Porriño, O</t>
  </si>
  <si>
    <t>Pontevedra</t>
  </si>
  <si>
    <t>Madre Teresa de Calcuta</t>
  </si>
  <si>
    <t>5 1Izq.</t>
  </si>
  <si>
    <t>Josefa</t>
  </si>
  <si>
    <t>Delgado</t>
  </si>
  <si>
    <t>4084828M</t>
  </si>
  <si>
    <t>josefa.delgado.hidalgo@gmail.com</t>
  </si>
  <si>
    <t>Torralba de los Sisones</t>
  </si>
  <si>
    <t>Teruel</t>
  </si>
  <si>
    <t>90 1A</t>
  </si>
  <si>
    <t>Alberto</t>
  </si>
  <si>
    <t>Marin</t>
  </si>
  <si>
    <t>8768758P</t>
  </si>
  <si>
    <t>alberto.marin.guerrero@gmail.com</t>
  </si>
  <si>
    <t>55 4Der.</t>
  </si>
  <si>
    <t>Fundamentos de Web: HTML5, CSS3</t>
  </si>
  <si>
    <t>Francisco jose</t>
  </si>
  <si>
    <t>Carrasco</t>
  </si>
  <si>
    <t>1021168Z</t>
  </si>
  <si>
    <t>francisco jose.morales.carrasco@gmail.com</t>
  </si>
  <si>
    <t>Santoña</t>
  </si>
  <si>
    <t>Pablo Picasso</t>
  </si>
  <si>
    <t>37 3B</t>
  </si>
  <si>
    <t>Ciberseguridad enfocada en Pentesting</t>
  </si>
  <si>
    <t>Raul</t>
  </si>
  <si>
    <t>Jimenez</t>
  </si>
  <si>
    <t>Campos</t>
  </si>
  <si>
    <t>8662714V</t>
  </si>
  <si>
    <t>raul.jimenez.campos@gmail.com</t>
  </si>
  <si>
    <t>Santa Cruz de la Zarza</t>
  </si>
  <si>
    <t>Toledo</t>
  </si>
  <si>
    <t>41 3C</t>
  </si>
  <si>
    <t>Linux</t>
  </si>
  <si>
    <t>Juan manuel</t>
  </si>
  <si>
    <t>Ruiz</t>
  </si>
  <si>
    <t>4129407X</t>
  </si>
  <si>
    <t>juan manuel.ruiz.bravo@gmail.com</t>
  </si>
  <si>
    <t>Valcabado</t>
  </si>
  <si>
    <t>81 2C</t>
  </si>
  <si>
    <t>Maria nieves</t>
  </si>
  <si>
    <t>2082606W</t>
  </si>
  <si>
    <t>maria nieves.vazquez.leon@gmail.com</t>
  </si>
  <si>
    <t>Avinyó</t>
  </si>
  <si>
    <t>63 4Der.</t>
  </si>
  <si>
    <t>Marta</t>
  </si>
  <si>
    <t>Ramirez</t>
  </si>
  <si>
    <t>Soler</t>
  </si>
  <si>
    <t>7938499A</t>
  </si>
  <si>
    <t>marta.ramirez.soler@gmail.com</t>
  </si>
  <si>
    <t>Valle de Santa Ana</t>
  </si>
  <si>
    <t>Badajoz</t>
  </si>
  <si>
    <t>Juan Ramón Jiménez</t>
  </si>
  <si>
    <t>75 3C</t>
  </si>
  <si>
    <t>Maria</t>
  </si>
  <si>
    <t>Benitez</t>
  </si>
  <si>
    <t>Cano</t>
  </si>
  <si>
    <t>7151703Z</t>
  </si>
  <si>
    <t>maria.benitez.cano@gmail.com</t>
  </si>
  <si>
    <t>92 1A</t>
  </si>
  <si>
    <t>Swift desde 0</t>
  </si>
  <si>
    <t>Beatriz</t>
  </si>
  <si>
    <t>Iglesias</t>
  </si>
  <si>
    <t>Martinez</t>
  </si>
  <si>
    <t>6042456B</t>
  </si>
  <si>
    <t>beatriz.iglesias.martinez@gmail.com</t>
  </si>
  <si>
    <t>Sorihuela del Guadalimar</t>
  </si>
  <si>
    <t>Jaén</t>
  </si>
  <si>
    <t>55 3A</t>
  </si>
  <si>
    <t>Ecommerce – Plan de desarrollo y Estrategia</t>
  </si>
  <si>
    <t>Jose angel</t>
  </si>
  <si>
    <t>Diaz</t>
  </si>
  <si>
    <t>1465998R</t>
  </si>
  <si>
    <t>jose angel.castillo.diaz@gmail.com</t>
  </si>
  <si>
    <t>Villayón</t>
  </si>
  <si>
    <t>Asturias</t>
  </si>
  <si>
    <t>Cristóbal Colón</t>
  </si>
  <si>
    <t>6 2D</t>
  </si>
  <si>
    <t>Introducción a JavaScript</t>
  </si>
  <si>
    <t>Lucia</t>
  </si>
  <si>
    <t>Vega</t>
  </si>
  <si>
    <t>Carmona</t>
  </si>
  <si>
    <t>9723101N</t>
  </si>
  <si>
    <t>lucia.vega.carmona@gmail.com</t>
  </si>
  <si>
    <t>Robledo</t>
  </si>
  <si>
    <t>Albacete</t>
  </si>
  <si>
    <t>87 4Izq.</t>
  </si>
  <si>
    <t>Oscar</t>
  </si>
  <si>
    <t>Vicente</t>
  </si>
  <si>
    <t>Garcia</t>
  </si>
  <si>
    <t>6722396W</t>
  </si>
  <si>
    <t>oscar.vicente.garcia@gmail.com</t>
  </si>
  <si>
    <t>Ayora</t>
  </si>
  <si>
    <t>Valencia/València</t>
  </si>
  <si>
    <t>Doctor Fleming</t>
  </si>
  <si>
    <t>69 3C</t>
  </si>
  <si>
    <t>Ruben</t>
  </si>
  <si>
    <t>Medina</t>
  </si>
  <si>
    <t>Cruz</t>
  </si>
  <si>
    <t>7806600D</t>
  </si>
  <si>
    <t>ruben.medina.cruz@gmail.com</t>
  </si>
  <si>
    <t>Almenar de Soria</t>
  </si>
  <si>
    <t>Soria</t>
  </si>
  <si>
    <t>10 1C</t>
  </si>
  <si>
    <t>Swift &amp; Storyboards</t>
  </si>
  <si>
    <t>Alvaro</t>
  </si>
  <si>
    <t>Velasco</t>
  </si>
  <si>
    <t>1649468T</t>
  </si>
  <si>
    <t>alvaro.velasco.carrasco@gmail.com</t>
  </si>
  <si>
    <t>8 1A</t>
  </si>
  <si>
    <t>Marina</t>
  </si>
  <si>
    <t>4452917W</t>
  </si>
  <si>
    <t>marina.delgado.lozano@gmail.com</t>
  </si>
  <si>
    <t>Guadalmez</t>
  </si>
  <si>
    <t>Ciudad Real</t>
  </si>
  <si>
    <t>Isabel la Católica</t>
  </si>
  <si>
    <t>23 3D</t>
  </si>
  <si>
    <t>Felix</t>
  </si>
  <si>
    <t>Soto</t>
  </si>
  <si>
    <t>3179014T</t>
  </si>
  <si>
    <t>felix.castro.soto@gmail.com</t>
  </si>
  <si>
    <t>Torresandino</t>
  </si>
  <si>
    <t>61 4Der.</t>
  </si>
  <si>
    <t>Mohamed</t>
  </si>
  <si>
    <t>Parra</t>
  </si>
  <si>
    <t>3961652V</t>
  </si>
  <si>
    <t>mohamed.alonso.parra@gmail.com</t>
  </si>
  <si>
    <t>Olmeda del Rey</t>
  </si>
  <si>
    <t>2 1Izq.</t>
  </si>
  <si>
    <t>Monica</t>
  </si>
  <si>
    <t>Vargas</t>
  </si>
  <si>
    <t>7351128Y</t>
  </si>
  <si>
    <t>monica.vargas.vargas@gmail.com</t>
  </si>
  <si>
    <t>Mercé Rodoreda</t>
  </si>
  <si>
    <t>72 1C</t>
  </si>
  <si>
    <t>Albert</t>
  </si>
  <si>
    <t>Martin</t>
  </si>
  <si>
    <t>9162589X</t>
  </si>
  <si>
    <t>albert.peña.martin@gmail.com</t>
  </si>
  <si>
    <t>Alborea</t>
  </si>
  <si>
    <t>Gloria Fuertes</t>
  </si>
  <si>
    <t>19 4B</t>
  </si>
  <si>
    <t>Gonzalo</t>
  </si>
  <si>
    <t>Torres</t>
  </si>
  <si>
    <t>2992590Z</t>
  </si>
  <si>
    <t>gonzalo.herrero.torres@gmail.com</t>
  </si>
  <si>
    <t>Etxalar</t>
  </si>
  <si>
    <t>53 1A</t>
  </si>
  <si>
    <t>Xavier</t>
  </si>
  <si>
    <t>6245832K</t>
  </si>
  <si>
    <t>xavier.cano.ruiz@gmail.com</t>
  </si>
  <si>
    <t>Manzaneda</t>
  </si>
  <si>
    <t>Ourense</t>
  </si>
  <si>
    <t>Emilia Pardo Bazán</t>
  </si>
  <si>
    <t>42 3A</t>
  </si>
  <si>
    <t>Iker</t>
  </si>
  <si>
    <t>Lorenzo</t>
  </si>
  <si>
    <t>9834147Z</t>
  </si>
  <si>
    <t>iker.lozano.lorenzo@gmail.com</t>
  </si>
  <si>
    <t>Dehesas de Guadix</t>
  </si>
  <si>
    <t>Granada</t>
  </si>
  <si>
    <t>81 3B</t>
  </si>
  <si>
    <t>Sandra</t>
  </si>
  <si>
    <t>Alvarez</t>
  </si>
  <si>
    <t>5490618N</t>
  </si>
  <si>
    <t>sandra.rojas.alvarez@gmail.com</t>
  </si>
  <si>
    <t>65 1A</t>
  </si>
  <si>
    <t>Lucas</t>
  </si>
  <si>
    <t>Aguilar</t>
  </si>
  <si>
    <t>2767959R</t>
  </si>
  <si>
    <t>lucas.vicente.aguilar@gmail.com</t>
  </si>
  <si>
    <t>Bidaurreta</t>
  </si>
  <si>
    <t>Ramón y Cajal</t>
  </si>
  <si>
    <t>71 2C</t>
  </si>
  <si>
    <t>Maria soledad</t>
  </si>
  <si>
    <t>1881337Y</t>
  </si>
  <si>
    <t>maria soledad.vazquez.aguilar@gmail.com</t>
  </si>
  <si>
    <t>Vandellòs i l'Hospitalet de l'Infant</t>
  </si>
  <si>
    <t>Tarragona</t>
  </si>
  <si>
    <t>34 4Der.</t>
  </si>
  <si>
    <t>Samuel</t>
  </si>
  <si>
    <t>Diez</t>
  </si>
  <si>
    <t>Crespo</t>
  </si>
  <si>
    <t>7868587B</t>
  </si>
  <si>
    <t>samuel.diez.crespo@gmail.com</t>
  </si>
  <si>
    <t>Piña de Esgueva</t>
  </si>
  <si>
    <t>Valladolid</t>
  </si>
  <si>
    <t>75 4A</t>
  </si>
  <si>
    <t>Web Components</t>
  </si>
  <si>
    <t>Lidia</t>
  </si>
  <si>
    <t>4079753J</t>
  </si>
  <si>
    <t>lidia.roman.martinez@gmail.com</t>
  </si>
  <si>
    <t>Sabiote</t>
  </si>
  <si>
    <t>87 3A</t>
  </si>
  <si>
    <t>Jose ignacio</t>
  </si>
  <si>
    <t>9873505L</t>
  </si>
  <si>
    <t>jose ignacio.fernandez.montero@gmail.com</t>
  </si>
  <si>
    <t>Maria dolores</t>
  </si>
  <si>
    <t>Rivera</t>
  </si>
  <si>
    <t>Moreno</t>
  </si>
  <si>
    <t>4693532Z</t>
  </si>
  <si>
    <t>maria dolores.rivera.moreno@gmail.com</t>
  </si>
  <si>
    <t>3 1D</t>
  </si>
  <si>
    <t>6096543W</t>
  </si>
  <si>
    <t>paula.benitez.peña@gmail.com</t>
  </si>
  <si>
    <t>Valdáliga</t>
  </si>
  <si>
    <t>Constitución</t>
  </si>
  <si>
    <t>100 1Izq.</t>
  </si>
  <si>
    <t>Domingo</t>
  </si>
  <si>
    <t>8271298S</t>
  </si>
  <si>
    <t>domingo.iglesias.pascual@gmail.com</t>
  </si>
  <si>
    <t>Miguel de Cervantes</t>
  </si>
  <si>
    <t>23 3Izq.</t>
  </si>
  <si>
    <t>Jose miguel</t>
  </si>
  <si>
    <t>Sanz</t>
  </si>
  <si>
    <t>Nieto</t>
  </si>
  <si>
    <t>2577315G</t>
  </si>
  <si>
    <t>jose miguel.sanz.nieto@gmail.com</t>
  </si>
  <si>
    <t>Urueñas</t>
  </si>
  <si>
    <t>Real</t>
  </si>
  <si>
    <t>85 2A</t>
  </si>
  <si>
    <t>Ines</t>
  </si>
  <si>
    <t>6276215K</t>
  </si>
  <si>
    <t>ines.lopez.nieto@gmail.com</t>
  </si>
  <si>
    <t>Concepción Arenal</t>
  </si>
  <si>
    <t>5 2Izq.</t>
  </si>
  <si>
    <t>Angela</t>
  </si>
  <si>
    <t>Rubio</t>
  </si>
  <si>
    <t>7893198N</t>
  </si>
  <si>
    <t>angela.moreno.rubio@gmail.com</t>
  </si>
  <si>
    <t>Miguel Hernández</t>
  </si>
  <si>
    <t>83 4A</t>
  </si>
  <si>
    <t>Jesus</t>
  </si>
  <si>
    <t>3787517S</t>
  </si>
  <si>
    <t>jesus.castro.pascual@gmail.com</t>
  </si>
  <si>
    <t>Santa Eugènia de Berga</t>
  </si>
  <si>
    <t>79 3Izq.</t>
  </si>
  <si>
    <t>Rosario</t>
  </si>
  <si>
    <t>Ramos</t>
  </si>
  <si>
    <t>9704444P</t>
  </si>
  <si>
    <t>rosario.ramos.crespo@gmail.com</t>
  </si>
  <si>
    <t>Alcublas</t>
  </si>
  <si>
    <t>Fuente</t>
  </si>
  <si>
    <t>58 4D</t>
  </si>
  <si>
    <t>Sergio</t>
  </si>
  <si>
    <t>Molina</t>
  </si>
  <si>
    <t>Santana</t>
  </si>
  <si>
    <t>9071977H</t>
  </si>
  <si>
    <t>sergio.molina.santana@gmail.com</t>
  </si>
  <si>
    <t>Zerain</t>
  </si>
  <si>
    <t>Gipuzkoa</t>
  </si>
  <si>
    <t>30 3A</t>
  </si>
  <si>
    <t>Maria carmen</t>
  </si>
  <si>
    <t>Cortes</t>
  </si>
  <si>
    <t>8426757V</t>
  </si>
  <si>
    <t>maria carmen.cortes.rodriguez@gmail.com</t>
  </si>
  <si>
    <t>Monjas</t>
  </si>
  <si>
    <t>28 3B</t>
  </si>
  <si>
    <t>Maria rosa</t>
  </si>
  <si>
    <t>Ortega</t>
  </si>
  <si>
    <t>Gutierrez</t>
  </si>
  <si>
    <t>9447702S</t>
  </si>
  <si>
    <t>maria rosa.ortega.gutierrez@gmail.com</t>
  </si>
  <si>
    <t>Camponaraya</t>
  </si>
  <si>
    <t>León</t>
  </si>
  <si>
    <t>17 2D</t>
  </si>
  <si>
    <t>Maria teresa</t>
  </si>
  <si>
    <t>Santos</t>
  </si>
  <si>
    <t>6471029W</t>
  </si>
  <si>
    <t>maria teresa.santos.alvarez@gmail.com</t>
  </si>
  <si>
    <t>Pozal de Gallinas</t>
  </si>
  <si>
    <t>21 3B</t>
  </si>
  <si>
    <t>Manuel</t>
  </si>
  <si>
    <t>4247529G</t>
  </si>
  <si>
    <t>manuel.herrera.crespo@gmail.com</t>
  </si>
  <si>
    <t>68 3B</t>
  </si>
  <si>
    <t>5212903E</t>
  </si>
  <si>
    <t>luis.lozano.sanz@gmail.com</t>
  </si>
  <si>
    <t>84 1C</t>
  </si>
  <si>
    <t>Maria luisa</t>
  </si>
  <si>
    <t>8845544C</t>
  </si>
  <si>
    <t>maria luisa.torres.santos@gmail.com</t>
  </si>
  <si>
    <t>99 3C</t>
  </si>
  <si>
    <t>Hernandez</t>
  </si>
  <si>
    <t>5183383B</t>
  </si>
  <si>
    <t>pablo.hernandez.soler@gmail.com</t>
  </si>
  <si>
    <t>Gordexola</t>
  </si>
  <si>
    <t>100 3Der.</t>
  </si>
  <si>
    <t>2173943Y</t>
  </si>
  <si>
    <t>laura.delgado.diez@gmail.com</t>
  </si>
  <si>
    <t>Guadasséquies</t>
  </si>
  <si>
    <t>86 2A</t>
  </si>
  <si>
    <t>Maria antonia</t>
  </si>
  <si>
    <t>Serrano</t>
  </si>
  <si>
    <t>2837114H</t>
  </si>
  <si>
    <t>maria antonia.serrano.peña@gmail.com</t>
  </si>
  <si>
    <t>62 1A</t>
  </si>
  <si>
    <t>Moya</t>
  </si>
  <si>
    <t>Cabrera</t>
  </si>
  <si>
    <t>1878676J</t>
  </si>
  <si>
    <t>javier.moya.cabrera@gmail.com</t>
  </si>
  <si>
    <t>Melque de Cercos</t>
  </si>
  <si>
    <t>Dulcinea</t>
  </si>
  <si>
    <t>59 1Der.</t>
  </si>
  <si>
    <t>Marcos</t>
  </si>
  <si>
    <t>8450946X</t>
  </si>
  <si>
    <t>marcos.vazquez.cortes@gmail.com</t>
  </si>
  <si>
    <t>Campos del Río</t>
  </si>
  <si>
    <t>Murcia</t>
  </si>
  <si>
    <t>30 4Izq.</t>
  </si>
  <si>
    <t>Tomas</t>
  </si>
  <si>
    <t>Pastor</t>
  </si>
  <si>
    <t>9940824V</t>
  </si>
  <si>
    <t>tomas.guerrero.pastor@gmail.com</t>
  </si>
  <si>
    <t>Vall d'Uixó, la</t>
  </si>
  <si>
    <t>Castellón/Castelló</t>
  </si>
  <si>
    <t>4 4A</t>
  </si>
  <si>
    <t>Jose antonio</t>
  </si>
  <si>
    <t>Caballero</t>
  </si>
  <si>
    <t>3364282A</t>
  </si>
  <si>
    <t>jose antonio.caballero.lorenzo@gmail.com</t>
  </si>
  <si>
    <t>Valfermoso de Tajuña</t>
  </si>
  <si>
    <t>72 1Izq.</t>
  </si>
  <si>
    <t>Ana maria</t>
  </si>
  <si>
    <t>4706962N</t>
  </si>
  <si>
    <t>ana maria.castro.marin@gmail.com</t>
  </si>
  <si>
    <t>España</t>
  </si>
  <si>
    <t>6 1D</t>
  </si>
  <si>
    <t>Alba</t>
  </si>
  <si>
    <t>Gonzalez</t>
  </si>
  <si>
    <t>8686222L</t>
  </si>
  <si>
    <t>alba.gonzalez.rivera@gmail.com</t>
  </si>
  <si>
    <t>Lebrija</t>
  </si>
  <si>
    <t>Sevilla</t>
  </si>
  <si>
    <t>Clara Campoamor</t>
  </si>
  <si>
    <t>39 1Der.</t>
  </si>
  <si>
    <t>Clara</t>
  </si>
  <si>
    <t>3395437Q</t>
  </si>
  <si>
    <t>clara.guerrero.blanco@gmail.com</t>
  </si>
  <si>
    <t>74 4Izq.</t>
  </si>
  <si>
    <t>Alfredo</t>
  </si>
  <si>
    <t>1241777F</t>
  </si>
  <si>
    <t>alfredo.velasco.fernandez@gmail.com</t>
  </si>
  <si>
    <t>Almàssera</t>
  </si>
  <si>
    <t>5 3Der.</t>
  </si>
  <si>
    <t>Jose maria</t>
  </si>
  <si>
    <t>5191435J</t>
  </si>
  <si>
    <t>jose maria.blanco.cabrera@gmail.com</t>
  </si>
  <si>
    <t>42 1B</t>
  </si>
  <si>
    <t>Francisca</t>
  </si>
  <si>
    <t>1148206T</t>
  </si>
  <si>
    <t>francisca.serrano.pascual@gmail.com</t>
  </si>
  <si>
    <t>Orellana la Vieja</t>
  </si>
  <si>
    <t>15 2Izq.</t>
  </si>
  <si>
    <t>Maria cristina</t>
  </si>
  <si>
    <t>Gomez</t>
  </si>
  <si>
    <t>8840617S</t>
  </si>
  <si>
    <t>maria cristina.gomez.diaz@gmail.com</t>
  </si>
  <si>
    <t>Senyera</t>
  </si>
  <si>
    <t>42 2B</t>
  </si>
  <si>
    <t>Eva maria</t>
  </si>
  <si>
    <t>Ortiz</t>
  </si>
  <si>
    <t>2257218K</t>
  </si>
  <si>
    <t>eva maria.jimenez.ortiz@gmail.com</t>
  </si>
  <si>
    <t>Sestrica</t>
  </si>
  <si>
    <t>Zaragoza</t>
  </si>
  <si>
    <t>18 1Izq.</t>
  </si>
  <si>
    <t>Introducción Despliegue en Servidores</t>
  </si>
  <si>
    <t>Maria mercedes</t>
  </si>
  <si>
    <t>4474864F</t>
  </si>
  <si>
    <t>maria mercedes.gonzalez.caballero@gmail.com</t>
  </si>
  <si>
    <t>Pinilla de Molina</t>
  </si>
  <si>
    <t>30 3C</t>
  </si>
  <si>
    <t>9759343Y</t>
  </si>
  <si>
    <t>raquel.pascual.crespo@gmail.com</t>
  </si>
  <si>
    <t>65 4B</t>
  </si>
  <si>
    <t>Mateo</t>
  </si>
  <si>
    <t>3670069M</t>
  </si>
  <si>
    <t>mateo.martinez.diaz@gmail.com</t>
  </si>
  <si>
    <t>Inmaculada</t>
  </si>
  <si>
    <t>7143806Y</t>
  </si>
  <si>
    <t>inmaculada.carmona.ortiz@gmail.com</t>
  </si>
  <si>
    <t>Sol</t>
  </si>
  <si>
    <t>39 1B</t>
  </si>
  <si>
    <t>5450308K</t>
  </si>
  <si>
    <t>ana.parra.pastor@gmail.com</t>
  </si>
  <si>
    <t>Comillas</t>
  </si>
  <si>
    <t>79 1D</t>
  </si>
  <si>
    <t>7176083Z</t>
  </si>
  <si>
    <t>alejandra.aguilar.vega@gmail.com</t>
  </si>
  <si>
    <t>87 3Izq.</t>
  </si>
  <si>
    <t>Maria elena</t>
  </si>
  <si>
    <t>Gallardo</t>
  </si>
  <si>
    <t>6560443S</t>
  </si>
  <si>
    <t>maria elena.alvarez.gallardo@gmail.com</t>
  </si>
  <si>
    <t>Santa Cruz de la Sierra</t>
  </si>
  <si>
    <t>Cáceres</t>
  </si>
  <si>
    <t>8 4B</t>
  </si>
  <si>
    <t>Rodrigo</t>
  </si>
  <si>
    <t>6733592C</t>
  </si>
  <si>
    <t>rodrigo.ortiz.gonzalez@gmail.com</t>
  </si>
  <si>
    <t>Melgar de Fernamental</t>
  </si>
  <si>
    <t>12 1A</t>
  </si>
  <si>
    <t>Luis miguel</t>
  </si>
  <si>
    <t>Arias</t>
  </si>
  <si>
    <t>8302963D</t>
  </si>
  <si>
    <t>luis miguel.diez.arias@gmail.com</t>
  </si>
  <si>
    <t>10 1D</t>
  </si>
  <si>
    <t>Diego</t>
  </si>
  <si>
    <t>6067466C</t>
  </si>
  <si>
    <t>diego.garcia.lozano@gmail.com</t>
  </si>
  <si>
    <t>22 1B</t>
  </si>
  <si>
    <t>Fatima</t>
  </si>
  <si>
    <t>4333008S</t>
  </si>
  <si>
    <t>fatima.cortes.lozano@gmail.com</t>
  </si>
  <si>
    <t>15 4B</t>
  </si>
  <si>
    <t>Muñoz</t>
  </si>
  <si>
    <t>2361895W</t>
  </si>
  <si>
    <t>adriana.muñoz.soto@gmail.com</t>
  </si>
  <si>
    <t>10 1B</t>
  </si>
  <si>
    <t>Andrea</t>
  </si>
  <si>
    <t>Reyes</t>
  </si>
  <si>
    <t>2179669M</t>
  </si>
  <si>
    <t>andrea.reyes.ramos@gmail.com</t>
  </si>
  <si>
    <t>57 2A</t>
  </si>
  <si>
    <t>Juana</t>
  </si>
  <si>
    <t>Ibañez</t>
  </si>
  <si>
    <t>1970022A</t>
  </si>
  <si>
    <t>juana.ibañez.delgado@gmail.com</t>
  </si>
  <si>
    <t>19 1A</t>
  </si>
  <si>
    <t>Gloria</t>
  </si>
  <si>
    <t>Sanchez</t>
  </si>
  <si>
    <t>2922683G</t>
  </si>
  <si>
    <t>gloria.cano.sanchez@gmail.com</t>
  </si>
  <si>
    <t>21 1D</t>
  </si>
  <si>
    <t>Nicolas</t>
  </si>
  <si>
    <t>7682887J</t>
  </si>
  <si>
    <t>nicolas.rivera.castro@gmail.com</t>
  </si>
  <si>
    <t>4 1A</t>
  </si>
  <si>
    <t>Yolanda</t>
  </si>
  <si>
    <t>3673477D</t>
  </si>
  <si>
    <t>yolanda.campos.garcia@gmail.com</t>
  </si>
  <si>
    <t>21 3A</t>
  </si>
  <si>
    <t>Rafael</t>
  </si>
  <si>
    <t>5031494Z</t>
  </si>
  <si>
    <t>rafael.dominguez.rivera@gmail.com</t>
  </si>
  <si>
    <t>38 2A</t>
  </si>
  <si>
    <t>Manuela</t>
  </si>
  <si>
    <t>1583507A</t>
  </si>
  <si>
    <t>manuela.marin.gutierrez@gmail.com</t>
  </si>
  <si>
    <t>4 4Izq.</t>
  </si>
  <si>
    <t>Git &amp; GitHub</t>
  </si>
  <si>
    <t>Nerea</t>
  </si>
  <si>
    <t>6885046L</t>
  </si>
  <si>
    <t>nerea.sanz.delgado@gmail.com</t>
  </si>
  <si>
    <t>84 1D</t>
  </si>
  <si>
    <t>Flores</t>
  </si>
  <si>
    <t>9150245V</t>
  </si>
  <si>
    <t>aitor.torres.flores@gmail.com</t>
  </si>
  <si>
    <t>Pedraza</t>
  </si>
  <si>
    <t>39 3A</t>
  </si>
  <si>
    <t>Juan antonio</t>
  </si>
  <si>
    <t>9621331V</t>
  </si>
  <si>
    <t>juan antonio.torres.herrera@gmail.com</t>
  </si>
  <si>
    <t>Camarillas</t>
  </si>
  <si>
    <t>6 1A</t>
  </si>
  <si>
    <t>Celia</t>
  </si>
  <si>
    <t>4418007Y</t>
  </si>
  <si>
    <t>celia.reyes.gomez@gmail.com</t>
  </si>
  <si>
    <t>54 2C</t>
  </si>
  <si>
    <t>Alfonso</t>
  </si>
  <si>
    <t>9617612R</t>
  </si>
  <si>
    <t>alfonso.carmona.gimenez@gmail.com</t>
  </si>
  <si>
    <t>16 2B</t>
  </si>
  <si>
    <t>Maria pilar</t>
  </si>
  <si>
    <t>3712147Q</t>
  </si>
  <si>
    <t>maria pilar.sanchez.caballero@gmail.com</t>
  </si>
  <si>
    <t>69 2A</t>
  </si>
  <si>
    <t>Carlos</t>
  </si>
  <si>
    <t>4573671Y</t>
  </si>
  <si>
    <t>carlos.mora.diez@gmail.com</t>
  </si>
  <si>
    <t>16 4B</t>
  </si>
  <si>
    <t>Pilar</t>
  </si>
  <si>
    <t>9522680J</t>
  </si>
  <si>
    <t>pilar.castro.santos@gmail.com</t>
  </si>
  <si>
    <t>68 2C</t>
  </si>
  <si>
    <t>Catalina</t>
  </si>
  <si>
    <t>9488349K</t>
  </si>
  <si>
    <t>catalina.castillo.santos@gmail.com</t>
  </si>
  <si>
    <t>13 4B</t>
  </si>
  <si>
    <t>7406819Z</t>
  </si>
  <si>
    <t>jorge.iglesias.gil@gmail.com</t>
  </si>
  <si>
    <t>Cilleruelo de Arriba</t>
  </si>
  <si>
    <t>Federico García Lorca</t>
  </si>
  <si>
    <t>96 1B</t>
  </si>
  <si>
    <t>Maria jesus</t>
  </si>
  <si>
    <t>9290865S</t>
  </si>
  <si>
    <t>maria jesus.garcia.gonzalez@gmail.com</t>
  </si>
  <si>
    <t>81 4B</t>
  </si>
  <si>
    <t>Juan jose</t>
  </si>
  <si>
    <t>Perez</t>
  </si>
  <si>
    <t>2446399G</t>
  </si>
  <si>
    <t>juan jose.leon.perez@gmail.com</t>
  </si>
  <si>
    <t>Cidamón</t>
  </si>
  <si>
    <t>13 2B</t>
  </si>
  <si>
    <t>Sofia</t>
  </si>
  <si>
    <t>1838704S</t>
  </si>
  <si>
    <t>sofia.serrano.iglesias@gmail.com</t>
  </si>
  <si>
    <t>Villarrasa</t>
  </si>
  <si>
    <t>Huelva</t>
  </si>
  <si>
    <t>89 4A</t>
  </si>
  <si>
    <t>Victoria</t>
  </si>
  <si>
    <t>9289889M</t>
  </si>
  <si>
    <t>victoria.arias.vargas@gmail.com</t>
  </si>
  <si>
    <t>67 4D</t>
  </si>
  <si>
    <t>Hugo</t>
  </si>
  <si>
    <t>4171793F</t>
  </si>
  <si>
    <t>hugo.soto.pastor@gmail.com</t>
  </si>
  <si>
    <t>Humilladero</t>
  </si>
  <si>
    <t>Málaga</t>
  </si>
  <si>
    <t>95 1A</t>
  </si>
  <si>
    <t>Jose carlos</t>
  </si>
  <si>
    <t>Ferrer</t>
  </si>
  <si>
    <t>9291530J</t>
  </si>
  <si>
    <t>jose carlos.ferrer.gomez@gmail.com</t>
  </si>
  <si>
    <t>17 4D</t>
  </si>
  <si>
    <t>Angel</t>
  </si>
  <si>
    <t>9190136A</t>
  </si>
  <si>
    <t>angel.cortes.gonzalez@gmail.com</t>
  </si>
  <si>
    <t>100 2D</t>
  </si>
  <si>
    <t>1278623F</t>
  </si>
  <si>
    <t>fernando.medina.hernandez@gmail.com</t>
  </si>
  <si>
    <t>Itero de la Vega</t>
  </si>
  <si>
    <t>64 4A</t>
  </si>
  <si>
    <t>Roberto</t>
  </si>
  <si>
    <t>1900242M</t>
  </si>
  <si>
    <t>roberto.guerrero.peña@gmail.com</t>
  </si>
  <si>
    <t>Antonio Machado</t>
  </si>
  <si>
    <t>93 1Izq.</t>
  </si>
  <si>
    <t>Miriam</t>
  </si>
  <si>
    <t>1928120F</t>
  </si>
  <si>
    <t>miriam.crespo.benitez@gmail.com</t>
  </si>
  <si>
    <t>1 2B</t>
  </si>
  <si>
    <t>Rocio</t>
  </si>
  <si>
    <t>8206148R</t>
  </si>
  <si>
    <t>rocio.cano.gallardo@gmail.com</t>
  </si>
  <si>
    <t>7 4D</t>
  </si>
  <si>
    <t>Concepcion</t>
  </si>
  <si>
    <t>8922386L</t>
  </si>
  <si>
    <t>concepcion.nuñez.cabrera@gmail.com</t>
  </si>
  <si>
    <t>Biescas</t>
  </si>
  <si>
    <t>Huesca</t>
  </si>
  <si>
    <t>50 3Izq.</t>
  </si>
  <si>
    <t>Dolores</t>
  </si>
  <si>
    <t>9574008M</t>
  </si>
  <si>
    <t>dolores.cortes.ortega@gmail.com</t>
  </si>
  <si>
    <t>Santibáñez de la Sierra</t>
  </si>
  <si>
    <t>Salamanca</t>
  </si>
  <si>
    <t>Maria jose</t>
  </si>
  <si>
    <t>1618548S</t>
  </si>
  <si>
    <t>maria jose.hernandez.lorenzo@gmail.com</t>
  </si>
  <si>
    <t>Proaza</t>
  </si>
  <si>
    <t>22 1A</t>
  </si>
  <si>
    <t>Marc</t>
  </si>
  <si>
    <t>2846748S</t>
  </si>
  <si>
    <t>marc.medina.gutierrez@gmail.com</t>
  </si>
  <si>
    <t>97 4C</t>
  </si>
  <si>
    <t>Pedro</t>
  </si>
  <si>
    <t>Mendez</t>
  </si>
  <si>
    <t>8862969B</t>
  </si>
  <si>
    <t>pedro.benitez.mendez@gmail.com</t>
  </si>
  <si>
    <t>27 3Der.</t>
  </si>
  <si>
    <t>Salvador</t>
  </si>
  <si>
    <t>Prieto</t>
  </si>
  <si>
    <t>9378915K</t>
  </si>
  <si>
    <t>salvador.prieto.cruz@gmail.com</t>
  </si>
  <si>
    <t>Recuerda</t>
  </si>
  <si>
    <t>23 3A</t>
  </si>
  <si>
    <t>Ramon</t>
  </si>
  <si>
    <t>5504814V</t>
  </si>
  <si>
    <t>ramon.herrera.ruiz@gmail.com</t>
  </si>
  <si>
    <t>63 4C</t>
  </si>
  <si>
    <t>Sonia</t>
  </si>
  <si>
    <t>5621578X</t>
  </si>
  <si>
    <t>sonia.martinez.navarro@gmail.com</t>
  </si>
  <si>
    <t>25 1C</t>
  </si>
  <si>
    <t>Maria concepcion</t>
  </si>
  <si>
    <t>4799212D</t>
  </si>
  <si>
    <t>maria concepcion.cruz.bravo@gmail.com</t>
  </si>
  <si>
    <t>Tolosa</t>
  </si>
  <si>
    <t>60 3D</t>
  </si>
  <si>
    <t>Rosa</t>
  </si>
  <si>
    <t>6261585L</t>
  </si>
  <si>
    <t>rosa.molina.flores@gmail.com</t>
  </si>
  <si>
    <t>14 3D</t>
  </si>
  <si>
    <t>Encarnacion</t>
  </si>
  <si>
    <t>3204062R</t>
  </si>
  <si>
    <t>encarnacion.nieto.lopez@gmail.com</t>
  </si>
  <si>
    <t>Carolina, La</t>
  </si>
  <si>
    <t>89 3Izq.</t>
  </si>
  <si>
    <t>Veronica</t>
  </si>
  <si>
    <t>Fuentes</t>
  </si>
  <si>
    <t>7418629W</t>
  </si>
  <si>
    <t>veronica.perez.fuentes@gmail.com</t>
  </si>
  <si>
    <t>89 1A</t>
  </si>
  <si>
    <t>4420107J</t>
  </si>
  <si>
    <t>sara.serrano.molina@gmail.com</t>
  </si>
  <si>
    <t>Gallinero de Cameros</t>
  </si>
  <si>
    <t>54 3C</t>
  </si>
  <si>
    <t>Daniel</t>
  </si>
  <si>
    <t>9774593F</t>
  </si>
  <si>
    <t>daniel.leon.lozano@gmail.com</t>
  </si>
  <si>
    <t>64 1Izq.</t>
  </si>
  <si>
    <t>David</t>
  </si>
  <si>
    <t>3772055D</t>
  </si>
  <si>
    <t>david.arias.garrido@gmail.com</t>
  </si>
  <si>
    <t>62 2D</t>
  </si>
  <si>
    <t>Gabriel</t>
  </si>
  <si>
    <t>3149197Z</t>
  </si>
  <si>
    <t>gabriel.marquez.parra@gmail.com</t>
  </si>
  <si>
    <t>Rozalén del Monte</t>
  </si>
  <si>
    <t>31 4C</t>
  </si>
  <si>
    <t>Lorena</t>
  </si>
  <si>
    <t>3279694D</t>
  </si>
  <si>
    <t>lorena.leon.perez@gmail.com</t>
  </si>
  <si>
    <t>Lliçà d'Amunt</t>
  </si>
  <si>
    <t>56 2C</t>
  </si>
  <si>
    <t>Ismael</t>
  </si>
  <si>
    <t>3264344T</t>
  </si>
  <si>
    <t>ismael.ramirez.mora@gmail.com</t>
  </si>
  <si>
    <t>28 4A</t>
  </si>
  <si>
    <t>Antonia</t>
  </si>
  <si>
    <t>Santiago</t>
  </si>
  <si>
    <t>8962402S</t>
  </si>
  <si>
    <t>antonia.rivera.santiago@gmail.com</t>
  </si>
  <si>
    <t>3 3A</t>
  </si>
  <si>
    <t>Andres</t>
  </si>
  <si>
    <t>5252995W</t>
  </si>
  <si>
    <t>andres.torres.hidalgo@gmail.com</t>
  </si>
  <si>
    <t>99 2B</t>
  </si>
  <si>
    <t>Romero</t>
  </si>
  <si>
    <t>5243260L</t>
  </si>
  <si>
    <t>vicente.romero.ramirez@gmail.com</t>
  </si>
  <si>
    <t>Ripollet</t>
  </si>
  <si>
    <t>39 1A</t>
  </si>
  <si>
    <t>Mario</t>
  </si>
  <si>
    <t>4278630D</t>
  </si>
  <si>
    <t>mario.velasco.cabrera@gmail.com</t>
  </si>
  <si>
    <t>Real de Gandia, el</t>
  </si>
  <si>
    <t>17 4C</t>
  </si>
  <si>
    <t>6167076V</t>
  </si>
  <si>
    <t>ignacio.perez.moreno@gmail.com</t>
  </si>
  <si>
    <t>98 3A</t>
  </si>
  <si>
    <t>6486888Z</t>
  </si>
  <si>
    <t>esther.gimenez.gutierrez@gmail.com</t>
  </si>
  <si>
    <t>99 4D</t>
  </si>
  <si>
    <t>Agustin</t>
  </si>
  <si>
    <t>5533015C</t>
  </si>
  <si>
    <t>agustin.lozano.saez@gmail.com</t>
  </si>
  <si>
    <t>81 3Der.</t>
  </si>
  <si>
    <t>Irene</t>
  </si>
  <si>
    <t>9900282R</t>
  </si>
  <si>
    <t>irene.sanz.ramirez@gmail.com</t>
  </si>
  <si>
    <t>51 1B</t>
  </si>
  <si>
    <t>Cesar</t>
  </si>
  <si>
    <t>1905029P</t>
  </si>
  <si>
    <t>cesar.castillo.campos@gmail.com</t>
  </si>
  <si>
    <t>17 4B</t>
  </si>
  <si>
    <t>Jose ramon</t>
  </si>
  <si>
    <t>8279211Q</t>
  </si>
  <si>
    <t>jose ramon.molina.ferrer@gmail.com</t>
  </si>
  <si>
    <t>Chantada</t>
  </si>
  <si>
    <t>Lugo</t>
  </si>
  <si>
    <t>15 1C</t>
  </si>
  <si>
    <t>Maria mar</t>
  </si>
  <si>
    <t>2012348D</t>
  </si>
  <si>
    <t>maria mar.iglesias.medina@gmail.com</t>
  </si>
  <si>
    <t>18 4Izq.</t>
  </si>
  <si>
    <t>Jose manuel</t>
  </si>
  <si>
    <t>5628901L</t>
  </si>
  <si>
    <t>jose manuel.pascual.hidalgo@gmail.com</t>
  </si>
  <si>
    <t>16 1C</t>
  </si>
  <si>
    <t>Susana</t>
  </si>
  <si>
    <t>7010411B</t>
  </si>
  <si>
    <t>susana.delgado.parra@gmail.com</t>
  </si>
  <si>
    <t>89 2A</t>
  </si>
  <si>
    <t>Francisco javier</t>
  </si>
  <si>
    <t>8917655A</t>
  </si>
  <si>
    <t>francisco javier.moreno.rubio@gmail.com</t>
  </si>
  <si>
    <t>14 3Der.</t>
  </si>
  <si>
    <t>3230626T</t>
  </si>
  <si>
    <t>isabel.alvarez.herrero@gmail.com</t>
  </si>
  <si>
    <t>52 2C</t>
  </si>
  <si>
    <t>Mariano</t>
  </si>
  <si>
    <t>1980375Y</t>
  </si>
  <si>
    <t>mariano.blanco.santana@gmail.com</t>
  </si>
  <si>
    <t>Castrelo do Val</t>
  </si>
  <si>
    <t>31 3B</t>
  </si>
  <si>
    <t>Adrian</t>
  </si>
  <si>
    <t>5742840Q</t>
  </si>
  <si>
    <t>adrian.vargas.serrano@gmail.com</t>
  </si>
  <si>
    <t>Villacidaler</t>
  </si>
  <si>
    <t>60 4Izq.</t>
  </si>
  <si>
    <t>Hector</t>
  </si>
  <si>
    <t>9316688D</t>
  </si>
  <si>
    <t>hector.medina.ramos@gmail.com</t>
  </si>
  <si>
    <t>80 1A</t>
  </si>
  <si>
    <t>Josep</t>
  </si>
  <si>
    <t>1382567Z</t>
  </si>
  <si>
    <t>josep.navarro.torres@gmail.com</t>
  </si>
  <si>
    <t>88 1A</t>
  </si>
  <si>
    <t>Ricardo</t>
  </si>
  <si>
    <t>7995675R</t>
  </si>
  <si>
    <t>ricardo.martin.cano@gmail.com</t>
  </si>
  <si>
    <t>55 1C</t>
  </si>
  <si>
    <t>Alicia</t>
  </si>
  <si>
    <t>8374997F</t>
  </si>
  <si>
    <t>alicia.lozano.garrido@gmail.com</t>
  </si>
  <si>
    <t>57 4D</t>
  </si>
  <si>
    <t>Jose luis</t>
  </si>
  <si>
    <t>2565998A</t>
  </si>
  <si>
    <t>jose luis.carmona.leon@gmail.com</t>
  </si>
  <si>
    <t>Isábena</t>
  </si>
  <si>
    <t>27 1B</t>
  </si>
  <si>
    <t>Teresa</t>
  </si>
  <si>
    <t>4915348H</t>
  </si>
  <si>
    <t>teresa.blanco.alonso@gmail.com</t>
  </si>
  <si>
    <t>70 2A</t>
  </si>
  <si>
    <t>Enrique</t>
  </si>
  <si>
    <t>5706001T</t>
  </si>
  <si>
    <t>enrique.dominguez.castro@gmail.com</t>
  </si>
  <si>
    <t>Rosa maria</t>
  </si>
  <si>
    <t>4460151Z</t>
  </si>
  <si>
    <t>rosa maria.hidalgo.martin@gmail.com</t>
  </si>
  <si>
    <t>50 2B</t>
  </si>
  <si>
    <t>Apellidos</t>
  </si>
  <si>
    <t>Saez Castro</t>
  </si>
  <si>
    <t>Alonso Herrera</t>
  </si>
  <si>
    <t>Saez Rodriguez</t>
  </si>
  <si>
    <t>Morales Marquez</t>
  </si>
  <si>
    <t>Gimenez Calvo</t>
  </si>
  <si>
    <t>Vidal Lopez</t>
  </si>
  <si>
    <t>Roman Pascual</t>
  </si>
  <si>
    <t>Rojas Hidalgo</t>
  </si>
  <si>
    <t>Blanco Leon</t>
  </si>
  <si>
    <t>Herrera Peña</t>
  </si>
  <si>
    <t>Castillo Lopez</t>
  </si>
  <si>
    <t>Montero Nuñez</t>
  </si>
  <si>
    <t>Hidalgo Garrido</t>
  </si>
  <si>
    <t>Lozano Herrero</t>
  </si>
  <si>
    <t>Garrido Guerrero</t>
  </si>
  <si>
    <t>Gil Fernandez</t>
  </si>
  <si>
    <t>Alonso Castro</t>
  </si>
  <si>
    <t>Navarro Mora</t>
  </si>
  <si>
    <t>Pascual Dominguez</t>
  </si>
  <si>
    <t>Herrero Montero</t>
  </si>
  <si>
    <t>Vazquez Bravo</t>
  </si>
  <si>
    <t>Delgado Hidalgo</t>
  </si>
  <si>
    <t>Marin Guerrero</t>
  </si>
  <si>
    <t>Morales Carrasco</t>
  </si>
  <si>
    <t>Jimenez Campos</t>
  </si>
  <si>
    <t>Ruiz Bravo</t>
  </si>
  <si>
    <t>Vazquez Leon</t>
  </si>
  <si>
    <t>Ramirez Soler</t>
  </si>
  <si>
    <t>Benitez Cano</t>
  </si>
  <si>
    <t>Iglesias Martinez</t>
  </si>
  <si>
    <t>Castillo Diaz</t>
  </si>
  <si>
    <t>Vega Carmona</t>
  </si>
  <si>
    <t>Vicente Garcia</t>
  </si>
  <si>
    <t>Medina Cruz</t>
  </si>
  <si>
    <t>Velasco Carrasco</t>
  </si>
  <si>
    <t>Delgado Lozano</t>
  </si>
  <si>
    <t>Castro Soto</t>
  </si>
  <si>
    <t>Alonso Parra</t>
  </si>
  <si>
    <t>Vargas Vargas</t>
  </si>
  <si>
    <t>Peña Martin</t>
  </si>
  <si>
    <t>Herrero Torres</t>
  </si>
  <si>
    <t>Cano Ruiz</t>
  </si>
  <si>
    <t>Lozano Lorenzo</t>
  </si>
  <si>
    <t>Rojas Alvarez</t>
  </si>
  <si>
    <t>Vicente Aguilar</t>
  </si>
  <si>
    <t>Vazquez Aguilar</t>
  </si>
  <si>
    <t>Diez Crespo</t>
  </si>
  <si>
    <t>Roman Martinez</t>
  </si>
  <si>
    <t>Fernandez Montero</t>
  </si>
  <si>
    <t>Rivera Moreno</t>
  </si>
  <si>
    <t>Benitez Peña</t>
  </si>
  <si>
    <t>Iglesias Pascual</t>
  </si>
  <si>
    <t>Sanz Nieto</t>
  </si>
  <si>
    <t>Lopez Nieto</t>
  </si>
  <si>
    <t>Moreno Rubio</t>
  </si>
  <si>
    <t>Castro Pascual</t>
  </si>
  <si>
    <t>Ramos Crespo</t>
  </si>
  <si>
    <t>Molina Santana</t>
  </si>
  <si>
    <t>Cortes Rodriguez</t>
  </si>
  <si>
    <t>Ortega Gutierrez</t>
  </si>
  <si>
    <t>Santos Alvarez</t>
  </si>
  <si>
    <t>Herrera Crespo</t>
  </si>
  <si>
    <t>Lozano Sanz</t>
  </si>
  <si>
    <t>Torres Santos</t>
  </si>
  <si>
    <t>Hernandez Soler</t>
  </si>
  <si>
    <t>Delgado Diez</t>
  </si>
  <si>
    <t>Serrano Peña</t>
  </si>
  <si>
    <t>Moya Cabrera</t>
  </si>
  <si>
    <t>Vazquez Cortes</t>
  </si>
  <si>
    <t>Guerrero Pastor</t>
  </si>
  <si>
    <t>Caballero Lorenzo</t>
  </si>
  <si>
    <t>Castro Marin</t>
  </si>
  <si>
    <t>Gonzalez Rivera</t>
  </si>
  <si>
    <t>Guerrero Blanco</t>
  </si>
  <si>
    <t>Velasco Fernandez</t>
  </si>
  <si>
    <t>Blanco Cabrera</t>
  </si>
  <si>
    <t>Serrano Pascual</t>
  </si>
  <si>
    <t>Gomez Diaz</t>
  </si>
  <si>
    <t>Jimenez Ortiz</t>
  </si>
  <si>
    <t>Gonzalez Caballero</t>
  </si>
  <si>
    <t>Pascual Crespo</t>
  </si>
  <si>
    <t>Martinez Diaz</t>
  </si>
  <si>
    <t>Carmona Ortiz</t>
  </si>
  <si>
    <t>Parra Pastor</t>
  </si>
  <si>
    <t>Aguilar Vega</t>
  </si>
  <si>
    <t>Alvarez Gallardo</t>
  </si>
  <si>
    <t>Ortiz Gonzalez</t>
  </si>
  <si>
    <t>Diez Arias</t>
  </si>
  <si>
    <t>Garcia Lozano</t>
  </si>
  <si>
    <t>Cortes Lozano</t>
  </si>
  <si>
    <t>Muñoz Soto</t>
  </si>
  <si>
    <t>Reyes Ramos</t>
  </si>
  <si>
    <t>Ibañez Delgado</t>
  </si>
  <si>
    <t>Cano Sanchez</t>
  </si>
  <si>
    <t>Rivera Castro</t>
  </si>
  <si>
    <t>Campos Garcia</t>
  </si>
  <si>
    <t>Dominguez Rivera</t>
  </si>
  <si>
    <t>Marin Gutierrez</t>
  </si>
  <si>
    <t>Sanz Delgado</t>
  </si>
  <si>
    <t>Torres Flores</t>
  </si>
  <si>
    <t>Torres Herrera</t>
  </si>
  <si>
    <t>Reyes Gomez</t>
  </si>
  <si>
    <t>Carmona Gimenez</t>
  </si>
  <si>
    <t>Sanchez Caballero</t>
  </si>
  <si>
    <t>Mora Diez</t>
  </si>
  <si>
    <t>Castro Santos</t>
  </si>
  <si>
    <t>Castillo Santos</t>
  </si>
  <si>
    <t>Iglesias Gil</t>
  </si>
  <si>
    <t>Garcia Gonzalez</t>
  </si>
  <si>
    <t>Leon Perez</t>
  </si>
  <si>
    <t>Serrano Iglesias</t>
  </si>
  <si>
    <t>Arias Vargas</t>
  </si>
  <si>
    <t>Soto Pastor</t>
  </si>
  <si>
    <t>Ferrer Gomez</t>
  </si>
  <si>
    <t>Cortes Gonzalez</t>
  </si>
  <si>
    <t>Medina Hernandez</t>
  </si>
  <si>
    <t>Guerrero Peña</t>
  </si>
  <si>
    <t>Crespo Benitez</t>
  </si>
  <si>
    <t>Cano Gallardo</t>
  </si>
  <si>
    <t>Nuñez Cabrera</t>
  </si>
  <si>
    <t>Cortes Ortega</t>
  </si>
  <si>
    <t>Hernandez Lorenzo</t>
  </si>
  <si>
    <t>Medina Gutierrez</t>
  </si>
  <si>
    <t>Benitez Mendez</t>
  </si>
  <si>
    <t>Prieto Cruz</t>
  </si>
  <si>
    <t>Herrera Ruiz</t>
  </si>
  <si>
    <t>Martinez Navarro</t>
  </si>
  <si>
    <t>Cruz Bravo</t>
  </si>
  <si>
    <t>Molina Flores</t>
  </si>
  <si>
    <t>Nieto Lopez</t>
  </si>
  <si>
    <t>Perez Fuentes</t>
  </si>
  <si>
    <t>Serrano Molina</t>
  </si>
  <si>
    <t>Leon Lozano</t>
  </si>
  <si>
    <t>Arias Garrido</t>
  </si>
  <si>
    <t>Marquez Parra</t>
  </si>
  <si>
    <t>Ramirez Mora</t>
  </si>
  <si>
    <t>Rivera Santiago</t>
  </si>
  <si>
    <t>Torres Hidalgo</t>
  </si>
  <si>
    <t>Romero Ramirez</t>
  </si>
  <si>
    <t>Velasco Cabrera</t>
  </si>
  <si>
    <t>Perez Moreno</t>
  </si>
  <si>
    <t>Gimenez Gutierrez</t>
  </si>
  <si>
    <t>Lozano Saez</t>
  </si>
  <si>
    <t>Sanz Ramirez</t>
  </si>
  <si>
    <t>Castillo Campos</t>
  </si>
  <si>
    <t>Molina Ferrer</t>
  </si>
  <si>
    <t>Iglesias Medina</t>
  </si>
  <si>
    <t>Pascual Hidalgo</t>
  </si>
  <si>
    <t>Delgado Parra</t>
  </si>
  <si>
    <t>Alvarez Herrero</t>
  </si>
  <si>
    <t>Blanco Santana</t>
  </si>
  <si>
    <t>Vargas Serrano</t>
  </si>
  <si>
    <t>Medina Ramos</t>
  </si>
  <si>
    <t>Navarro Torres</t>
  </si>
  <si>
    <t>Martin Cano</t>
  </si>
  <si>
    <t>Lozano Garrido</t>
  </si>
  <si>
    <t>Carmona Leon</t>
  </si>
  <si>
    <t>Blanco Alonso</t>
  </si>
  <si>
    <t>Dominguez Castro</t>
  </si>
  <si>
    <t>Hidalgo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</si>
</sst>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2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13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[Práctica.xlsx]Tema 2_Gráficos!TablaDinámica7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Suma de PUNTAJES por NOMBRES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pattFill prst="narHorz">
            <a:fgClr>
              <a:schemeClr val="accent2"/>
            </a:fgClr>
            <a:bgClr>
              <a:schemeClr val="accent2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2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'Tema 2_Gráficos'!$B$3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'Tema 2_Gráficos'!$A$4:$A$20</c:f>
              <c:strCache>
                <c:ptCount val="17"/>
                <c:pt idx="0">
                  <c:v>Almudena</c:v>
                </c:pt>
                <c:pt idx="1">
                  <c:v>Ana</c:v>
                </c:pt>
                <c:pt idx="2">
                  <c:v>Elena</c:v>
                </c:pt>
                <c:pt idx="3">
                  <c:v>Esther</c:v>
                </c:pt>
                <c:pt idx="4">
                  <c:v>Francisco</c:v>
                </c:pt>
                <c:pt idx="5">
                  <c:v>Javier</c:v>
                </c:pt>
                <c:pt idx="6">
                  <c:v>Jesús</c:v>
                </c:pt>
                <c:pt idx="7">
                  <c:v>Jorge</c:v>
                </c:pt>
                <c:pt idx="8">
                  <c:v>José</c:v>
                </c:pt>
                <c:pt idx="9">
                  <c:v>Luis</c:v>
                </c:pt>
                <c:pt idx="10">
                  <c:v>María</c:v>
                </c:pt>
                <c:pt idx="11">
                  <c:v>MÁXIMO</c:v>
                </c:pt>
                <c:pt idx="12">
                  <c:v>MÍNIMO</c:v>
                </c:pt>
                <c:pt idx="13">
                  <c:v>Nicolás</c:v>
                </c:pt>
                <c:pt idx="14">
                  <c:v>Pablo</c:v>
                </c:pt>
                <c:pt idx="15">
                  <c:v>PROMEDIO</c:v>
                </c:pt>
                <c:pt idx="16">
                  <c:v>SUMA</c:v>
                </c:pt>
              </c:strCache>
            </c:strRef>
          </c:cat>
          <c:val>
            <c:numRef>
              <c:f>'Tema 2_Gráficos'!$B$4:$B$20</c:f>
              <c:numCache>
                <c:formatCode>General</c:formatCode>
                <c:ptCount val="17"/>
                <c:pt idx="0">
                  <c:v>12</c:v>
                </c:pt>
                <c:pt idx="1">
                  <c:v>7</c:v>
                </c:pt>
                <c:pt idx="2">
                  <c:v>2</c:v>
                </c:pt>
                <c:pt idx="3">
                  <c:v>37</c:v>
                </c:pt>
                <c:pt idx="4">
                  <c:v>7</c:v>
                </c:pt>
                <c:pt idx="5">
                  <c:v>12</c:v>
                </c:pt>
                <c:pt idx="6">
                  <c:v>2</c:v>
                </c:pt>
                <c:pt idx="7">
                  <c:v>16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0</c:v>
                </c:pt>
                <c:pt idx="13">
                  <c:v>3</c:v>
                </c:pt>
                <c:pt idx="14">
                  <c:v>5</c:v>
                </c:pt>
                <c:pt idx="15">
                  <c:v>5</c:v>
                </c:pt>
                <c:pt idx="1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6-4795-922F-C1BBA4E99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543225135"/>
        <c:axId val="543223215"/>
      </c:barChart>
      <c:catAx>
        <c:axId val="54322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Nombre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3223215"/>
        <c:crosses val="autoZero"/>
        <c:auto val="1"/>
        <c:lblAlgn val="ctr"/>
        <c:lblOffset val="100"/>
        <c:noMultiLvlLbl val="0"/>
      </c:catAx>
      <c:valAx>
        <c:axId val="5432232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Puntaje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322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'Tema 1'!$C$1</c:f>
              <c:strCache>
                <c:ptCount val="1"/>
                <c:pt idx="0">
                  <c:v>PUNTAJES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'Tema 1'!$B$2:$B$29</c:f>
              <c:numCache>
                <c:formatCode>General</c:formatCode>
                <c:ptCount val="28"/>
                <c:pt idx="0">
                  <c:v>27</c:v>
                </c:pt>
                <c:pt idx="1">
                  <c:v>49</c:v>
                </c:pt>
                <c:pt idx="2">
                  <c:v>69</c:v>
                </c:pt>
                <c:pt idx="3">
                  <c:v>54</c:v>
                </c:pt>
                <c:pt idx="4">
                  <c:v>46</c:v>
                </c:pt>
                <c:pt idx="5">
                  <c:v>56</c:v>
                </c:pt>
                <c:pt idx="6">
                  <c:v>10</c:v>
                </c:pt>
                <c:pt idx="7">
                  <c:v>58</c:v>
                </c:pt>
                <c:pt idx="8">
                  <c:v>41</c:v>
                </c:pt>
                <c:pt idx="9">
                  <c:v>63</c:v>
                </c:pt>
                <c:pt idx="10">
                  <c:v>73</c:v>
                </c:pt>
                <c:pt idx="11">
                  <c:v>12</c:v>
                </c:pt>
                <c:pt idx="12">
                  <c:v>73</c:v>
                </c:pt>
                <c:pt idx="13">
                  <c:v>78</c:v>
                </c:pt>
                <c:pt idx="14">
                  <c:v>2</c:v>
                </c:pt>
                <c:pt idx="15">
                  <c:v>58</c:v>
                </c:pt>
                <c:pt idx="16">
                  <c:v>79</c:v>
                </c:pt>
                <c:pt idx="17">
                  <c:v>34</c:v>
                </c:pt>
                <c:pt idx="18">
                  <c:v>75</c:v>
                </c:pt>
                <c:pt idx="19">
                  <c:v>46</c:v>
                </c:pt>
                <c:pt idx="20">
                  <c:v>36</c:v>
                </c:pt>
                <c:pt idx="21">
                  <c:v>40</c:v>
                </c:pt>
                <c:pt idx="22">
                  <c:v>80</c:v>
                </c:pt>
                <c:pt idx="23">
                  <c:v>73</c:v>
                </c:pt>
                <c:pt idx="24">
                  <c:v>1232</c:v>
                </c:pt>
                <c:pt idx="25" formatCode="0.0">
                  <c:v>51.333333333333336</c:v>
                </c:pt>
                <c:pt idx="26">
                  <c:v>80</c:v>
                </c:pt>
                <c:pt idx="27">
                  <c:v>2</c:v>
                </c:pt>
              </c:numCache>
            </c:numRef>
          </c:xVal>
          <c:yVal>
            <c:numRef>
              <c:f>'Tema 1'!$C$2:$C$29</c:f>
              <c:numCache>
                <c:formatCode>0.0</c:formatCode>
                <c:ptCount val="28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10</c:v>
                </c:pt>
                <c:pt idx="5">
                  <c:v>2</c:v>
                </c:pt>
                <c:pt idx="6">
                  <c:v>2</c:v>
                </c:pt>
                <c:pt idx="7">
                  <c:v>9</c:v>
                </c:pt>
                <c:pt idx="8">
                  <c:v>10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5</c:v>
                </c:pt>
                <c:pt idx="14">
                  <c:v>10</c:v>
                </c:pt>
                <c:pt idx="15">
                  <c:v>10</c:v>
                </c:pt>
                <c:pt idx="16">
                  <c:v>1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1</c:v>
                </c:pt>
                <c:pt idx="21">
                  <c:v>6</c:v>
                </c:pt>
                <c:pt idx="22">
                  <c:v>2</c:v>
                </c:pt>
                <c:pt idx="23">
                  <c:v>5</c:v>
                </c:pt>
                <c:pt idx="24">
                  <c:v>122</c:v>
                </c:pt>
                <c:pt idx="25">
                  <c:v>5.083333333333333</c:v>
                </c:pt>
                <c:pt idx="26">
                  <c:v>10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B-4DC8-BB31-AFD55507AC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72583823"/>
        <c:axId val="872582863"/>
      </c:scatterChart>
      <c:valAx>
        <c:axId val="87258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2582863"/>
        <c:crosses val="autoZero"/>
        <c:crossBetween val="midCat"/>
      </c:valAx>
      <c:valAx>
        <c:axId val="87258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2583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Pareto</a:t>
          </a:r>
        </a:p>
      </cx:txPr>
    </cx:title>
    <cx:plotArea>
      <cx:plotAreaRegion>
        <cx:series layoutId="clusteredColumn" uniqueId="{46E26206-848C-4A91-AEAC-C59CD45F8B7C}" formatIdx="0">
          <cx:tx>
            <cx:txData>
              <cx:f>_xlchart.v1.1</cx:f>
              <cx:v>EDADES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44E692F-DA35-4995-B321-DA2AE86994EE}" formatIdx="1">
          <cx:axisId val="2"/>
        </cx:series>
        <cx:series layoutId="clusteredColumn" hidden="1" uniqueId="{AFB6C5E9-F5B2-48B8-950D-464875ED9774}" formatIdx="2">
          <cx:tx>
            <cx:txData>
              <cx:f>_xlchart.v1.3</cx:f>
              <cx:v>PUNTAJES</cx:v>
            </cx:txData>
          </cx:tx>
          <cx:dataId val="1"/>
          <cx:layoutPr>
            <cx:aggregation/>
          </cx:layoutPr>
          <cx:axisId val="1"/>
        </cx:series>
        <cx:series layoutId="paretoLine" ownerIdx="2" uniqueId="{79D3F0AC-B50B-417D-87E9-9D803A67EB76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3810</xdr:rowOff>
    </xdr:from>
    <xdr:to>
      <xdr:col>8</xdr:col>
      <xdr:colOff>160020</xdr:colOff>
      <xdr:row>17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44C568-CD2B-DA0E-0231-74B68C6EE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5</xdr:col>
      <xdr:colOff>220980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37996F24-D516-4B48-A042-529C6749F2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754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48</xdr:row>
      <xdr:rowOff>0</xdr:rowOff>
    </xdr:from>
    <xdr:to>
      <xdr:col>5</xdr:col>
      <xdr:colOff>220980</xdr:colOff>
      <xdr:row>63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8C40275-C952-4706-BBA2-FD0C23D48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a Garcia" refreshedDate="45367.885377314815" createdVersion="8" refreshedVersion="8" minRefreshableVersion="3" recordCount="28" xr:uid="{0B8DC985-DCA5-469D-9C6B-9D835EADAFD9}">
  <cacheSource type="worksheet">
    <worksheetSource ref="A1:C29" sheet="Tema 1"/>
  </cacheSource>
  <cacheFields count="3">
    <cacheField name="NOMBRES" numFmtId="0">
      <sharedItems count="17">
        <s v="Javier"/>
        <s v="José"/>
        <s v="Almudena"/>
        <s v="Francisco"/>
        <s v="Esther"/>
        <s v="Elena"/>
        <s v="Jorge"/>
        <s v="Nicolás"/>
        <s v="María"/>
        <s v="Pablo"/>
        <s v="Ana"/>
        <s v="Jesús"/>
        <s v="Luis"/>
        <s v="SUMA"/>
        <s v="PROMEDIO"/>
        <s v="MÁXIMO"/>
        <s v="MÍNIMO"/>
      </sharedItems>
    </cacheField>
    <cacheField name="EDADES" numFmtId="0">
      <sharedItems containsSemiMixedTypes="0" containsString="0" containsNumber="1" minValue="6" maxValue="1208"/>
    </cacheField>
    <cacheField name="PUNTAJES" numFmtId="164">
      <sharedItems containsSemiMixedTypes="0" containsString="0" containsNumber="1" containsInteger="1" minValue="0" maxValue="1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a Garcia" refreshedDate="45367.906313657404" createdVersion="8" refreshedVersion="8" minRefreshableVersion="3" recordCount="24" xr:uid="{D2591F53-82D1-45FA-8AA4-8F02A433DF6F}">
  <cacheSource type="worksheet">
    <worksheetSource ref="A1:C25" sheet="Tema 1"/>
  </cacheSource>
  <cacheFields count="3">
    <cacheField name="NOMBRES" numFmtId="0">
      <sharedItems count="20">
        <s v="Alejandra"/>
        <s v="Luis"/>
        <s v="Esther"/>
        <s v="Elena"/>
        <s v="Javier"/>
        <s v="José"/>
        <s v="Diana"/>
        <s v="María"/>
        <s v="Nicolás"/>
        <s v="Isabel"/>
        <s v="Laura"/>
        <s v="Adriana"/>
        <s v="Julia"/>
        <s v="Francisco"/>
        <s v="Aitor"/>
        <s v="Ignacio"/>
        <s v="Almudena"/>
        <s v="Jesús"/>
        <s v="Ana"/>
        <s v="Pablo"/>
      </sharedItems>
    </cacheField>
    <cacheField name="EDADES" numFmtId="0">
      <sharedItems containsSemiMixedTypes="0" containsString="0" containsNumber="1" containsInteger="1" minValue="4" maxValue="77" count="20">
        <n v="72"/>
        <n v="11"/>
        <n v="70"/>
        <n v="55"/>
        <n v="30"/>
        <n v="7"/>
        <n v="61"/>
        <n v="8"/>
        <n v="77"/>
        <n v="34"/>
        <n v="66"/>
        <n v="56"/>
        <n v="4"/>
        <n v="59"/>
        <n v="42"/>
        <n v="50"/>
        <n v="25"/>
        <n v="63"/>
        <n v="33"/>
        <n v="22"/>
      </sharedItems>
    </cacheField>
    <cacheField name="PUNTAJES" numFmtId="164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n v="22"/>
    <n v="4"/>
  </r>
  <r>
    <x v="1"/>
    <n v="74"/>
    <n v="1"/>
  </r>
  <r>
    <x v="2"/>
    <n v="41"/>
    <n v="2"/>
  </r>
  <r>
    <x v="3"/>
    <n v="22"/>
    <n v="3"/>
  </r>
  <r>
    <x v="4"/>
    <n v="36"/>
    <n v="6"/>
  </r>
  <r>
    <x v="3"/>
    <n v="80"/>
    <n v="4"/>
  </r>
  <r>
    <x v="5"/>
    <n v="22"/>
    <n v="2"/>
  </r>
  <r>
    <x v="2"/>
    <n v="41"/>
    <n v="10"/>
  </r>
  <r>
    <x v="6"/>
    <n v="78"/>
    <n v="10"/>
  </r>
  <r>
    <x v="7"/>
    <n v="33"/>
    <n v="3"/>
  </r>
  <r>
    <x v="8"/>
    <n v="48"/>
    <n v="6"/>
  </r>
  <r>
    <x v="9"/>
    <n v="21"/>
    <n v="5"/>
  </r>
  <r>
    <x v="6"/>
    <n v="73"/>
    <n v="6"/>
  </r>
  <r>
    <x v="4"/>
    <n v="69"/>
    <n v="10"/>
  </r>
  <r>
    <x v="4"/>
    <n v="71"/>
    <n v="5"/>
  </r>
  <r>
    <x v="10"/>
    <n v="75"/>
    <n v="0"/>
  </r>
  <r>
    <x v="4"/>
    <n v="59"/>
    <n v="7"/>
  </r>
  <r>
    <x v="4"/>
    <n v="73"/>
    <n v="9"/>
  </r>
  <r>
    <x v="11"/>
    <n v="46"/>
    <n v="2"/>
  </r>
  <r>
    <x v="1"/>
    <n v="78"/>
    <n v="3"/>
  </r>
  <r>
    <x v="10"/>
    <n v="65"/>
    <n v="7"/>
  </r>
  <r>
    <x v="12"/>
    <n v="8"/>
    <n v="5"/>
  </r>
  <r>
    <x v="0"/>
    <n v="6"/>
    <n v="8"/>
  </r>
  <r>
    <x v="8"/>
    <n v="67"/>
    <n v="2"/>
  </r>
  <r>
    <x v="13"/>
    <n v="1208"/>
    <n v="120"/>
  </r>
  <r>
    <x v="14"/>
    <n v="50.333333333333336"/>
    <n v="5"/>
  </r>
  <r>
    <x v="15"/>
    <n v="80"/>
    <n v="10"/>
  </r>
  <r>
    <x v="16"/>
    <n v="6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9"/>
  </r>
  <r>
    <x v="1"/>
    <x v="1"/>
    <n v="4"/>
  </r>
  <r>
    <x v="2"/>
    <x v="2"/>
    <n v="5"/>
  </r>
  <r>
    <x v="3"/>
    <x v="3"/>
    <n v="6"/>
  </r>
  <r>
    <x v="4"/>
    <x v="4"/>
    <n v="9"/>
  </r>
  <r>
    <x v="5"/>
    <x v="5"/>
    <n v="0"/>
  </r>
  <r>
    <x v="6"/>
    <x v="1"/>
    <n v="4"/>
  </r>
  <r>
    <x v="7"/>
    <x v="6"/>
    <n v="10"/>
  </r>
  <r>
    <x v="8"/>
    <x v="7"/>
    <n v="4"/>
  </r>
  <r>
    <x v="9"/>
    <x v="8"/>
    <n v="3"/>
  </r>
  <r>
    <x v="10"/>
    <x v="9"/>
    <n v="9"/>
  </r>
  <r>
    <x v="11"/>
    <x v="10"/>
    <n v="0"/>
  </r>
  <r>
    <x v="7"/>
    <x v="11"/>
    <n v="8"/>
  </r>
  <r>
    <x v="12"/>
    <x v="12"/>
    <n v="0"/>
  </r>
  <r>
    <x v="13"/>
    <x v="7"/>
    <n v="6"/>
  </r>
  <r>
    <x v="1"/>
    <x v="13"/>
    <n v="0"/>
  </r>
  <r>
    <x v="14"/>
    <x v="14"/>
    <n v="1"/>
  </r>
  <r>
    <x v="15"/>
    <x v="15"/>
    <n v="0"/>
  </r>
  <r>
    <x v="16"/>
    <x v="16"/>
    <n v="8"/>
  </r>
  <r>
    <x v="6"/>
    <x v="17"/>
    <n v="6"/>
  </r>
  <r>
    <x v="17"/>
    <x v="15"/>
    <n v="9"/>
  </r>
  <r>
    <x v="3"/>
    <x v="18"/>
    <n v="3"/>
  </r>
  <r>
    <x v="18"/>
    <x v="19"/>
    <n v="9"/>
  </r>
  <r>
    <x v="19"/>
    <x v="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0DD4D-55DE-4320-B351-02EA5B888E2D}" name="TablaDinámica7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8">
  <location ref="A3:B20" firstHeaderRow="1" firstDataRow="1" firstDataCol="1"/>
  <pivotFields count="3">
    <pivotField axis="axisRow" compact="0" outline="0" showAll="0" defaultSubtotal="0">
      <items count="17">
        <item x="2"/>
        <item x="10"/>
        <item x="5"/>
        <item x="4"/>
        <item x="3"/>
        <item x="0"/>
        <item x="11"/>
        <item x="6"/>
        <item x="1"/>
        <item x="12"/>
        <item x="8"/>
        <item x="15"/>
        <item x="16"/>
        <item x="7"/>
        <item x="9"/>
        <item x="14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Suma de PUNTAJ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82D2A-1294-4133-B664-315A4A18861A}" name="TablaDinámica2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7" firstHeaderRow="0" firstDataRow="1" firstDataCol="1" rowPageCount="1" colPageCount="1"/>
  <pivotFields count="3">
    <pivotField axis="axisRow" showAll="0">
      <items count="21">
        <item x="11"/>
        <item x="14"/>
        <item x="0"/>
        <item x="16"/>
        <item x="18"/>
        <item x="6"/>
        <item x="3"/>
        <item x="2"/>
        <item x="13"/>
        <item x="15"/>
        <item x="9"/>
        <item x="4"/>
        <item x="17"/>
        <item x="5"/>
        <item x="12"/>
        <item x="10"/>
        <item x="1"/>
        <item x="7"/>
        <item x="8"/>
        <item x="19"/>
        <item t="default"/>
      </items>
    </pivotField>
    <pivotField axis="axisPage" dataField="1" multipleItemSelectionAllowed="1" showAll="0">
      <items count="21">
        <item h="1" x="12"/>
        <item x="5"/>
        <item h="1" x="7"/>
        <item h="1" x="1"/>
        <item h="1" x="19"/>
        <item x="16"/>
        <item h="1" x="4"/>
        <item h="1" x="18"/>
        <item h="1" x="9"/>
        <item h="1" x="14"/>
        <item h="1" x="15"/>
        <item h="1" x="3"/>
        <item h="1" x="11"/>
        <item h="1" x="13"/>
        <item h="1" x="6"/>
        <item h="1" x="17"/>
        <item h="1" x="10"/>
        <item h="1" x="2"/>
        <item h="1" x="0"/>
        <item h="1" x="8"/>
        <item t="default"/>
      </items>
    </pivotField>
    <pivotField dataField="1" numFmtId="164" showAll="0"/>
  </pivotFields>
  <rowFields count="1">
    <field x="0"/>
  </rowFields>
  <rowItems count="4">
    <i>
      <x v="3"/>
    </i>
    <i>
      <x v="13"/>
    </i>
    <i>
      <x v="19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a de EDADES" fld="1" baseField="0" baseItem="0"/>
    <dataField name="Promedio de PUNTAJES" fld="2" subtotal="average" baseField="0" baseItem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6002186-EA66-4E3D-AFE1-9C59DA9BBBA4}" autoFormatId="16" applyNumberFormats="0" applyBorderFormats="0" applyFontFormats="0" applyPatternFormats="0" applyAlignmentFormats="0" applyWidthHeightFormats="0">
  <queryTableRefresh nextId="19">
    <queryTableFields count="17">
      <queryTableField id="1" name="nombre" tableColumnId="1"/>
      <queryTableField id="2" name="apellido_1" tableColumnId="2"/>
      <queryTableField id="3" name="apellido_2" tableColumnId="3"/>
      <queryTableField id="4" name="dni" tableColumnId="4"/>
      <queryTableField id="5" name="email" tableColumnId="5"/>
      <queryTableField id="6" name="telefono" tableColumnId="6"/>
      <queryTableField id="7" name="movil" tableColumnId="7"/>
      <queryTableField id="8" name="fecha_nacimiento" tableColumnId="8"/>
      <queryTableField id="9" name="curso" tableColumnId="9"/>
      <queryTableField id="10" name="fecha_matriculacion" tableColumnId="10"/>
      <queryTableField id="11" name="poblacion" tableColumnId="11"/>
      <queryTableField id="12" name="provincia" tableColumnId="12"/>
      <queryTableField id="13" name="calle" tableColumnId="13"/>
      <queryTableField id="14" name="extension" tableColumnId="14"/>
      <queryTableField id="15" name="asignatura" tableColumnId="15"/>
      <queryTableField id="16" name="nota" tableColumnId="16"/>
      <queryTableField id="18" name="Apellid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E56CC-FC5C-4A17-B09B-9EFBD5486D32}" name="academia" displayName="academia" ref="A1:Q163" tableType="queryTable" totalsRowShown="0">
  <autoFilter ref="A1:Q163" xr:uid="{8ACE56CC-FC5C-4A17-B09B-9EFBD5486D32}"/>
  <tableColumns count="17">
    <tableColumn id="1" xr3:uid="{BAB491CA-5474-4028-A9E6-30298688F83C}" uniqueName="1" name="nombre" queryTableFieldId="1" dataDxfId="12"/>
    <tableColumn id="2" xr3:uid="{EF858B3B-AC1D-480A-9FA2-54B29E76C603}" uniqueName="2" name="apellido_1" queryTableFieldId="2" dataDxfId="11"/>
    <tableColumn id="3" xr3:uid="{DBB378DC-191B-41BB-A896-3EA7C492D295}" uniqueName="3" name="apellido_2" queryTableFieldId="3" dataDxfId="10"/>
    <tableColumn id="4" xr3:uid="{6256DFC5-94B0-4B1B-B3FD-198062B7DD41}" uniqueName="4" name="dni" queryTableFieldId="4" dataDxfId="9"/>
    <tableColumn id="5" xr3:uid="{CDE6F96A-7817-403B-8F9D-E6E75F03666D}" uniqueName="5" name="email" queryTableFieldId="5" dataDxfId="8"/>
    <tableColumn id="6" xr3:uid="{7FB68F20-1E97-4BF8-B1B3-CFACCA7E4CB2}" uniqueName="6" name="telefono" queryTableFieldId="6"/>
    <tableColumn id="7" xr3:uid="{B1F90157-4EB0-4AFD-8817-6A59373E0CCB}" uniqueName="7" name="movil" queryTableFieldId="7"/>
    <tableColumn id="8" xr3:uid="{7535E847-6AB9-41E5-99FE-6B3F2387F28A}" uniqueName="8" name="fecha_nacimiento" queryTableFieldId="8" dataDxfId="1"/>
    <tableColumn id="9" xr3:uid="{F2075613-E892-48A0-AB06-C1A8385DCA45}" uniqueName="9" name="curso" queryTableFieldId="9" dataDxfId="7"/>
    <tableColumn id="10" xr3:uid="{584133AD-DBE4-4578-95EF-6DA9B4FFE99F}" uniqueName="10" name="fecha_matriculacion" queryTableFieldId="10" dataDxfId="0"/>
    <tableColumn id="11" xr3:uid="{C36F1C37-9DB9-4A91-AB04-58D9087644C6}" uniqueName="11" name="poblacion" queryTableFieldId="11" dataDxfId="6"/>
    <tableColumn id="12" xr3:uid="{293934A4-91F8-464D-B122-8D3DACDF4127}" uniqueName="12" name="provincia" queryTableFieldId="12" dataDxfId="5"/>
    <tableColumn id="13" xr3:uid="{52CB05AA-B38B-4ADD-A72C-0AFE523D4246}" uniqueName="13" name="calle" queryTableFieldId="13" dataDxfId="4"/>
    <tableColumn id="14" xr3:uid="{BBF9907C-88EB-4655-AB51-9CBD262C4EE3}" uniqueName="14" name="extension" queryTableFieldId="14" dataDxfId="3"/>
    <tableColumn id="15" xr3:uid="{76D62F4D-54B5-4976-8072-0D8828ADFE08}" uniqueName="15" name="asignatura" queryTableFieldId="15" dataDxfId="2"/>
    <tableColumn id="16" xr3:uid="{1326C0B5-D6D3-4ECA-B6BD-1BE2BA04D0E4}" uniqueName="16" name="nota" queryTableFieldId="16"/>
    <tableColumn id="17" xr3:uid="{0EA8FCE9-956C-401F-9701-3D8C8060C46D}" uniqueName="17" name="Apellid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898C-F2F2-43F6-BD3F-CBA2D412B722}">
  <dimension ref="A1:C29"/>
  <sheetViews>
    <sheetView workbookViewId="0">
      <selection activeCell="C25" sqref="A1:C25"/>
    </sheetView>
  </sheetViews>
  <sheetFormatPr baseColWidth="10" defaultRowHeight="14.4" x14ac:dyDescent="0.3"/>
  <cols>
    <col min="1" max="1" width="10.109375" bestFit="1" customWidth="1"/>
    <col min="2" max="2" width="7.6640625" bestFit="1" customWidth="1"/>
    <col min="3" max="3" width="9.4414062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tr">
        <f ca="1">'Tema 1_Aux'!C2</f>
        <v>Alejandra</v>
      </c>
      <c r="B2">
        <f ca="1">RANDBETWEEN(1,80)</f>
        <v>27</v>
      </c>
      <c r="C2" s="2">
        <f ca="1">RANDBETWEEN(0,10)</f>
        <v>10</v>
      </c>
    </row>
    <row r="3" spans="1:3" x14ac:dyDescent="0.3">
      <c r="A3" t="str">
        <f ca="1">'Tema 1_Aux'!C3</f>
        <v>Jesús</v>
      </c>
      <c r="B3">
        <f t="shared" ref="B3:B25" ca="1" si="0">RANDBETWEEN(1,80)</f>
        <v>49</v>
      </c>
      <c r="C3" s="2">
        <f t="shared" ref="C3:C25" ca="1" si="1">RANDBETWEEN(0,10)</f>
        <v>8</v>
      </c>
    </row>
    <row r="4" spans="1:3" x14ac:dyDescent="0.3">
      <c r="A4" t="str">
        <f ca="1">'Tema 1_Aux'!C4</f>
        <v>Raquel</v>
      </c>
      <c r="B4">
        <f t="shared" ca="1" si="0"/>
        <v>69</v>
      </c>
      <c r="C4" s="2">
        <f t="shared" ca="1" si="1"/>
        <v>6</v>
      </c>
    </row>
    <row r="5" spans="1:3" x14ac:dyDescent="0.3">
      <c r="A5" t="str">
        <f ca="1">'Tema 1_Aux'!C5</f>
        <v>Aitor</v>
      </c>
      <c r="B5">
        <f t="shared" ca="1" si="0"/>
        <v>54</v>
      </c>
      <c r="C5" s="2">
        <f t="shared" ca="1" si="1"/>
        <v>2</v>
      </c>
    </row>
    <row r="6" spans="1:3" x14ac:dyDescent="0.3">
      <c r="A6" t="str">
        <f ca="1">'Tema 1_Aux'!C6</f>
        <v>Isabel</v>
      </c>
      <c r="B6">
        <f t="shared" ca="1" si="0"/>
        <v>46</v>
      </c>
      <c r="C6" s="2">
        <f t="shared" ca="1" si="1"/>
        <v>10</v>
      </c>
    </row>
    <row r="7" spans="1:3" x14ac:dyDescent="0.3">
      <c r="A7" t="str">
        <f ca="1">'Tema 1_Aux'!C7</f>
        <v>Paula</v>
      </c>
      <c r="B7">
        <f t="shared" ca="1" si="0"/>
        <v>56</v>
      </c>
      <c r="C7" s="2">
        <f t="shared" ca="1" si="1"/>
        <v>2</v>
      </c>
    </row>
    <row r="8" spans="1:3" x14ac:dyDescent="0.3">
      <c r="A8" t="str">
        <f ca="1">'Tema 1_Aux'!C8</f>
        <v>Julia</v>
      </c>
      <c r="B8">
        <f t="shared" ca="1" si="0"/>
        <v>10</v>
      </c>
      <c r="C8" s="2">
        <f t="shared" ca="1" si="1"/>
        <v>2</v>
      </c>
    </row>
    <row r="9" spans="1:3" x14ac:dyDescent="0.3">
      <c r="A9" t="str">
        <f ca="1">'Tema 1_Aux'!C9</f>
        <v>Sara</v>
      </c>
      <c r="B9">
        <f t="shared" ca="1" si="0"/>
        <v>58</v>
      </c>
      <c r="C9" s="2">
        <f t="shared" ca="1" si="1"/>
        <v>9</v>
      </c>
    </row>
    <row r="10" spans="1:3" x14ac:dyDescent="0.3">
      <c r="A10" t="str">
        <f ca="1">'Tema 1_Aux'!C10</f>
        <v>Francisco</v>
      </c>
      <c r="B10">
        <f t="shared" ca="1" si="0"/>
        <v>41</v>
      </c>
      <c r="C10" s="2">
        <f t="shared" ca="1" si="1"/>
        <v>10</v>
      </c>
    </row>
    <row r="11" spans="1:3" x14ac:dyDescent="0.3">
      <c r="A11" t="str">
        <f ca="1">'Tema 1_Aux'!C11</f>
        <v>Aitor</v>
      </c>
      <c r="B11">
        <f t="shared" ca="1" si="0"/>
        <v>63</v>
      </c>
      <c r="C11" s="2">
        <f t="shared" ca="1" si="1"/>
        <v>0</v>
      </c>
    </row>
    <row r="12" spans="1:3" x14ac:dyDescent="0.3">
      <c r="A12" t="str">
        <f ca="1">'Tema 1_Aux'!C12</f>
        <v>Aitor</v>
      </c>
      <c r="B12">
        <f t="shared" ca="1" si="0"/>
        <v>73</v>
      </c>
      <c r="C12" s="2">
        <f t="shared" ca="1" si="1"/>
        <v>2</v>
      </c>
    </row>
    <row r="13" spans="1:3" x14ac:dyDescent="0.3">
      <c r="A13" t="str">
        <f ca="1">'Tema 1_Aux'!C13</f>
        <v>Adriana</v>
      </c>
      <c r="B13">
        <f t="shared" ca="1" si="0"/>
        <v>12</v>
      </c>
      <c r="C13" s="2">
        <f t="shared" ca="1" si="1"/>
        <v>0</v>
      </c>
    </row>
    <row r="14" spans="1:3" x14ac:dyDescent="0.3">
      <c r="A14" t="str">
        <f ca="1">'Tema 1_Aux'!C14</f>
        <v>Francisco</v>
      </c>
      <c r="B14">
        <f t="shared" ca="1" si="0"/>
        <v>73</v>
      </c>
      <c r="C14" s="2">
        <f t="shared" ca="1" si="1"/>
        <v>5</v>
      </c>
    </row>
    <row r="15" spans="1:3" x14ac:dyDescent="0.3">
      <c r="A15" t="str">
        <f ca="1">'Tema 1_Aux'!C15</f>
        <v>Pablo</v>
      </c>
      <c r="B15">
        <f t="shared" ca="1" si="0"/>
        <v>78</v>
      </c>
      <c r="C15" s="2">
        <f t="shared" ca="1" si="1"/>
        <v>5</v>
      </c>
    </row>
    <row r="16" spans="1:3" x14ac:dyDescent="0.3">
      <c r="A16" t="str">
        <f ca="1">'Tema 1_Aux'!C16</f>
        <v>Isabel</v>
      </c>
      <c r="B16">
        <f t="shared" ca="1" si="0"/>
        <v>2</v>
      </c>
      <c r="C16" s="2">
        <f t="shared" ca="1" si="1"/>
        <v>10</v>
      </c>
    </row>
    <row r="17" spans="1:3" x14ac:dyDescent="0.3">
      <c r="A17" t="str">
        <f ca="1">'Tema 1_Aux'!C17</f>
        <v>Luis</v>
      </c>
      <c r="B17">
        <f t="shared" ca="1" si="0"/>
        <v>58</v>
      </c>
      <c r="C17" s="2">
        <f t="shared" ca="1" si="1"/>
        <v>10</v>
      </c>
    </row>
    <row r="18" spans="1:3" x14ac:dyDescent="0.3">
      <c r="A18" t="str">
        <f ca="1">'Tema 1_Aux'!C18</f>
        <v>José</v>
      </c>
      <c r="B18">
        <f t="shared" ca="1" si="0"/>
        <v>79</v>
      </c>
      <c r="C18" s="2">
        <f t="shared" ca="1" si="1"/>
        <v>1</v>
      </c>
    </row>
    <row r="19" spans="1:3" x14ac:dyDescent="0.3">
      <c r="A19" t="str">
        <f ca="1">'Tema 1_Aux'!C19</f>
        <v>Julia</v>
      </c>
      <c r="B19">
        <f t="shared" ca="1" si="0"/>
        <v>34</v>
      </c>
      <c r="C19" s="2">
        <f t="shared" ca="1" si="1"/>
        <v>6</v>
      </c>
    </row>
    <row r="20" spans="1:3" x14ac:dyDescent="0.3">
      <c r="A20" t="str">
        <f ca="1">'Tema 1_Aux'!C20</f>
        <v>Jorge</v>
      </c>
      <c r="B20">
        <f t="shared" ca="1" si="0"/>
        <v>75</v>
      </c>
      <c r="C20" s="2">
        <f t="shared" ca="1" si="1"/>
        <v>5</v>
      </c>
    </row>
    <row r="21" spans="1:3" x14ac:dyDescent="0.3">
      <c r="A21" t="str">
        <f ca="1">'Tema 1_Aux'!C21</f>
        <v>Diana</v>
      </c>
      <c r="B21">
        <f t="shared" ca="1" si="0"/>
        <v>46</v>
      </c>
      <c r="C21" s="2">
        <f t="shared" ca="1" si="1"/>
        <v>5</v>
      </c>
    </row>
    <row r="22" spans="1:3" x14ac:dyDescent="0.3">
      <c r="A22" t="str">
        <f ca="1">'Tema 1_Aux'!C22</f>
        <v>Pablo</v>
      </c>
      <c r="B22">
        <f t="shared" ca="1" si="0"/>
        <v>36</v>
      </c>
      <c r="C22" s="2">
        <f t="shared" ca="1" si="1"/>
        <v>1</v>
      </c>
    </row>
    <row r="23" spans="1:3" x14ac:dyDescent="0.3">
      <c r="A23" t="str">
        <f ca="1">'Tema 1_Aux'!C23</f>
        <v>Fernando</v>
      </c>
      <c r="B23">
        <f t="shared" ca="1" si="0"/>
        <v>40</v>
      </c>
      <c r="C23" s="2">
        <f t="shared" ca="1" si="1"/>
        <v>6</v>
      </c>
    </row>
    <row r="24" spans="1:3" x14ac:dyDescent="0.3">
      <c r="A24" t="str">
        <f ca="1">'Tema 1_Aux'!C24</f>
        <v>José</v>
      </c>
      <c r="B24">
        <f t="shared" ca="1" si="0"/>
        <v>80</v>
      </c>
      <c r="C24" s="2">
        <f t="shared" ca="1" si="1"/>
        <v>2</v>
      </c>
    </row>
    <row r="25" spans="1:3" ht="15" thickBot="1" x14ac:dyDescent="0.35">
      <c r="A25" s="4" t="str">
        <f ca="1">'Tema 1_Aux'!C25</f>
        <v>María</v>
      </c>
      <c r="B25" s="4">
        <f t="shared" ca="1" si="0"/>
        <v>73</v>
      </c>
      <c r="C25" s="5">
        <f t="shared" ca="1" si="1"/>
        <v>5</v>
      </c>
    </row>
    <row r="26" spans="1:3" x14ac:dyDescent="0.3">
      <c r="A26" s="3" t="s">
        <v>31</v>
      </c>
      <c r="B26">
        <f ca="1">SUM(B2:B25)</f>
        <v>1232</v>
      </c>
      <c r="C26" s="2">
        <f ca="1">SUM(C2:C25)</f>
        <v>122</v>
      </c>
    </row>
    <row r="27" spans="1:3" x14ac:dyDescent="0.3">
      <c r="A27" s="3" t="s">
        <v>32</v>
      </c>
      <c r="B27" s="2">
        <f ca="1">AVERAGE(B2:B25)</f>
        <v>51.333333333333336</v>
      </c>
      <c r="C27" s="2">
        <f ca="1">AVERAGE(C2:C25)</f>
        <v>5.083333333333333</v>
      </c>
    </row>
    <row r="28" spans="1:3" x14ac:dyDescent="0.3">
      <c r="A28" s="3" t="s">
        <v>33</v>
      </c>
      <c r="B28">
        <f ca="1">MAX(B2:B25)</f>
        <v>80</v>
      </c>
      <c r="C28" s="2">
        <f ca="1">MAX(C2:C25)</f>
        <v>10</v>
      </c>
    </row>
    <row r="29" spans="1:3" x14ac:dyDescent="0.3">
      <c r="A29" s="3" t="s">
        <v>34</v>
      </c>
      <c r="B29">
        <f ca="1">MIN(B2:B25)</f>
        <v>2</v>
      </c>
      <c r="C29" s="2">
        <f ca="1">MIN(C2:C25)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A41E-9CA5-461E-B7DA-844CC5DAF73D}">
  <dimension ref="A1:C27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30</v>
      </c>
      <c r="C1" t="s">
        <v>29</v>
      </c>
    </row>
    <row r="2" spans="1:3" x14ac:dyDescent="0.3">
      <c r="A2" t="s">
        <v>3</v>
      </c>
      <c r="B2">
        <f ca="1">RANDBETWEEN(1,26)</f>
        <v>12</v>
      </c>
      <c r="C2" t="str" cm="1">
        <f t="array" aca="1" ref="C2" ca="1">INDEX($A$2:$A$27,_xlfn.RANK.EQ(B2,$B$2:$B$27))</f>
        <v>Alejandra</v>
      </c>
    </row>
    <row r="3" spans="1:3" x14ac:dyDescent="0.3">
      <c r="A3" t="s">
        <v>4</v>
      </c>
      <c r="B3">
        <f t="shared" ref="B3:B27" ca="1" si="0">RANDBETWEEN(1,26)</f>
        <v>1</v>
      </c>
      <c r="C3" t="str" cm="1">
        <f t="array" aca="1" ref="C3" ca="1">INDEX($A$2:$A$27,_xlfn.RANK.EQ(B3,$B$2:$B$27))</f>
        <v>Jesús</v>
      </c>
    </row>
    <row r="4" spans="1:3" x14ac:dyDescent="0.3">
      <c r="A4" t="s">
        <v>5</v>
      </c>
      <c r="B4">
        <f t="shared" ca="1" si="0"/>
        <v>5</v>
      </c>
      <c r="C4" t="str" cm="1">
        <f t="array" aca="1" ref="C4" ca="1">INDEX($A$2:$A$27,_xlfn.RANK.EQ(B4,$B$2:$B$27))</f>
        <v>Raquel</v>
      </c>
    </row>
    <row r="5" spans="1:3" x14ac:dyDescent="0.3">
      <c r="A5" t="s">
        <v>6</v>
      </c>
      <c r="B5">
        <f t="shared" ca="1" si="0"/>
        <v>24</v>
      </c>
      <c r="C5" t="str" cm="1">
        <f t="array" aca="1" ref="C5" ca="1">INDEX($A$2:$A$27,_xlfn.RANK.EQ(B5,$B$2:$B$27))</f>
        <v>Aitor</v>
      </c>
    </row>
    <row r="6" spans="1:3" x14ac:dyDescent="0.3">
      <c r="A6" t="s">
        <v>7</v>
      </c>
      <c r="B6">
        <f t="shared" ca="1" si="0"/>
        <v>21</v>
      </c>
      <c r="C6" t="str" cm="1">
        <f t="array" aca="1" ref="C6" ca="1">INDEX($A$2:$A$27,_xlfn.RANK.EQ(B6,$B$2:$B$27))</f>
        <v>Isabel</v>
      </c>
    </row>
    <row r="7" spans="1:3" x14ac:dyDescent="0.3">
      <c r="A7" t="s">
        <v>8</v>
      </c>
      <c r="B7">
        <f t="shared" ca="1" si="0"/>
        <v>10</v>
      </c>
      <c r="C7" t="str" cm="1">
        <f t="array" aca="1" ref="C7" ca="1">INDEX($A$2:$A$27,_xlfn.RANK.EQ(B7,$B$2:$B$27))</f>
        <v>Paula</v>
      </c>
    </row>
    <row r="8" spans="1:3" x14ac:dyDescent="0.3">
      <c r="A8" t="s">
        <v>9</v>
      </c>
      <c r="B8">
        <f t="shared" ca="1" si="0"/>
        <v>4</v>
      </c>
      <c r="C8" t="str" cm="1">
        <f t="array" aca="1" ref="C8" ca="1">INDEX($A$2:$A$27,_xlfn.RANK.EQ(B8,$B$2:$B$27))</f>
        <v>Julia</v>
      </c>
    </row>
    <row r="9" spans="1:3" x14ac:dyDescent="0.3">
      <c r="A9" t="s">
        <v>10</v>
      </c>
      <c r="B9">
        <f t="shared" ca="1" si="0"/>
        <v>15</v>
      </c>
      <c r="C9" t="str" cm="1">
        <f t="array" aca="1" ref="C9" ca="1">INDEX($A$2:$A$27,_xlfn.RANK.EQ(B9,$B$2:$B$27))</f>
        <v>Sara</v>
      </c>
    </row>
    <row r="10" spans="1:3" x14ac:dyDescent="0.3">
      <c r="A10" t="s">
        <v>11</v>
      </c>
      <c r="B10">
        <f t="shared" ca="1" si="0"/>
        <v>23</v>
      </c>
      <c r="C10" t="str" cm="1">
        <f t="array" aca="1" ref="C10" ca="1">INDEX($A$2:$A$27,_xlfn.RANK.EQ(B10,$B$2:$B$27))</f>
        <v>Francisco</v>
      </c>
    </row>
    <row r="11" spans="1:3" x14ac:dyDescent="0.3">
      <c r="A11" t="s">
        <v>12</v>
      </c>
      <c r="B11">
        <f t="shared" ca="1" si="0"/>
        <v>24</v>
      </c>
      <c r="C11" t="str" cm="1">
        <f t="array" aca="1" ref="C11" ca="1">INDEX($A$2:$A$27,_xlfn.RANK.EQ(B11,$B$2:$B$27))</f>
        <v>Aitor</v>
      </c>
    </row>
    <row r="12" spans="1:3" x14ac:dyDescent="0.3">
      <c r="A12" t="s">
        <v>13</v>
      </c>
      <c r="B12">
        <f t="shared" ca="1" si="0"/>
        <v>24</v>
      </c>
      <c r="C12" t="str" cm="1">
        <f t="array" aca="1" ref="C12" ca="1">INDEX($A$2:$A$27,_xlfn.RANK.EQ(B12,$B$2:$B$27))</f>
        <v>Aitor</v>
      </c>
    </row>
    <row r="13" spans="1:3" x14ac:dyDescent="0.3">
      <c r="A13" t="s">
        <v>14</v>
      </c>
      <c r="B13">
        <f t="shared" ca="1" si="0"/>
        <v>9</v>
      </c>
      <c r="C13" t="str" cm="1">
        <f t="array" aca="1" ref="C13" ca="1">INDEX($A$2:$A$27,_xlfn.RANK.EQ(B13,$B$2:$B$27))</f>
        <v>Adriana</v>
      </c>
    </row>
    <row r="14" spans="1:3" x14ac:dyDescent="0.3">
      <c r="A14" t="s">
        <v>15</v>
      </c>
      <c r="B14">
        <f t="shared" ca="1" si="0"/>
        <v>23</v>
      </c>
      <c r="C14" t="str" cm="1">
        <f t="array" aca="1" ref="C14" ca="1">INDEX($A$2:$A$27,_xlfn.RANK.EQ(B14,$B$2:$B$27))</f>
        <v>Francisco</v>
      </c>
    </row>
    <row r="15" spans="1:3" x14ac:dyDescent="0.3">
      <c r="A15" t="s">
        <v>16</v>
      </c>
      <c r="B15">
        <f t="shared" ca="1" si="0"/>
        <v>22</v>
      </c>
      <c r="C15" t="str" cm="1">
        <f t="array" aca="1" ref="C15" ca="1">INDEX($A$2:$A$27,_xlfn.RANK.EQ(B15,$B$2:$B$27))</f>
        <v>Pablo</v>
      </c>
    </row>
    <row r="16" spans="1:3" x14ac:dyDescent="0.3">
      <c r="A16" t="s">
        <v>17</v>
      </c>
      <c r="B16">
        <f t="shared" ca="1" si="0"/>
        <v>21</v>
      </c>
      <c r="C16" t="str" cm="1">
        <f t="array" aca="1" ref="C16" ca="1">INDEX($A$2:$A$27,_xlfn.RANK.EQ(B16,$B$2:$B$27))</f>
        <v>Isabel</v>
      </c>
    </row>
    <row r="17" spans="1:3" x14ac:dyDescent="0.3">
      <c r="A17" t="s">
        <v>18</v>
      </c>
      <c r="B17">
        <f t="shared" ca="1" si="0"/>
        <v>6</v>
      </c>
      <c r="C17" t="str" cm="1">
        <f t="array" aca="1" ref="C17" ca="1">INDEX($A$2:$A$27,_xlfn.RANK.EQ(B17,$B$2:$B$27))</f>
        <v>Luis</v>
      </c>
    </row>
    <row r="18" spans="1:3" x14ac:dyDescent="0.3">
      <c r="A18" t="s">
        <v>19</v>
      </c>
      <c r="B18">
        <f t="shared" ca="1" si="0"/>
        <v>8</v>
      </c>
      <c r="C18" t="str" cm="1">
        <f t="array" aca="1" ref="C18" ca="1">INDEX($A$2:$A$27,_xlfn.RANK.EQ(B18,$B$2:$B$27))</f>
        <v>José</v>
      </c>
    </row>
    <row r="19" spans="1:3" x14ac:dyDescent="0.3">
      <c r="A19" t="s">
        <v>20</v>
      </c>
      <c r="B19">
        <f t="shared" ca="1" si="0"/>
        <v>4</v>
      </c>
      <c r="C19" t="str" cm="1">
        <f t="array" aca="1" ref="C19" ca="1">INDEX($A$2:$A$27,_xlfn.RANK.EQ(B19,$B$2:$B$27))</f>
        <v>Julia</v>
      </c>
    </row>
    <row r="20" spans="1:3" x14ac:dyDescent="0.3">
      <c r="A20" t="s">
        <v>21</v>
      </c>
      <c r="B20">
        <f t="shared" ca="1" si="0"/>
        <v>20</v>
      </c>
      <c r="C20" t="str" cm="1">
        <f t="array" aca="1" ref="C20" ca="1">INDEX($A$2:$A$27,_xlfn.RANK.EQ(B20,$B$2:$B$27))</f>
        <v>Jorge</v>
      </c>
    </row>
    <row r="21" spans="1:3" x14ac:dyDescent="0.3">
      <c r="A21" t="s">
        <v>22</v>
      </c>
      <c r="B21">
        <f t="shared" ca="1" si="0"/>
        <v>11</v>
      </c>
      <c r="C21" t="str" cm="1">
        <f t="array" aca="1" ref="C21" ca="1">INDEX($A$2:$A$27,_xlfn.RANK.EQ(B21,$B$2:$B$27))</f>
        <v>Diana</v>
      </c>
    </row>
    <row r="22" spans="1:3" x14ac:dyDescent="0.3">
      <c r="A22" t="s">
        <v>23</v>
      </c>
      <c r="B22">
        <f t="shared" ca="1" si="0"/>
        <v>22</v>
      </c>
      <c r="C22" t="str" cm="1">
        <f t="array" aca="1" ref="C22" ca="1">INDEX($A$2:$A$27,_xlfn.RANK.EQ(B22,$B$2:$B$27))</f>
        <v>Pablo</v>
      </c>
    </row>
    <row r="23" spans="1:3" x14ac:dyDescent="0.3">
      <c r="A23" t="s">
        <v>24</v>
      </c>
      <c r="B23">
        <f t="shared" ca="1" si="0"/>
        <v>17</v>
      </c>
      <c r="C23" t="str" cm="1">
        <f t="array" aca="1" ref="C23" ca="1">INDEX($A$2:$A$27,_xlfn.RANK.EQ(B23,$B$2:$B$27))</f>
        <v>Fernando</v>
      </c>
    </row>
    <row r="24" spans="1:3" x14ac:dyDescent="0.3">
      <c r="A24" t="s">
        <v>25</v>
      </c>
      <c r="B24">
        <f t="shared" ca="1" si="0"/>
        <v>8</v>
      </c>
      <c r="C24" t="str" cm="1">
        <f t="array" aca="1" ref="C24" ca="1">INDEX($A$2:$A$27,_xlfn.RANK.EQ(B24,$B$2:$B$27))</f>
        <v>José</v>
      </c>
    </row>
    <row r="25" spans="1:3" x14ac:dyDescent="0.3">
      <c r="A25" t="s">
        <v>26</v>
      </c>
      <c r="B25">
        <f t="shared" ca="1" si="0"/>
        <v>16</v>
      </c>
      <c r="C25" t="str" cm="1">
        <f t="array" aca="1" ref="C25" ca="1">INDEX($A$2:$A$27,_xlfn.RANK.EQ(B25,$B$2:$B$27))</f>
        <v>María</v>
      </c>
    </row>
    <row r="26" spans="1:3" x14ac:dyDescent="0.3">
      <c r="A26" t="s">
        <v>27</v>
      </c>
      <c r="B26">
        <f t="shared" ca="1" si="0"/>
        <v>26</v>
      </c>
      <c r="C26" t="str" cm="1">
        <f t="array" aca="1" ref="C26" ca="1">INDEX($A$2:$A$27,_xlfn.RANK.EQ(B26,$B$2:$B$27))</f>
        <v>Ana</v>
      </c>
    </row>
    <row r="27" spans="1:3" x14ac:dyDescent="0.3">
      <c r="A27" t="s">
        <v>28</v>
      </c>
      <c r="B27">
        <f t="shared" ca="1" si="0"/>
        <v>15</v>
      </c>
      <c r="C27" t="str" cm="1">
        <f t="array" aca="1" ref="C27" ca="1">INDEX($A$2:$A$27,_xlfn.RANK.EQ(B27,$B$2:$B$27))</f>
        <v>Sara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F825-3D61-4B0E-AD84-8DC6DF071132}">
  <dimension ref="A1:C5"/>
  <sheetViews>
    <sheetView workbookViewId="0">
      <selection activeCell="A6" sqref="A6"/>
    </sheetView>
  </sheetViews>
  <sheetFormatPr baseColWidth="10" defaultRowHeight="14.4" x14ac:dyDescent="0.3"/>
  <cols>
    <col min="1" max="1" width="14.77734375" bestFit="1" customWidth="1"/>
    <col min="2" max="2" width="92.109375" bestFit="1" customWidth="1"/>
    <col min="3" max="3" width="13.77734375" bestFit="1" customWidth="1"/>
  </cols>
  <sheetData>
    <row r="1" spans="1:3" ht="15" thickBot="1" x14ac:dyDescent="0.35">
      <c r="A1" s="1" t="s">
        <v>36</v>
      </c>
      <c r="B1" s="1" t="s">
        <v>35</v>
      </c>
      <c r="C1" s="1" t="s">
        <v>37</v>
      </c>
    </row>
    <row r="2" spans="1:3" x14ac:dyDescent="0.3">
      <c r="A2">
        <f ca="1">COUNTIF('Tema 1'!B2:B25,"&gt;30")</f>
        <v>20</v>
      </c>
      <c r="B2" t="str">
        <f ca="1">_xlfn.CONCAT('Tema 2_Aux'!A2:A25)</f>
        <v>Jesús, Raquel, Aitor, Isabel, Paula, Sara, Francisco, Aitor, Aitor, Francisco, Pablo, Luis, José, Julia, Jorge, Diana, Pablo, Fernando, José, María</v>
      </c>
      <c r="C2" t="str">
        <f>IFERROR(0/0,"Hola")</f>
        <v>Hola</v>
      </c>
    </row>
    <row r="5" spans="1:3" ht="15" thickBot="1" x14ac:dyDescent="0.35">
      <c r="A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62C1-A806-4233-A5D9-538F5F583026}">
  <dimension ref="A1:B25"/>
  <sheetViews>
    <sheetView workbookViewId="0">
      <selection activeCell="B2" sqref="B2"/>
    </sheetView>
  </sheetViews>
  <sheetFormatPr baseColWidth="10" defaultRowHeight="14.4" x14ac:dyDescent="0.3"/>
  <cols>
    <col min="1" max="1" width="23.5546875" bestFit="1" customWidth="1"/>
  </cols>
  <sheetData>
    <row r="1" spans="1:2" x14ac:dyDescent="0.3">
      <c r="A1" t="s">
        <v>35</v>
      </c>
    </row>
    <row r="2" spans="1:2" x14ac:dyDescent="0.3">
      <c r="A2" t="str">
        <f ca="1">IF('Tema 1'!B2&gt;30,'Tema 1'!A2&amp;", ","")</f>
        <v/>
      </c>
      <c r="B2" t="str">
        <f ca="1">IFERROR(0/0,'Tema 1'!A2&amp;", ")</f>
        <v xml:space="preserve">Alejandra, </v>
      </c>
    </row>
    <row r="3" spans="1:2" x14ac:dyDescent="0.3">
      <c r="A3" t="str">
        <f ca="1">IF('Tema 1'!B3&gt;30,'Tema 1'!A3&amp;", ","")</f>
        <v xml:space="preserve">Jesús, </v>
      </c>
      <c r="B3" t="b">
        <f ca="1">IFERROR('Tema 1'!B3&lt;5,'Tema 1'!A3&amp;", ")</f>
        <v>0</v>
      </c>
    </row>
    <row r="4" spans="1:2" x14ac:dyDescent="0.3">
      <c r="A4" t="str">
        <f ca="1">IF('Tema 1'!B4&gt;30,'Tema 1'!A4&amp;", ","")</f>
        <v xml:space="preserve">Raquel, </v>
      </c>
      <c r="B4" t="b">
        <f ca="1">IFERROR('Tema 1'!B4&lt;5,'Tema 1'!A4&amp;", ")</f>
        <v>0</v>
      </c>
    </row>
    <row r="5" spans="1:2" x14ac:dyDescent="0.3">
      <c r="A5" t="str">
        <f ca="1">IF('Tema 1'!B5&gt;30,'Tema 1'!A5&amp;", ","")</f>
        <v xml:space="preserve">Aitor, </v>
      </c>
      <c r="B5" t="b">
        <f ca="1">IFERROR('Tema 1'!B5&lt;5,'Tema 1'!A5&amp;", ")</f>
        <v>0</v>
      </c>
    </row>
    <row r="6" spans="1:2" x14ac:dyDescent="0.3">
      <c r="A6" t="str">
        <f ca="1">IF('Tema 1'!B6&gt;30,'Tema 1'!A6&amp;", ","")</f>
        <v xml:space="preserve">Isabel, </v>
      </c>
      <c r="B6" t="b">
        <f ca="1">IFERROR('Tema 1'!B6&lt;5,'Tema 1'!A6&amp;", ")</f>
        <v>0</v>
      </c>
    </row>
    <row r="7" spans="1:2" x14ac:dyDescent="0.3">
      <c r="A7" t="str">
        <f ca="1">IF('Tema 1'!B7&gt;30,'Tema 1'!A7&amp;", ","")</f>
        <v xml:space="preserve">Paula, </v>
      </c>
      <c r="B7" t="b">
        <f ca="1">IFERROR('Tema 1'!B7&lt;5,'Tema 1'!A7&amp;", ")</f>
        <v>0</v>
      </c>
    </row>
    <row r="8" spans="1:2" x14ac:dyDescent="0.3">
      <c r="A8" t="str">
        <f ca="1">IF('Tema 1'!B8&gt;30,'Tema 1'!A8&amp;", ","")</f>
        <v/>
      </c>
      <c r="B8" t="b">
        <f ca="1">IFERROR('Tema 1'!B8&lt;5,'Tema 1'!A8&amp;", ")</f>
        <v>0</v>
      </c>
    </row>
    <row r="9" spans="1:2" x14ac:dyDescent="0.3">
      <c r="A9" t="str">
        <f ca="1">IF('Tema 1'!B9&gt;30,'Tema 1'!A9&amp;", ","")</f>
        <v xml:space="preserve">Sara, </v>
      </c>
      <c r="B9" t="b">
        <f ca="1">IFERROR('Tema 1'!B9&lt;5,'Tema 1'!A9&amp;", ")</f>
        <v>0</v>
      </c>
    </row>
    <row r="10" spans="1:2" x14ac:dyDescent="0.3">
      <c r="A10" t="str">
        <f ca="1">IF('Tema 1'!B10&gt;30,'Tema 1'!A10&amp;", ","")</f>
        <v xml:space="preserve">Francisco, </v>
      </c>
      <c r="B10" t="b">
        <f ca="1">IFERROR('Tema 1'!B10&lt;5,'Tema 1'!A10&amp;", ")</f>
        <v>0</v>
      </c>
    </row>
    <row r="11" spans="1:2" x14ac:dyDescent="0.3">
      <c r="A11" t="str">
        <f ca="1">IF('Tema 1'!B11&gt;30,'Tema 1'!A11&amp;", ","")</f>
        <v xml:space="preserve">Aitor, </v>
      </c>
      <c r="B11" t="b">
        <f ca="1">IFERROR('Tema 1'!B11&lt;5,'Tema 1'!A11&amp;", ")</f>
        <v>0</v>
      </c>
    </row>
    <row r="12" spans="1:2" x14ac:dyDescent="0.3">
      <c r="A12" t="str">
        <f ca="1">IF('Tema 1'!B12&gt;30,'Tema 1'!A12&amp;", ","")</f>
        <v xml:space="preserve">Aitor, </v>
      </c>
      <c r="B12" t="b">
        <f ca="1">IFERROR('Tema 1'!B12&lt;5,'Tema 1'!A12&amp;", ")</f>
        <v>0</v>
      </c>
    </row>
    <row r="13" spans="1:2" x14ac:dyDescent="0.3">
      <c r="A13" t="str">
        <f ca="1">IF('Tema 1'!B13&gt;30,'Tema 1'!A13&amp;", ","")</f>
        <v/>
      </c>
      <c r="B13" t="b">
        <f ca="1">IFERROR('Tema 1'!B13&lt;5,'Tema 1'!A13&amp;", ")</f>
        <v>0</v>
      </c>
    </row>
    <row r="14" spans="1:2" x14ac:dyDescent="0.3">
      <c r="A14" t="str">
        <f ca="1">IF('Tema 1'!B14&gt;30,'Tema 1'!A14&amp;", ","")</f>
        <v xml:space="preserve">Francisco, </v>
      </c>
      <c r="B14" t="b">
        <f ca="1">IFERROR('Tema 1'!B14&lt;5,'Tema 1'!A14&amp;", ")</f>
        <v>0</v>
      </c>
    </row>
    <row r="15" spans="1:2" x14ac:dyDescent="0.3">
      <c r="A15" t="str">
        <f ca="1">IF('Tema 1'!B15&gt;30,'Tema 1'!A15&amp;", ","")</f>
        <v xml:space="preserve">Pablo, </v>
      </c>
      <c r="B15" t="b">
        <f ca="1">IFERROR('Tema 1'!B15&lt;5,'Tema 1'!A15&amp;", ")</f>
        <v>0</v>
      </c>
    </row>
    <row r="16" spans="1:2" x14ac:dyDescent="0.3">
      <c r="A16" t="str">
        <f ca="1">IF('Tema 1'!B16&gt;30,'Tema 1'!A16&amp;", ","")</f>
        <v/>
      </c>
      <c r="B16" t="b">
        <f ca="1">IFERROR('Tema 1'!B16&lt;5,'Tema 1'!A16&amp;", ")</f>
        <v>1</v>
      </c>
    </row>
    <row r="17" spans="1:2" x14ac:dyDescent="0.3">
      <c r="A17" t="str">
        <f ca="1">IF('Tema 1'!B17&gt;30,'Tema 1'!A17&amp;", ","")</f>
        <v xml:space="preserve">Luis, </v>
      </c>
      <c r="B17" t="b">
        <f ca="1">IFERROR('Tema 1'!B17&lt;5,'Tema 1'!A17&amp;", ")</f>
        <v>0</v>
      </c>
    </row>
    <row r="18" spans="1:2" x14ac:dyDescent="0.3">
      <c r="A18" t="str">
        <f ca="1">IF('Tema 1'!B18&gt;30,'Tema 1'!A18&amp;", ","")</f>
        <v xml:space="preserve">José, </v>
      </c>
      <c r="B18" t="b">
        <f ca="1">IFERROR('Tema 1'!B18&lt;5,'Tema 1'!A18&amp;", ")</f>
        <v>0</v>
      </c>
    </row>
    <row r="19" spans="1:2" x14ac:dyDescent="0.3">
      <c r="A19" t="str">
        <f ca="1">IF('Tema 1'!B19&gt;30,'Tema 1'!A19&amp;", ","")</f>
        <v xml:space="preserve">Julia, </v>
      </c>
      <c r="B19" t="b">
        <f ca="1">IFERROR('Tema 1'!B19&lt;5,'Tema 1'!A19&amp;", ")</f>
        <v>0</v>
      </c>
    </row>
    <row r="20" spans="1:2" x14ac:dyDescent="0.3">
      <c r="A20" t="str">
        <f ca="1">IF('Tema 1'!B20&gt;30,'Tema 1'!A20&amp;", ","")</f>
        <v xml:space="preserve">Jorge, </v>
      </c>
      <c r="B20" t="b">
        <f ca="1">IFERROR('Tema 1'!B20&lt;5,'Tema 1'!A20&amp;", ")</f>
        <v>0</v>
      </c>
    </row>
    <row r="21" spans="1:2" x14ac:dyDescent="0.3">
      <c r="A21" t="str">
        <f ca="1">IF('Tema 1'!B21&gt;30,'Tema 1'!A21&amp;", ","")</f>
        <v xml:space="preserve">Diana, </v>
      </c>
      <c r="B21" t="b">
        <f ca="1">IFERROR('Tema 1'!B21&lt;5,'Tema 1'!A21&amp;", ")</f>
        <v>0</v>
      </c>
    </row>
    <row r="22" spans="1:2" x14ac:dyDescent="0.3">
      <c r="A22" t="str">
        <f ca="1">IF('Tema 1'!B22&gt;30,'Tema 1'!A22&amp;", ","")</f>
        <v xml:space="preserve">Pablo, </v>
      </c>
      <c r="B22" t="b">
        <f ca="1">IFERROR('Tema 1'!B22&lt;5,'Tema 1'!A22&amp;", ")</f>
        <v>0</v>
      </c>
    </row>
    <row r="23" spans="1:2" x14ac:dyDescent="0.3">
      <c r="A23" t="str">
        <f ca="1">IF('Tema 1'!B23&gt;30,'Tema 1'!A23&amp;", ","")</f>
        <v xml:space="preserve">Fernando, </v>
      </c>
      <c r="B23" t="b">
        <f ca="1">IFERROR('Tema 1'!B23&lt;5,'Tema 1'!A23&amp;", ")</f>
        <v>0</v>
      </c>
    </row>
    <row r="24" spans="1:2" x14ac:dyDescent="0.3">
      <c r="A24" t="str">
        <f ca="1">IF('Tema 1'!B24&gt;30,'Tema 1'!A24&amp;", ","")</f>
        <v xml:space="preserve">José, </v>
      </c>
      <c r="B24" t="b">
        <f ca="1">IFERROR('Tema 1'!B24&lt;5,'Tema 1'!A24&amp;", ")</f>
        <v>0</v>
      </c>
    </row>
    <row r="25" spans="1:2" x14ac:dyDescent="0.3">
      <c r="A25" t="str">
        <f ca="1">IF('Tema 1'!B25&gt;30,'Tema 1'!A25,"")</f>
        <v>María</v>
      </c>
      <c r="B25" t="b">
        <f ca="1">IFERROR('Tema 1'!B25&lt;5,'Tema 1'!A25&amp;", ")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4EFC-B443-479F-A701-0A62849CFEC3}">
  <dimension ref="A3:B20"/>
  <sheetViews>
    <sheetView topLeftCell="A48" workbookViewId="0">
      <selection activeCell="M13" sqref="M13"/>
    </sheetView>
  </sheetViews>
  <sheetFormatPr baseColWidth="10" defaultRowHeight="14.4" x14ac:dyDescent="0.3"/>
  <cols>
    <col min="1" max="1" width="11.6640625" bestFit="1" customWidth="1"/>
    <col min="2" max="2" width="17.109375" bestFit="1" customWidth="1"/>
  </cols>
  <sheetData>
    <row r="3" spans="1:2" x14ac:dyDescent="0.3">
      <c r="A3" s="6" t="s">
        <v>0</v>
      </c>
      <c r="B3" t="s">
        <v>40</v>
      </c>
    </row>
    <row r="4" spans="1:2" x14ac:dyDescent="0.3">
      <c r="A4" t="s">
        <v>5</v>
      </c>
      <c r="B4">
        <v>12</v>
      </c>
    </row>
    <row r="5" spans="1:2" x14ac:dyDescent="0.3">
      <c r="A5" t="s">
        <v>3</v>
      </c>
      <c r="B5">
        <v>7</v>
      </c>
    </row>
    <row r="6" spans="1:2" x14ac:dyDescent="0.3">
      <c r="A6" t="s">
        <v>12</v>
      </c>
      <c r="B6">
        <v>2</v>
      </c>
    </row>
    <row r="7" spans="1:2" x14ac:dyDescent="0.3">
      <c r="A7" t="s">
        <v>17</v>
      </c>
      <c r="B7">
        <v>37</v>
      </c>
    </row>
    <row r="8" spans="1:2" x14ac:dyDescent="0.3">
      <c r="A8" t="s">
        <v>7</v>
      </c>
      <c r="B8">
        <v>7</v>
      </c>
    </row>
    <row r="9" spans="1:2" x14ac:dyDescent="0.3">
      <c r="A9" t="s">
        <v>10</v>
      </c>
      <c r="B9">
        <v>12</v>
      </c>
    </row>
    <row r="10" spans="1:2" x14ac:dyDescent="0.3">
      <c r="A10" t="s">
        <v>28</v>
      </c>
      <c r="B10">
        <v>2</v>
      </c>
    </row>
    <row r="11" spans="1:2" x14ac:dyDescent="0.3">
      <c r="A11" t="s">
        <v>13</v>
      </c>
      <c r="B11">
        <v>16</v>
      </c>
    </row>
    <row r="12" spans="1:2" x14ac:dyDescent="0.3">
      <c r="A12" t="s">
        <v>22</v>
      </c>
      <c r="B12">
        <v>4</v>
      </c>
    </row>
    <row r="13" spans="1:2" x14ac:dyDescent="0.3">
      <c r="A13" t="s">
        <v>24</v>
      </c>
      <c r="B13">
        <v>5</v>
      </c>
    </row>
    <row r="14" spans="1:2" x14ac:dyDescent="0.3">
      <c r="A14" t="s">
        <v>15</v>
      </c>
      <c r="B14">
        <v>8</v>
      </c>
    </row>
    <row r="15" spans="1:2" x14ac:dyDescent="0.3">
      <c r="A15" t="s">
        <v>33</v>
      </c>
      <c r="B15">
        <v>10</v>
      </c>
    </row>
    <row r="16" spans="1:2" x14ac:dyDescent="0.3">
      <c r="A16" t="s">
        <v>34</v>
      </c>
      <c r="B16">
        <v>0</v>
      </c>
    </row>
    <row r="17" spans="1:2" x14ac:dyDescent="0.3">
      <c r="A17" t="s">
        <v>27</v>
      </c>
      <c r="B17">
        <v>3</v>
      </c>
    </row>
    <row r="18" spans="1:2" x14ac:dyDescent="0.3">
      <c r="A18" t="s">
        <v>9</v>
      </c>
      <c r="B18">
        <v>5</v>
      </c>
    </row>
    <row r="19" spans="1:2" x14ac:dyDescent="0.3">
      <c r="A19" t="s">
        <v>32</v>
      </c>
      <c r="B19">
        <v>5</v>
      </c>
    </row>
    <row r="20" spans="1:2" x14ac:dyDescent="0.3">
      <c r="A20" t="s">
        <v>31</v>
      </c>
      <c r="B20">
        <v>120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7CC6-2579-4094-8290-7ACF61EC337D}">
  <dimension ref="A1:C7"/>
  <sheetViews>
    <sheetView workbookViewId="0">
      <selection activeCell="A3" sqref="A3"/>
    </sheetView>
  </sheetViews>
  <sheetFormatPr baseColWidth="10" defaultRowHeight="14.4" x14ac:dyDescent="0.3"/>
  <cols>
    <col min="1" max="1" width="16.5546875" bestFit="1" customWidth="1"/>
    <col min="2" max="2" width="18.33203125" bestFit="1" customWidth="1"/>
    <col min="3" max="3" width="20.44140625" bestFit="1" customWidth="1"/>
  </cols>
  <sheetData>
    <row r="1" spans="1:3" x14ac:dyDescent="0.3">
      <c r="A1" s="6" t="s">
        <v>1</v>
      </c>
      <c r="B1" t="s">
        <v>44</v>
      </c>
    </row>
    <row r="3" spans="1:3" x14ac:dyDescent="0.3">
      <c r="A3" s="6" t="s">
        <v>41</v>
      </c>
      <c r="B3" t="s">
        <v>39</v>
      </c>
      <c r="C3" t="s">
        <v>43</v>
      </c>
    </row>
    <row r="4" spans="1:3" x14ac:dyDescent="0.3">
      <c r="A4" s="7" t="s">
        <v>5</v>
      </c>
      <c r="B4">
        <v>25</v>
      </c>
      <c r="C4">
        <v>8</v>
      </c>
    </row>
    <row r="5" spans="1:3" x14ac:dyDescent="0.3">
      <c r="A5" s="7" t="s">
        <v>22</v>
      </c>
      <c r="B5">
        <v>7</v>
      </c>
      <c r="C5">
        <v>0</v>
      </c>
    </row>
    <row r="6" spans="1:3" x14ac:dyDescent="0.3">
      <c r="A6" s="7" t="s">
        <v>9</v>
      </c>
      <c r="B6">
        <v>7</v>
      </c>
      <c r="C6">
        <v>6</v>
      </c>
    </row>
    <row r="7" spans="1:3" x14ac:dyDescent="0.3">
      <c r="A7" s="7" t="s">
        <v>42</v>
      </c>
      <c r="B7">
        <v>39</v>
      </c>
      <c r="C7">
        <v>4.666666666666667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BFB1-40F7-4A39-AA49-C13C8F9606E9}">
  <dimension ref="A1:Q163"/>
  <sheetViews>
    <sheetView tabSelected="1" workbookViewId="0">
      <selection activeCell="Q2" sqref="Q2"/>
    </sheetView>
  </sheetViews>
  <sheetFormatPr baseColWidth="10" defaultRowHeight="14.4" x14ac:dyDescent="0.3"/>
  <cols>
    <col min="1" max="1" width="15.33203125" bestFit="1" customWidth="1"/>
    <col min="2" max="3" width="11.88671875" bestFit="1" customWidth="1"/>
    <col min="4" max="4" width="9.6640625" bestFit="1" customWidth="1"/>
    <col min="5" max="5" width="40.33203125" bestFit="1" customWidth="1"/>
    <col min="6" max="7" width="10" bestFit="1" customWidth="1"/>
    <col min="8" max="8" width="18" bestFit="1" customWidth="1"/>
    <col min="9" max="9" width="31.109375" bestFit="1" customWidth="1"/>
    <col min="10" max="10" width="20.33203125" bestFit="1" customWidth="1"/>
    <col min="11" max="11" width="27.33203125" bestFit="1" customWidth="1"/>
    <col min="12" max="12" width="15.77734375" bestFit="1" customWidth="1"/>
    <col min="13" max="13" width="22.109375" bestFit="1" customWidth="1"/>
    <col min="14" max="14" width="11.21875" bestFit="1" customWidth="1"/>
    <col min="15" max="15" width="36.5546875" bestFit="1" customWidth="1"/>
    <col min="16" max="16" width="6.88671875" bestFit="1" customWidth="1"/>
    <col min="17" max="17" width="16.77734375" bestFit="1" customWidth="1"/>
    <col min="18" max="18" width="15.33203125" bestFit="1" customWidth="1"/>
  </cols>
  <sheetData>
    <row r="1" spans="1:17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978</v>
      </c>
    </row>
    <row r="2" spans="1:17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969188648</v>
      </c>
      <c r="G2">
        <v>650447577</v>
      </c>
      <c r="H2" s="8">
        <v>35645</v>
      </c>
      <c r="I2" t="s">
        <v>66</v>
      </c>
      <c r="J2" s="8"/>
      <c r="K2" t="s">
        <v>67</v>
      </c>
      <c r="L2" t="s">
        <v>68</v>
      </c>
      <c r="M2" t="s">
        <v>69</v>
      </c>
      <c r="N2" t="s">
        <v>70</v>
      </c>
      <c r="O2" t="s">
        <v>71</v>
      </c>
      <c r="Q2" t="s">
        <v>979</v>
      </c>
    </row>
    <row r="3" spans="1:17" x14ac:dyDescent="0.3">
      <c r="A3" t="s">
        <v>72</v>
      </c>
      <c r="B3" t="s">
        <v>73</v>
      </c>
      <c r="C3" t="s">
        <v>74</v>
      </c>
      <c r="D3" t="s">
        <v>75</v>
      </c>
      <c r="E3" t="s">
        <v>76</v>
      </c>
      <c r="F3">
        <v>944798850</v>
      </c>
      <c r="G3">
        <v>669450868</v>
      </c>
      <c r="H3" s="8">
        <v>34428</v>
      </c>
      <c r="I3" t="s">
        <v>77</v>
      </c>
      <c r="J3" s="8"/>
      <c r="K3" t="s">
        <v>78</v>
      </c>
      <c r="L3" t="s">
        <v>79</v>
      </c>
      <c r="M3" t="s">
        <v>80</v>
      </c>
      <c r="N3" t="s">
        <v>81</v>
      </c>
      <c r="O3" t="s">
        <v>82</v>
      </c>
      <c r="Q3" t="s">
        <v>980</v>
      </c>
    </row>
    <row r="4" spans="1:17" x14ac:dyDescent="0.3">
      <c r="A4" t="s">
        <v>83</v>
      </c>
      <c r="B4" t="s">
        <v>62</v>
      </c>
      <c r="C4" t="s">
        <v>84</v>
      </c>
      <c r="D4" t="s">
        <v>85</v>
      </c>
      <c r="E4" t="s">
        <v>86</v>
      </c>
      <c r="F4">
        <v>971897400</v>
      </c>
      <c r="G4">
        <v>698359706</v>
      </c>
      <c r="H4" s="8">
        <v>37732</v>
      </c>
      <c r="I4" t="s">
        <v>87</v>
      </c>
      <c r="J4" s="8"/>
      <c r="K4" t="s">
        <v>88</v>
      </c>
      <c r="L4" t="s">
        <v>89</v>
      </c>
      <c r="M4" t="s">
        <v>90</v>
      </c>
      <c r="N4" t="s">
        <v>91</v>
      </c>
      <c r="O4" t="s">
        <v>92</v>
      </c>
      <c r="Q4" t="s">
        <v>981</v>
      </c>
    </row>
    <row r="5" spans="1:17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>
        <v>928592746</v>
      </c>
      <c r="G5">
        <v>629237599</v>
      </c>
      <c r="H5" s="8">
        <v>34244</v>
      </c>
      <c r="I5" t="s">
        <v>98</v>
      </c>
      <c r="J5" s="8"/>
      <c r="K5" t="s">
        <v>99</v>
      </c>
      <c r="L5" t="s">
        <v>100</v>
      </c>
      <c r="M5" t="s">
        <v>90</v>
      </c>
      <c r="N5" t="s">
        <v>101</v>
      </c>
      <c r="O5" t="s">
        <v>102</v>
      </c>
      <c r="Q5" t="s">
        <v>982</v>
      </c>
    </row>
    <row r="6" spans="1:17" x14ac:dyDescent="0.3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>
        <v>983500251</v>
      </c>
      <c r="G6">
        <v>663979160</v>
      </c>
      <c r="H6" s="8">
        <v>37824</v>
      </c>
      <c r="I6" t="s">
        <v>77</v>
      </c>
      <c r="J6" s="8">
        <v>45221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>
        <v>9</v>
      </c>
      <c r="Q6" t="s">
        <v>983</v>
      </c>
    </row>
    <row r="7" spans="1:17" x14ac:dyDescent="0.3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>
        <v>942730390</v>
      </c>
      <c r="G7">
        <v>675481948</v>
      </c>
      <c r="H7" s="8">
        <v>36911</v>
      </c>
      <c r="I7" t="s">
        <v>118</v>
      </c>
      <c r="J7" s="8">
        <v>45187</v>
      </c>
      <c r="K7" t="s">
        <v>119</v>
      </c>
      <c r="L7" t="s">
        <v>120</v>
      </c>
      <c r="M7" t="s">
        <v>90</v>
      </c>
      <c r="N7" t="s">
        <v>121</v>
      </c>
      <c r="O7" t="s">
        <v>122</v>
      </c>
      <c r="P7">
        <v>0</v>
      </c>
      <c r="Q7" t="s">
        <v>984</v>
      </c>
    </row>
    <row r="8" spans="1:17" x14ac:dyDescent="0.3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>
        <v>999684082</v>
      </c>
      <c r="G8">
        <v>613167022</v>
      </c>
      <c r="H8" s="8">
        <v>39071</v>
      </c>
      <c r="I8" t="s">
        <v>87</v>
      </c>
      <c r="J8" s="8"/>
      <c r="K8" t="s">
        <v>128</v>
      </c>
      <c r="L8" t="s">
        <v>129</v>
      </c>
      <c r="M8" t="s">
        <v>130</v>
      </c>
      <c r="N8" t="s">
        <v>131</v>
      </c>
      <c r="O8" t="s">
        <v>132</v>
      </c>
      <c r="Q8" t="s">
        <v>985</v>
      </c>
    </row>
    <row r="9" spans="1:17" x14ac:dyDescent="0.3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>
        <v>999365100</v>
      </c>
      <c r="G9">
        <v>662493574</v>
      </c>
      <c r="H9" s="8">
        <v>41491</v>
      </c>
      <c r="I9" t="s">
        <v>138</v>
      </c>
      <c r="J9" s="8"/>
      <c r="K9" t="s">
        <v>139</v>
      </c>
      <c r="L9" t="s">
        <v>140</v>
      </c>
      <c r="M9" t="s">
        <v>141</v>
      </c>
      <c r="N9" t="s">
        <v>142</v>
      </c>
      <c r="O9" t="s">
        <v>143</v>
      </c>
      <c r="Q9" t="s">
        <v>986</v>
      </c>
    </row>
    <row r="10" spans="1:17" x14ac:dyDescent="0.3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>
        <v>938066523</v>
      </c>
      <c r="G10">
        <v>642536540</v>
      </c>
      <c r="H10" s="8">
        <v>41181</v>
      </c>
      <c r="I10" t="s">
        <v>98</v>
      </c>
      <c r="J10" s="8"/>
      <c r="K10" t="s">
        <v>149</v>
      </c>
      <c r="L10" t="s">
        <v>100</v>
      </c>
      <c r="M10" t="s">
        <v>150</v>
      </c>
      <c r="N10" t="s">
        <v>151</v>
      </c>
      <c r="O10" t="s">
        <v>112</v>
      </c>
      <c r="Q10" t="s">
        <v>987</v>
      </c>
    </row>
    <row r="11" spans="1:17" x14ac:dyDescent="0.3">
      <c r="A11" t="s">
        <v>152</v>
      </c>
      <c r="B11" t="s">
        <v>74</v>
      </c>
      <c r="C11" t="s">
        <v>153</v>
      </c>
      <c r="D11" t="s">
        <v>154</v>
      </c>
      <c r="E11" t="s">
        <v>155</v>
      </c>
      <c r="F11">
        <v>956840966</v>
      </c>
      <c r="G11">
        <v>634927792</v>
      </c>
      <c r="H11" s="8">
        <v>42583</v>
      </c>
      <c r="I11" t="s">
        <v>66</v>
      </c>
      <c r="J11" s="8"/>
      <c r="K11" t="s">
        <v>156</v>
      </c>
      <c r="L11" t="s">
        <v>157</v>
      </c>
      <c r="M11" t="s">
        <v>80</v>
      </c>
      <c r="N11" t="s">
        <v>158</v>
      </c>
      <c r="O11" t="s">
        <v>159</v>
      </c>
      <c r="Q11" t="s">
        <v>988</v>
      </c>
    </row>
    <row r="12" spans="1:17" x14ac:dyDescent="0.3">
      <c r="A12" t="s">
        <v>160</v>
      </c>
      <c r="B12" t="s">
        <v>161</v>
      </c>
      <c r="C12" t="s">
        <v>115</v>
      </c>
      <c r="D12" t="s">
        <v>162</v>
      </c>
      <c r="E12" t="s">
        <v>163</v>
      </c>
      <c r="F12">
        <v>945191258</v>
      </c>
      <c r="G12">
        <v>688827827</v>
      </c>
      <c r="H12" s="8">
        <v>37639</v>
      </c>
      <c r="I12" t="s">
        <v>77</v>
      </c>
      <c r="J12" s="8"/>
      <c r="K12" t="s">
        <v>164</v>
      </c>
      <c r="L12" t="s">
        <v>157</v>
      </c>
      <c r="M12" t="s">
        <v>165</v>
      </c>
      <c r="N12" t="s">
        <v>166</v>
      </c>
      <c r="O12" t="s">
        <v>167</v>
      </c>
      <c r="Q12" t="s">
        <v>989</v>
      </c>
    </row>
    <row r="13" spans="1:17" x14ac:dyDescent="0.3">
      <c r="A13" t="s">
        <v>7</v>
      </c>
      <c r="B13" t="s">
        <v>168</v>
      </c>
      <c r="C13" t="s">
        <v>169</v>
      </c>
      <c r="D13" t="s">
        <v>170</v>
      </c>
      <c r="E13" t="s">
        <v>171</v>
      </c>
      <c r="F13">
        <v>993678339</v>
      </c>
      <c r="G13">
        <v>665436136</v>
      </c>
      <c r="H13" s="8">
        <v>33361</v>
      </c>
      <c r="I13" t="s">
        <v>138</v>
      </c>
      <c r="J13" s="8"/>
      <c r="K13" t="s">
        <v>172</v>
      </c>
      <c r="L13" t="s">
        <v>120</v>
      </c>
      <c r="M13" t="s">
        <v>80</v>
      </c>
      <c r="N13" t="s">
        <v>173</v>
      </c>
      <c r="O13" t="s">
        <v>174</v>
      </c>
      <c r="Q13" t="s">
        <v>990</v>
      </c>
    </row>
    <row r="14" spans="1:17" x14ac:dyDescent="0.3">
      <c r="A14" t="s">
        <v>175</v>
      </c>
      <c r="B14" t="s">
        <v>135</v>
      </c>
      <c r="C14" t="s">
        <v>176</v>
      </c>
      <c r="D14" t="s">
        <v>177</v>
      </c>
      <c r="E14" t="s">
        <v>178</v>
      </c>
      <c r="F14">
        <v>929778535</v>
      </c>
      <c r="G14">
        <v>698343460</v>
      </c>
      <c r="H14" s="8">
        <v>40648</v>
      </c>
      <c r="I14" t="s">
        <v>98</v>
      </c>
      <c r="J14" s="8"/>
      <c r="K14" t="s">
        <v>108</v>
      </c>
      <c r="L14" t="s">
        <v>109</v>
      </c>
      <c r="M14" t="s">
        <v>179</v>
      </c>
      <c r="N14" t="s">
        <v>180</v>
      </c>
      <c r="O14" t="s">
        <v>181</v>
      </c>
      <c r="Q14" t="s">
        <v>991</v>
      </c>
    </row>
    <row r="15" spans="1:17" x14ac:dyDescent="0.3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>
        <v>916805343</v>
      </c>
      <c r="G15">
        <v>675261504</v>
      </c>
      <c r="H15" s="8">
        <v>40485</v>
      </c>
      <c r="I15" t="s">
        <v>138</v>
      </c>
      <c r="J15" s="8"/>
      <c r="K15" t="s">
        <v>187</v>
      </c>
      <c r="L15" t="s">
        <v>188</v>
      </c>
      <c r="M15" t="s">
        <v>189</v>
      </c>
      <c r="N15" t="s">
        <v>190</v>
      </c>
      <c r="O15" t="s">
        <v>191</v>
      </c>
      <c r="Q15" t="s">
        <v>992</v>
      </c>
    </row>
    <row r="16" spans="1:17" x14ac:dyDescent="0.3">
      <c r="A16" t="s">
        <v>192</v>
      </c>
      <c r="B16" t="s">
        <v>176</v>
      </c>
      <c r="C16" t="s">
        <v>193</v>
      </c>
      <c r="D16" t="s">
        <v>194</v>
      </c>
      <c r="E16" t="s">
        <v>195</v>
      </c>
      <c r="F16">
        <v>912420784</v>
      </c>
      <c r="G16">
        <v>652282388</v>
      </c>
      <c r="H16" s="8">
        <v>34793</v>
      </c>
      <c r="I16" t="s">
        <v>66</v>
      </c>
      <c r="J16" s="8">
        <v>45213</v>
      </c>
      <c r="K16" t="s">
        <v>149</v>
      </c>
      <c r="L16" t="s">
        <v>100</v>
      </c>
      <c r="M16" t="s">
        <v>196</v>
      </c>
      <c r="N16" t="s">
        <v>197</v>
      </c>
      <c r="O16" t="s">
        <v>198</v>
      </c>
      <c r="P16">
        <v>3</v>
      </c>
      <c r="Q16" t="s">
        <v>993</v>
      </c>
    </row>
    <row r="17" spans="1:17" x14ac:dyDescent="0.3">
      <c r="A17" t="s">
        <v>199</v>
      </c>
      <c r="B17" t="s">
        <v>200</v>
      </c>
      <c r="C17" t="s">
        <v>201</v>
      </c>
      <c r="D17" t="s">
        <v>202</v>
      </c>
      <c r="E17" t="s">
        <v>203</v>
      </c>
      <c r="F17">
        <v>955532658</v>
      </c>
      <c r="G17">
        <v>661264363</v>
      </c>
      <c r="H17" s="8">
        <v>35819</v>
      </c>
      <c r="I17" t="s">
        <v>118</v>
      </c>
      <c r="J17" s="8"/>
      <c r="K17" t="s">
        <v>99</v>
      </c>
      <c r="L17" t="s">
        <v>100</v>
      </c>
      <c r="M17" t="s">
        <v>204</v>
      </c>
      <c r="N17" t="s">
        <v>205</v>
      </c>
      <c r="O17" t="s">
        <v>206</v>
      </c>
      <c r="Q17" t="s">
        <v>994</v>
      </c>
    </row>
    <row r="18" spans="1:17" x14ac:dyDescent="0.3">
      <c r="A18" t="s">
        <v>207</v>
      </c>
      <c r="B18" t="s">
        <v>73</v>
      </c>
      <c r="C18" t="s">
        <v>63</v>
      </c>
      <c r="D18" t="s">
        <v>208</v>
      </c>
      <c r="E18" t="s">
        <v>209</v>
      </c>
      <c r="F18">
        <v>984839436</v>
      </c>
      <c r="G18">
        <v>666426214</v>
      </c>
      <c r="H18" s="8">
        <v>36366</v>
      </c>
      <c r="I18" t="s">
        <v>77</v>
      </c>
      <c r="J18" s="8"/>
      <c r="K18" t="s">
        <v>210</v>
      </c>
      <c r="L18" t="s">
        <v>211</v>
      </c>
      <c r="M18" t="s">
        <v>90</v>
      </c>
      <c r="N18" t="s">
        <v>212</v>
      </c>
      <c r="O18" t="s">
        <v>213</v>
      </c>
      <c r="Q18" t="s">
        <v>995</v>
      </c>
    </row>
    <row r="19" spans="1:17" x14ac:dyDescent="0.3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>
        <v>983211212</v>
      </c>
      <c r="G19">
        <v>640675509</v>
      </c>
      <c r="H19" s="8">
        <v>41244</v>
      </c>
      <c r="I19" t="s">
        <v>66</v>
      </c>
      <c r="J19" s="8"/>
      <c r="K19" t="s">
        <v>108</v>
      </c>
      <c r="L19" t="s">
        <v>109</v>
      </c>
      <c r="M19" t="s">
        <v>219</v>
      </c>
      <c r="N19" t="s">
        <v>220</v>
      </c>
      <c r="O19" t="s">
        <v>198</v>
      </c>
      <c r="Q19" t="s">
        <v>996</v>
      </c>
    </row>
    <row r="20" spans="1:17" x14ac:dyDescent="0.3">
      <c r="A20" t="s">
        <v>221</v>
      </c>
      <c r="B20" t="s">
        <v>125</v>
      </c>
      <c r="C20" t="s">
        <v>222</v>
      </c>
      <c r="D20" t="s">
        <v>223</v>
      </c>
      <c r="E20" t="s">
        <v>224</v>
      </c>
      <c r="F20">
        <v>959950345</v>
      </c>
      <c r="G20">
        <v>665886323</v>
      </c>
      <c r="H20" s="8">
        <v>35977</v>
      </c>
      <c r="I20" t="s">
        <v>87</v>
      </c>
      <c r="J20" s="8"/>
      <c r="K20" t="s">
        <v>225</v>
      </c>
      <c r="L20" t="s">
        <v>226</v>
      </c>
      <c r="M20" t="s">
        <v>227</v>
      </c>
      <c r="N20" t="s">
        <v>228</v>
      </c>
      <c r="O20" t="s">
        <v>229</v>
      </c>
      <c r="Q20" t="s">
        <v>997</v>
      </c>
    </row>
    <row r="21" spans="1:17" x14ac:dyDescent="0.3">
      <c r="A21" t="s">
        <v>230</v>
      </c>
      <c r="B21" t="s">
        <v>184</v>
      </c>
      <c r="C21" t="s">
        <v>168</v>
      </c>
      <c r="D21" t="s">
        <v>231</v>
      </c>
      <c r="E21" t="s">
        <v>232</v>
      </c>
      <c r="F21">
        <v>947443234</v>
      </c>
      <c r="G21">
        <v>618900135</v>
      </c>
      <c r="H21" s="8">
        <v>40610</v>
      </c>
      <c r="I21" t="s">
        <v>118</v>
      </c>
      <c r="J21" s="8"/>
      <c r="K21" t="s">
        <v>233</v>
      </c>
      <c r="L21" t="s">
        <v>234</v>
      </c>
      <c r="M21" t="s">
        <v>235</v>
      </c>
      <c r="N21" t="s">
        <v>236</v>
      </c>
      <c r="O21" t="s">
        <v>237</v>
      </c>
      <c r="Q21" t="s">
        <v>998</v>
      </c>
    </row>
    <row r="22" spans="1:17" x14ac:dyDescent="0.3">
      <c r="A22" t="s">
        <v>238</v>
      </c>
      <c r="B22" t="s">
        <v>239</v>
      </c>
      <c r="C22" t="s">
        <v>240</v>
      </c>
      <c r="D22" t="s">
        <v>241</v>
      </c>
      <c r="E22" t="s">
        <v>242</v>
      </c>
      <c r="F22">
        <v>947335309</v>
      </c>
      <c r="G22">
        <v>678897048</v>
      </c>
      <c r="H22" s="8">
        <v>37104</v>
      </c>
      <c r="I22" t="s">
        <v>77</v>
      </c>
      <c r="J22" s="8">
        <v>45198</v>
      </c>
      <c r="K22" t="s">
        <v>243</v>
      </c>
      <c r="L22" t="s">
        <v>244</v>
      </c>
      <c r="M22" t="s">
        <v>245</v>
      </c>
      <c r="N22" t="s">
        <v>246</v>
      </c>
      <c r="O22" t="s">
        <v>112</v>
      </c>
      <c r="P22">
        <v>4</v>
      </c>
      <c r="Q22" t="s">
        <v>999</v>
      </c>
    </row>
    <row r="23" spans="1:17" x14ac:dyDescent="0.3">
      <c r="A23" t="s">
        <v>247</v>
      </c>
      <c r="B23" t="s">
        <v>248</v>
      </c>
      <c r="C23" t="s">
        <v>135</v>
      </c>
      <c r="D23" t="s">
        <v>249</v>
      </c>
      <c r="E23" t="s">
        <v>250</v>
      </c>
      <c r="F23">
        <v>924279338</v>
      </c>
      <c r="G23">
        <v>609217912</v>
      </c>
      <c r="H23" s="8">
        <v>37198</v>
      </c>
      <c r="I23" t="s">
        <v>118</v>
      </c>
      <c r="J23" s="8">
        <v>45190</v>
      </c>
      <c r="K23" t="s">
        <v>251</v>
      </c>
      <c r="L23" t="s">
        <v>252</v>
      </c>
      <c r="M23" t="s">
        <v>80</v>
      </c>
      <c r="N23" t="s">
        <v>253</v>
      </c>
      <c r="O23" t="s">
        <v>122</v>
      </c>
      <c r="P23">
        <v>7</v>
      </c>
      <c r="Q23" t="s">
        <v>1000</v>
      </c>
    </row>
    <row r="24" spans="1:17" x14ac:dyDescent="0.3">
      <c r="A24" t="s">
        <v>254</v>
      </c>
      <c r="B24" t="s">
        <v>255</v>
      </c>
      <c r="C24" t="s">
        <v>193</v>
      </c>
      <c r="D24" t="s">
        <v>256</v>
      </c>
      <c r="E24" t="s">
        <v>257</v>
      </c>
      <c r="F24">
        <v>909288904</v>
      </c>
      <c r="G24">
        <v>680859132</v>
      </c>
      <c r="H24" s="8">
        <v>42418</v>
      </c>
      <c r="I24" t="s">
        <v>77</v>
      </c>
      <c r="J24" s="8"/>
      <c r="K24" t="s">
        <v>88</v>
      </c>
      <c r="L24" t="s">
        <v>89</v>
      </c>
      <c r="M24" t="s">
        <v>219</v>
      </c>
      <c r="N24" t="s">
        <v>258</v>
      </c>
      <c r="O24" t="s">
        <v>259</v>
      </c>
      <c r="Q24" t="s">
        <v>1001</v>
      </c>
    </row>
    <row r="25" spans="1:17" x14ac:dyDescent="0.3">
      <c r="A25" t="s">
        <v>260</v>
      </c>
      <c r="B25" t="s">
        <v>94</v>
      </c>
      <c r="C25" t="s">
        <v>261</v>
      </c>
      <c r="D25" t="s">
        <v>262</v>
      </c>
      <c r="E25" t="s">
        <v>263</v>
      </c>
      <c r="F25">
        <v>991562524</v>
      </c>
      <c r="G25">
        <v>642377063</v>
      </c>
      <c r="H25" s="8">
        <v>37093</v>
      </c>
      <c r="I25" t="s">
        <v>118</v>
      </c>
      <c r="J25" s="8"/>
      <c r="K25" t="s">
        <v>264</v>
      </c>
      <c r="L25" t="s">
        <v>226</v>
      </c>
      <c r="M25" t="s">
        <v>265</v>
      </c>
      <c r="N25" t="s">
        <v>266</v>
      </c>
      <c r="O25" t="s">
        <v>267</v>
      </c>
      <c r="Q25" t="s">
        <v>1002</v>
      </c>
    </row>
    <row r="26" spans="1:17" x14ac:dyDescent="0.3">
      <c r="A26" t="s">
        <v>268</v>
      </c>
      <c r="B26" t="s">
        <v>269</v>
      </c>
      <c r="C26" t="s">
        <v>270</v>
      </c>
      <c r="D26" t="s">
        <v>271</v>
      </c>
      <c r="E26" t="s">
        <v>272</v>
      </c>
      <c r="F26">
        <v>944285617</v>
      </c>
      <c r="G26">
        <v>627776566</v>
      </c>
      <c r="H26" s="8">
        <v>37810</v>
      </c>
      <c r="I26" t="s">
        <v>118</v>
      </c>
      <c r="J26" s="8"/>
      <c r="K26" t="s">
        <v>273</v>
      </c>
      <c r="L26" t="s">
        <v>274</v>
      </c>
      <c r="M26" t="s">
        <v>165</v>
      </c>
      <c r="N26" t="s">
        <v>275</v>
      </c>
      <c r="O26" t="s">
        <v>276</v>
      </c>
      <c r="Q26" t="s">
        <v>1003</v>
      </c>
    </row>
    <row r="27" spans="1:17" x14ac:dyDescent="0.3">
      <c r="A27" t="s">
        <v>277</v>
      </c>
      <c r="B27" t="s">
        <v>278</v>
      </c>
      <c r="C27" t="s">
        <v>240</v>
      </c>
      <c r="D27" t="s">
        <v>279</v>
      </c>
      <c r="E27" t="s">
        <v>280</v>
      </c>
      <c r="F27">
        <v>930146680</v>
      </c>
      <c r="G27">
        <v>684897955</v>
      </c>
      <c r="H27" s="8">
        <v>33450</v>
      </c>
      <c r="I27" t="s">
        <v>66</v>
      </c>
      <c r="J27" s="8">
        <v>45219</v>
      </c>
      <c r="K27" t="s">
        <v>281</v>
      </c>
      <c r="L27" t="s">
        <v>157</v>
      </c>
      <c r="M27" t="s">
        <v>189</v>
      </c>
      <c r="N27" t="s">
        <v>282</v>
      </c>
      <c r="O27" t="s">
        <v>198</v>
      </c>
      <c r="P27">
        <v>1</v>
      </c>
      <c r="Q27" t="s">
        <v>1004</v>
      </c>
    </row>
    <row r="28" spans="1:17" x14ac:dyDescent="0.3">
      <c r="A28" t="s">
        <v>283</v>
      </c>
      <c r="B28" t="s">
        <v>239</v>
      </c>
      <c r="C28" t="s">
        <v>146</v>
      </c>
      <c r="D28" t="s">
        <v>284</v>
      </c>
      <c r="E28" t="s">
        <v>285</v>
      </c>
      <c r="F28">
        <v>926358418</v>
      </c>
      <c r="G28">
        <v>684967652</v>
      </c>
      <c r="H28" s="8">
        <v>35679</v>
      </c>
      <c r="I28" t="s">
        <v>66</v>
      </c>
      <c r="J28" s="8">
        <v>45225</v>
      </c>
      <c r="K28" t="s">
        <v>286</v>
      </c>
      <c r="L28" t="s">
        <v>89</v>
      </c>
      <c r="M28" t="s">
        <v>141</v>
      </c>
      <c r="N28" t="s">
        <v>287</v>
      </c>
      <c r="O28" t="s">
        <v>198</v>
      </c>
      <c r="P28">
        <v>0</v>
      </c>
      <c r="Q28" t="s">
        <v>1005</v>
      </c>
    </row>
    <row r="29" spans="1:17" x14ac:dyDescent="0.3">
      <c r="A29" t="s">
        <v>288</v>
      </c>
      <c r="B29" t="s">
        <v>289</v>
      </c>
      <c r="C29" t="s">
        <v>290</v>
      </c>
      <c r="D29" t="s">
        <v>291</v>
      </c>
      <c r="E29" t="s">
        <v>292</v>
      </c>
      <c r="F29">
        <v>969552345</v>
      </c>
      <c r="G29">
        <v>695322757</v>
      </c>
      <c r="H29" s="8">
        <v>40826</v>
      </c>
      <c r="I29" t="s">
        <v>66</v>
      </c>
      <c r="J29" s="8">
        <v>45229</v>
      </c>
      <c r="K29" t="s">
        <v>293</v>
      </c>
      <c r="L29" t="s">
        <v>294</v>
      </c>
      <c r="M29" t="s">
        <v>295</v>
      </c>
      <c r="N29" t="s">
        <v>296</v>
      </c>
      <c r="O29" t="s">
        <v>198</v>
      </c>
      <c r="P29">
        <v>7</v>
      </c>
      <c r="Q29" t="s">
        <v>1006</v>
      </c>
    </row>
    <row r="30" spans="1:17" x14ac:dyDescent="0.3">
      <c r="A30" t="s">
        <v>297</v>
      </c>
      <c r="B30" t="s">
        <v>298</v>
      </c>
      <c r="C30" t="s">
        <v>299</v>
      </c>
      <c r="D30" t="s">
        <v>300</v>
      </c>
      <c r="E30" t="s">
        <v>301</v>
      </c>
      <c r="F30">
        <v>958287329</v>
      </c>
      <c r="G30">
        <v>621133984</v>
      </c>
      <c r="H30" s="8">
        <v>39389</v>
      </c>
      <c r="I30" t="s">
        <v>87</v>
      </c>
      <c r="J30" s="8">
        <v>45200</v>
      </c>
      <c r="K30" t="s">
        <v>286</v>
      </c>
      <c r="L30" t="s">
        <v>89</v>
      </c>
      <c r="M30" t="s">
        <v>196</v>
      </c>
      <c r="N30" t="s">
        <v>302</v>
      </c>
      <c r="O30" t="s">
        <v>303</v>
      </c>
      <c r="P30">
        <v>2</v>
      </c>
      <c r="Q30" t="s">
        <v>1007</v>
      </c>
    </row>
    <row r="31" spans="1:17" x14ac:dyDescent="0.3">
      <c r="A31" t="s">
        <v>304</v>
      </c>
      <c r="B31" t="s">
        <v>305</v>
      </c>
      <c r="C31" t="s">
        <v>306</v>
      </c>
      <c r="D31" t="s">
        <v>307</v>
      </c>
      <c r="E31" t="s">
        <v>308</v>
      </c>
      <c r="F31">
        <v>904852726</v>
      </c>
      <c r="G31">
        <v>626953008</v>
      </c>
      <c r="H31" s="8">
        <v>37661</v>
      </c>
      <c r="I31" t="s">
        <v>138</v>
      </c>
      <c r="J31" s="8">
        <v>45219</v>
      </c>
      <c r="K31" t="s">
        <v>309</v>
      </c>
      <c r="L31" t="s">
        <v>310</v>
      </c>
      <c r="M31" t="s">
        <v>295</v>
      </c>
      <c r="N31" t="s">
        <v>311</v>
      </c>
      <c r="O31" t="s">
        <v>312</v>
      </c>
      <c r="P31">
        <v>9</v>
      </c>
      <c r="Q31" t="s">
        <v>1008</v>
      </c>
    </row>
    <row r="32" spans="1:17" x14ac:dyDescent="0.3">
      <c r="A32" t="s">
        <v>313</v>
      </c>
      <c r="B32" t="s">
        <v>161</v>
      </c>
      <c r="C32" t="s">
        <v>314</v>
      </c>
      <c r="D32" t="s">
        <v>315</v>
      </c>
      <c r="E32" t="s">
        <v>316</v>
      </c>
      <c r="F32">
        <v>961327461</v>
      </c>
      <c r="G32">
        <v>643634614</v>
      </c>
      <c r="H32" s="8">
        <v>34458</v>
      </c>
      <c r="I32" t="s">
        <v>77</v>
      </c>
      <c r="J32" s="8"/>
      <c r="K32" t="s">
        <v>317</v>
      </c>
      <c r="L32" t="s">
        <v>318</v>
      </c>
      <c r="M32" t="s">
        <v>319</v>
      </c>
      <c r="N32" t="s">
        <v>320</v>
      </c>
      <c r="O32" t="s">
        <v>321</v>
      </c>
      <c r="Q32" t="s">
        <v>1009</v>
      </c>
    </row>
    <row r="33" spans="1:17" x14ac:dyDescent="0.3">
      <c r="A33" t="s">
        <v>322</v>
      </c>
      <c r="B33" t="s">
        <v>323</v>
      </c>
      <c r="C33" t="s">
        <v>324</v>
      </c>
      <c r="D33" t="s">
        <v>325</v>
      </c>
      <c r="E33" t="s">
        <v>326</v>
      </c>
      <c r="F33">
        <v>933727015</v>
      </c>
      <c r="G33">
        <v>638129083</v>
      </c>
      <c r="H33" s="8">
        <v>39168</v>
      </c>
      <c r="I33" t="s">
        <v>77</v>
      </c>
      <c r="J33" s="8">
        <v>45205</v>
      </c>
      <c r="K33" t="s">
        <v>327</v>
      </c>
      <c r="L33" t="s">
        <v>328</v>
      </c>
      <c r="M33" t="s">
        <v>165</v>
      </c>
      <c r="N33" t="s">
        <v>329</v>
      </c>
      <c r="O33" t="s">
        <v>112</v>
      </c>
      <c r="P33">
        <v>6</v>
      </c>
      <c r="Q33" t="s">
        <v>1010</v>
      </c>
    </row>
    <row r="34" spans="1:17" x14ac:dyDescent="0.3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>
        <v>996459330</v>
      </c>
      <c r="G34">
        <v>633603827</v>
      </c>
      <c r="H34" s="8">
        <v>42459</v>
      </c>
      <c r="I34" t="s">
        <v>87</v>
      </c>
      <c r="J34" s="8"/>
      <c r="K34" t="s">
        <v>335</v>
      </c>
      <c r="L34" t="s">
        <v>336</v>
      </c>
      <c r="M34" t="s">
        <v>337</v>
      </c>
      <c r="N34" t="s">
        <v>338</v>
      </c>
      <c r="O34" t="s">
        <v>303</v>
      </c>
      <c r="Q34" t="s">
        <v>1011</v>
      </c>
    </row>
    <row r="35" spans="1:17" x14ac:dyDescent="0.3">
      <c r="A35" t="s">
        <v>339</v>
      </c>
      <c r="B35" t="s">
        <v>340</v>
      </c>
      <c r="C35" t="s">
        <v>341</v>
      </c>
      <c r="D35" t="s">
        <v>342</v>
      </c>
      <c r="E35" t="s">
        <v>343</v>
      </c>
      <c r="F35">
        <v>919899663</v>
      </c>
      <c r="G35">
        <v>692437963</v>
      </c>
      <c r="H35" s="8">
        <v>38317</v>
      </c>
      <c r="I35" t="s">
        <v>87</v>
      </c>
      <c r="J35" s="8"/>
      <c r="K35" t="s">
        <v>344</v>
      </c>
      <c r="L35" t="s">
        <v>345</v>
      </c>
      <c r="M35" t="s">
        <v>69</v>
      </c>
      <c r="N35" t="s">
        <v>346</v>
      </c>
      <c r="O35" t="s">
        <v>347</v>
      </c>
      <c r="Q35" t="s">
        <v>1012</v>
      </c>
    </row>
    <row r="36" spans="1:17" x14ac:dyDescent="0.3">
      <c r="A36" t="s">
        <v>348</v>
      </c>
      <c r="B36" t="s">
        <v>349</v>
      </c>
      <c r="C36" t="s">
        <v>261</v>
      </c>
      <c r="D36" t="s">
        <v>350</v>
      </c>
      <c r="E36" t="s">
        <v>351</v>
      </c>
      <c r="F36">
        <v>943504875</v>
      </c>
      <c r="G36">
        <v>654009460</v>
      </c>
      <c r="H36" s="8">
        <v>34564</v>
      </c>
      <c r="I36" t="s">
        <v>66</v>
      </c>
      <c r="J36" s="8">
        <v>45220</v>
      </c>
      <c r="K36" t="s">
        <v>335</v>
      </c>
      <c r="L36" t="s">
        <v>336</v>
      </c>
      <c r="M36" t="s">
        <v>235</v>
      </c>
      <c r="N36" t="s">
        <v>352</v>
      </c>
      <c r="O36" t="s">
        <v>198</v>
      </c>
      <c r="P36">
        <v>2</v>
      </c>
      <c r="Q36" t="s">
        <v>1013</v>
      </c>
    </row>
    <row r="37" spans="1:17" x14ac:dyDescent="0.3">
      <c r="A37" t="s">
        <v>353</v>
      </c>
      <c r="B37" t="s">
        <v>248</v>
      </c>
      <c r="C37" t="s">
        <v>183</v>
      </c>
      <c r="D37" t="s">
        <v>354</v>
      </c>
      <c r="E37" t="s">
        <v>355</v>
      </c>
      <c r="F37">
        <v>973973527</v>
      </c>
      <c r="G37">
        <v>661954618</v>
      </c>
      <c r="H37" s="8">
        <v>40912</v>
      </c>
      <c r="I37" t="s">
        <v>66</v>
      </c>
      <c r="J37" s="8">
        <v>45223</v>
      </c>
      <c r="K37" t="s">
        <v>356</v>
      </c>
      <c r="L37" t="s">
        <v>357</v>
      </c>
      <c r="M37" t="s">
        <v>358</v>
      </c>
      <c r="N37" t="s">
        <v>359</v>
      </c>
      <c r="O37" t="s">
        <v>198</v>
      </c>
      <c r="P37">
        <v>3</v>
      </c>
      <c r="Q37" t="s">
        <v>1014</v>
      </c>
    </row>
    <row r="38" spans="1:17" x14ac:dyDescent="0.3">
      <c r="A38" t="s">
        <v>360</v>
      </c>
      <c r="B38" t="s">
        <v>63</v>
      </c>
      <c r="C38" t="s">
        <v>361</v>
      </c>
      <c r="D38" t="s">
        <v>362</v>
      </c>
      <c r="E38" t="s">
        <v>363</v>
      </c>
      <c r="F38">
        <v>983244832</v>
      </c>
      <c r="G38">
        <v>608962606</v>
      </c>
      <c r="H38" s="8">
        <v>39688</v>
      </c>
      <c r="I38" t="s">
        <v>87</v>
      </c>
      <c r="J38" s="8">
        <v>45209</v>
      </c>
      <c r="K38" t="s">
        <v>364</v>
      </c>
      <c r="L38" t="s">
        <v>79</v>
      </c>
      <c r="M38" t="s">
        <v>245</v>
      </c>
      <c r="N38" t="s">
        <v>365</v>
      </c>
      <c r="O38" t="s">
        <v>347</v>
      </c>
      <c r="P38">
        <v>7</v>
      </c>
      <c r="Q38" t="s">
        <v>1015</v>
      </c>
    </row>
    <row r="39" spans="1:17" x14ac:dyDescent="0.3">
      <c r="A39" t="s">
        <v>366</v>
      </c>
      <c r="B39" t="s">
        <v>73</v>
      </c>
      <c r="C39" t="s">
        <v>367</v>
      </c>
      <c r="D39" t="s">
        <v>368</v>
      </c>
      <c r="E39" t="s">
        <v>369</v>
      </c>
      <c r="F39">
        <v>927638906</v>
      </c>
      <c r="G39">
        <v>661822231</v>
      </c>
      <c r="H39" s="8">
        <v>36041</v>
      </c>
      <c r="I39" t="s">
        <v>118</v>
      </c>
      <c r="J39" s="8">
        <v>45211</v>
      </c>
      <c r="K39" t="s">
        <v>370</v>
      </c>
      <c r="L39" t="s">
        <v>140</v>
      </c>
      <c r="M39" t="s">
        <v>179</v>
      </c>
      <c r="N39" t="s">
        <v>371</v>
      </c>
      <c r="O39" t="s">
        <v>206</v>
      </c>
      <c r="P39">
        <v>1</v>
      </c>
      <c r="Q39" t="s">
        <v>1016</v>
      </c>
    </row>
    <row r="40" spans="1:17" x14ac:dyDescent="0.3">
      <c r="A40" t="s">
        <v>372</v>
      </c>
      <c r="B40" t="s">
        <v>373</v>
      </c>
      <c r="C40" t="s">
        <v>373</v>
      </c>
      <c r="D40" t="s">
        <v>374</v>
      </c>
      <c r="E40" t="s">
        <v>375</v>
      </c>
      <c r="F40">
        <v>955152949</v>
      </c>
      <c r="G40">
        <v>615173111</v>
      </c>
      <c r="H40" s="8">
        <v>37178</v>
      </c>
      <c r="I40" t="s">
        <v>118</v>
      </c>
      <c r="J40" s="8">
        <v>45226</v>
      </c>
      <c r="K40" t="s">
        <v>156</v>
      </c>
      <c r="L40" t="s">
        <v>157</v>
      </c>
      <c r="M40" t="s">
        <v>376</v>
      </c>
      <c r="N40" t="s">
        <v>377</v>
      </c>
      <c r="O40" t="s">
        <v>122</v>
      </c>
      <c r="P40">
        <v>1</v>
      </c>
      <c r="Q40" t="s">
        <v>1017</v>
      </c>
    </row>
    <row r="41" spans="1:17" x14ac:dyDescent="0.3">
      <c r="A41" t="s">
        <v>378</v>
      </c>
      <c r="B41" t="s">
        <v>153</v>
      </c>
      <c r="C41" t="s">
        <v>379</v>
      </c>
      <c r="D41" t="s">
        <v>380</v>
      </c>
      <c r="E41" t="s">
        <v>381</v>
      </c>
      <c r="F41">
        <v>995271644</v>
      </c>
      <c r="G41">
        <v>646224080</v>
      </c>
      <c r="H41" s="8">
        <v>41873</v>
      </c>
      <c r="I41" t="s">
        <v>87</v>
      </c>
      <c r="J41" s="8">
        <v>45224</v>
      </c>
      <c r="K41" t="s">
        <v>382</v>
      </c>
      <c r="L41" t="s">
        <v>328</v>
      </c>
      <c r="M41" t="s">
        <v>383</v>
      </c>
      <c r="N41" t="s">
        <v>384</v>
      </c>
      <c r="O41" t="s">
        <v>303</v>
      </c>
      <c r="P41">
        <v>9</v>
      </c>
      <c r="Q41" t="s">
        <v>1018</v>
      </c>
    </row>
    <row r="42" spans="1:17" x14ac:dyDescent="0.3">
      <c r="A42" t="s">
        <v>385</v>
      </c>
      <c r="B42" t="s">
        <v>184</v>
      </c>
      <c r="C42" t="s">
        <v>386</v>
      </c>
      <c r="D42" t="s">
        <v>387</v>
      </c>
      <c r="E42" t="s">
        <v>388</v>
      </c>
      <c r="F42">
        <v>986929810</v>
      </c>
      <c r="G42">
        <v>615628681</v>
      </c>
      <c r="H42" s="8">
        <v>41666</v>
      </c>
      <c r="I42" t="s">
        <v>66</v>
      </c>
      <c r="J42" s="8">
        <v>45227</v>
      </c>
      <c r="K42" t="s">
        <v>389</v>
      </c>
      <c r="L42" t="s">
        <v>68</v>
      </c>
      <c r="M42" t="s">
        <v>179</v>
      </c>
      <c r="N42" t="s">
        <v>390</v>
      </c>
      <c r="O42" t="s">
        <v>198</v>
      </c>
      <c r="P42">
        <v>8</v>
      </c>
      <c r="Q42" t="s">
        <v>1019</v>
      </c>
    </row>
    <row r="43" spans="1:17" x14ac:dyDescent="0.3">
      <c r="A43" t="s">
        <v>391</v>
      </c>
      <c r="B43" t="s">
        <v>299</v>
      </c>
      <c r="C43" t="s">
        <v>278</v>
      </c>
      <c r="D43" t="s">
        <v>392</v>
      </c>
      <c r="E43" t="s">
        <v>393</v>
      </c>
      <c r="F43">
        <v>996056733</v>
      </c>
      <c r="G43">
        <v>625838206</v>
      </c>
      <c r="H43" s="8">
        <v>41805</v>
      </c>
      <c r="I43" t="s">
        <v>138</v>
      </c>
      <c r="J43" s="8">
        <v>45232</v>
      </c>
      <c r="K43" t="s">
        <v>394</v>
      </c>
      <c r="L43" t="s">
        <v>395</v>
      </c>
      <c r="M43" t="s">
        <v>396</v>
      </c>
      <c r="N43" t="s">
        <v>397</v>
      </c>
      <c r="O43" t="s">
        <v>312</v>
      </c>
      <c r="P43">
        <v>7</v>
      </c>
      <c r="Q43" t="s">
        <v>1020</v>
      </c>
    </row>
    <row r="44" spans="1:17" x14ac:dyDescent="0.3">
      <c r="A44" t="s">
        <v>398</v>
      </c>
      <c r="B44" t="s">
        <v>183</v>
      </c>
      <c r="C44" t="s">
        <v>399</v>
      </c>
      <c r="D44" t="s">
        <v>400</v>
      </c>
      <c r="E44" t="s">
        <v>401</v>
      </c>
      <c r="F44">
        <v>932821399</v>
      </c>
      <c r="G44">
        <v>667013156</v>
      </c>
      <c r="H44" s="8">
        <v>38795</v>
      </c>
      <c r="I44" t="s">
        <v>118</v>
      </c>
      <c r="J44" s="8">
        <v>45235</v>
      </c>
      <c r="K44" t="s">
        <v>402</v>
      </c>
      <c r="L44" t="s">
        <v>403</v>
      </c>
      <c r="M44" t="s">
        <v>69</v>
      </c>
      <c r="N44" t="s">
        <v>404</v>
      </c>
      <c r="O44" t="s">
        <v>122</v>
      </c>
      <c r="P44">
        <v>5</v>
      </c>
      <c r="Q44" t="s">
        <v>1021</v>
      </c>
    </row>
    <row r="45" spans="1:17" x14ac:dyDescent="0.3">
      <c r="A45" t="s">
        <v>405</v>
      </c>
      <c r="B45" t="s">
        <v>134</v>
      </c>
      <c r="C45" t="s">
        <v>406</v>
      </c>
      <c r="D45" t="s">
        <v>407</v>
      </c>
      <c r="E45" t="s">
        <v>408</v>
      </c>
      <c r="F45">
        <v>900362371</v>
      </c>
      <c r="G45">
        <v>606515468</v>
      </c>
      <c r="H45" s="8">
        <v>37034</v>
      </c>
      <c r="I45" t="s">
        <v>66</v>
      </c>
      <c r="J45" s="8">
        <v>45217</v>
      </c>
      <c r="K45" t="s">
        <v>149</v>
      </c>
      <c r="L45" t="s">
        <v>100</v>
      </c>
      <c r="M45" t="s">
        <v>189</v>
      </c>
      <c r="N45" t="s">
        <v>409</v>
      </c>
      <c r="O45" t="s">
        <v>198</v>
      </c>
      <c r="P45">
        <v>5</v>
      </c>
      <c r="Q45" t="s">
        <v>1022</v>
      </c>
    </row>
    <row r="46" spans="1:17" x14ac:dyDescent="0.3">
      <c r="A46" t="s">
        <v>410</v>
      </c>
      <c r="B46" t="s">
        <v>331</v>
      </c>
      <c r="C46" t="s">
        <v>411</v>
      </c>
      <c r="D46" t="s">
        <v>412</v>
      </c>
      <c r="E46" t="s">
        <v>413</v>
      </c>
      <c r="F46">
        <v>932018748</v>
      </c>
      <c r="G46">
        <v>619873430</v>
      </c>
      <c r="H46" s="8">
        <v>35720</v>
      </c>
      <c r="I46" t="s">
        <v>77</v>
      </c>
      <c r="J46" s="8">
        <v>45217</v>
      </c>
      <c r="K46" t="s">
        <v>414</v>
      </c>
      <c r="L46" t="s">
        <v>68</v>
      </c>
      <c r="M46" t="s">
        <v>415</v>
      </c>
      <c r="N46" t="s">
        <v>416</v>
      </c>
      <c r="O46" t="s">
        <v>112</v>
      </c>
      <c r="P46">
        <v>2</v>
      </c>
      <c r="Q46" t="s">
        <v>1023</v>
      </c>
    </row>
    <row r="47" spans="1:17" x14ac:dyDescent="0.3">
      <c r="A47" t="s">
        <v>417</v>
      </c>
      <c r="B47" t="s">
        <v>239</v>
      </c>
      <c r="C47" t="s">
        <v>411</v>
      </c>
      <c r="D47" t="s">
        <v>418</v>
      </c>
      <c r="E47" t="s">
        <v>419</v>
      </c>
      <c r="F47">
        <v>981409327</v>
      </c>
      <c r="G47">
        <v>629887162</v>
      </c>
      <c r="H47" s="8">
        <v>34420</v>
      </c>
      <c r="I47" t="s">
        <v>138</v>
      </c>
      <c r="J47" s="8">
        <v>45206</v>
      </c>
      <c r="K47" t="s">
        <v>420</v>
      </c>
      <c r="L47" t="s">
        <v>421</v>
      </c>
      <c r="M47" t="s">
        <v>245</v>
      </c>
      <c r="N47" t="s">
        <v>422</v>
      </c>
      <c r="O47" t="s">
        <v>312</v>
      </c>
      <c r="P47">
        <v>3</v>
      </c>
      <c r="Q47" t="s">
        <v>1024</v>
      </c>
    </row>
    <row r="48" spans="1:17" x14ac:dyDescent="0.3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>
        <v>950227509</v>
      </c>
      <c r="G48">
        <v>615120012</v>
      </c>
      <c r="H48" s="8">
        <v>40190</v>
      </c>
      <c r="I48" t="s">
        <v>77</v>
      </c>
      <c r="J48" s="8"/>
      <c r="K48" t="s">
        <v>428</v>
      </c>
      <c r="L48" t="s">
        <v>429</v>
      </c>
      <c r="M48" t="s">
        <v>189</v>
      </c>
      <c r="N48" t="s">
        <v>430</v>
      </c>
      <c r="O48" t="s">
        <v>431</v>
      </c>
      <c r="Q48" t="s">
        <v>1025</v>
      </c>
    </row>
    <row r="49" spans="1:17" x14ac:dyDescent="0.3">
      <c r="A49" t="s">
        <v>432</v>
      </c>
      <c r="B49" t="s">
        <v>124</v>
      </c>
      <c r="C49" t="s">
        <v>306</v>
      </c>
      <c r="D49" t="s">
        <v>433</v>
      </c>
      <c r="E49" t="s">
        <v>434</v>
      </c>
      <c r="F49">
        <v>973208644</v>
      </c>
      <c r="G49">
        <v>663638660</v>
      </c>
      <c r="H49" s="8">
        <v>35328</v>
      </c>
      <c r="I49" t="s">
        <v>77</v>
      </c>
      <c r="J49" s="8">
        <v>45211</v>
      </c>
      <c r="K49" t="s">
        <v>435</v>
      </c>
      <c r="L49" t="s">
        <v>310</v>
      </c>
      <c r="M49" t="s">
        <v>150</v>
      </c>
      <c r="N49" t="s">
        <v>436</v>
      </c>
      <c r="O49" t="s">
        <v>112</v>
      </c>
      <c r="P49">
        <v>10</v>
      </c>
      <c r="Q49" t="s">
        <v>1026</v>
      </c>
    </row>
    <row r="50" spans="1:17" x14ac:dyDescent="0.3">
      <c r="A50" t="s">
        <v>437</v>
      </c>
      <c r="B50" t="s">
        <v>201</v>
      </c>
      <c r="C50" t="s">
        <v>168</v>
      </c>
      <c r="D50" t="s">
        <v>438</v>
      </c>
      <c r="E50" t="s">
        <v>439</v>
      </c>
      <c r="F50">
        <v>922185391</v>
      </c>
      <c r="G50">
        <v>636602337</v>
      </c>
      <c r="H50" s="8">
        <v>35693</v>
      </c>
      <c r="I50" t="s">
        <v>77</v>
      </c>
      <c r="J50" s="8">
        <v>45192</v>
      </c>
      <c r="K50" t="s">
        <v>317</v>
      </c>
      <c r="L50" t="s">
        <v>318</v>
      </c>
      <c r="M50" t="s">
        <v>245</v>
      </c>
      <c r="N50" t="s">
        <v>166</v>
      </c>
      <c r="O50" t="s">
        <v>112</v>
      </c>
      <c r="P50">
        <v>7</v>
      </c>
      <c r="Q50" t="s">
        <v>1027</v>
      </c>
    </row>
    <row r="51" spans="1:17" x14ac:dyDescent="0.3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>
        <v>918681982</v>
      </c>
      <c r="G51">
        <v>600765470</v>
      </c>
      <c r="H51" s="8">
        <v>41290</v>
      </c>
      <c r="I51" t="s">
        <v>77</v>
      </c>
      <c r="J51" s="8">
        <v>45216</v>
      </c>
      <c r="K51" t="s">
        <v>428</v>
      </c>
      <c r="L51" t="s">
        <v>429</v>
      </c>
      <c r="M51" t="s">
        <v>110</v>
      </c>
      <c r="N51" t="s">
        <v>445</v>
      </c>
      <c r="O51" t="s">
        <v>112</v>
      </c>
      <c r="P51">
        <v>5</v>
      </c>
      <c r="Q51" t="s">
        <v>1028</v>
      </c>
    </row>
    <row r="52" spans="1:17" x14ac:dyDescent="0.3">
      <c r="A52" t="s">
        <v>20</v>
      </c>
      <c r="B52" t="s">
        <v>298</v>
      </c>
      <c r="C52" t="s">
        <v>153</v>
      </c>
      <c r="D52" t="s">
        <v>446</v>
      </c>
      <c r="E52" t="s">
        <v>447</v>
      </c>
      <c r="F52">
        <v>929670878</v>
      </c>
      <c r="G52">
        <v>628791218</v>
      </c>
      <c r="H52" s="8">
        <v>40344</v>
      </c>
      <c r="I52" t="s">
        <v>77</v>
      </c>
      <c r="J52" s="8">
        <v>45189</v>
      </c>
      <c r="K52" t="s">
        <v>448</v>
      </c>
      <c r="L52" t="s">
        <v>226</v>
      </c>
      <c r="M52" t="s">
        <v>449</v>
      </c>
      <c r="N52" t="s">
        <v>450</v>
      </c>
      <c r="O52" t="s">
        <v>112</v>
      </c>
      <c r="P52">
        <v>7</v>
      </c>
      <c r="Q52" t="s">
        <v>1029</v>
      </c>
    </row>
    <row r="53" spans="1:17" x14ac:dyDescent="0.3">
      <c r="A53" t="s">
        <v>451</v>
      </c>
      <c r="B53" t="s">
        <v>305</v>
      </c>
      <c r="C53" t="s">
        <v>125</v>
      </c>
      <c r="D53" t="s">
        <v>452</v>
      </c>
      <c r="E53" t="s">
        <v>453</v>
      </c>
      <c r="F53">
        <v>905199743</v>
      </c>
      <c r="G53">
        <v>641407968</v>
      </c>
      <c r="H53" s="8">
        <v>40329</v>
      </c>
      <c r="I53" t="s">
        <v>77</v>
      </c>
      <c r="J53" s="8">
        <v>45217</v>
      </c>
      <c r="K53" t="s">
        <v>327</v>
      </c>
      <c r="L53" t="s">
        <v>328</v>
      </c>
      <c r="M53" t="s">
        <v>454</v>
      </c>
      <c r="N53" t="s">
        <v>455</v>
      </c>
      <c r="O53" t="s">
        <v>112</v>
      </c>
      <c r="P53">
        <v>6</v>
      </c>
      <c r="Q53" t="s">
        <v>1030</v>
      </c>
    </row>
    <row r="54" spans="1:17" x14ac:dyDescent="0.3">
      <c r="A54" t="s">
        <v>456</v>
      </c>
      <c r="B54" t="s">
        <v>457</v>
      </c>
      <c r="C54" t="s">
        <v>458</v>
      </c>
      <c r="D54" t="s">
        <v>459</v>
      </c>
      <c r="E54" t="s">
        <v>460</v>
      </c>
      <c r="F54">
        <v>921251296</v>
      </c>
      <c r="G54">
        <v>630209120</v>
      </c>
      <c r="H54" s="8">
        <v>39828</v>
      </c>
      <c r="I54" t="s">
        <v>118</v>
      </c>
      <c r="J54" s="8">
        <v>45236</v>
      </c>
      <c r="K54" t="s">
        <v>461</v>
      </c>
      <c r="L54" t="s">
        <v>120</v>
      </c>
      <c r="M54" t="s">
        <v>462</v>
      </c>
      <c r="N54" t="s">
        <v>463</v>
      </c>
      <c r="O54" t="s">
        <v>122</v>
      </c>
      <c r="P54">
        <v>10</v>
      </c>
      <c r="Q54" t="s">
        <v>1031</v>
      </c>
    </row>
    <row r="55" spans="1:17" x14ac:dyDescent="0.3">
      <c r="A55" t="s">
        <v>464</v>
      </c>
      <c r="B55" t="s">
        <v>115</v>
      </c>
      <c r="C55" t="s">
        <v>458</v>
      </c>
      <c r="D55" t="s">
        <v>465</v>
      </c>
      <c r="E55" t="s">
        <v>466</v>
      </c>
      <c r="F55">
        <v>900036986</v>
      </c>
      <c r="G55">
        <v>677069201</v>
      </c>
      <c r="H55" s="8">
        <v>34394</v>
      </c>
      <c r="I55" t="s">
        <v>87</v>
      </c>
      <c r="J55" s="8">
        <v>45228</v>
      </c>
      <c r="K55" t="s">
        <v>317</v>
      </c>
      <c r="L55" t="s">
        <v>318</v>
      </c>
      <c r="M55" t="s">
        <v>467</v>
      </c>
      <c r="N55" t="s">
        <v>468</v>
      </c>
      <c r="O55" t="s">
        <v>303</v>
      </c>
      <c r="P55">
        <v>3</v>
      </c>
      <c r="Q55" t="s">
        <v>1032</v>
      </c>
    </row>
    <row r="56" spans="1:17" x14ac:dyDescent="0.3">
      <c r="A56" t="s">
        <v>469</v>
      </c>
      <c r="B56" t="s">
        <v>442</v>
      </c>
      <c r="C56" t="s">
        <v>470</v>
      </c>
      <c r="D56" t="s">
        <v>471</v>
      </c>
      <c r="E56" t="s">
        <v>472</v>
      </c>
      <c r="F56">
        <v>920699548</v>
      </c>
      <c r="G56">
        <v>650300521</v>
      </c>
      <c r="H56" s="8">
        <v>39084</v>
      </c>
      <c r="I56" t="s">
        <v>66</v>
      </c>
      <c r="J56" s="8">
        <v>45227</v>
      </c>
      <c r="K56" t="s">
        <v>243</v>
      </c>
      <c r="L56" t="s">
        <v>244</v>
      </c>
      <c r="M56" t="s">
        <v>473</v>
      </c>
      <c r="N56" t="s">
        <v>474</v>
      </c>
      <c r="O56" t="s">
        <v>198</v>
      </c>
      <c r="P56">
        <v>2</v>
      </c>
      <c r="Q56" t="s">
        <v>1033</v>
      </c>
    </row>
    <row r="57" spans="1:17" x14ac:dyDescent="0.3">
      <c r="A57" t="s">
        <v>475</v>
      </c>
      <c r="B57" t="s">
        <v>63</v>
      </c>
      <c r="C57" t="s">
        <v>125</v>
      </c>
      <c r="D57" t="s">
        <v>476</v>
      </c>
      <c r="E57" t="s">
        <v>477</v>
      </c>
      <c r="F57">
        <v>937977607</v>
      </c>
      <c r="G57">
        <v>685273607</v>
      </c>
      <c r="H57" s="8">
        <v>40932</v>
      </c>
      <c r="I57" t="s">
        <v>77</v>
      </c>
      <c r="J57" s="8">
        <v>45230</v>
      </c>
      <c r="K57" t="s">
        <v>478</v>
      </c>
      <c r="L57" t="s">
        <v>89</v>
      </c>
      <c r="M57" t="s">
        <v>454</v>
      </c>
      <c r="N57" t="s">
        <v>479</v>
      </c>
      <c r="O57" t="s">
        <v>112</v>
      </c>
      <c r="P57">
        <v>5</v>
      </c>
      <c r="Q57" t="s">
        <v>1034</v>
      </c>
    </row>
    <row r="58" spans="1:17" x14ac:dyDescent="0.3">
      <c r="A58" t="s">
        <v>480</v>
      </c>
      <c r="B58" t="s">
        <v>481</v>
      </c>
      <c r="C58" t="s">
        <v>425</v>
      </c>
      <c r="D58" t="s">
        <v>482</v>
      </c>
      <c r="E58" t="s">
        <v>483</v>
      </c>
      <c r="F58">
        <v>990602186</v>
      </c>
      <c r="G58">
        <v>693012899</v>
      </c>
      <c r="H58" s="8">
        <v>34114</v>
      </c>
      <c r="I58" t="s">
        <v>77</v>
      </c>
      <c r="J58" s="8">
        <v>45224</v>
      </c>
      <c r="K58" t="s">
        <v>484</v>
      </c>
      <c r="L58" t="s">
        <v>336</v>
      </c>
      <c r="M58" t="s">
        <v>485</v>
      </c>
      <c r="N58" t="s">
        <v>486</v>
      </c>
      <c r="O58" t="s">
        <v>112</v>
      </c>
      <c r="P58">
        <v>7</v>
      </c>
      <c r="Q58" t="s">
        <v>1035</v>
      </c>
    </row>
    <row r="59" spans="1:17" x14ac:dyDescent="0.3">
      <c r="A59" t="s">
        <v>487</v>
      </c>
      <c r="B59" t="s">
        <v>488</v>
      </c>
      <c r="C59" t="s">
        <v>489</v>
      </c>
      <c r="D59" t="s">
        <v>490</v>
      </c>
      <c r="E59" t="s">
        <v>491</v>
      </c>
      <c r="F59">
        <v>966790048</v>
      </c>
      <c r="G59">
        <v>608405891</v>
      </c>
      <c r="H59" s="8">
        <v>37024</v>
      </c>
      <c r="I59" t="s">
        <v>98</v>
      </c>
      <c r="J59" s="8">
        <v>45226</v>
      </c>
      <c r="K59" t="s">
        <v>492</v>
      </c>
      <c r="L59" t="s">
        <v>493</v>
      </c>
      <c r="M59" t="s">
        <v>383</v>
      </c>
      <c r="N59" t="s">
        <v>494</v>
      </c>
      <c r="O59" t="s">
        <v>102</v>
      </c>
      <c r="P59">
        <v>0</v>
      </c>
      <c r="Q59" t="s">
        <v>1036</v>
      </c>
    </row>
    <row r="60" spans="1:17" x14ac:dyDescent="0.3">
      <c r="A60" t="s">
        <v>495</v>
      </c>
      <c r="B60" t="s">
        <v>496</v>
      </c>
      <c r="C60" t="s">
        <v>84</v>
      </c>
      <c r="D60" t="s">
        <v>497</v>
      </c>
      <c r="E60" t="s">
        <v>498</v>
      </c>
      <c r="F60">
        <v>909096312</v>
      </c>
      <c r="G60">
        <v>684539787</v>
      </c>
      <c r="H60" s="8">
        <v>36683</v>
      </c>
      <c r="I60" t="s">
        <v>66</v>
      </c>
      <c r="J60" s="8">
        <v>45210</v>
      </c>
      <c r="K60" t="s">
        <v>164</v>
      </c>
      <c r="L60" t="s">
        <v>157</v>
      </c>
      <c r="M60" t="s">
        <v>499</v>
      </c>
      <c r="N60" t="s">
        <v>500</v>
      </c>
      <c r="O60" t="s">
        <v>198</v>
      </c>
      <c r="P60">
        <v>8</v>
      </c>
      <c r="Q60" t="s">
        <v>1037</v>
      </c>
    </row>
    <row r="61" spans="1:17" x14ac:dyDescent="0.3">
      <c r="A61" t="s">
        <v>501</v>
      </c>
      <c r="B61" t="s">
        <v>502</v>
      </c>
      <c r="C61" t="s">
        <v>503</v>
      </c>
      <c r="D61" t="s">
        <v>504</v>
      </c>
      <c r="E61" t="s">
        <v>505</v>
      </c>
      <c r="F61">
        <v>910679952</v>
      </c>
      <c r="G61">
        <v>608481130</v>
      </c>
      <c r="H61" s="8">
        <v>38912</v>
      </c>
      <c r="I61" t="s">
        <v>98</v>
      </c>
      <c r="J61" s="8">
        <v>45220</v>
      </c>
      <c r="K61" t="s">
        <v>506</v>
      </c>
      <c r="L61" t="s">
        <v>507</v>
      </c>
      <c r="M61" t="s">
        <v>179</v>
      </c>
      <c r="N61" t="s">
        <v>508</v>
      </c>
      <c r="O61" t="s">
        <v>102</v>
      </c>
      <c r="P61">
        <v>9</v>
      </c>
      <c r="Q61" t="s">
        <v>1038</v>
      </c>
    </row>
    <row r="62" spans="1:17" x14ac:dyDescent="0.3">
      <c r="A62" t="s">
        <v>509</v>
      </c>
      <c r="B62" t="s">
        <v>510</v>
      </c>
      <c r="C62" t="s">
        <v>406</v>
      </c>
      <c r="D62" t="s">
        <v>511</v>
      </c>
      <c r="E62" t="s">
        <v>512</v>
      </c>
      <c r="F62">
        <v>986332249</v>
      </c>
      <c r="G62">
        <v>657892902</v>
      </c>
      <c r="H62" s="8">
        <v>39567</v>
      </c>
      <c r="I62" t="s">
        <v>77</v>
      </c>
      <c r="J62" s="8">
        <v>45229</v>
      </c>
      <c r="K62" t="s">
        <v>513</v>
      </c>
      <c r="L62" t="s">
        <v>429</v>
      </c>
      <c r="M62" t="s">
        <v>295</v>
      </c>
      <c r="N62" t="s">
        <v>514</v>
      </c>
      <c r="O62" t="s">
        <v>112</v>
      </c>
      <c r="P62">
        <v>3</v>
      </c>
      <c r="Q62" t="s">
        <v>1039</v>
      </c>
    </row>
    <row r="63" spans="1:17" x14ac:dyDescent="0.3">
      <c r="A63" t="s">
        <v>515</v>
      </c>
      <c r="B63" t="s">
        <v>74</v>
      </c>
      <c r="C63" t="s">
        <v>425</v>
      </c>
      <c r="D63" t="s">
        <v>516</v>
      </c>
      <c r="E63" t="s">
        <v>517</v>
      </c>
      <c r="F63">
        <v>925118392</v>
      </c>
      <c r="G63">
        <v>673607458</v>
      </c>
      <c r="H63" s="8">
        <v>36899</v>
      </c>
      <c r="I63" t="s">
        <v>66</v>
      </c>
      <c r="J63" s="8">
        <v>45190</v>
      </c>
      <c r="K63" t="s">
        <v>402</v>
      </c>
      <c r="L63" t="s">
        <v>403</v>
      </c>
      <c r="M63" t="s">
        <v>189</v>
      </c>
      <c r="N63" t="s">
        <v>518</v>
      </c>
      <c r="O63" t="s">
        <v>198</v>
      </c>
      <c r="P63">
        <v>3</v>
      </c>
      <c r="Q63" t="s">
        <v>1040</v>
      </c>
    </row>
    <row r="64" spans="1:17" x14ac:dyDescent="0.3">
      <c r="A64" t="s">
        <v>24</v>
      </c>
      <c r="B64" t="s">
        <v>183</v>
      </c>
      <c r="C64" t="s">
        <v>457</v>
      </c>
      <c r="D64" t="s">
        <v>519</v>
      </c>
      <c r="E64" t="s">
        <v>520</v>
      </c>
      <c r="F64">
        <v>904416969</v>
      </c>
      <c r="G64">
        <v>620658778</v>
      </c>
      <c r="H64" s="8">
        <v>36635</v>
      </c>
      <c r="I64" t="s">
        <v>87</v>
      </c>
      <c r="J64" s="8">
        <v>45230</v>
      </c>
      <c r="K64" t="s">
        <v>382</v>
      </c>
      <c r="L64" t="s">
        <v>328</v>
      </c>
      <c r="M64" t="s">
        <v>499</v>
      </c>
      <c r="N64" t="s">
        <v>521</v>
      </c>
      <c r="O64" t="s">
        <v>303</v>
      </c>
      <c r="P64">
        <v>1</v>
      </c>
      <c r="Q64" t="s">
        <v>1041</v>
      </c>
    </row>
    <row r="65" spans="1:17" x14ac:dyDescent="0.3">
      <c r="A65" t="s">
        <v>522</v>
      </c>
      <c r="B65" t="s">
        <v>386</v>
      </c>
      <c r="C65" t="s">
        <v>510</v>
      </c>
      <c r="D65" t="s">
        <v>523</v>
      </c>
      <c r="E65" t="s">
        <v>524</v>
      </c>
      <c r="F65">
        <v>955650540</v>
      </c>
      <c r="G65">
        <v>638609541</v>
      </c>
      <c r="H65" s="8">
        <v>33580</v>
      </c>
      <c r="I65" t="s">
        <v>98</v>
      </c>
      <c r="J65" s="8">
        <v>45203</v>
      </c>
      <c r="K65" t="s">
        <v>88</v>
      </c>
      <c r="L65" t="s">
        <v>89</v>
      </c>
      <c r="M65" t="s">
        <v>265</v>
      </c>
      <c r="N65" t="s">
        <v>525</v>
      </c>
      <c r="O65" t="s">
        <v>102</v>
      </c>
      <c r="P65">
        <v>0</v>
      </c>
      <c r="Q65" t="s">
        <v>1042</v>
      </c>
    </row>
    <row r="66" spans="1:17" x14ac:dyDescent="0.3">
      <c r="A66" t="s">
        <v>9</v>
      </c>
      <c r="B66" t="s">
        <v>526</v>
      </c>
      <c r="C66" t="s">
        <v>290</v>
      </c>
      <c r="D66" t="s">
        <v>527</v>
      </c>
      <c r="E66" t="s">
        <v>528</v>
      </c>
      <c r="F66">
        <v>939681703</v>
      </c>
      <c r="G66">
        <v>640131503</v>
      </c>
      <c r="H66" s="8">
        <v>37403</v>
      </c>
      <c r="I66" t="s">
        <v>87</v>
      </c>
      <c r="J66" s="8">
        <v>45212</v>
      </c>
      <c r="K66" t="s">
        <v>529</v>
      </c>
      <c r="L66" t="s">
        <v>234</v>
      </c>
      <c r="M66" t="s">
        <v>467</v>
      </c>
      <c r="N66" t="s">
        <v>530</v>
      </c>
      <c r="O66" t="s">
        <v>303</v>
      </c>
      <c r="P66">
        <v>8</v>
      </c>
      <c r="Q66" t="s">
        <v>1043</v>
      </c>
    </row>
    <row r="67" spans="1:17" x14ac:dyDescent="0.3">
      <c r="A67" t="s">
        <v>6</v>
      </c>
      <c r="B67" t="s">
        <v>248</v>
      </c>
      <c r="C67" t="s">
        <v>424</v>
      </c>
      <c r="D67" t="s">
        <v>531</v>
      </c>
      <c r="E67" t="s">
        <v>532</v>
      </c>
      <c r="F67">
        <v>975412473</v>
      </c>
      <c r="G67">
        <v>665912504</v>
      </c>
      <c r="H67" s="8">
        <v>36667</v>
      </c>
      <c r="I67" t="s">
        <v>118</v>
      </c>
      <c r="J67" s="8">
        <v>45190</v>
      </c>
      <c r="K67" t="s">
        <v>533</v>
      </c>
      <c r="L67" t="s">
        <v>336</v>
      </c>
      <c r="M67" t="s">
        <v>499</v>
      </c>
      <c r="N67" t="s">
        <v>534</v>
      </c>
      <c r="O67" t="s">
        <v>122</v>
      </c>
      <c r="P67">
        <v>7</v>
      </c>
      <c r="Q67" t="s">
        <v>1044</v>
      </c>
    </row>
    <row r="68" spans="1:17" x14ac:dyDescent="0.3">
      <c r="A68" t="s">
        <v>535</v>
      </c>
      <c r="B68" t="s">
        <v>536</v>
      </c>
      <c r="C68" t="s">
        <v>153</v>
      </c>
      <c r="D68" t="s">
        <v>537</v>
      </c>
      <c r="E68" t="s">
        <v>538</v>
      </c>
      <c r="F68">
        <v>954680084</v>
      </c>
      <c r="G68">
        <v>687490932</v>
      </c>
      <c r="H68" s="8">
        <v>40637</v>
      </c>
      <c r="I68" t="s">
        <v>77</v>
      </c>
      <c r="J68" s="8">
        <v>45224</v>
      </c>
      <c r="K68" t="s">
        <v>225</v>
      </c>
      <c r="L68" t="s">
        <v>226</v>
      </c>
      <c r="M68" t="s">
        <v>150</v>
      </c>
      <c r="N68" t="s">
        <v>539</v>
      </c>
      <c r="O68" t="s">
        <v>112</v>
      </c>
      <c r="P68">
        <v>9</v>
      </c>
      <c r="Q68" t="s">
        <v>1045</v>
      </c>
    </row>
    <row r="69" spans="1:17" x14ac:dyDescent="0.3">
      <c r="A69" t="s">
        <v>10</v>
      </c>
      <c r="B69" t="s">
        <v>540</v>
      </c>
      <c r="C69" t="s">
        <v>541</v>
      </c>
      <c r="D69" t="s">
        <v>542</v>
      </c>
      <c r="E69" t="s">
        <v>543</v>
      </c>
      <c r="F69">
        <v>952826030</v>
      </c>
      <c r="G69">
        <v>600426709</v>
      </c>
      <c r="H69" s="8">
        <v>35043</v>
      </c>
      <c r="I69" t="s">
        <v>66</v>
      </c>
      <c r="J69" s="8">
        <v>45230</v>
      </c>
      <c r="K69" t="s">
        <v>544</v>
      </c>
      <c r="L69" t="s">
        <v>120</v>
      </c>
      <c r="M69" t="s">
        <v>545</v>
      </c>
      <c r="N69" t="s">
        <v>546</v>
      </c>
      <c r="O69" t="s">
        <v>198</v>
      </c>
      <c r="P69">
        <v>7</v>
      </c>
      <c r="Q69" t="s">
        <v>1046</v>
      </c>
    </row>
    <row r="70" spans="1:17" x14ac:dyDescent="0.3">
      <c r="A70" t="s">
        <v>547</v>
      </c>
      <c r="B70" t="s">
        <v>239</v>
      </c>
      <c r="C70" t="s">
        <v>496</v>
      </c>
      <c r="D70" t="s">
        <v>548</v>
      </c>
      <c r="E70" t="s">
        <v>549</v>
      </c>
      <c r="F70">
        <v>925297066</v>
      </c>
      <c r="G70">
        <v>633260444</v>
      </c>
      <c r="H70" s="8">
        <v>36140</v>
      </c>
      <c r="I70" t="s">
        <v>138</v>
      </c>
      <c r="J70" s="8">
        <v>45201</v>
      </c>
      <c r="K70" t="s">
        <v>550</v>
      </c>
      <c r="L70" t="s">
        <v>551</v>
      </c>
      <c r="M70" t="s">
        <v>499</v>
      </c>
      <c r="N70" t="s">
        <v>552</v>
      </c>
      <c r="O70" t="s">
        <v>312</v>
      </c>
      <c r="P70">
        <v>5</v>
      </c>
      <c r="Q70" t="s">
        <v>1047</v>
      </c>
    </row>
    <row r="71" spans="1:17" x14ac:dyDescent="0.3">
      <c r="A71" t="s">
        <v>553</v>
      </c>
      <c r="B71" t="s">
        <v>193</v>
      </c>
      <c r="C71" t="s">
        <v>554</v>
      </c>
      <c r="D71" t="s">
        <v>555</v>
      </c>
      <c r="E71" t="s">
        <v>556</v>
      </c>
      <c r="F71">
        <v>952725867</v>
      </c>
      <c r="G71">
        <v>651956425</v>
      </c>
      <c r="H71" s="8">
        <v>34084</v>
      </c>
      <c r="I71" t="s">
        <v>66</v>
      </c>
      <c r="J71" s="8">
        <v>45213</v>
      </c>
      <c r="K71" t="s">
        <v>557</v>
      </c>
      <c r="L71" t="s">
        <v>558</v>
      </c>
      <c r="M71" t="s">
        <v>179</v>
      </c>
      <c r="N71" t="s">
        <v>559</v>
      </c>
      <c r="O71" t="s">
        <v>198</v>
      </c>
      <c r="P71">
        <v>9</v>
      </c>
      <c r="Q71" t="s">
        <v>1048</v>
      </c>
    </row>
    <row r="72" spans="1:17" x14ac:dyDescent="0.3">
      <c r="A72" t="s">
        <v>560</v>
      </c>
      <c r="B72" t="s">
        <v>561</v>
      </c>
      <c r="C72" t="s">
        <v>399</v>
      </c>
      <c r="D72" t="s">
        <v>562</v>
      </c>
      <c r="E72" t="s">
        <v>563</v>
      </c>
      <c r="F72">
        <v>996954096</v>
      </c>
      <c r="G72">
        <v>659509163</v>
      </c>
      <c r="H72" s="8">
        <v>36325</v>
      </c>
      <c r="I72" t="s">
        <v>77</v>
      </c>
      <c r="J72" s="8">
        <v>45229</v>
      </c>
      <c r="K72" t="s">
        <v>564</v>
      </c>
      <c r="L72" t="s">
        <v>100</v>
      </c>
      <c r="M72" t="s">
        <v>90</v>
      </c>
      <c r="N72" t="s">
        <v>565</v>
      </c>
      <c r="O72" t="s">
        <v>112</v>
      </c>
      <c r="P72">
        <v>1</v>
      </c>
      <c r="Q72" t="s">
        <v>1049</v>
      </c>
    </row>
    <row r="73" spans="1:17" x14ac:dyDescent="0.3">
      <c r="A73" t="s">
        <v>566</v>
      </c>
      <c r="B73" t="s">
        <v>63</v>
      </c>
      <c r="C73" t="s">
        <v>255</v>
      </c>
      <c r="D73" t="s">
        <v>567</v>
      </c>
      <c r="E73" t="s">
        <v>568</v>
      </c>
      <c r="F73">
        <v>920996787</v>
      </c>
      <c r="G73">
        <v>603715888</v>
      </c>
      <c r="H73" s="8">
        <v>33330</v>
      </c>
      <c r="I73" t="s">
        <v>118</v>
      </c>
      <c r="J73" s="8">
        <v>45194</v>
      </c>
      <c r="K73" t="s">
        <v>492</v>
      </c>
      <c r="L73" t="s">
        <v>493</v>
      </c>
      <c r="M73" t="s">
        <v>569</v>
      </c>
      <c r="N73" t="s">
        <v>570</v>
      </c>
      <c r="O73" t="s">
        <v>122</v>
      </c>
      <c r="P73">
        <v>7</v>
      </c>
      <c r="Q73" t="s">
        <v>1050</v>
      </c>
    </row>
    <row r="74" spans="1:17" x14ac:dyDescent="0.3">
      <c r="A74" t="s">
        <v>571</v>
      </c>
      <c r="B74" t="s">
        <v>572</v>
      </c>
      <c r="C74" t="s">
        <v>441</v>
      </c>
      <c r="D74" t="s">
        <v>573</v>
      </c>
      <c r="E74" t="s">
        <v>574</v>
      </c>
      <c r="F74">
        <v>985743189</v>
      </c>
      <c r="G74">
        <v>689706559</v>
      </c>
      <c r="H74" s="8">
        <v>33521</v>
      </c>
      <c r="I74" t="s">
        <v>98</v>
      </c>
      <c r="J74" s="8">
        <v>45232</v>
      </c>
      <c r="K74" t="s">
        <v>575</v>
      </c>
      <c r="L74" t="s">
        <v>576</v>
      </c>
      <c r="M74" t="s">
        <v>577</v>
      </c>
      <c r="N74" t="s">
        <v>578</v>
      </c>
      <c r="O74" t="s">
        <v>102</v>
      </c>
      <c r="P74">
        <v>3</v>
      </c>
      <c r="Q74" t="s">
        <v>1051</v>
      </c>
    </row>
    <row r="75" spans="1:17" x14ac:dyDescent="0.3">
      <c r="A75" t="s">
        <v>579</v>
      </c>
      <c r="B75" t="s">
        <v>193</v>
      </c>
      <c r="C75" t="s">
        <v>145</v>
      </c>
      <c r="D75" t="s">
        <v>580</v>
      </c>
      <c r="E75" t="s">
        <v>581</v>
      </c>
      <c r="F75">
        <v>920898699</v>
      </c>
      <c r="G75">
        <v>615671907</v>
      </c>
      <c r="H75" s="8">
        <v>42794</v>
      </c>
      <c r="I75" t="s">
        <v>77</v>
      </c>
      <c r="J75" s="8">
        <v>45190</v>
      </c>
      <c r="K75" t="s">
        <v>264</v>
      </c>
      <c r="L75" t="s">
        <v>226</v>
      </c>
      <c r="M75" t="s">
        <v>358</v>
      </c>
      <c r="N75" t="s">
        <v>582</v>
      </c>
      <c r="O75" t="s">
        <v>112</v>
      </c>
      <c r="P75">
        <v>10</v>
      </c>
      <c r="Q75" t="s">
        <v>1052</v>
      </c>
    </row>
    <row r="76" spans="1:17" x14ac:dyDescent="0.3">
      <c r="A76" t="s">
        <v>583</v>
      </c>
      <c r="B76" t="s">
        <v>349</v>
      </c>
      <c r="C76" t="s">
        <v>201</v>
      </c>
      <c r="D76" t="s">
        <v>584</v>
      </c>
      <c r="E76" t="s">
        <v>585</v>
      </c>
      <c r="F76">
        <v>975951646</v>
      </c>
      <c r="G76">
        <v>677863221</v>
      </c>
      <c r="H76" s="8">
        <v>38520</v>
      </c>
      <c r="I76" t="s">
        <v>87</v>
      </c>
      <c r="J76" s="8">
        <v>45188</v>
      </c>
      <c r="K76" t="s">
        <v>586</v>
      </c>
      <c r="L76" t="s">
        <v>336</v>
      </c>
      <c r="M76" t="s">
        <v>227</v>
      </c>
      <c r="N76" t="s">
        <v>587</v>
      </c>
      <c r="O76" t="s">
        <v>303</v>
      </c>
      <c r="P76">
        <v>5</v>
      </c>
      <c r="Q76" t="s">
        <v>1053</v>
      </c>
    </row>
    <row r="77" spans="1:17" x14ac:dyDescent="0.3">
      <c r="A77" t="s">
        <v>588</v>
      </c>
      <c r="B77" t="s">
        <v>145</v>
      </c>
      <c r="C77" t="s">
        <v>541</v>
      </c>
      <c r="D77" t="s">
        <v>589</v>
      </c>
      <c r="E77" t="s">
        <v>590</v>
      </c>
      <c r="F77">
        <v>944527436</v>
      </c>
      <c r="G77">
        <v>609852775</v>
      </c>
      <c r="H77" s="8">
        <v>38541</v>
      </c>
      <c r="I77" t="s">
        <v>138</v>
      </c>
      <c r="J77" s="8">
        <v>45196</v>
      </c>
      <c r="K77" t="s">
        <v>281</v>
      </c>
      <c r="L77" t="s">
        <v>157</v>
      </c>
      <c r="M77" t="s">
        <v>449</v>
      </c>
      <c r="N77" t="s">
        <v>591</v>
      </c>
      <c r="O77" t="s">
        <v>312</v>
      </c>
      <c r="P77">
        <v>3</v>
      </c>
      <c r="Q77" t="s">
        <v>1054</v>
      </c>
    </row>
    <row r="78" spans="1:17" x14ac:dyDescent="0.3">
      <c r="A78" t="s">
        <v>592</v>
      </c>
      <c r="B78" t="s">
        <v>536</v>
      </c>
      <c r="C78" t="s">
        <v>125</v>
      </c>
      <c r="D78" t="s">
        <v>593</v>
      </c>
      <c r="E78" t="s">
        <v>594</v>
      </c>
      <c r="F78">
        <v>977999503</v>
      </c>
      <c r="G78">
        <v>614999294</v>
      </c>
      <c r="H78" s="8">
        <v>37939</v>
      </c>
      <c r="I78" t="s">
        <v>77</v>
      </c>
      <c r="J78" s="8">
        <v>45189</v>
      </c>
      <c r="K78" t="s">
        <v>595</v>
      </c>
      <c r="L78" t="s">
        <v>294</v>
      </c>
      <c r="M78" t="s">
        <v>319</v>
      </c>
      <c r="N78" t="s">
        <v>596</v>
      </c>
      <c r="O78" t="s">
        <v>112</v>
      </c>
      <c r="P78">
        <v>1</v>
      </c>
      <c r="Q78" t="s">
        <v>1055</v>
      </c>
    </row>
    <row r="79" spans="1:17" x14ac:dyDescent="0.3">
      <c r="A79" t="s">
        <v>597</v>
      </c>
      <c r="B79" t="s">
        <v>598</v>
      </c>
      <c r="C79" t="s">
        <v>314</v>
      </c>
      <c r="D79" t="s">
        <v>599</v>
      </c>
      <c r="E79" t="s">
        <v>600</v>
      </c>
      <c r="F79">
        <v>980962230</v>
      </c>
      <c r="G79">
        <v>661802786</v>
      </c>
      <c r="H79" s="8">
        <v>38003</v>
      </c>
      <c r="I79" t="s">
        <v>77</v>
      </c>
      <c r="J79" s="8">
        <v>45233</v>
      </c>
      <c r="K79" t="s">
        <v>601</v>
      </c>
      <c r="L79" t="s">
        <v>336</v>
      </c>
      <c r="M79" t="s">
        <v>499</v>
      </c>
      <c r="N79" t="s">
        <v>602</v>
      </c>
      <c r="O79" t="s">
        <v>112</v>
      </c>
      <c r="P79">
        <v>3</v>
      </c>
      <c r="Q79" t="s">
        <v>1056</v>
      </c>
    </row>
    <row r="80" spans="1:17" x14ac:dyDescent="0.3">
      <c r="A80" t="s">
        <v>603</v>
      </c>
      <c r="B80" t="s">
        <v>269</v>
      </c>
      <c r="C80" t="s">
        <v>604</v>
      </c>
      <c r="D80" t="s">
        <v>605</v>
      </c>
      <c r="E80" t="s">
        <v>606</v>
      </c>
      <c r="F80">
        <v>988959329</v>
      </c>
      <c r="G80">
        <v>641761472</v>
      </c>
      <c r="H80" s="8">
        <v>37178</v>
      </c>
      <c r="I80" t="s">
        <v>66</v>
      </c>
      <c r="J80" s="8">
        <v>45191</v>
      </c>
      <c r="K80" t="s">
        <v>607</v>
      </c>
      <c r="L80" t="s">
        <v>608</v>
      </c>
      <c r="M80" t="s">
        <v>179</v>
      </c>
      <c r="N80" t="s">
        <v>609</v>
      </c>
      <c r="O80" t="s">
        <v>610</v>
      </c>
      <c r="P80">
        <v>8</v>
      </c>
      <c r="Q80" t="s">
        <v>1057</v>
      </c>
    </row>
    <row r="81" spans="1:17" x14ac:dyDescent="0.3">
      <c r="A81" t="s">
        <v>611</v>
      </c>
      <c r="B81" t="s">
        <v>572</v>
      </c>
      <c r="C81" t="s">
        <v>561</v>
      </c>
      <c r="D81" t="s">
        <v>612</v>
      </c>
      <c r="E81" t="s">
        <v>613</v>
      </c>
      <c r="F81">
        <v>908183767</v>
      </c>
      <c r="G81">
        <v>626232341</v>
      </c>
      <c r="H81" s="8">
        <v>40370</v>
      </c>
      <c r="I81" t="s">
        <v>87</v>
      </c>
      <c r="J81" s="8">
        <v>45199</v>
      </c>
      <c r="K81" t="s">
        <v>614</v>
      </c>
      <c r="L81" t="s">
        <v>100</v>
      </c>
      <c r="M81" t="s">
        <v>485</v>
      </c>
      <c r="N81" t="s">
        <v>615</v>
      </c>
      <c r="O81" t="s">
        <v>303</v>
      </c>
      <c r="P81">
        <v>4</v>
      </c>
      <c r="Q81" t="s">
        <v>1058</v>
      </c>
    </row>
    <row r="82" spans="1:17" x14ac:dyDescent="0.3">
      <c r="A82" t="s">
        <v>25</v>
      </c>
      <c r="B82" t="s">
        <v>125</v>
      </c>
      <c r="C82" t="s">
        <v>425</v>
      </c>
      <c r="D82" t="s">
        <v>616</v>
      </c>
      <c r="E82" t="s">
        <v>617</v>
      </c>
      <c r="F82">
        <v>911031170</v>
      </c>
      <c r="G82">
        <v>634210890</v>
      </c>
      <c r="H82" s="8">
        <v>36257</v>
      </c>
      <c r="I82" t="s">
        <v>98</v>
      </c>
      <c r="J82" s="8">
        <v>45222</v>
      </c>
      <c r="K82" t="s">
        <v>414</v>
      </c>
      <c r="L82" t="s">
        <v>68</v>
      </c>
      <c r="M82" t="s">
        <v>141</v>
      </c>
      <c r="N82" t="s">
        <v>618</v>
      </c>
      <c r="O82" t="s">
        <v>102</v>
      </c>
      <c r="P82">
        <v>7</v>
      </c>
      <c r="Q82" t="s">
        <v>1059</v>
      </c>
    </row>
    <row r="83" spans="1:17" x14ac:dyDescent="0.3">
      <c r="A83" t="s">
        <v>619</v>
      </c>
      <c r="B83" t="s">
        <v>306</v>
      </c>
      <c r="C83" t="s">
        <v>314</v>
      </c>
      <c r="D83" t="s">
        <v>620</v>
      </c>
      <c r="E83" t="s">
        <v>621</v>
      </c>
      <c r="F83">
        <v>964018525</v>
      </c>
      <c r="G83">
        <v>612868702</v>
      </c>
      <c r="H83" s="8">
        <v>40663</v>
      </c>
      <c r="I83" t="s">
        <v>118</v>
      </c>
      <c r="J83" s="8">
        <v>45205</v>
      </c>
      <c r="K83" t="s">
        <v>533</v>
      </c>
      <c r="L83" t="s">
        <v>336</v>
      </c>
      <c r="M83" t="s">
        <v>80</v>
      </c>
      <c r="N83" t="s">
        <v>525</v>
      </c>
      <c r="O83" t="s">
        <v>122</v>
      </c>
      <c r="P83">
        <v>5</v>
      </c>
      <c r="Q83" t="s">
        <v>1060</v>
      </c>
    </row>
    <row r="84" spans="1:17" x14ac:dyDescent="0.3">
      <c r="A84" t="s">
        <v>622</v>
      </c>
      <c r="B84" t="s">
        <v>324</v>
      </c>
      <c r="C84" t="s">
        <v>604</v>
      </c>
      <c r="D84" t="s">
        <v>623</v>
      </c>
      <c r="E84" t="s">
        <v>624</v>
      </c>
      <c r="F84">
        <v>952315344</v>
      </c>
      <c r="G84">
        <v>613987789</v>
      </c>
      <c r="H84" s="8">
        <v>34147</v>
      </c>
      <c r="I84" t="s">
        <v>138</v>
      </c>
      <c r="J84" s="8">
        <v>45216</v>
      </c>
      <c r="K84" t="s">
        <v>356</v>
      </c>
      <c r="L84" t="s">
        <v>357</v>
      </c>
      <c r="M84" t="s">
        <v>625</v>
      </c>
      <c r="N84" t="s">
        <v>626</v>
      </c>
      <c r="O84" t="s">
        <v>312</v>
      </c>
      <c r="P84">
        <v>7</v>
      </c>
      <c r="Q84" t="s">
        <v>1061</v>
      </c>
    </row>
    <row r="85" spans="1:17" x14ac:dyDescent="0.3">
      <c r="A85" t="s">
        <v>3</v>
      </c>
      <c r="B85" t="s">
        <v>367</v>
      </c>
      <c r="C85" t="s">
        <v>554</v>
      </c>
      <c r="D85" t="s">
        <v>627</v>
      </c>
      <c r="E85" t="s">
        <v>628</v>
      </c>
      <c r="F85">
        <v>964251987</v>
      </c>
      <c r="G85">
        <v>676628178</v>
      </c>
      <c r="H85" s="8">
        <v>39647</v>
      </c>
      <c r="I85" t="s">
        <v>77</v>
      </c>
      <c r="J85" s="8">
        <v>45197</v>
      </c>
      <c r="K85" t="s">
        <v>629</v>
      </c>
      <c r="L85" t="s">
        <v>226</v>
      </c>
      <c r="M85" t="s">
        <v>449</v>
      </c>
      <c r="N85" t="s">
        <v>630</v>
      </c>
      <c r="O85" t="s">
        <v>112</v>
      </c>
      <c r="P85">
        <v>2</v>
      </c>
      <c r="Q85" t="s">
        <v>1062</v>
      </c>
    </row>
    <row r="86" spans="1:17" x14ac:dyDescent="0.3">
      <c r="A86" t="s">
        <v>18</v>
      </c>
      <c r="B86" t="s">
        <v>411</v>
      </c>
      <c r="C86" t="s">
        <v>323</v>
      </c>
      <c r="D86" t="s">
        <v>631</v>
      </c>
      <c r="E86" t="s">
        <v>632</v>
      </c>
      <c r="F86">
        <v>956462400</v>
      </c>
      <c r="G86">
        <v>671905755</v>
      </c>
      <c r="H86" s="8">
        <v>33403</v>
      </c>
      <c r="I86" t="s">
        <v>98</v>
      </c>
      <c r="J86" s="8">
        <v>45187</v>
      </c>
      <c r="K86" t="s">
        <v>428</v>
      </c>
      <c r="L86" t="s">
        <v>429</v>
      </c>
      <c r="M86" t="s">
        <v>196</v>
      </c>
      <c r="N86" t="s">
        <v>633</v>
      </c>
      <c r="O86" t="s">
        <v>102</v>
      </c>
      <c r="P86">
        <v>0</v>
      </c>
      <c r="Q86" t="s">
        <v>1063</v>
      </c>
    </row>
    <row r="87" spans="1:17" x14ac:dyDescent="0.3">
      <c r="A87" t="s">
        <v>634</v>
      </c>
      <c r="B87" t="s">
        <v>406</v>
      </c>
      <c r="C87" t="s">
        <v>635</v>
      </c>
      <c r="D87" t="s">
        <v>636</v>
      </c>
      <c r="E87" t="s">
        <v>637</v>
      </c>
      <c r="F87">
        <v>900412421</v>
      </c>
      <c r="G87">
        <v>677444797</v>
      </c>
      <c r="H87" s="8">
        <v>36851</v>
      </c>
      <c r="I87" t="s">
        <v>118</v>
      </c>
      <c r="J87" s="8">
        <v>45227</v>
      </c>
      <c r="K87" t="s">
        <v>638</v>
      </c>
      <c r="L87" t="s">
        <v>639</v>
      </c>
      <c r="M87" t="s">
        <v>467</v>
      </c>
      <c r="N87" t="s">
        <v>640</v>
      </c>
      <c r="O87" t="s">
        <v>122</v>
      </c>
      <c r="P87">
        <v>5</v>
      </c>
      <c r="Q87" t="s">
        <v>1064</v>
      </c>
    </row>
    <row r="88" spans="1:17" x14ac:dyDescent="0.3">
      <c r="A88" t="s">
        <v>641</v>
      </c>
      <c r="B88" t="s">
        <v>604</v>
      </c>
      <c r="C88" t="s">
        <v>572</v>
      </c>
      <c r="D88" t="s">
        <v>642</v>
      </c>
      <c r="E88" t="s">
        <v>643</v>
      </c>
      <c r="F88">
        <v>903901189</v>
      </c>
      <c r="G88">
        <v>661839521</v>
      </c>
      <c r="H88" s="8">
        <v>33714</v>
      </c>
      <c r="I88" t="s">
        <v>138</v>
      </c>
      <c r="J88" s="8">
        <v>45229</v>
      </c>
      <c r="K88" t="s">
        <v>644</v>
      </c>
      <c r="L88" t="s">
        <v>79</v>
      </c>
      <c r="M88" t="s">
        <v>235</v>
      </c>
      <c r="N88" t="s">
        <v>645</v>
      </c>
      <c r="O88" t="s">
        <v>312</v>
      </c>
      <c r="P88">
        <v>10</v>
      </c>
      <c r="Q88" t="s">
        <v>1065</v>
      </c>
    </row>
    <row r="89" spans="1:17" x14ac:dyDescent="0.3">
      <c r="A89" t="s">
        <v>646</v>
      </c>
      <c r="B89" t="s">
        <v>424</v>
      </c>
      <c r="C89" t="s">
        <v>647</v>
      </c>
      <c r="D89" t="s">
        <v>648</v>
      </c>
      <c r="E89" t="s">
        <v>649</v>
      </c>
      <c r="F89">
        <v>957076125</v>
      </c>
      <c r="G89">
        <v>618923362</v>
      </c>
      <c r="H89" s="8">
        <v>41838</v>
      </c>
      <c r="I89" t="s">
        <v>87</v>
      </c>
      <c r="J89" s="8">
        <v>45236</v>
      </c>
      <c r="K89" t="s">
        <v>243</v>
      </c>
      <c r="L89" t="s">
        <v>244</v>
      </c>
      <c r="M89" t="s">
        <v>130</v>
      </c>
      <c r="N89" t="s">
        <v>650</v>
      </c>
      <c r="O89" t="s">
        <v>303</v>
      </c>
      <c r="P89">
        <v>0</v>
      </c>
      <c r="Q89" t="s">
        <v>1066</v>
      </c>
    </row>
    <row r="90" spans="1:17" x14ac:dyDescent="0.3">
      <c r="A90" t="s">
        <v>651</v>
      </c>
      <c r="B90" t="s">
        <v>332</v>
      </c>
      <c r="C90" t="s">
        <v>183</v>
      </c>
      <c r="D90" t="s">
        <v>652</v>
      </c>
      <c r="E90" t="s">
        <v>653</v>
      </c>
      <c r="F90">
        <v>929018401</v>
      </c>
      <c r="G90">
        <v>602092989</v>
      </c>
      <c r="H90" s="8">
        <v>33622</v>
      </c>
      <c r="I90" t="s">
        <v>77</v>
      </c>
      <c r="J90" s="8">
        <v>45231</v>
      </c>
      <c r="K90" t="s">
        <v>533</v>
      </c>
      <c r="L90" t="s">
        <v>336</v>
      </c>
      <c r="M90" t="s">
        <v>358</v>
      </c>
      <c r="N90" t="s">
        <v>654</v>
      </c>
      <c r="O90" t="s">
        <v>112</v>
      </c>
      <c r="P90">
        <v>8</v>
      </c>
      <c r="Q90" t="s">
        <v>1067</v>
      </c>
    </row>
    <row r="91" spans="1:17" x14ac:dyDescent="0.3">
      <c r="A91" t="s">
        <v>655</v>
      </c>
      <c r="B91" t="s">
        <v>496</v>
      </c>
      <c r="C91" t="s">
        <v>183</v>
      </c>
      <c r="D91" t="s">
        <v>656</v>
      </c>
      <c r="E91" t="s">
        <v>657</v>
      </c>
      <c r="F91">
        <v>968540119</v>
      </c>
      <c r="G91">
        <v>642908864</v>
      </c>
      <c r="H91" s="8">
        <v>38549</v>
      </c>
      <c r="I91" t="s">
        <v>66</v>
      </c>
      <c r="J91" s="8">
        <v>45196</v>
      </c>
      <c r="K91" t="s">
        <v>506</v>
      </c>
      <c r="L91" t="s">
        <v>507</v>
      </c>
      <c r="M91" t="s">
        <v>179</v>
      </c>
      <c r="N91" t="s">
        <v>658</v>
      </c>
      <c r="O91" t="s">
        <v>198</v>
      </c>
      <c r="P91">
        <v>9</v>
      </c>
      <c r="Q91" t="s">
        <v>1068</v>
      </c>
    </row>
    <row r="92" spans="1:17" x14ac:dyDescent="0.3">
      <c r="A92" t="s">
        <v>21</v>
      </c>
      <c r="B92" t="s">
        <v>659</v>
      </c>
      <c r="C92" t="s">
        <v>361</v>
      </c>
      <c r="D92" t="s">
        <v>660</v>
      </c>
      <c r="E92" t="s">
        <v>661</v>
      </c>
      <c r="F92">
        <v>915613795</v>
      </c>
      <c r="G92">
        <v>656975514</v>
      </c>
      <c r="H92" s="8">
        <v>38323</v>
      </c>
      <c r="I92" t="s">
        <v>118</v>
      </c>
      <c r="J92" s="8">
        <v>45222</v>
      </c>
      <c r="K92" t="s">
        <v>78</v>
      </c>
      <c r="L92" t="s">
        <v>79</v>
      </c>
      <c r="M92" t="s">
        <v>569</v>
      </c>
      <c r="N92" t="s">
        <v>662</v>
      </c>
      <c r="O92" t="s">
        <v>122</v>
      </c>
      <c r="P92">
        <v>4</v>
      </c>
      <c r="Q92" t="s">
        <v>1069</v>
      </c>
    </row>
    <row r="93" spans="1:17" x14ac:dyDescent="0.3">
      <c r="A93" t="s">
        <v>663</v>
      </c>
      <c r="B93" t="s">
        <v>664</v>
      </c>
      <c r="C93" t="s">
        <v>481</v>
      </c>
      <c r="D93" t="s">
        <v>665</v>
      </c>
      <c r="E93" t="s">
        <v>666</v>
      </c>
      <c r="F93">
        <v>991261113</v>
      </c>
      <c r="G93">
        <v>604756764</v>
      </c>
      <c r="H93" s="8">
        <v>39642</v>
      </c>
      <c r="I93" t="s">
        <v>77</v>
      </c>
      <c r="J93" s="8">
        <v>45193</v>
      </c>
      <c r="K93" t="s">
        <v>273</v>
      </c>
      <c r="L93" t="s">
        <v>274</v>
      </c>
      <c r="M93" t="s">
        <v>110</v>
      </c>
      <c r="N93" t="s">
        <v>667</v>
      </c>
      <c r="O93" t="s">
        <v>112</v>
      </c>
      <c r="P93">
        <v>2</v>
      </c>
      <c r="Q93" t="s">
        <v>1070</v>
      </c>
    </row>
    <row r="94" spans="1:17" x14ac:dyDescent="0.3">
      <c r="A94" t="s">
        <v>668</v>
      </c>
      <c r="B94" t="s">
        <v>669</v>
      </c>
      <c r="C94" t="s">
        <v>248</v>
      </c>
      <c r="D94" t="s">
        <v>670</v>
      </c>
      <c r="E94" t="s">
        <v>671</v>
      </c>
      <c r="F94">
        <v>963147547</v>
      </c>
      <c r="G94">
        <v>667537591</v>
      </c>
      <c r="H94" s="8">
        <v>34293</v>
      </c>
      <c r="I94" t="s">
        <v>138</v>
      </c>
      <c r="J94" s="8">
        <v>45226</v>
      </c>
      <c r="K94" t="s">
        <v>225</v>
      </c>
      <c r="L94" t="s">
        <v>226</v>
      </c>
      <c r="M94" t="s">
        <v>265</v>
      </c>
      <c r="N94" t="s">
        <v>672</v>
      </c>
      <c r="O94" t="s">
        <v>312</v>
      </c>
      <c r="P94">
        <v>0</v>
      </c>
      <c r="Q94" t="s">
        <v>1071</v>
      </c>
    </row>
    <row r="95" spans="1:17" x14ac:dyDescent="0.3">
      <c r="A95" t="s">
        <v>673</v>
      </c>
      <c r="B95" t="s">
        <v>299</v>
      </c>
      <c r="C95" t="s">
        <v>674</v>
      </c>
      <c r="D95" t="s">
        <v>675</v>
      </c>
      <c r="E95" t="s">
        <v>676</v>
      </c>
      <c r="F95">
        <v>980672536</v>
      </c>
      <c r="G95">
        <v>640944889</v>
      </c>
      <c r="H95" s="8">
        <v>39804</v>
      </c>
      <c r="I95" t="s">
        <v>138</v>
      </c>
      <c r="J95" s="8">
        <v>45223</v>
      </c>
      <c r="K95" t="s">
        <v>414</v>
      </c>
      <c r="L95" t="s">
        <v>68</v>
      </c>
      <c r="M95" t="s">
        <v>196</v>
      </c>
      <c r="N95" t="s">
        <v>677</v>
      </c>
      <c r="O95" t="s">
        <v>312</v>
      </c>
      <c r="P95">
        <v>10</v>
      </c>
      <c r="Q95" t="s">
        <v>1072</v>
      </c>
    </row>
    <row r="96" spans="1:17" x14ac:dyDescent="0.3">
      <c r="A96" t="s">
        <v>678</v>
      </c>
      <c r="B96" t="s">
        <v>441</v>
      </c>
      <c r="C96" t="s">
        <v>63</v>
      </c>
      <c r="D96" t="s">
        <v>679</v>
      </c>
      <c r="E96" t="s">
        <v>680</v>
      </c>
      <c r="F96">
        <v>986287263</v>
      </c>
      <c r="G96">
        <v>624749681</v>
      </c>
      <c r="H96" s="8">
        <v>36429</v>
      </c>
      <c r="I96" t="s">
        <v>98</v>
      </c>
      <c r="J96" s="8">
        <v>45222</v>
      </c>
      <c r="K96" t="s">
        <v>513</v>
      </c>
      <c r="L96" t="s">
        <v>429</v>
      </c>
      <c r="M96" t="s">
        <v>227</v>
      </c>
      <c r="N96" t="s">
        <v>681</v>
      </c>
      <c r="O96" t="s">
        <v>102</v>
      </c>
      <c r="P96">
        <v>9</v>
      </c>
      <c r="Q96" t="s">
        <v>1073</v>
      </c>
    </row>
    <row r="97" spans="1:17" x14ac:dyDescent="0.3">
      <c r="A97" t="s">
        <v>682</v>
      </c>
      <c r="B97" t="s">
        <v>270</v>
      </c>
      <c r="C97" t="s">
        <v>332</v>
      </c>
      <c r="D97" t="s">
        <v>683</v>
      </c>
      <c r="E97" t="s">
        <v>684</v>
      </c>
      <c r="F97">
        <v>984795803</v>
      </c>
      <c r="G97">
        <v>654739372</v>
      </c>
      <c r="H97" s="8">
        <v>37969</v>
      </c>
      <c r="I97" t="s">
        <v>87</v>
      </c>
      <c r="J97" s="8">
        <v>45230</v>
      </c>
      <c r="K97" t="s">
        <v>156</v>
      </c>
      <c r="L97" t="s">
        <v>157</v>
      </c>
      <c r="M97" t="s">
        <v>69</v>
      </c>
      <c r="N97" t="s">
        <v>685</v>
      </c>
      <c r="O97" t="s">
        <v>303</v>
      </c>
      <c r="P97">
        <v>8</v>
      </c>
      <c r="Q97" t="s">
        <v>1074</v>
      </c>
    </row>
    <row r="98" spans="1:17" x14ac:dyDescent="0.3">
      <c r="A98" t="s">
        <v>686</v>
      </c>
      <c r="B98" t="s">
        <v>222</v>
      </c>
      <c r="C98" t="s">
        <v>441</v>
      </c>
      <c r="D98" t="s">
        <v>687</v>
      </c>
      <c r="E98" t="s">
        <v>688</v>
      </c>
      <c r="F98">
        <v>986069083</v>
      </c>
      <c r="G98">
        <v>614514066</v>
      </c>
      <c r="H98" s="8">
        <v>37661</v>
      </c>
      <c r="I98" t="s">
        <v>98</v>
      </c>
      <c r="J98" s="8">
        <v>45231</v>
      </c>
      <c r="K98" t="s">
        <v>575</v>
      </c>
      <c r="L98" t="s">
        <v>576</v>
      </c>
      <c r="M98" t="s">
        <v>130</v>
      </c>
      <c r="N98" t="s">
        <v>689</v>
      </c>
      <c r="O98" t="s">
        <v>102</v>
      </c>
      <c r="P98">
        <v>9</v>
      </c>
      <c r="Q98" t="s">
        <v>1075</v>
      </c>
    </row>
    <row r="99" spans="1:17" x14ac:dyDescent="0.3">
      <c r="A99" t="s">
        <v>690</v>
      </c>
      <c r="B99" t="s">
        <v>255</v>
      </c>
      <c r="C99" t="s">
        <v>503</v>
      </c>
      <c r="D99" t="s">
        <v>691</v>
      </c>
      <c r="E99" t="s">
        <v>692</v>
      </c>
      <c r="F99">
        <v>903258974</v>
      </c>
      <c r="G99">
        <v>634031118</v>
      </c>
      <c r="H99" s="8">
        <v>35275</v>
      </c>
      <c r="I99" t="s">
        <v>77</v>
      </c>
      <c r="J99" s="8">
        <v>45215</v>
      </c>
      <c r="K99" t="s">
        <v>370</v>
      </c>
      <c r="L99" t="s">
        <v>140</v>
      </c>
      <c r="M99" t="s">
        <v>358</v>
      </c>
      <c r="N99" t="s">
        <v>693</v>
      </c>
      <c r="O99" t="s">
        <v>694</v>
      </c>
      <c r="P99">
        <v>1</v>
      </c>
      <c r="Q99" t="s">
        <v>1076</v>
      </c>
    </row>
    <row r="100" spans="1:17" x14ac:dyDescent="0.3">
      <c r="A100" t="s">
        <v>695</v>
      </c>
      <c r="B100" t="s">
        <v>457</v>
      </c>
      <c r="C100" t="s">
        <v>248</v>
      </c>
      <c r="D100" t="s">
        <v>696</v>
      </c>
      <c r="E100" t="s">
        <v>697</v>
      </c>
      <c r="F100">
        <v>950971846</v>
      </c>
      <c r="G100">
        <v>647472948</v>
      </c>
      <c r="H100" s="8">
        <v>34903</v>
      </c>
      <c r="I100" t="s">
        <v>118</v>
      </c>
      <c r="J100" s="8">
        <v>45214</v>
      </c>
      <c r="K100" t="s">
        <v>317</v>
      </c>
      <c r="L100" t="s">
        <v>318</v>
      </c>
      <c r="M100" t="s">
        <v>415</v>
      </c>
      <c r="N100" t="s">
        <v>698</v>
      </c>
      <c r="O100" t="s">
        <v>122</v>
      </c>
      <c r="P100">
        <v>8</v>
      </c>
      <c r="Q100" t="s">
        <v>1077</v>
      </c>
    </row>
    <row r="101" spans="1:17" x14ac:dyDescent="0.3">
      <c r="A101" t="s">
        <v>4</v>
      </c>
      <c r="B101" t="s">
        <v>386</v>
      </c>
      <c r="C101" t="s">
        <v>699</v>
      </c>
      <c r="D101" t="s">
        <v>700</v>
      </c>
      <c r="E101" t="s">
        <v>701</v>
      </c>
      <c r="F101">
        <v>957821337</v>
      </c>
      <c r="G101">
        <v>674866746</v>
      </c>
      <c r="H101" s="8">
        <v>34395</v>
      </c>
      <c r="I101" t="s">
        <v>98</v>
      </c>
      <c r="J101" s="8">
        <v>45199</v>
      </c>
      <c r="K101" t="s">
        <v>702</v>
      </c>
      <c r="L101" t="s">
        <v>120</v>
      </c>
      <c r="M101" t="s">
        <v>110</v>
      </c>
      <c r="N101" t="s">
        <v>703</v>
      </c>
      <c r="O101" t="s">
        <v>102</v>
      </c>
      <c r="P101">
        <v>5</v>
      </c>
      <c r="Q101" t="s">
        <v>1078</v>
      </c>
    </row>
    <row r="102" spans="1:17" x14ac:dyDescent="0.3">
      <c r="A102" t="s">
        <v>704</v>
      </c>
      <c r="B102" t="s">
        <v>386</v>
      </c>
      <c r="C102" t="s">
        <v>74</v>
      </c>
      <c r="D102" t="s">
        <v>705</v>
      </c>
      <c r="E102" t="s">
        <v>706</v>
      </c>
      <c r="F102">
        <v>978262153</v>
      </c>
      <c r="G102">
        <v>629346369</v>
      </c>
      <c r="H102" s="8">
        <v>40023</v>
      </c>
      <c r="I102" t="s">
        <v>66</v>
      </c>
      <c r="J102" s="8">
        <v>45229</v>
      </c>
      <c r="K102" t="s">
        <v>707</v>
      </c>
      <c r="L102" t="s">
        <v>252</v>
      </c>
      <c r="M102" t="s">
        <v>227</v>
      </c>
      <c r="N102" t="s">
        <v>708</v>
      </c>
      <c r="O102" t="s">
        <v>198</v>
      </c>
      <c r="P102">
        <v>3</v>
      </c>
      <c r="Q102" t="s">
        <v>1079</v>
      </c>
    </row>
    <row r="103" spans="1:17" x14ac:dyDescent="0.3">
      <c r="A103" t="s">
        <v>709</v>
      </c>
      <c r="B103" t="s">
        <v>664</v>
      </c>
      <c r="C103" t="s">
        <v>598</v>
      </c>
      <c r="D103" t="s">
        <v>710</v>
      </c>
      <c r="E103" t="s">
        <v>711</v>
      </c>
      <c r="F103">
        <v>944026940</v>
      </c>
      <c r="G103">
        <v>684516892</v>
      </c>
      <c r="H103" s="8">
        <v>33521</v>
      </c>
      <c r="I103" t="s">
        <v>138</v>
      </c>
      <c r="J103" s="8">
        <v>45202</v>
      </c>
      <c r="K103" t="s">
        <v>461</v>
      </c>
      <c r="L103" t="s">
        <v>120</v>
      </c>
      <c r="M103" t="s">
        <v>499</v>
      </c>
      <c r="N103" t="s">
        <v>712</v>
      </c>
      <c r="O103" t="s">
        <v>312</v>
      </c>
      <c r="P103">
        <v>6</v>
      </c>
      <c r="Q103" t="s">
        <v>1080</v>
      </c>
    </row>
    <row r="104" spans="1:17" x14ac:dyDescent="0.3">
      <c r="A104" t="s">
        <v>713</v>
      </c>
      <c r="B104" t="s">
        <v>324</v>
      </c>
      <c r="C104" t="s">
        <v>104</v>
      </c>
      <c r="D104" t="s">
        <v>714</v>
      </c>
      <c r="E104" t="s">
        <v>715</v>
      </c>
      <c r="F104">
        <v>922621489</v>
      </c>
      <c r="G104">
        <v>608940015</v>
      </c>
      <c r="H104" s="8">
        <v>41162</v>
      </c>
      <c r="I104" t="s">
        <v>87</v>
      </c>
      <c r="J104" s="8">
        <v>45214</v>
      </c>
      <c r="K104" t="s">
        <v>128</v>
      </c>
      <c r="L104" t="s">
        <v>129</v>
      </c>
      <c r="M104" t="s">
        <v>189</v>
      </c>
      <c r="N104" t="s">
        <v>716</v>
      </c>
      <c r="O104" t="s">
        <v>347</v>
      </c>
      <c r="P104">
        <v>0</v>
      </c>
      <c r="Q104" t="s">
        <v>1081</v>
      </c>
    </row>
    <row r="105" spans="1:17" x14ac:dyDescent="0.3">
      <c r="A105" t="s">
        <v>717</v>
      </c>
      <c r="B105" t="s">
        <v>674</v>
      </c>
      <c r="C105" t="s">
        <v>561</v>
      </c>
      <c r="D105" t="s">
        <v>718</v>
      </c>
      <c r="E105" t="s">
        <v>719</v>
      </c>
      <c r="F105">
        <v>987745378</v>
      </c>
      <c r="G105">
        <v>606094309</v>
      </c>
      <c r="H105" s="8">
        <v>33865</v>
      </c>
      <c r="I105" t="s">
        <v>87</v>
      </c>
      <c r="J105" s="8">
        <v>45202</v>
      </c>
      <c r="K105" t="s">
        <v>601</v>
      </c>
      <c r="L105" t="s">
        <v>336</v>
      </c>
      <c r="M105" t="s">
        <v>130</v>
      </c>
      <c r="N105" t="s">
        <v>720</v>
      </c>
      <c r="O105" t="s">
        <v>303</v>
      </c>
      <c r="P105">
        <v>5</v>
      </c>
      <c r="Q105" t="s">
        <v>1082</v>
      </c>
    </row>
    <row r="106" spans="1:17" x14ac:dyDescent="0.3">
      <c r="A106" t="s">
        <v>721</v>
      </c>
      <c r="B106" t="s">
        <v>216</v>
      </c>
      <c r="C106" t="s">
        <v>424</v>
      </c>
      <c r="D106" t="s">
        <v>722</v>
      </c>
      <c r="E106" t="s">
        <v>723</v>
      </c>
      <c r="F106">
        <v>932852089</v>
      </c>
      <c r="G106">
        <v>643998490</v>
      </c>
      <c r="H106" s="8">
        <v>41111</v>
      </c>
      <c r="I106" t="s">
        <v>138</v>
      </c>
      <c r="J106" s="8">
        <v>45193</v>
      </c>
      <c r="K106" t="s">
        <v>595</v>
      </c>
      <c r="L106" t="s">
        <v>294</v>
      </c>
      <c r="M106" t="s">
        <v>396</v>
      </c>
      <c r="N106" t="s">
        <v>724</v>
      </c>
      <c r="O106" t="s">
        <v>312</v>
      </c>
      <c r="P106">
        <v>4</v>
      </c>
      <c r="Q106" t="s">
        <v>1083</v>
      </c>
    </row>
    <row r="107" spans="1:17" x14ac:dyDescent="0.3">
      <c r="A107" t="s">
        <v>725</v>
      </c>
      <c r="B107" t="s">
        <v>63</v>
      </c>
      <c r="C107" t="s">
        <v>510</v>
      </c>
      <c r="D107" t="s">
        <v>726</v>
      </c>
      <c r="E107" t="s">
        <v>727</v>
      </c>
      <c r="F107">
        <v>986440616</v>
      </c>
      <c r="G107">
        <v>678651693</v>
      </c>
      <c r="H107" s="8">
        <v>37430</v>
      </c>
      <c r="I107" t="s">
        <v>118</v>
      </c>
      <c r="J107" s="8">
        <v>45220</v>
      </c>
      <c r="K107" t="s">
        <v>344</v>
      </c>
      <c r="L107" t="s">
        <v>345</v>
      </c>
      <c r="M107" t="s">
        <v>376</v>
      </c>
      <c r="N107" t="s">
        <v>728</v>
      </c>
      <c r="O107" t="s">
        <v>122</v>
      </c>
      <c r="P107">
        <v>0</v>
      </c>
      <c r="Q107" t="s">
        <v>1084</v>
      </c>
    </row>
    <row r="108" spans="1:17" x14ac:dyDescent="0.3">
      <c r="A108" t="s">
        <v>729</v>
      </c>
      <c r="B108" t="s">
        <v>161</v>
      </c>
      <c r="C108" t="s">
        <v>510</v>
      </c>
      <c r="D108" t="s">
        <v>730</v>
      </c>
      <c r="E108" t="s">
        <v>731</v>
      </c>
      <c r="F108">
        <v>923752374</v>
      </c>
      <c r="G108">
        <v>668286623</v>
      </c>
      <c r="H108" s="8">
        <v>37605</v>
      </c>
      <c r="I108" t="s">
        <v>77</v>
      </c>
      <c r="J108" s="8">
        <v>45205</v>
      </c>
      <c r="K108" t="s">
        <v>420</v>
      </c>
      <c r="L108" t="s">
        <v>421</v>
      </c>
      <c r="M108" t="s">
        <v>196</v>
      </c>
      <c r="N108" t="s">
        <v>732</v>
      </c>
      <c r="O108" t="s">
        <v>112</v>
      </c>
      <c r="P108">
        <v>6</v>
      </c>
      <c r="Q108" t="s">
        <v>1085</v>
      </c>
    </row>
    <row r="109" spans="1:17" x14ac:dyDescent="0.3">
      <c r="A109" t="s">
        <v>13</v>
      </c>
      <c r="B109" t="s">
        <v>305</v>
      </c>
      <c r="C109" t="s">
        <v>200</v>
      </c>
      <c r="D109" t="s">
        <v>733</v>
      </c>
      <c r="E109" t="s">
        <v>734</v>
      </c>
      <c r="F109">
        <v>977284742</v>
      </c>
      <c r="G109">
        <v>612769563</v>
      </c>
      <c r="H109" s="8">
        <v>34494</v>
      </c>
      <c r="I109" t="s">
        <v>138</v>
      </c>
      <c r="J109" s="8">
        <v>45228</v>
      </c>
      <c r="K109" t="s">
        <v>735</v>
      </c>
      <c r="L109" t="s">
        <v>79</v>
      </c>
      <c r="M109" t="s">
        <v>736</v>
      </c>
      <c r="N109" t="s">
        <v>737</v>
      </c>
      <c r="O109" t="s">
        <v>312</v>
      </c>
      <c r="P109">
        <v>8</v>
      </c>
      <c r="Q109" t="s">
        <v>1086</v>
      </c>
    </row>
    <row r="110" spans="1:17" x14ac:dyDescent="0.3">
      <c r="A110" t="s">
        <v>738</v>
      </c>
      <c r="B110" t="s">
        <v>332</v>
      </c>
      <c r="C110" t="s">
        <v>572</v>
      </c>
      <c r="D110" t="s">
        <v>739</v>
      </c>
      <c r="E110" t="s">
        <v>740</v>
      </c>
      <c r="F110">
        <v>937927245</v>
      </c>
      <c r="G110">
        <v>622036447</v>
      </c>
      <c r="H110" s="8">
        <v>38778</v>
      </c>
      <c r="I110" t="s">
        <v>138</v>
      </c>
      <c r="J110" s="8">
        <v>45212</v>
      </c>
      <c r="K110" t="s">
        <v>370</v>
      </c>
      <c r="L110" t="s">
        <v>140</v>
      </c>
      <c r="M110" t="s">
        <v>473</v>
      </c>
      <c r="N110" t="s">
        <v>741</v>
      </c>
      <c r="O110" t="s">
        <v>312</v>
      </c>
      <c r="P110">
        <v>4</v>
      </c>
      <c r="Q110" t="s">
        <v>1087</v>
      </c>
    </row>
    <row r="111" spans="1:17" x14ac:dyDescent="0.3">
      <c r="A111" t="s">
        <v>742</v>
      </c>
      <c r="B111" t="s">
        <v>146</v>
      </c>
      <c r="C111" t="s">
        <v>743</v>
      </c>
      <c r="D111" t="s">
        <v>744</v>
      </c>
      <c r="E111" t="s">
        <v>745</v>
      </c>
      <c r="F111">
        <v>944749569</v>
      </c>
      <c r="G111">
        <v>682310950</v>
      </c>
      <c r="H111" s="8">
        <v>33042</v>
      </c>
      <c r="I111" t="s">
        <v>77</v>
      </c>
      <c r="J111" s="8">
        <v>45203</v>
      </c>
      <c r="K111" t="s">
        <v>746</v>
      </c>
      <c r="L111" t="s">
        <v>188</v>
      </c>
      <c r="M111" t="s">
        <v>569</v>
      </c>
      <c r="N111" t="s">
        <v>747</v>
      </c>
      <c r="O111" t="s">
        <v>112</v>
      </c>
      <c r="P111">
        <v>2</v>
      </c>
      <c r="Q111" t="s">
        <v>1088</v>
      </c>
    </row>
    <row r="112" spans="1:17" x14ac:dyDescent="0.3">
      <c r="A112" t="s">
        <v>748</v>
      </c>
      <c r="B112" t="s">
        <v>536</v>
      </c>
      <c r="C112" t="s">
        <v>305</v>
      </c>
      <c r="D112" t="s">
        <v>749</v>
      </c>
      <c r="E112" t="s">
        <v>750</v>
      </c>
      <c r="F112">
        <v>912748292</v>
      </c>
      <c r="G112">
        <v>633358213</v>
      </c>
      <c r="H112" s="8">
        <v>33722</v>
      </c>
      <c r="I112" t="s">
        <v>98</v>
      </c>
      <c r="J112" s="8">
        <v>45188</v>
      </c>
      <c r="K112" t="s">
        <v>751</v>
      </c>
      <c r="L112" t="s">
        <v>752</v>
      </c>
      <c r="M112" t="s">
        <v>467</v>
      </c>
      <c r="N112" t="s">
        <v>753</v>
      </c>
      <c r="O112" t="s">
        <v>102</v>
      </c>
      <c r="P112">
        <v>3</v>
      </c>
      <c r="Q112" t="s">
        <v>1089</v>
      </c>
    </row>
    <row r="113" spans="1:17" x14ac:dyDescent="0.3">
      <c r="A113" t="s">
        <v>754</v>
      </c>
      <c r="B113" t="s">
        <v>647</v>
      </c>
      <c r="C113" t="s">
        <v>373</v>
      </c>
      <c r="D113" t="s">
        <v>755</v>
      </c>
      <c r="E113" t="s">
        <v>756</v>
      </c>
      <c r="F113">
        <v>904742584</v>
      </c>
      <c r="G113">
        <v>612885013</v>
      </c>
      <c r="H113" s="8">
        <v>34073</v>
      </c>
      <c r="I113" t="s">
        <v>138</v>
      </c>
      <c r="J113" s="8">
        <v>45212</v>
      </c>
      <c r="K113" t="s">
        <v>564</v>
      </c>
      <c r="L113" t="s">
        <v>100</v>
      </c>
      <c r="M113" t="s">
        <v>245</v>
      </c>
      <c r="N113" t="s">
        <v>757</v>
      </c>
      <c r="O113" t="s">
        <v>312</v>
      </c>
      <c r="P113">
        <v>3</v>
      </c>
      <c r="Q113" t="s">
        <v>1090</v>
      </c>
    </row>
    <row r="114" spans="1:17" x14ac:dyDescent="0.3">
      <c r="A114" t="s">
        <v>758</v>
      </c>
      <c r="B114" t="s">
        <v>361</v>
      </c>
      <c r="C114" t="s">
        <v>554</v>
      </c>
      <c r="D114" t="s">
        <v>759</v>
      </c>
      <c r="E114" t="s">
        <v>760</v>
      </c>
      <c r="F114">
        <v>906748106</v>
      </c>
      <c r="G114">
        <v>608473319</v>
      </c>
      <c r="H114" s="8">
        <v>33195</v>
      </c>
      <c r="I114" t="s">
        <v>118</v>
      </c>
      <c r="J114" s="8">
        <v>45206</v>
      </c>
      <c r="K114" t="s">
        <v>761</v>
      </c>
      <c r="L114" t="s">
        <v>762</v>
      </c>
      <c r="M114" t="s">
        <v>265</v>
      </c>
      <c r="N114" t="s">
        <v>763</v>
      </c>
      <c r="O114" t="s">
        <v>122</v>
      </c>
      <c r="P114">
        <v>9</v>
      </c>
      <c r="Q114" t="s">
        <v>1091</v>
      </c>
    </row>
    <row r="115" spans="1:17" x14ac:dyDescent="0.3">
      <c r="A115" t="s">
        <v>764</v>
      </c>
      <c r="B115" t="s">
        <v>765</v>
      </c>
      <c r="C115" t="s">
        <v>598</v>
      </c>
      <c r="D115" t="s">
        <v>766</v>
      </c>
      <c r="E115" t="s">
        <v>767</v>
      </c>
      <c r="F115">
        <v>996346419</v>
      </c>
      <c r="G115">
        <v>684570712</v>
      </c>
      <c r="H115" s="8">
        <v>37105</v>
      </c>
      <c r="I115" t="s">
        <v>138</v>
      </c>
      <c r="J115" s="8">
        <v>45198</v>
      </c>
      <c r="K115" t="s">
        <v>557</v>
      </c>
      <c r="L115" t="s">
        <v>558</v>
      </c>
      <c r="M115" t="s">
        <v>227</v>
      </c>
      <c r="N115" t="s">
        <v>768</v>
      </c>
      <c r="O115" t="s">
        <v>312</v>
      </c>
      <c r="P115">
        <v>4</v>
      </c>
      <c r="Q115" t="s">
        <v>1092</v>
      </c>
    </row>
    <row r="116" spans="1:17" x14ac:dyDescent="0.3">
      <c r="A116" t="s">
        <v>769</v>
      </c>
      <c r="B116" t="s">
        <v>496</v>
      </c>
      <c r="C116" t="s">
        <v>572</v>
      </c>
      <c r="D116" t="s">
        <v>770</v>
      </c>
      <c r="E116" t="s">
        <v>771</v>
      </c>
      <c r="F116">
        <v>962811101</v>
      </c>
      <c r="G116">
        <v>606471862</v>
      </c>
      <c r="H116" s="8">
        <v>38205</v>
      </c>
      <c r="I116" t="s">
        <v>138</v>
      </c>
      <c r="J116" s="8">
        <v>45235</v>
      </c>
      <c r="K116" t="s">
        <v>99</v>
      </c>
      <c r="L116" t="s">
        <v>100</v>
      </c>
      <c r="M116" t="s">
        <v>130</v>
      </c>
      <c r="N116" t="s">
        <v>772</v>
      </c>
      <c r="O116" t="s">
        <v>312</v>
      </c>
      <c r="P116">
        <v>10</v>
      </c>
      <c r="Q116" t="s">
        <v>1093</v>
      </c>
    </row>
    <row r="117" spans="1:17" x14ac:dyDescent="0.3">
      <c r="A117" t="s">
        <v>14</v>
      </c>
      <c r="B117" t="s">
        <v>340</v>
      </c>
      <c r="C117" t="s">
        <v>526</v>
      </c>
      <c r="D117" t="s">
        <v>773</v>
      </c>
      <c r="E117" t="s">
        <v>774</v>
      </c>
      <c r="F117">
        <v>997943739</v>
      </c>
      <c r="G117">
        <v>660262171</v>
      </c>
      <c r="H117" s="8">
        <v>38625</v>
      </c>
      <c r="I117" t="s">
        <v>98</v>
      </c>
      <c r="J117" s="8">
        <v>45206</v>
      </c>
      <c r="K117" t="s">
        <v>775</v>
      </c>
      <c r="L117" t="s">
        <v>211</v>
      </c>
      <c r="M117" t="s">
        <v>337</v>
      </c>
      <c r="N117" t="s">
        <v>776</v>
      </c>
      <c r="O117" t="s">
        <v>102</v>
      </c>
      <c r="P117">
        <v>1</v>
      </c>
      <c r="Q117" t="s">
        <v>1094</v>
      </c>
    </row>
    <row r="118" spans="1:17" x14ac:dyDescent="0.3">
      <c r="A118" t="s">
        <v>777</v>
      </c>
      <c r="B118" t="s">
        <v>193</v>
      </c>
      <c r="C118" t="s">
        <v>153</v>
      </c>
      <c r="D118" t="s">
        <v>778</v>
      </c>
      <c r="E118" t="s">
        <v>779</v>
      </c>
      <c r="F118">
        <v>944166478</v>
      </c>
      <c r="G118">
        <v>641016738</v>
      </c>
      <c r="H118" s="8">
        <v>40180</v>
      </c>
      <c r="I118" t="s">
        <v>77</v>
      </c>
      <c r="J118" s="8">
        <v>45186</v>
      </c>
      <c r="K118" t="s">
        <v>88</v>
      </c>
      <c r="L118" t="s">
        <v>89</v>
      </c>
      <c r="M118" t="s">
        <v>780</v>
      </c>
      <c r="N118" t="s">
        <v>781</v>
      </c>
      <c r="O118" t="s">
        <v>112</v>
      </c>
      <c r="P118">
        <v>6</v>
      </c>
      <c r="Q118" t="s">
        <v>1095</v>
      </c>
    </row>
    <row r="119" spans="1:17" x14ac:dyDescent="0.3">
      <c r="A119" t="s">
        <v>782</v>
      </c>
      <c r="B119" t="s">
        <v>425</v>
      </c>
      <c r="C119" t="s">
        <v>298</v>
      </c>
      <c r="D119" t="s">
        <v>783</v>
      </c>
      <c r="E119" t="s">
        <v>784</v>
      </c>
      <c r="F119">
        <v>927831996</v>
      </c>
      <c r="G119">
        <v>694580778</v>
      </c>
      <c r="H119" s="8">
        <v>36612</v>
      </c>
      <c r="I119" t="s">
        <v>87</v>
      </c>
      <c r="J119" s="8">
        <v>45187</v>
      </c>
      <c r="K119" t="s">
        <v>327</v>
      </c>
      <c r="L119" t="s">
        <v>328</v>
      </c>
      <c r="M119" t="s">
        <v>383</v>
      </c>
      <c r="N119" t="s">
        <v>785</v>
      </c>
      <c r="O119" t="s">
        <v>303</v>
      </c>
      <c r="P119">
        <v>2</v>
      </c>
      <c r="Q119" t="s">
        <v>1096</v>
      </c>
    </row>
    <row r="120" spans="1:17" x14ac:dyDescent="0.3">
      <c r="A120" t="s">
        <v>786</v>
      </c>
      <c r="B120" t="s">
        <v>299</v>
      </c>
      <c r="C120" t="s">
        <v>635</v>
      </c>
      <c r="D120" t="s">
        <v>787</v>
      </c>
      <c r="E120" t="s">
        <v>788</v>
      </c>
      <c r="F120">
        <v>918006834</v>
      </c>
      <c r="G120">
        <v>619360773</v>
      </c>
      <c r="H120" s="8">
        <v>34364</v>
      </c>
      <c r="I120" t="s">
        <v>77</v>
      </c>
      <c r="J120" s="8">
        <v>45207</v>
      </c>
      <c r="K120" t="s">
        <v>119</v>
      </c>
      <c r="L120" t="s">
        <v>120</v>
      </c>
      <c r="M120" t="s">
        <v>165</v>
      </c>
      <c r="N120" t="s">
        <v>789</v>
      </c>
      <c r="O120" t="s">
        <v>112</v>
      </c>
      <c r="P120">
        <v>5</v>
      </c>
      <c r="Q120" t="s">
        <v>1097</v>
      </c>
    </row>
    <row r="121" spans="1:17" x14ac:dyDescent="0.3">
      <c r="A121" t="s">
        <v>790</v>
      </c>
      <c r="B121" t="s">
        <v>169</v>
      </c>
      <c r="C121" t="s">
        <v>541</v>
      </c>
      <c r="D121" t="s">
        <v>791</v>
      </c>
      <c r="E121" t="s">
        <v>792</v>
      </c>
      <c r="F121">
        <v>967581060</v>
      </c>
      <c r="G121">
        <v>679111066</v>
      </c>
      <c r="H121" s="8">
        <v>41060</v>
      </c>
      <c r="I121" t="s">
        <v>87</v>
      </c>
      <c r="J121" s="8">
        <v>45190</v>
      </c>
      <c r="K121" t="s">
        <v>793</v>
      </c>
      <c r="L121" t="s">
        <v>794</v>
      </c>
      <c r="M121" t="s">
        <v>449</v>
      </c>
      <c r="N121" t="s">
        <v>795</v>
      </c>
      <c r="O121" t="s">
        <v>303</v>
      </c>
      <c r="P121">
        <v>10</v>
      </c>
      <c r="Q121" t="s">
        <v>1098</v>
      </c>
    </row>
    <row r="122" spans="1:17" x14ac:dyDescent="0.3">
      <c r="A122" t="s">
        <v>796</v>
      </c>
      <c r="B122" t="s">
        <v>496</v>
      </c>
      <c r="C122" t="s">
        <v>502</v>
      </c>
      <c r="D122" t="s">
        <v>797</v>
      </c>
      <c r="E122" t="s">
        <v>798</v>
      </c>
      <c r="F122">
        <v>949269495</v>
      </c>
      <c r="G122">
        <v>691744940</v>
      </c>
      <c r="H122" s="8">
        <v>33068</v>
      </c>
      <c r="I122" t="s">
        <v>138</v>
      </c>
      <c r="J122" s="8">
        <v>45203</v>
      </c>
      <c r="K122" t="s">
        <v>799</v>
      </c>
      <c r="L122" t="s">
        <v>800</v>
      </c>
      <c r="M122" t="s">
        <v>569</v>
      </c>
      <c r="N122" t="s">
        <v>91</v>
      </c>
      <c r="O122" t="s">
        <v>312</v>
      </c>
      <c r="P122">
        <v>6</v>
      </c>
      <c r="Q122" t="s">
        <v>1099</v>
      </c>
    </row>
    <row r="123" spans="1:17" x14ac:dyDescent="0.3">
      <c r="A123" t="s">
        <v>801</v>
      </c>
      <c r="B123" t="s">
        <v>526</v>
      </c>
      <c r="C123" t="s">
        <v>399</v>
      </c>
      <c r="D123" t="s">
        <v>802</v>
      </c>
      <c r="E123" t="s">
        <v>803</v>
      </c>
      <c r="F123">
        <v>920627770</v>
      </c>
      <c r="G123">
        <v>639131672</v>
      </c>
      <c r="H123" s="8">
        <v>41607</v>
      </c>
      <c r="I123" t="s">
        <v>87</v>
      </c>
      <c r="J123" s="8">
        <v>45230</v>
      </c>
      <c r="K123" t="s">
        <v>804</v>
      </c>
      <c r="L123" t="s">
        <v>318</v>
      </c>
      <c r="M123" t="s">
        <v>141</v>
      </c>
      <c r="N123" t="s">
        <v>805</v>
      </c>
      <c r="O123" t="s">
        <v>229</v>
      </c>
      <c r="P123">
        <v>8</v>
      </c>
      <c r="Q123" t="s">
        <v>1100</v>
      </c>
    </row>
    <row r="124" spans="1:17" x14ac:dyDescent="0.3">
      <c r="A124" t="s">
        <v>806</v>
      </c>
      <c r="B124" t="s">
        <v>340</v>
      </c>
      <c r="C124" t="s">
        <v>503</v>
      </c>
      <c r="D124" t="s">
        <v>807</v>
      </c>
      <c r="E124" t="s">
        <v>808</v>
      </c>
      <c r="F124">
        <v>995978208</v>
      </c>
      <c r="G124">
        <v>681452514</v>
      </c>
      <c r="H124" s="8">
        <v>41554</v>
      </c>
      <c r="I124" t="s">
        <v>98</v>
      </c>
      <c r="J124" s="8">
        <v>45206</v>
      </c>
      <c r="K124" t="s">
        <v>799</v>
      </c>
      <c r="L124" t="s">
        <v>800</v>
      </c>
      <c r="M124" t="s">
        <v>454</v>
      </c>
      <c r="N124" t="s">
        <v>809</v>
      </c>
      <c r="O124" t="s">
        <v>102</v>
      </c>
      <c r="P124">
        <v>6</v>
      </c>
      <c r="Q124" t="s">
        <v>1101</v>
      </c>
    </row>
    <row r="125" spans="1:17" x14ac:dyDescent="0.3">
      <c r="A125" t="s">
        <v>810</v>
      </c>
      <c r="B125" t="s">
        <v>298</v>
      </c>
      <c r="C125" t="s">
        <v>811</v>
      </c>
      <c r="D125" t="s">
        <v>812</v>
      </c>
      <c r="E125" t="s">
        <v>813</v>
      </c>
      <c r="F125">
        <v>910869123</v>
      </c>
      <c r="G125">
        <v>683259598</v>
      </c>
      <c r="H125" s="8">
        <v>41831</v>
      </c>
      <c r="I125" t="s">
        <v>77</v>
      </c>
      <c r="J125" s="8">
        <v>45206</v>
      </c>
      <c r="K125" t="s">
        <v>533</v>
      </c>
      <c r="L125" t="s">
        <v>336</v>
      </c>
      <c r="M125" t="s">
        <v>90</v>
      </c>
      <c r="N125" t="s">
        <v>814</v>
      </c>
      <c r="O125" t="s">
        <v>112</v>
      </c>
      <c r="P125">
        <v>5</v>
      </c>
      <c r="Q125" t="s">
        <v>1102</v>
      </c>
    </row>
    <row r="126" spans="1:17" x14ac:dyDescent="0.3">
      <c r="A126" t="s">
        <v>815</v>
      </c>
      <c r="B126" t="s">
        <v>816</v>
      </c>
      <c r="C126" t="s">
        <v>341</v>
      </c>
      <c r="D126" t="s">
        <v>817</v>
      </c>
      <c r="E126" t="s">
        <v>818</v>
      </c>
      <c r="F126">
        <v>979756685</v>
      </c>
      <c r="G126">
        <v>602660372</v>
      </c>
      <c r="H126" s="8">
        <v>37671</v>
      </c>
      <c r="I126" t="s">
        <v>138</v>
      </c>
      <c r="J126" s="8">
        <v>45213</v>
      </c>
      <c r="K126" t="s">
        <v>819</v>
      </c>
      <c r="L126" t="s">
        <v>345</v>
      </c>
      <c r="M126" t="s">
        <v>204</v>
      </c>
      <c r="N126" t="s">
        <v>820</v>
      </c>
      <c r="O126" t="s">
        <v>312</v>
      </c>
      <c r="P126">
        <v>0</v>
      </c>
      <c r="Q126" t="s">
        <v>1103</v>
      </c>
    </row>
    <row r="127" spans="1:17" x14ac:dyDescent="0.3">
      <c r="A127" t="s">
        <v>821</v>
      </c>
      <c r="B127" t="s">
        <v>74</v>
      </c>
      <c r="C127" t="s">
        <v>278</v>
      </c>
      <c r="D127" t="s">
        <v>822</v>
      </c>
      <c r="E127" t="s">
        <v>823</v>
      </c>
      <c r="F127">
        <v>923543177</v>
      </c>
      <c r="G127">
        <v>686940354</v>
      </c>
      <c r="H127" s="8">
        <v>37254</v>
      </c>
      <c r="I127" t="s">
        <v>118</v>
      </c>
      <c r="J127" s="8">
        <v>45220</v>
      </c>
      <c r="K127" t="s">
        <v>614</v>
      </c>
      <c r="L127" t="s">
        <v>100</v>
      </c>
      <c r="M127" t="s">
        <v>196</v>
      </c>
      <c r="N127" t="s">
        <v>824</v>
      </c>
      <c r="O127" t="s">
        <v>276</v>
      </c>
      <c r="P127">
        <v>3</v>
      </c>
      <c r="Q127" t="s">
        <v>1104</v>
      </c>
    </row>
    <row r="128" spans="1:17" x14ac:dyDescent="0.3">
      <c r="A128" t="s">
        <v>825</v>
      </c>
      <c r="B128" t="s">
        <v>306</v>
      </c>
      <c r="C128" t="s">
        <v>215</v>
      </c>
      <c r="D128" t="s">
        <v>826</v>
      </c>
      <c r="E128" t="s">
        <v>827</v>
      </c>
      <c r="F128">
        <v>908842399</v>
      </c>
      <c r="G128">
        <v>653193355</v>
      </c>
      <c r="H128" s="8">
        <v>35570</v>
      </c>
      <c r="I128" t="s">
        <v>77</v>
      </c>
      <c r="J128" s="8">
        <v>45222</v>
      </c>
      <c r="K128" t="s">
        <v>735</v>
      </c>
      <c r="L128" t="s">
        <v>79</v>
      </c>
      <c r="M128" t="s">
        <v>358</v>
      </c>
      <c r="N128" t="s">
        <v>828</v>
      </c>
      <c r="O128" t="s">
        <v>112</v>
      </c>
      <c r="P128">
        <v>5</v>
      </c>
      <c r="Q128" t="s">
        <v>1105</v>
      </c>
    </row>
    <row r="129" spans="1:17" x14ac:dyDescent="0.3">
      <c r="A129" t="s">
        <v>829</v>
      </c>
      <c r="B129" t="s">
        <v>341</v>
      </c>
      <c r="C129" t="s">
        <v>240</v>
      </c>
      <c r="D129" t="s">
        <v>830</v>
      </c>
      <c r="E129" t="s">
        <v>831</v>
      </c>
      <c r="F129">
        <v>925211042</v>
      </c>
      <c r="G129">
        <v>628176034</v>
      </c>
      <c r="H129" s="8">
        <v>37217</v>
      </c>
      <c r="I129" t="s">
        <v>87</v>
      </c>
      <c r="J129" s="8">
        <v>45210</v>
      </c>
      <c r="K129" t="s">
        <v>832</v>
      </c>
      <c r="L129" t="s">
        <v>493</v>
      </c>
      <c r="M129" t="s">
        <v>780</v>
      </c>
      <c r="N129" t="s">
        <v>833</v>
      </c>
      <c r="O129" t="s">
        <v>303</v>
      </c>
      <c r="P129">
        <v>1</v>
      </c>
      <c r="Q129" t="s">
        <v>1106</v>
      </c>
    </row>
    <row r="130" spans="1:17" x14ac:dyDescent="0.3">
      <c r="A130" t="s">
        <v>834</v>
      </c>
      <c r="B130" t="s">
        <v>488</v>
      </c>
      <c r="C130" t="s">
        <v>699</v>
      </c>
      <c r="D130" t="s">
        <v>835</v>
      </c>
      <c r="E130" t="s">
        <v>836</v>
      </c>
      <c r="F130">
        <v>908011557</v>
      </c>
      <c r="G130">
        <v>619402134</v>
      </c>
      <c r="H130" s="8">
        <v>37233</v>
      </c>
      <c r="I130" t="s">
        <v>87</v>
      </c>
      <c r="J130" s="8">
        <v>45195</v>
      </c>
      <c r="K130" t="s">
        <v>461</v>
      </c>
      <c r="L130" t="s">
        <v>120</v>
      </c>
      <c r="M130" t="s">
        <v>383</v>
      </c>
      <c r="N130" t="s">
        <v>837</v>
      </c>
      <c r="O130" t="s">
        <v>303</v>
      </c>
      <c r="P130">
        <v>8</v>
      </c>
      <c r="Q130" t="s">
        <v>1107</v>
      </c>
    </row>
    <row r="131" spans="1:17" x14ac:dyDescent="0.3">
      <c r="A131" t="s">
        <v>838</v>
      </c>
      <c r="B131" t="s">
        <v>458</v>
      </c>
      <c r="C131" t="s">
        <v>115</v>
      </c>
      <c r="D131" t="s">
        <v>839</v>
      </c>
      <c r="E131" t="s">
        <v>840</v>
      </c>
      <c r="F131">
        <v>955987451</v>
      </c>
      <c r="G131">
        <v>627526541</v>
      </c>
      <c r="H131" s="8">
        <v>34837</v>
      </c>
      <c r="I131" t="s">
        <v>138</v>
      </c>
      <c r="J131" s="8">
        <v>45236</v>
      </c>
      <c r="K131" t="s">
        <v>841</v>
      </c>
      <c r="L131" t="s">
        <v>310</v>
      </c>
      <c r="M131" t="s">
        <v>383</v>
      </c>
      <c r="N131" t="s">
        <v>842</v>
      </c>
      <c r="O131" t="s">
        <v>191</v>
      </c>
      <c r="P131">
        <v>1</v>
      </c>
      <c r="Q131" t="s">
        <v>1108</v>
      </c>
    </row>
    <row r="132" spans="1:17" x14ac:dyDescent="0.3">
      <c r="A132" t="s">
        <v>843</v>
      </c>
      <c r="B132" t="s">
        <v>743</v>
      </c>
      <c r="C132" t="s">
        <v>844</v>
      </c>
      <c r="D132" t="s">
        <v>845</v>
      </c>
      <c r="E132" t="s">
        <v>846</v>
      </c>
      <c r="F132">
        <v>912562452</v>
      </c>
      <c r="G132">
        <v>672413480</v>
      </c>
      <c r="H132" s="8">
        <v>41957</v>
      </c>
      <c r="I132" t="s">
        <v>118</v>
      </c>
      <c r="J132" s="8">
        <v>45200</v>
      </c>
      <c r="K132" t="s">
        <v>707</v>
      </c>
      <c r="L132" t="s">
        <v>252</v>
      </c>
      <c r="M132" t="s">
        <v>179</v>
      </c>
      <c r="N132" t="s">
        <v>847</v>
      </c>
      <c r="O132" t="s">
        <v>122</v>
      </c>
      <c r="P132">
        <v>2</v>
      </c>
      <c r="Q132" t="s">
        <v>1109</v>
      </c>
    </row>
    <row r="133" spans="1:17" x14ac:dyDescent="0.3">
      <c r="A133" t="s">
        <v>16</v>
      </c>
      <c r="B133" t="s">
        <v>536</v>
      </c>
      <c r="C133" t="s">
        <v>488</v>
      </c>
      <c r="D133" t="s">
        <v>848</v>
      </c>
      <c r="E133" t="s">
        <v>849</v>
      </c>
      <c r="F133">
        <v>982243983</v>
      </c>
      <c r="G133">
        <v>651301641</v>
      </c>
      <c r="H133" s="8">
        <v>37518</v>
      </c>
      <c r="I133" t="s">
        <v>118</v>
      </c>
      <c r="J133" s="8">
        <v>45191</v>
      </c>
      <c r="K133" t="s">
        <v>850</v>
      </c>
      <c r="L133" t="s">
        <v>188</v>
      </c>
      <c r="M133" t="s">
        <v>69</v>
      </c>
      <c r="N133" t="s">
        <v>851</v>
      </c>
      <c r="O133" t="s">
        <v>122</v>
      </c>
      <c r="P133">
        <v>9</v>
      </c>
      <c r="Q133" t="s">
        <v>1110</v>
      </c>
    </row>
    <row r="134" spans="1:17" x14ac:dyDescent="0.3">
      <c r="A134" t="s">
        <v>852</v>
      </c>
      <c r="B134" t="s">
        <v>146</v>
      </c>
      <c r="C134" t="s">
        <v>183</v>
      </c>
      <c r="D134" t="s">
        <v>853</v>
      </c>
      <c r="E134" t="s">
        <v>854</v>
      </c>
      <c r="F134">
        <v>962058495</v>
      </c>
      <c r="G134">
        <v>682855279</v>
      </c>
      <c r="H134" s="8">
        <v>37997</v>
      </c>
      <c r="I134" t="s">
        <v>77</v>
      </c>
      <c r="J134" s="8">
        <v>45220</v>
      </c>
      <c r="K134" t="s">
        <v>305</v>
      </c>
      <c r="L134" t="s">
        <v>79</v>
      </c>
      <c r="M134" t="s">
        <v>90</v>
      </c>
      <c r="N134" t="s">
        <v>855</v>
      </c>
      <c r="O134" t="s">
        <v>112</v>
      </c>
      <c r="P134">
        <v>9</v>
      </c>
      <c r="Q134" t="s">
        <v>1111</v>
      </c>
    </row>
    <row r="135" spans="1:17" x14ac:dyDescent="0.3">
      <c r="A135" t="s">
        <v>856</v>
      </c>
      <c r="B135" t="s">
        <v>647</v>
      </c>
      <c r="C135" t="s">
        <v>176</v>
      </c>
      <c r="D135" t="s">
        <v>857</v>
      </c>
      <c r="E135" t="s">
        <v>858</v>
      </c>
      <c r="F135">
        <v>920231772</v>
      </c>
      <c r="G135">
        <v>615377738</v>
      </c>
      <c r="H135" s="8">
        <v>37624</v>
      </c>
      <c r="I135" t="s">
        <v>118</v>
      </c>
      <c r="J135" s="8">
        <v>45214</v>
      </c>
      <c r="K135" t="s">
        <v>492</v>
      </c>
      <c r="L135" t="s">
        <v>493</v>
      </c>
      <c r="M135" t="s">
        <v>337</v>
      </c>
      <c r="N135" t="s">
        <v>859</v>
      </c>
      <c r="O135" t="s">
        <v>122</v>
      </c>
      <c r="P135">
        <v>9</v>
      </c>
      <c r="Q135" t="s">
        <v>1112</v>
      </c>
    </row>
    <row r="136" spans="1:17" x14ac:dyDescent="0.3">
      <c r="A136" t="s">
        <v>860</v>
      </c>
      <c r="B136" t="s">
        <v>95</v>
      </c>
      <c r="C136" t="s">
        <v>367</v>
      </c>
      <c r="D136" t="s">
        <v>861</v>
      </c>
      <c r="E136" t="s">
        <v>862</v>
      </c>
      <c r="F136">
        <v>985775506</v>
      </c>
      <c r="G136">
        <v>659986914</v>
      </c>
      <c r="H136" s="8">
        <v>40857</v>
      </c>
      <c r="I136" t="s">
        <v>77</v>
      </c>
      <c r="J136" s="8">
        <v>45226</v>
      </c>
      <c r="K136" t="s">
        <v>863</v>
      </c>
      <c r="L136" t="s">
        <v>140</v>
      </c>
      <c r="M136" t="s">
        <v>150</v>
      </c>
      <c r="N136" t="s">
        <v>864</v>
      </c>
      <c r="O136" t="s">
        <v>112</v>
      </c>
      <c r="P136">
        <v>5</v>
      </c>
      <c r="Q136" t="s">
        <v>1113</v>
      </c>
    </row>
    <row r="137" spans="1:17" x14ac:dyDescent="0.3">
      <c r="A137" t="s">
        <v>865</v>
      </c>
      <c r="B137" t="s">
        <v>146</v>
      </c>
      <c r="C137" t="s">
        <v>743</v>
      </c>
      <c r="D137" t="s">
        <v>866</v>
      </c>
      <c r="E137" t="s">
        <v>867</v>
      </c>
      <c r="F137">
        <v>975765881</v>
      </c>
      <c r="G137">
        <v>649329251</v>
      </c>
      <c r="H137" s="8">
        <v>35358</v>
      </c>
      <c r="I137" t="s">
        <v>138</v>
      </c>
      <c r="J137" s="8">
        <v>45235</v>
      </c>
      <c r="K137" t="s">
        <v>868</v>
      </c>
      <c r="L137" t="s">
        <v>89</v>
      </c>
      <c r="M137" t="s">
        <v>141</v>
      </c>
      <c r="N137" t="s">
        <v>869</v>
      </c>
      <c r="O137" t="s">
        <v>312</v>
      </c>
      <c r="P137">
        <v>9</v>
      </c>
      <c r="Q137" t="s">
        <v>1088</v>
      </c>
    </row>
    <row r="138" spans="1:17" x14ac:dyDescent="0.3">
      <c r="A138" t="s">
        <v>870</v>
      </c>
      <c r="B138" t="s">
        <v>289</v>
      </c>
      <c r="C138" t="s">
        <v>216</v>
      </c>
      <c r="D138" t="s">
        <v>871</v>
      </c>
      <c r="E138" t="s">
        <v>872</v>
      </c>
      <c r="F138">
        <v>919314843</v>
      </c>
      <c r="G138">
        <v>647853917</v>
      </c>
      <c r="H138" s="8">
        <v>39511</v>
      </c>
      <c r="I138" t="s">
        <v>66</v>
      </c>
      <c r="J138" s="8">
        <v>45197</v>
      </c>
      <c r="K138" t="s">
        <v>761</v>
      </c>
      <c r="L138" t="s">
        <v>762</v>
      </c>
      <c r="M138" t="s">
        <v>383</v>
      </c>
      <c r="N138" t="s">
        <v>873</v>
      </c>
      <c r="O138" t="s">
        <v>198</v>
      </c>
      <c r="P138">
        <v>1</v>
      </c>
      <c r="Q138" t="s">
        <v>1114</v>
      </c>
    </row>
    <row r="139" spans="1:17" x14ac:dyDescent="0.3">
      <c r="A139" t="s">
        <v>874</v>
      </c>
      <c r="B139" t="s">
        <v>441</v>
      </c>
      <c r="C139" t="s">
        <v>875</v>
      </c>
      <c r="D139" t="s">
        <v>876</v>
      </c>
      <c r="E139" t="s">
        <v>877</v>
      </c>
      <c r="F139">
        <v>969626030</v>
      </c>
      <c r="G139">
        <v>648532308</v>
      </c>
      <c r="H139" s="8">
        <v>38607</v>
      </c>
      <c r="I139" t="s">
        <v>138</v>
      </c>
      <c r="J139" s="8">
        <v>45230</v>
      </c>
      <c r="K139" t="s">
        <v>327</v>
      </c>
      <c r="L139" t="s">
        <v>328</v>
      </c>
      <c r="M139" t="s">
        <v>189</v>
      </c>
      <c r="N139" t="s">
        <v>878</v>
      </c>
      <c r="O139" t="s">
        <v>312</v>
      </c>
      <c r="P139">
        <v>1</v>
      </c>
      <c r="Q139" t="s">
        <v>1115</v>
      </c>
    </row>
    <row r="140" spans="1:17" x14ac:dyDescent="0.3">
      <c r="A140" t="s">
        <v>879</v>
      </c>
      <c r="B140" t="s">
        <v>386</v>
      </c>
      <c r="C140" t="s">
        <v>135</v>
      </c>
      <c r="D140" t="s">
        <v>880</v>
      </c>
      <c r="E140" t="s">
        <v>881</v>
      </c>
      <c r="F140">
        <v>964233725</v>
      </c>
      <c r="G140">
        <v>630597738</v>
      </c>
      <c r="H140" s="8">
        <v>33293</v>
      </c>
      <c r="I140" t="s">
        <v>87</v>
      </c>
      <c r="J140" s="8">
        <v>45234</v>
      </c>
      <c r="K140" t="s">
        <v>564</v>
      </c>
      <c r="L140" t="s">
        <v>100</v>
      </c>
      <c r="M140" t="s">
        <v>376</v>
      </c>
      <c r="N140" t="s">
        <v>882</v>
      </c>
      <c r="O140" t="s">
        <v>303</v>
      </c>
      <c r="P140">
        <v>8</v>
      </c>
      <c r="Q140" t="s">
        <v>1116</v>
      </c>
    </row>
    <row r="141" spans="1:17" x14ac:dyDescent="0.3">
      <c r="A141" t="s">
        <v>331</v>
      </c>
      <c r="B141" t="s">
        <v>883</v>
      </c>
      <c r="C141" t="s">
        <v>289</v>
      </c>
      <c r="D141" t="s">
        <v>884</v>
      </c>
      <c r="E141" t="s">
        <v>885</v>
      </c>
      <c r="F141">
        <v>956143823</v>
      </c>
      <c r="G141">
        <v>636645366</v>
      </c>
      <c r="H141" s="8">
        <v>35100</v>
      </c>
      <c r="I141" t="s">
        <v>77</v>
      </c>
      <c r="J141" s="8">
        <v>45196</v>
      </c>
      <c r="K141" t="s">
        <v>886</v>
      </c>
      <c r="L141" t="s">
        <v>89</v>
      </c>
      <c r="M141" t="s">
        <v>69</v>
      </c>
      <c r="N141" t="s">
        <v>887</v>
      </c>
      <c r="O141" t="s">
        <v>112</v>
      </c>
      <c r="P141">
        <v>2</v>
      </c>
      <c r="Q141" t="s">
        <v>1117</v>
      </c>
    </row>
    <row r="142" spans="1:17" x14ac:dyDescent="0.3">
      <c r="A142" t="s">
        <v>888</v>
      </c>
      <c r="B142" t="s">
        <v>349</v>
      </c>
      <c r="C142" t="s">
        <v>541</v>
      </c>
      <c r="D142" t="s">
        <v>889</v>
      </c>
      <c r="E142" t="s">
        <v>890</v>
      </c>
      <c r="F142">
        <v>979429103</v>
      </c>
      <c r="G142">
        <v>645153171</v>
      </c>
      <c r="H142" s="8">
        <v>33379</v>
      </c>
      <c r="I142" t="s">
        <v>118</v>
      </c>
      <c r="J142" s="8">
        <v>45212</v>
      </c>
      <c r="K142" t="s">
        <v>891</v>
      </c>
      <c r="L142" t="s">
        <v>336</v>
      </c>
      <c r="M142" t="s">
        <v>736</v>
      </c>
      <c r="N142" t="s">
        <v>892</v>
      </c>
      <c r="O142" t="s">
        <v>122</v>
      </c>
      <c r="P142">
        <v>0</v>
      </c>
      <c r="Q142" t="s">
        <v>1118</v>
      </c>
    </row>
    <row r="143" spans="1:17" x14ac:dyDescent="0.3">
      <c r="A143" t="s">
        <v>8</v>
      </c>
      <c r="B143" t="s">
        <v>743</v>
      </c>
      <c r="C143" t="s">
        <v>442</v>
      </c>
      <c r="D143" t="s">
        <v>893</v>
      </c>
      <c r="E143" t="s">
        <v>894</v>
      </c>
      <c r="F143">
        <v>925392141</v>
      </c>
      <c r="G143">
        <v>684062165</v>
      </c>
      <c r="H143" s="8">
        <v>36780</v>
      </c>
      <c r="I143" t="s">
        <v>138</v>
      </c>
      <c r="J143" s="8">
        <v>45198</v>
      </c>
      <c r="K143" t="s">
        <v>484</v>
      </c>
      <c r="L143" t="s">
        <v>336</v>
      </c>
      <c r="M143" t="s">
        <v>204</v>
      </c>
      <c r="N143" t="s">
        <v>895</v>
      </c>
      <c r="O143" t="s">
        <v>312</v>
      </c>
      <c r="P143">
        <v>2</v>
      </c>
      <c r="Q143" t="s">
        <v>1119</v>
      </c>
    </row>
    <row r="144" spans="1:17" x14ac:dyDescent="0.3">
      <c r="A144" t="s">
        <v>17</v>
      </c>
      <c r="B144" t="s">
        <v>104</v>
      </c>
      <c r="C144" t="s">
        <v>503</v>
      </c>
      <c r="D144" t="s">
        <v>896</v>
      </c>
      <c r="E144" t="s">
        <v>897</v>
      </c>
      <c r="F144">
        <v>933120751</v>
      </c>
      <c r="G144">
        <v>641379927</v>
      </c>
      <c r="H144" s="8">
        <v>34304</v>
      </c>
      <c r="I144" t="s">
        <v>118</v>
      </c>
      <c r="J144" s="8">
        <v>45199</v>
      </c>
      <c r="K144" t="s">
        <v>863</v>
      </c>
      <c r="L144" t="s">
        <v>140</v>
      </c>
      <c r="M144" t="s">
        <v>130</v>
      </c>
      <c r="N144" t="s">
        <v>898</v>
      </c>
      <c r="O144" t="s">
        <v>122</v>
      </c>
      <c r="P144">
        <v>3</v>
      </c>
      <c r="Q144" t="s">
        <v>1120</v>
      </c>
    </row>
    <row r="145" spans="1:17" x14ac:dyDescent="0.3">
      <c r="A145" t="s">
        <v>899</v>
      </c>
      <c r="B145" t="s">
        <v>183</v>
      </c>
      <c r="C145" t="s">
        <v>62</v>
      </c>
      <c r="D145" t="s">
        <v>900</v>
      </c>
      <c r="E145" t="s">
        <v>901</v>
      </c>
      <c r="F145">
        <v>944144480</v>
      </c>
      <c r="G145">
        <v>630979670</v>
      </c>
      <c r="H145" s="8">
        <v>34832</v>
      </c>
      <c r="I145" t="s">
        <v>118</v>
      </c>
      <c r="J145" s="8">
        <v>45226</v>
      </c>
      <c r="K145" t="s">
        <v>448</v>
      </c>
      <c r="L145" t="s">
        <v>226</v>
      </c>
      <c r="M145" t="s">
        <v>415</v>
      </c>
      <c r="N145" t="s">
        <v>902</v>
      </c>
      <c r="O145" t="s">
        <v>122</v>
      </c>
      <c r="P145">
        <v>2</v>
      </c>
      <c r="Q145" t="s">
        <v>1121</v>
      </c>
    </row>
    <row r="146" spans="1:17" x14ac:dyDescent="0.3">
      <c r="A146" t="s">
        <v>903</v>
      </c>
      <c r="B146" t="s">
        <v>457</v>
      </c>
      <c r="C146" t="s">
        <v>289</v>
      </c>
      <c r="D146" t="s">
        <v>904</v>
      </c>
      <c r="E146" t="s">
        <v>905</v>
      </c>
      <c r="F146">
        <v>935213048</v>
      </c>
      <c r="G146">
        <v>607261865</v>
      </c>
      <c r="H146" s="8">
        <v>34046</v>
      </c>
      <c r="I146" t="s">
        <v>77</v>
      </c>
      <c r="J146" s="8">
        <v>45197</v>
      </c>
      <c r="K146" t="s">
        <v>402</v>
      </c>
      <c r="L146" t="s">
        <v>403</v>
      </c>
      <c r="M146" t="s">
        <v>473</v>
      </c>
      <c r="N146" t="s">
        <v>906</v>
      </c>
      <c r="O146" t="s">
        <v>112</v>
      </c>
      <c r="P146">
        <v>7</v>
      </c>
      <c r="Q146" t="s">
        <v>1122</v>
      </c>
    </row>
    <row r="147" spans="1:17" x14ac:dyDescent="0.3">
      <c r="A147" t="s">
        <v>907</v>
      </c>
      <c r="B147" t="s">
        <v>161</v>
      </c>
      <c r="C147" t="s">
        <v>270</v>
      </c>
      <c r="D147" t="s">
        <v>908</v>
      </c>
      <c r="E147" t="s">
        <v>909</v>
      </c>
      <c r="F147">
        <v>909036383</v>
      </c>
      <c r="G147">
        <v>671311578</v>
      </c>
      <c r="H147" s="8">
        <v>38539</v>
      </c>
      <c r="I147" t="s">
        <v>66</v>
      </c>
      <c r="J147" s="8">
        <v>45210</v>
      </c>
      <c r="K147" t="s">
        <v>595</v>
      </c>
      <c r="L147" t="s">
        <v>294</v>
      </c>
      <c r="M147" t="s">
        <v>736</v>
      </c>
      <c r="N147" t="s">
        <v>910</v>
      </c>
      <c r="O147" t="s">
        <v>198</v>
      </c>
      <c r="P147">
        <v>2</v>
      </c>
      <c r="Q147" t="s">
        <v>1123</v>
      </c>
    </row>
    <row r="148" spans="1:17" x14ac:dyDescent="0.3">
      <c r="A148" t="s">
        <v>911</v>
      </c>
      <c r="B148" t="s">
        <v>488</v>
      </c>
      <c r="C148" t="s">
        <v>765</v>
      </c>
      <c r="D148" t="s">
        <v>912</v>
      </c>
      <c r="E148" t="s">
        <v>913</v>
      </c>
      <c r="F148">
        <v>955670297</v>
      </c>
      <c r="G148">
        <v>658987132</v>
      </c>
      <c r="H148" s="8">
        <v>40104</v>
      </c>
      <c r="I148" t="s">
        <v>87</v>
      </c>
      <c r="J148" s="8">
        <v>45211</v>
      </c>
      <c r="K148" t="s">
        <v>914</v>
      </c>
      <c r="L148" t="s">
        <v>915</v>
      </c>
      <c r="M148" t="s">
        <v>179</v>
      </c>
      <c r="N148" t="s">
        <v>916</v>
      </c>
      <c r="O148" t="s">
        <v>303</v>
      </c>
      <c r="P148">
        <v>2</v>
      </c>
      <c r="Q148" t="s">
        <v>1124</v>
      </c>
    </row>
    <row r="149" spans="1:17" x14ac:dyDescent="0.3">
      <c r="A149" t="s">
        <v>917</v>
      </c>
      <c r="B149" t="s">
        <v>305</v>
      </c>
      <c r="C149" t="s">
        <v>340</v>
      </c>
      <c r="D149" t="s">
        <v>918</v>
      </c>
      <c r="E149" t="s">
        <v>919</v>
      </c>
      <c r="F149">
        <v>943204053</v>
      </c>
      <c r="G149">
        <v>683353411</v>
      </c>
      <c r="H149" s="8">
        <v>35308</v>
      </c>
      <c r="I149" t="s">
        <v>66</v>
      </c>
      <c r="J149" s="8">
        <v>45214</v>
      </c>
      <c r="K149" t="s">
        <v>149</v>
      </c>
      <c r="L149" t="s">
        <v>100</v>
      </c>
      <c r="M149" t="s">
        <v>577</v>
      </c>
      <c r="N149" t="s">
        <v>920</v>
      </c>
      <c r="O149" t="s">
        <v>198</v>
      </c>
      <c r="P149">
        <v>6</v>
      </c>
      <c r="Q149" t="s">
        <v>1125</v>
      </c>
    </row>
    <row r="150" spans="1:17" x14ac:dyDescent="0.3">
      <c r="A150" t="s">
        <v>921</v>
      </c>
      <c r="B150" t="s">
        <v>125</v>
      </c>
      <c r="C150" t="s">
        <v>135</v>
      </c>
      <c r="D150" t="s">
        <v>922</v>
      </c>
      <c r="E150" t="s">
        <v>923</v>
      </c>
      <c r="F150">
        <v>960355894</v>
      </c>
      <c r="G150">
        <v>629415536</v>
      </c>
      <c r="H150" s="8">
        <v>37605</v>
      </c>
      <c r="I150" t="s">
        <v>87</v>
      </c>
      <c r="J150" s="8">
        <v>45194</v>
      </c>
      <c r="K150" t="s">
        <v>389</v>
      </c>
      <c r="L150" t="s">
        <v>68</v>
      </c>
      <c r="M150" t="s">
        <v>396</v>
      </c>
      <c r="N150" t="s">
        <v>924</v>
      </c>
      <c r="O150" t="s">
        <v>303</v>
      </c>
      <c r="P150">
        <v>4</v>
      </c>
      <c r="Q150" t="s">
        <v>1126</v>
      </c>
    </row>
    <row r="151" spans="1:17" x14ac:dyDescent="0.3">
      <c r="A151" t="s">
        <v>925</v>
      </c>
      <c r="B151" t="s">
        <v>248</v>
      </c>
      <c r="C151" t="s">
        <v>367</v>
      </c>
      <c r="D151" t="s">
        <v>926</v>
      </c>
      <c r="E151" t="s">
        <v>927</v>
      </c>
      <c r="F151">
        <v>979063130</v>
      </c>
      <c r="G151">
        <v>635841616</v>
      </c>
      <c r="H151" s="8">
        <v>41069</v>
      </c>
      <c r="I151" t="s">
        <v>138</v>
      </c>
      <c r="J151" s="8">
        <v>45229</v>
      </c>
      <c r="K151" t="s">
        <v>529</v>
      </c>
      <c r="L151" t="s">
        <v>234</v>
      </c>
      <c r="M151" t="s">
        <v>227</v>
      </c>
      <c r="N151" t="s">
        <v>928</v>
      </c>
      <c r="O151" t="s">
        <v>312</v>
      </c>
      <c r="P151">
        <v>10</v>
      </c>
      <c r="Q151" t="s">
        <v>1127</v>
      </c>
    </row>
    <row r="152" spans="1:17" x14ac:dyDescent="0.3">
      <c r="A152" t="s">
        <v>929</v>
      </c>
      <c r="B152" t="s">
        <v>442</v>
      </c>
      <c r="C152" t="s">
        <v>470</v>
      </c>
      <c r="D152" t="s">
        <v>930</v>
      </c>
      <c r="E152" t="s">
        <v>931</v>
      </c>
      <c r="F152">
        <v>932447915</v>
      </c>
      <c r="G152">
        <v>626746389</v>
      </c>
      <c r="H152" s="8">
        <v>33039</v>
      </c>
      <c r="I152" t="s">
        <v>98</v>
      </c>
      <c r="J152" s="8">
        <v>45228</v>
      </c>
      <c r="K152" t="s">
        <v>533</v>
      </c>
      <c r="L152" t="s">
        <v>336</v>
      </c>
      <c r="M152" t="s">
        <v>165</v>
      </c>
      <c r="N152" t="s">
        <v>932</v>
      </c>
      <c r="O152" t="s">
        <v>102</v>
      </c>
      <c r="P152">
        <v>0</v>
      </c>
      <c r="Q152" t="s">
        <v>1033</v>
      </c>
    </row>
    <row r="153" spans="1:17" x14ac:dyDescent="0.3">
      <c r="A153" t="s">
        <v>11</v>
      </c>
      <c r="B153" t="s">
        <v>406</v>
      </c>
      <c r="C153" t="s">
        <v>184</v>
      </c>
      <c r="D153" t="s">
        <v>933</v>
      </c>
      <c r="E153" t="s">
        <v>934</v>
      </c>
      <c r="F153">
        <v>960633012</v>
      </c>
      <c r="G153">
        <v>623542271</v>
      </c>
      <c r="H153" s="8">
        <v>40394</v>
      </c>
      <c r="I153" t="s">
        <v>98</v>
      </c>
      <c r="J153" s="8">
        <v>45222</v>
      </c>
      <c r="K153" t="s">
        <v>638</v>
      </c>
      <c r="L153" t="s">
        <v>639</v>
      </c>
      <c r="M153" t="s">
        <v>265</v>
      </c>
      <c r="N153" t="s">
        <v>935</v>
      </c>
      <c r="O153" t="s">
        <v>102</v>
      </c>
      <c r="P153">
        <v>6</v>
      </c>
      <c r="Q153" t="s">
        <v>1128</v>
      </c>
    </row>
    <row r="154" spans="1:17" x14ac:dyDescent="0.3">
      <c r="A154" t="s">
        <v>936</v>
      </c>
      <c r="B154" t="s">
        <v>145</v>
      </c>
      <c r="C154" t="s">
        <v>489</v>
      </c>
      <c r="D154" t="s">
        <v>937</v>
      </c>
      <c r="E154" t="s">
        <v>938</v>
      </c>
      <c r="F154">
        <v>994400594</v>
      </c>
      <c r="G154">
        <v>624100208</v>
      </c>
      <c r="H154" s="8">
        <v>36125</v>
      </c>
      <c r="I154" t="s">
        <v>66</v>
      </c>
      <c r="J154" s="8">
        <v>45210</v>
      </c>
      <c r="K154" t="s">
        <v>939</v>
      </c>
      <c r="L154" t="s">
        <v>395</v>
      </c>
      <c r="M154" t="s">
        <v>780</v>
      </c>
      <c r="N154" t="s">
        <v>940</v>
      </c>
      <c r="O154" t="s">
        <v>198</v>
      </c>
      <c r="P154">
        <v>2</v>
      </c>
      <c r="Q154" t="s">
        <v>1129</v>
      </c>
    </row>
    <row r="155" spans="1:17" x14ac:dyDescent="0.3">
      <c r="A155" t="s">
        <v>941</v>
      </c>
      <c r="B155" t="s">
        <v>373</v>
      </c>
      <c r="C155" t="s">
        <v>536</v>
      </c>
      <c r="D155" t="s">
        <v>942</v>
      </c>
      <c r="E155" t="s">
        <v>943</v>
      </c>
      <c r="F155">
        <v>949507099</v>
      </c>
      <c r="G155">
        <v>648411031</v>
      </c>
      <c r="H155" s="8">
        <v>33969</v>
      </c>
      <c r="I155" t="s">
        <v>66</v>
      </c>
      <c r="J155" s="8">
        <v>45221</v>
      </c>
      <c r="K155" t="s">
        <v>944</v>
      </c>
      <c r="L155" t="s">
        <v>211</v>
      </c>
      <c r="M155" t="s">
        <v>396</v>
      </c>
      <c r="N155" t="s">
        <v>945</v>
      </c>
      <c r="O155" t="s">
        <v>198</v>
      </c>
      <c r="P155">
        <v>9</v>
      </c>
      <c r="Q155" t="s">
        <v>1130</v>
      </c>
    </row>
    <row r="156" spans="1:17" x14ac:dyDescent="0.3">
      <c r="A156" t="s">
        <v>946</v>
      </c>
      <c r="B156" t="s">
        <v>340</v>
      </c>
      <c r="C156" t="s">
        <v>481</v>
      </c>
      <c r="D156" t="s">
        <v>947</v>
      </c>
      <c r="E156" t="s">
        <v>948</v>
      </c>
      <c r="F156">
        <v>955924854</v>
      </c>
      <c r="G156">
        <v>666434446</v>
      </c>
      <c r="H156" s="8">
        <v>34538</v>
      </c>
      <c r="I156" t="s">
        <v>87</v>
      </c>
      <c r="J156" s="8">
        <v>45221</v>
      </c>
      <c r="K156" t="s">
        <v>707</v>
      </c>
      <c r="L156" t="s">
        <v>252</v>
      </c>
      <c r="M156" t="s">
        <v>110</v>
      </c>
      <c r="N156" t="s">
        <v>949</v>
      </c>
      <c r="O156" t="s">
        <v>303</v>
      </c>
      <c r="P156">
        <v>3</v>
      </c>
      <c r="Q156" t="s">
        <v>1131</v>
      </c>
    </row>
    <row r="157" spans="1:17" x14ac:dyDescent="0.3">
      <c r="A157" t="s">
        <v>950</v>
      </c>
      <c r="B157" t="s">
        <v>215</v>
      </c>
      <c r="C157" t="s">
        <v>386</v>
      </c>
      <c r="D157" t="s">
        <v>951</v>
      </c>
      <c r="E157" t="s">
        <v>952</v>
      </c>
      <c r="F157">
        <v>973829439</v>
      </c>
      <c r="G157">
        <v>612856034</v>
      </c>
      <c r="H157" s="8">
        <v>42447</v>
      </c>
      <c r="I157" t="s">
        <v>87</v>
      </c>
      <c r="J157" s="8">
        <v>45192</v>
      </c>
      <c r="K157" t="s">
        <v>149</v>
      </c>
      <c r="L157" t="s">
        <v>100</v>
      </c>
      <c r="M157" t="s">
        <v>90</v>
      </c>
      <c r="N157" t="s">
        <v>953</v>
      </c>
      <c r="O157" t="s">
        <v>303</v>
      </c>
      <c r="P157">
        <v>8</v>
      </c>
      <c r="Q157" t="s">
        <v>1132</v>
      </c>
    </row>
    <row r="158" spans="1:17" x14ac:dyDescent="0.3">
      <c r="A158" t="s">
        <v>954</v>
      </c>
      <c r="B158" t="s">
        <v>379</v>
      </c>
      <c r="C158" t="s">
        <v>299</v>
      </c>
      <c r="D158" t="s">
        <v>955</v>
      </c>
      <c r="E158" t="s">
        <v>956</v>
      </c>
      <c r="F158">
        <v>966412158</v>
      </c>
      <c r="G158">
        <v>650976551</v>
      </c>
      <c r="H158" s="8">
        <v>40732</v>
      </c>
      <c r="I158" t="s">
        <v>77</v>
      </c>
      <c r="J158" s="8">
        <v>45186</v>
      </c>
      <c r="K158" t="s">
        <v>492</v>
      </c>
      <c r="L158" t="s">
        <v>493</v>
      </c>
      <c r="M158" t="s">
        <v>165</v>
      </c>
      <c r="N158" t="s">
        <v>957</v>
      </c>
      <c r="O158" t="s">
        <v>112</v>
      </c>
      <c r="P158">
        <v>1</v>
      </c>
      <c r="Q158" t="s">
        <v>1133</v>
      </c>
    </row>
    <row r="159" spans="1:17" x14ac:dyDescent="0.3">
      <c r="A159" t="s">
        <v>958</v>
      </c>
      <c r="B159" t="s">
        <v>183</v>
      </c>
      <c r="C159" t="s">
        <v>176</v>
      </c>
      <c r="D159" t="s">
        <v>959</v>
      </c>
      <c r="E159" t="s">
        <v>960</v>
      </c>
      <c r="F159">
        <v>938127610</v>
      </c>
      <c r="G159">
        <v>619907463</v>
      </c>
      <c r="H159" s="8">
        <v>39753</v>
      </c>
      <c r="I159" t="s">
        <v>118</v>
      </c>
      <c r="J159" s="8">
        <v>45231</v>
      </c>
      <c r="K159" t="s">
        <v>370</v>
      </c>
      <c r="L159" t="s">
        <v>140</v>
      </c>
      <c r="M159" t="s">
        <v>204</v>
      </c>
      <c r="N159" t="s">
        <v>961</v>
      </c>
      <c r="O159" t="s">
        <v>122</v>
      </c>
      <c r="P159">
        <v>0</v>
      </c>
      <c r="Q159" t="s">
        <v>1134</v>
      </c>
    </row>
    <row r="160" spans="1:17" x14ac:dyDescent="0.3">
      <c r="A160" t="s">
        <v>962</v>
      </c>
      <c r="B160" t="s">
        <v>324</v>
      </c>
      <c r="C160" t="s">
        <v>146</v>
      </c>
      <c r="D160" t="s">
        <v>963</v>
      </c>
      <c r="E160" t="s">
        <v>964</v>
      </c>
      <c r="F160">
        <v>992013102</v>
      </c>
      <c r="G160">
        <v>613536411</v>
      </c>
      <c r="H160" s="8">
        <v>41214</v>
      </c>
      <c r="I160" t="s">
        <v>87</v>
      </c>
      <c r="J160" s="8">
        <v>45228</v>
      </c>
      <c r="K160" t="s">
        <v>965</v>
      </c>
      <c r="L160" t="s">
        <v>794</v>
      </c>
      <c r="M160" t="s">
        <v>467</v>
      </c>
      <c r="N160" t="s">
        <v>966</v>
      </c>
      <c r="O160" t="s">
        <v>303</v>
      </c>
      <c r="P160">
        <v>8</v>
      </c>
      <c r="Q160" t="s">
        <v>1135</v>
      </c>
    </row>
    <row r="161" spans="1:17" x14ac:dyDescent="0.3">
      <c r="A161" t="s">
        <v>967</v>
      </c>
      <c r="B161" t="s">
        <v>145</v>
      </c>
      <c r="C161" t="s">
        <v>73</v>
      </c>
      <c r="D161" t="s">
        <v>968</v>
      </c>
      <c r="E161" t="s">
        <v>969</v>
      </c>
      <c r="F161">
        <v>903644068</v>
      </c>
      <c r="G161">
        <v>663180901</v>
      </c>
      <c r="H161" s="8">
        <v>37382</v>
      </c>
      <c r="I161" t="s">
        <v>87</v>
      </c>
      <c r="J161" s="8">
        <v>45190</v>
      </c>
      <c r="K161" t="s">
        <v>389</v>
      </c>
      <c r="L161" t="s">
        <v>68</v>
      </c>
      <c r="M161" t="s">
        <v>90</v>
      </c>
      <c r="N161" t="s">
        <v>970</v>
      </c>
      <c r="O161" t="s">
        <v>303</v>
      </c>
      <c r="P161">
        <v>10</v>
      </c>
      <c r="Q161" t="s">
        <v>1136</v>
      </c>
    </row>
    <row r="162" spans="1:17" x14ac:dyDescent="0.3">
      <c r="A162" t="s">
        <v>971</v>
      </c>
      <c r="B162" t="s">
        <v>222</v>
      </c>
      <c r="C162" t="s">
        <v>63</v>
      </c>
      <c r="D162" t="s">
        <v>972</v>
      </c>
      <c r="E162" t="s">
        <v>973</v>
      </c>
      <c r="F162">
        <v>924992392</v>
      </c>
      <c r="G162">
        <v>651659489</v>
      </c>
      <c r="H162" s="8">
        <v>40729</v>
      </c>
      <c r="I162" t="s">
        <v>98</v>
      </c>
      <c r="J162" s="8">
        <v>45232</v>
      </c>
      <c r="K162" t="s">
        <v>793</v>
      </c>
      <c r="L162" t="s">
        <v>794</v>
      </c>
      <c r="M162" t="s">
        <v>150</v>
      </c>
      <c r="N162" t="s">
        <v>296</v>
      </c>
      <c r="O162" t="s">
        <v>102</v>
      </c>
      <c r="P162">
        <v>10</v>
      </c>
      <c r="Q162" t="s">
        <v>1137</v>
      </c>
    </row>
    <row r="163" spans="1:17" x14ac:dyDescent="0.3">
      <c r="A163" t="s">
        <v>974</v>
      </c>
      <c r="B163" t="s">
        <v>135</v>
      </c>
      <c r="C163" t="s">
        <v>379</v>
      </c>
      <c r="D163" t="s">
        <v>975</v>
      </c>
      <c r="E163" t="s">
        <v>976</v>
      </c>
      <c r="F163">
        <v>908473191</v>
      </c>
      <c r="G163">
        <v>678721487</v>
      </c>
      <c r="H163" s="8">
        <v>42249</v>
      </c>
      <c r="I163" t="s">
        <v>66</v>
      </c>
      <c r="J163" s="8">
        <v>45222</v>
      </c>
      <c r="K163" t="s">
        <v>364</v>
      </c>
      <c r="L163" t="s">
        <v>79</v>
      </c>
      <c r="M163" t="s">
        <v>80</v>
      </c>
      <c r="N163" t="s">
        <v>977</v>
      </c>
      <c r="O163" t="s">
        <v>198</v>
      </c>
      <c r="P163">
        <v>0</v>
      </c>
      <c r="Q163" t="s">
        <v>1138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E02B3F-3525-4F8B-8B74-E534A39F5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Tema 1</vt:lpstr>
      <vt:lpstr>Tema 1_Aux</vt:lpstr>
      <vt:lpstr>Tema 2</vt:lpstr>
      <vt:lpstr>Tema 2_Aux</vt:lpstr>
      <vt:lpstr>Tema 2_Gráficos</vt:lpstr>
      <vt:lpstr>Tema 3</vt:lpstr>
      <vt:lpstr>Tema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Garcia</dc:creator>
  <cp:lastModifiedBy>Patricia Garcia</cp:lastModifiedBy>
  <dcterms:created xsi:type="dcterms:W3CDTF">2024-03-16T18:40:00Z</dcterms:created>
  <dcterms:modified xsi:type="dcterms:W3CDTF">2024-03-17T19:29:30Z</dcterms:modified>
</cp:coreProperties>
</file>