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3320" windowHeight="123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/>
  <c r="P16" i="1"/>
  <c r="Q16" i="1"/>
  <c r="R16" i="1"/>
  <c r="P17" i="1"/>
  <c r="Q17" i="1"/>
  <c r="R17" i="1"/>
  <c r="R15" i="1"/>
  <c r="Q15" i="1"/>
  <c r="P15" i="1"/>
  <c r="AH23" i="1"/>
  <c r="AH22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3" i="1"/>
  <c r="L9" i="1" a="1"/>
  <c r="L9" i="1"/>
  <c r="M9" i="1"/>
  <c r="N9" i="1"/>
  <c r="L10" i="1"/>
  <c r="M10" i="1"/>
  <c r="N10" i="1"/>
  <c r="L11" i="1"/>
  <c r="M11" i="1"/>
  <c r="N11" i="1"/>
  <c r="L21" i="1" a="1"/>
  <c r="L21" i="1"/>
  <c r="L22" i="1"/>
  <c r="L23" i="1"/>
  <c r="L24" i="1"/>
  <c r="E22" i="1"/>
  <c r="L12" i="1"/>
  <c r="L6" i="1"/>
  <c r="G22" i="1"/>
  <c r="L15" i="1" a="1"/>
  <c r="L15" i="1"/>
  <c r="M15" i="1"/>
  <c r="N15" i="1"/>
  <c r="L16" i="1"/>
  <c r="M16" i="1"/>
  <c r="N16" i="1"/>
  <c r="L17" i="1"/>
  <c r="M17" i="1"/>
  <c r="N17" i="1"/>
  <c r="L18" i="1"/>
  <c r="L27" i="1" a="1"/>
  <c r="L27" i="1"/>
  <c r="L28" i="1"/>
  <c r="L29" i="1"/>
  <c r="L30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</calcChain>
</file>

<file path=xl/sharedStrings.xml><?xml version="1.0" encoding="utf-8"?>
<sst xmlns="http://schemas.openxmlformats.org/spreadsheetml/2006/main" count="22" uniqueCount="19">
  <si>
    <t>Precio (millones de $)</t>
  </si>
  <si>
    <t>Antigüedad (años)</t>
  </si>
  <si>
    <t>kilometraje (miles de Km)</t>
  </si>
  <si>
    <t>y</t>
  </si>
  <si>
    <t>x1</t>
  </si>
  <si>
    <t>x2</t>
  </si>
  <si>
    <t>X'</t>
  </si>
  <si>
    <t>X'X</t>
  </si>
  <si>
    <t>X</t>
  </si>
  <si>
    <t>x0</t>
  </si>
  <si>
    <r>
      <t>(X'X)</t>
    </r>
    <r>
      <rPr>
        <b/>
        <vertAlign val="superscript"/>
        <sz val="11"/>
        <color theme="1"/>
        <rFont val="Calibri"/>
        <scheme val="minor"/>
      </rPr>
      <t>-1</t>
    </r>
  </si>
  <si>
    <t>∑</t>
  </si>
  <si>
    <t>X'y</t>
  </si>
  <si>
    <t>ß</t>
  </si>
  <si>
    <r>
      <t>y</t>
    </r>
    <r>
      <rPr>
        <b/>
        <vertAlign val="superscript"/>
        <sz val="11"/>
        <color theme="1"/>
        <rFont val="Calibri"/>
        <scheme val="minor"/>
      </rPr>
      <t>*</t>
    </r>
  </si>
  <si>
    <r>
      <t>y-y</t>
    </r>
    <r>
      <rPr>
        <b/>
        <vertAlign val="superscript"/>
        <sz val="11"/>
        <color theme="1"/>
        <rFont val="Calibri"/>
        <scheme val="minor"/>
      </rPr>
      <t>*</t>
    </r>
  </si>
  <si>
    <r>
      <t>(y-y</t>
    </r>
    <r>
      <rPr>
        <b/>
        <vertAlign val="superscript"/>
        <sz val="11"/>
        <color theme="1"/>
        <rFont val="Calibri"/>
        <scheme val="minor"/>
      </rPr>
      <t>*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scheme val="minor"/>
      </rPr>
      <t>2</t>
    </r>
  </si>
  <si>
    <t>RSS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</si>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</sst>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vertAlign val="superscript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workbookViewId="0">
      <selection activeCell="P19" sqref="P19"/>
    </sheetView>
  </sheetViews>
  <sheetFormatPr baseColWidth="10" defaultRowHeight="14" x14ac:dyDescent="0"/>
  <cols>
    <col min="6" max="6" width="2.33203125" style="9" customWidth="1"/>
    <col min="12" max="12" width="9" bestFit="1" customWidth="1"/>
    <col min="13" max="13" width="8.1640625" bestFit="1" customWidth="1"/>
    <col min="14" max="14" width="9.1640625" customWidth="1"/>
    <col min="15" max="18" width="5.1640625" bestFit="1" customWidth="1"/>
    <col min="19" max="19" width="3.1640625" bestFit="1" customWidth="1"/>
    <col min="20" max="23" width="5.1640625" bestFit="1" customWidth="1"/>
    <col min="24" max="24" width="6.1640625" bestFit="1" customWidth="1"/>
    <col min="25" max="28" width="5.1640625" bestFit="1" customWidth="1"/>
    <col min="29" max="30" width="6.1640625" bestFit="1" customWidth="1"/>
    <col min="32" max="34" width="10.33203125" customWidth="1"/>
  </cols>
  <sheetData>
    <row r="1" spans="1:34">
      <c r="G1" s="15" t="s">
        <v>8</v>
      </c>
      <c r="H1" s="15"/>
      <c r="I1" s="15"/>
    </row>
    <row r="2" spans="1:34" ht="42">
      <c r="A2" s="1" t="s">
        <v>0</v>
      </c>
      <c r="B2" s="1" t="s">
        <v>1</v>
      </c>
      <c r="C2" s="1" t="s">
        <v>2</v>
      </c>
      <c r="E2" s="1" t="s">
        <v>3</v>
      </c>
      <c r="F2" s="5"/>
      <c r="G2" s="1" t="s">
        <v>9</v>
      </c>
      <c r="H2" s="1" t="s">
        <v>4</v>
      </c>
      <c r="I2" s="1" t="s">
        <v>5</v>
      </c>
      <c r="J2" s="5"/>
      <c r="L2" s="15" t="s">
        <v>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F2" s="1" t="s">
        <v>14</v>
      </c>
      <c r="AG2" s="1" t="s">
        <v>15</v>
      </c>
      <c r="AH2" s="1" t="s">
        <v>16</v>
      </c>
    </row>
    <row r="3" spans="1:34">
      <c r="A3" s="2">
        <v>12.96</v>
      </c>
      <c r="B3" s="2">
        <v>2</v>
      </c>
      <c r="C3" s="2">
        <v>57.5</v>
      </c>
      <c r="E3" s="2">
        <v>12.96</v>
      </c>
      <c r="F3" s="10"/>
      <c r="G3" s="2">
        <v>1</v>
      </c>
      <c r="H3" s="2">
        <v>2</v>
      </c>
      <c r="I3" s="2">
        <v>57.5</v>
      </c>
      <c r="J3" s="4"/>
      <c r="K3" s="1" t="s">
        <v>9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F3" s="3">
        <f>$L$27+$L$28*H3+$L$29*I3</f>
        <v>14.453441202177643</v>
      </c>
      <c r="AG3" s="12">
        <f>E3-AF3</f>
        <v>-1.4934412021776424</v>
      </c>
      <c r="AH3" s="12">
        <f>AG3^2</f>
        <v>2.2303666243618019</v>
      </c>
    </row>
    <row r="4" spans="1:34">
      <c r="A4" s="2">
        <v>5.15</v>
      </c>
      <c r="B4" s="2">
        <v>6</v>
      </c>
      <c r="C4" s="2">
        <v>83.2</v>
      </c>
      <c r="E4" s="2">
        <v>5.15</v>
      </c>
      <c r="F4" s="10"/>
      <c r="G4" s="2">
        <v>1</v>
      </c>
      <c r="H4" s="2">
        <v>6</v>
      </c>
      <c r="I4" s="2">
        <v>83.2</v>
      </c>
      <c r="J4" s="4"/>
      <c r="K4" s="1" t="s">
        <v>4</v>
      </c>
      <c r="L4" s="2">
        <v>2</v>
      </c>
      <c r="M4" s="2">
        <v>6</v>
      </c>
      <c r="N4" s="2">
        <v>3</v>
      </c>
      <c r="O4" s="2">
        <v>5</v>
      </c>
      <c r="P4" s="2">
        <v>3</v>
      </c>
      <c r="Q4" s="2">
        <v>3</v>
      </c>
      <c r="R4" s="2">
        <v>0</v>
      </c>
      <c r="S4" s="2">
        <v>4</v>
      </c>
      <c r="T4" s="2">
        <v>2</v>
      </c>
      <c r="U4" s="2">
        <v>4</v>
      </c>
      <c r="V4" s="2">
        <v>5</v>
      </c>
      <c r="W4" s="2">
        <v>7</v>
      </c>
      <c r="X4" s="2">
        <v>5</v>
      </c>
      <c r="Y4" s="2">
        <v>4</v>
      </c>
      <c r="Z4" s="2">
        <v>9</v>
      </c>
      <c r="AA4" s="2">
        <v>6</v>
      </c>
      <c r="AB4" s="2">
        <v>7</v>
      </c>
      <c r="AC4" s="2">
        <v>7</v>
      </c>
      <c r="AD4" s="2">
        <v>7</v>
      </c>
      <c r="AF4" s="3">
        <f t="shared" ref="AF4:AF21" si="0">$L$27+$L$28*H4+$L$29*I4</f>
        <v>6.6049140334586669</v>
      </c>
      <c r="AG4" s="12">
        <f t="shared" ref="AG4:AG21" si="1">E4-AF4</f>
        <v>-1.4549140334586665</v>
      </c>
      <c r="AH4" s="12">
        <f t="shared" ref="AH4:AH21" si="2">AG4^2</f>
        <v>2.1167748447549659</v>
      </c>
    </row>
    <row r="5" spans="1:34">
      <c r="A5" s="2">
        <v>9.07</v>
      </c>
      <c r="B5" s="2">
        <v>3</v>
      </c>
      <c r="C5" s="2">
        <v>67</v>
      </c>
      <c r="E5" s="2">
        <v>9.07</v>
      </c>
      <c r="F5" s="10"/>
      <c r="G5" s="2">
        <v>1</v>
      </c>
      <c r="H5" s="2">
        <v>3</v>
      </c>
      <c r="I5" s="2">
        <v>67</v>
      </c>
      <c r="J5" s="4"/>
      <c r="K5" s="1" t="s">
        <v>5</v>
      </c>
      <c r="L5" s="2">
        <v>57.5</v>
      </c>
      <c r="M5" s="2">
        <v>83.2</v>
      </c>
      <c r="N5" s="2">
        <v>67</v>
      </c>
      <c r="O5" s="2">
        <v>92.7</v>
      </c>
      <c r="P5" s="2">
        <v>40.700000000000003</v>
      </c>
      <c r="Q5" s="2">
        <v>79.8</v>
      </c>
      <c r="R5" s="2">
        <v>23.5</v>
      </c>
      <c r="S5" s="2">
        <v>81</v>
      </c>
      <c r="T5" s="2">
        <v>64.400000000000006</v>
      </c>
      <c r="U5" s="2">
        <v>65.8</v>
      </c>
      <c r="V5" s="2">
        <v>69.3</v>
      </c>
      <c r="W5" s="2">
        <v>72.900000000000006</v>
      </c>
      <c r="X5" s="2">
        <v>107.5</v>
      </c>
      <c r="Y5" s="2">
        <v>92.1</v>
      </c>
      <c r="Z5" s="2">
        <v>86.1</v>
      </c>
      <c r="AA5" s="2">
        <v>89.4</v>
      </c>
      <c r="AB5" s="2">
        <v>93.3</v>
      </c>
      <c r="AC5" s="2">
        <v>107.1</v>
      </c>
      <c r="AD5" s="2">
        <v>116.9</v>
      </c>
      <c r="AF5" s="3">
        <f t="shared" si="0"/>
        <v>12.226661299628198</v>
      </c>
      <c r="AG5" s="12">
        <f t="shared" si="1"/>
        <v>-3.1566612996281975</v>
      </c>
      <c r="AH5" s="12">
        <f t="shared" si="2"/>
        <v>9.9645105605703819</v>
      </c>
    </row>
    <row r="6" spans="1:34">
      <c r="A6" s="2">
        <v>5.36</v>
      </c>
      <c r="B6" s="2">
        <v>5</v>
      </c>
      <c r="C6" s="2">
        <v>92.7</v>
      </c>
      <c r="E6" s="2">
        <v>5.36</v>
      </c>
      <c r="F6" s="10"/>
      <c r="G6" s="2">
        <v>1</v>
      </c>
      <c r="H6" s="2">
        <v>5</v>
      </c>
      <c r="I6" s="2">
        <v>92.7</v>
      </c>
      <c r="J6" s="4"/>
      <c r="L6" t="str">
        <f>CONCATENATE(COUNTA(L3:L5),"x",COUNTA(L3:AD3))</f>
        <v>3x19</v>
      </c>
      <c r="AF6" s="3">
        <f t="shared" si="0"/>
        <v>7.1964698394148359</v>
      </c>
      <c r="AG6" s="12">
        <f t="shared" si="1"/>
        <v>-1.8364698394148355</v>
      </c>
      <c r="AH6" s="12">
        <f t="shared" si="2"/>
        <v>3.3726214710803517</v>
      </c>
    </row>
    <row r="7" spans="1:34">
      <c r="A7" s="2">
        <v>13.68</v>
      </c>
      <c r="B7" s="2">
        <v>3</v>
      </c>
      <c r="C7" s="2">
        <v>40.700000000000003</v>
      </c>
      <c r="E7" s="2">
        <v>13.68</v>
      </c>
      <c r="F7" s="10"/>
      <c r="G7" s="2">
        <v>1</v>
      </c>
      <c r="H7" s="2">
        <v>3</v>
      </c>
      <c r="I7" s="2">
        <v>40.700000000000003</v>
      </c>
      <c r="J7" s="4"/>
      <c r="AF7" s="3">
        <f t="shared" si="0"/>
        <v>14.490155707017838</v>
      </c>
      <c r="AG7" s="12">
        <f t="shared" si="1"/>
        <v>-0.81015570701783801</v>
      </c>
      <c r="AH7" s="12">
        <f t="shared" si="2"/>
        <v>0.65635226961357296</v>
      </c>
    </row>
    <row r="8" spans="1:34">
      <c r="A8" s="2">
        <v>11.86</v>
      </c>
      <c r="B8" s="2">
        <v>3</v>
      </c>
      <c r="C8" s="2">
        <v>79.8</v>
      </c>
      <c r="E8" s="2">
        <v>11.86</v>
      </c>
      <c r="F8" s="10"/>
      <c r="G8" s="2">
        <v>1</v>
      </c>
      <c r="H8" s="2">
        <v>3</v>
      </c>
      <c r="I8" s="2">
        <v>79.8</v>
      </c>
      <c r="J8" s="4"/>
      <c r="L8" s="16" t="s">
        <v>7</v>
      </c>
      <c r="M8" s="17"/>
      <c r="N8" s="18"/>
      <c r="AF8" s="3">
        <f t="shared" si="0"/>
        <v>11.125036645081149</v>
      </c>
      <c r="AG8" s="12">
        <f t="shared" si="1"/>
        <v>0.73496335491885034</v>
      </c>
      <c r="AH8" s="12">
        <f t="shared" si="2"/>
        <v>0.54017113307357201</v>
      </c>
    </row>
    <row r="9" spans="1:34">
      <c r="A9" s="2">
        <v>22.49</v>
      </c>
      <c r="B9" s="2">
        <v>0</v>
      </c>
      <c r="C9" s="2">
        <v>23.5</v>
      </c>
      <c r="E9" s="2">
        <v>22.49</v>
      </c>
      <c r="F9" s="10"/>
      <c r="G9" s="2">
        <v>1</v>
      </c>
      <c r="H9" s="2">
        <v>0</v>
      </c>
      <c r="I9" s="2">
        <v>23.5</v>
      </c>
      <c r="J9" s="4"/>
      <c r="L9" s="12">
        <f t="array" ref="L9:N11">MMULT(L3:AD5,G3:I21)</f>
        <v>19</v>
      </c>
      <c r="M9" s="12">
        <v>89</v>
      </c>
      <c r="N9" s="12">
        <v>1490.1999999999998</v>
      </c>
      <c r="AF9" s="3">
        <f t="shared" si="0"/>
        <v>20.197967399323858</v>
      </c>
      <c r="AG9" s="12">
        <f t="shared" si="1"/>
        <v>2.2920326006761407</v>
      </c>
      <c r="AH9" s="12">
        <f t="shared" si="2"/>
        <v>5.2534134425622332</v>
      </c>
    </row>
    <row r="10" spans="1:34">
      <c r="A10" s="2">
        <v>6.54</v>
      </c>
      <c r="B10" s="2">
        <v>4</v>
      </c>
      <c r="C10" s="2">
        <v>81</v>
      </c>
      <c r="E10" s="2">
        <v>6.54</v>
      </c>
      <c r="F10" s="10"/>
      <c r="G10" s="2">
        <v>1</v>
      </c>
      <c r="H10" s="2">
        <v>4</v>
      </c>
      <c r="I10" s="2">
        <v>81</v>
      </c>
      <c r="J10" s="4"/>
      <c r="L10" s="12">
        <v>89</v>
      </c>
      <c r="M10" s="12">
        <v>507</v>
      </c>
      <c r="N10" s="12">
        <v>7651.2999999999993</v>
      </c>
      <c r="AF10" s="3">
        <f t="shared" si="0"/>
        <v>9.6125914794645553</v>
      </c>
      <c r="AG10" s="12">
        <f t="shared" si="1"/>
        <v>-3.0725914794645552</v>
      </c>
      <c r="AH10" s="12">
        <f t="shared" si="2"/>
        <v>9.440818399678184</v>
      </c>
    </row>
    <row r="11" spans="1:34">
      <c r="A11" s="3">
        <v>17.98</v>
      </c>
      <c r="B11" s="2">
        <v>2</v>
      </c>
      <c r="C11" s="2">
        <v>64.400000000000006</v>
      </c>
      <c r="E11" s="3">
        <v>17.98</v>
      </c>
      <c r="F11" s="11"/>
      <c r="G11" s="2">
        <v>1</v>
      </c>
      <c r="H11" s="2">
        <v>2</v>
      </c>
      <c r="I11" s="2">
        <v>64.400000000000006</v>
      </c>
      <c r="J11" s="4"/>
      <c r="L11" s="12">
        <v>1490.1999999999998</v>
      </c>
      <c r="M11" s="12">
        <v>7651.2999999999993</v>
      </c>
      <c r="N11" s="12">
        <v>126327.60000000002</v>
      </c>
      <c r="AF11" s="3">
        <f t="shared" si="0"/>
        <v>13.859596661835873</v>
      </c>
      <c r="AG11" s="12">
        <f t="shared" si="1"/>
        <v>4.1204033381641274</v>
      </c>
      <c r="AH11" s="12">
        <f t="shared" si="2"/>
        <v>16.977723669154084</v>
      </c>
    </row>
    <row r="12" spans="1:34">
      <c r="A12" s="2">
        <v>11.43</v>
      </c>
      <c r="B12" s="2">
        <v>4</v>
      </c>
      <c r="C12" s="2">
        <v>65.8</v>
      </c>
      <c r="E12" s="2">
        <v>11.43</v>
      </c>
      <c r="F12" s="10"/>
      <c r="G12" s="2">
        <v>1</v>
      </c>
      <c r="H12" s="2">
        <v>4</v>
      </c>
      <c r="I12" s="2">
        <v>65.8</v>
      </c>
      <c r="J12" s="4"/>
      <c r="L12" t="str">
        <f>CONCATENATE(COUNTA(L9:L11),"x",COUNTA(L9:N9))</f>
        <v>3x3</v>
      </c>
      <c r="AF12" s="3">
        <f t="shared" si="0"/>
        <v>10.920770756739177</v>
      </c>
      <c r="AG12" s="12">
        <f t="shared" si="1"/>
        <v>0.50922924326082253</v>
      </c>
      <c r="AH12" s="12">
        <f t="shared" si="2"/>
        <v>0.25931442219198997</v>
      </c>
    </row>
    <row r="13" spans="1:34">
      <c r="A13" s="2">
        <v>9.73</v>
      </c>
      <c r="B13" s="2">
        <v>5</v>
      </c>
      <c r="C13" s="2">
        <v>69.3</v>
      </c>
      <c r="E13" s="2">
        <v>9.73</v>
      </c>
      <c r="F13" s="10"/>
      <c r="G13" s="2">
        <v>1</v>
      </c>
      <c r="H13" s="2">
        <v>5</v>
      </c>
      <c r="I13" s="2">
        <v>69.3</v>
      </c>
      <c r="J13" s="4"/>
      <c r="AF13" s="3">
        <f t="shared" si="0"/>
        <v>9.2103774110086611</v>
      </c>
      <c r="AG13" s="12">
        <f t="shared" si="1"/>
        <v>0.51962258899133928</v>
      </c>
      <c r="AH13" s="12">
        <f t="shared" si="2"/>
        <v>0.27000763499006231</v>
      </c>
    </row>
    <row r="14" spans="1:34">
      <c r="A14" s="2">
        <v>5.44</v>
      </c>
      <c r="B14" s="2">
        <v>7</v>
      </c>
      <c r="C14" s="2">
        <v>72.900000000000006</v>
      </c>
      <c r="E14" s="2">
        <v>5.44</v>
      </c>
      <c r="F14" s="10"/>
      <c r="G14" s="2">
        <v>1</v>
      </c>
      <c r="H14" s="2">
        <v>7</v>
      </c>
      <c r="I14" s="2">
        <v>72.900000000000006</v>
      </c>
      <c r="J14" s="4"/>
      <c r="L14" s="16" t="s">
        <v>10</v>
      </c>
      <c r="M14" s="17"/>
      <c r="N14" s="18"/>
      <c r="P14" s="16" t="s">
        <v>11</v>
      </c>
      <c r="Q14" s="17"/>
      <c r="R14" s="18"/>
      <c r="AF14" s="3">
        <f t="shared" si="0"/>
        <v>6.0822097684116878</v>
      </c>
      <c r="AG14" s="12">
        <f t="shared" si="1"/>
        <v>-0.64220976841168742</v>
      </c>
      <c r="AH14" s="12">
        <f t="shared" si="2"/>
        <v>0.41243338664339319</v>
      </c>
    </row>
    <row r="15" spans="1:34">
      <c r="A15" s="2">
        <v>5.73</v>
      </c>
      <c r="B15" s="2">
        <v>5</v>
      </c>
      <c r="C15" s="2">
        <v>107.5</v>
      </c>
      <c r="E15" s="2">
        <v>5.73</v>
      </c>
      <c r="F15" s="10"/>
      <c r="G15" s="2">
        <v>1</v>
      </c>
      <c r="H15" s="2">
        <v>5</v>
      </c>
      <c r="I15" s="2">
        <v>107.5</v>
      </c>
      <c r="J15" s="4"/>
      <c r="L15" s="12">
        <f t="array" ref="L15:N17">MINVERSE(L9:N11)</f>
        <v>0.72208865765042873</v>
      </c>
      <c r="M15" s="12">
        <v>2.082850305441045E-2</v>
      </c>
      <c r="N15" s="12">
        <v>-9.7795069569189836E-3</v>
      </c>
      <c r="P15" s="12">
        <f>$AH$23*L15</f>
        <v>2.4779184987899736</v>
      </c>
      <c r="Q15" s="12">
        <f>$AH$23*M15</f>
        <v>7.1475064001923092E-2</v>
      </c>
      <c r="R15" s="12">
        <f>$AH$23*N15</f>
        <v>-3.3559343358812561E-2</v>
      </c>
      <c r="AF15" s="3">
        <f t="shared" si="0"/>
        <v>5.9227163325948098</v>
      </c>
      <c r="AG15" s="12">
        <f t="shared" si="1"/>
        <v>-0.19271633259480936</v>
      </c>
      <c r="AH15" s="12">
        <f t="shared" si="2"/>
        <v>3.7139584848793178E-2</v>
      </c>
    </row>
    <row r="16" spans="1:34">
      <c r="A16" s="2">
        <v>8.84</v>
      </c>
      <c r="B16" s="2">
        <v>4</v>
      </c>
      <c r="C16" s="2">
        <v>92.1</v>
      </c>
      <c r="E16" s="2">
        <v>8.84</v>
      </c>
      <c r="F16" s="10"/>
      <c r="G16" s="2">
        <v>1</v>
      </c>
      <c r="H16" s="2">
        <v>4</v>
      </c>
      <c r="I16" s="2">
        <v>92.1</v>
      </c>
      <c r="J16" s="4"/>
      <c r="L16" s="12">
        <v>2.0828503054410405E-2</v>
      </c>
      <c r="M16" s="12">
        <v>2.354566302715946E-2</v>
      </c>
      <c r="N16" s="12">
        <v>-1.6717927576506441E-3</v>
      </c>
      <c r="P16" s="12">
        <f t="shared" ref="P16:P17" si="3">$AH$23*L16</f>
        <v>7.1475064001922939E-2</v>
      </c>
      <c r="Q16" s="12">
        <f t="shared" ref="Q16:Q17" si="4">$AH$23*M16</f>
        <v>8.0799266631769562E-2</v>
      </c>
      <c r="R16" s="12">
        <f t="shared" ref="R16:R17" si="5">$AH$23*N16</f>
        <v>-5.736921853619667E-3</v>
      </c>
      <c r="AF16" s="3">
        <f t="shared" si="0"/>
        <v>8.6572763493495373</v>
      </c>
      <c r="AG16" s="12">
        <f t="shared" si="1"/>
        <v>0.18272365065046259</v>
      </c>
      <c r="AH16" s="12">
        <f t="shared" si="2"/>
        <v>3.33879325070323E-2</v>
      </c>
    </row>
    <row r="17" spans="1:34">
      <c r="A17" s="2">
        <v>3.78</v>
      </c>
      <c r="B17" s="2">
        <v>9</v>
      </c>
      <c r="C17" s="2">
        <v>86.1</v>
      </c>
      <c r="E17" s="2">
        <v>3.78</v>
      </c>
      <c r="F17" s="10"/>
      <c r="G17" s="2">
        <v>1</v>
      </c>
      <c r="H17" s="2">
        <v>9</v>
      </c>
      <c r="I17" s="2">
        <v>86.1</v>
      </c>
      <c r="J17" s="4"/>
      <c r="L17" s="12">
        <v>-9.7795069569189853E-3</v>
      </c>
      <c r="M17" s="12">
        <v>-1.6717927576506448E-3</v>
      </c>
      <c r="N17" s="12">
        <v>2.2453374554581135E-4</v>
      </c>
      <c r="P17" s="12">
        <f t="shared" si="3"/>
        <v>-3.3559343358812568E-2</v>
      </c>
      <c r="Q17" s="12">
        <f t="shared" si="4"/>
        <v>-5.7369218536196687E-3</v>
      </c>
      <c r="R17" s="12">
        <f t="shared" si="5"/>
        <v>7.7050970929377883E-4</v>
      </c>
      <c r="AF17" s="3">
        <f t="shared" si="0"/>
        <v>2.1278236349044297</v>
      </c>
      <c r="AG17" s="12">
        <f t="shared" si="1"/>
        <v>1.6521763650955701</v>
      </c>
      <c r="AH17" s="12">
        <f t="shared" si="2"/>
        <v>2.7296867413804105</v>
      </c>
    </row>
    <row r="18" spans="1:34">
      <c r="A18" s="2">
        <v>4.74</v>
      </c>
      <c r="B18" s="2">
        <v>6</v>
      </c>
      <c r="C18" s="2">
        <v>89.4</v>
      </c>
      <c r="E18" s="2">
        <v>4.74</v>
      </c>
      <c r="F18" s="10"/>
      <c r="G18" s="2">
        <v>1</v>
      </c>
      <c r="H18" s="2">
        <v>6</v>
      </c>
      <c r="I18" s="2">
        <v>89.4</v>
      </c>
      <c r="J18" s="4"/>
      <c r="L18" t="str">
        <f>CONCATENATE(COUNTA(L15:L17),"x",COUNTA(L15:N15))</f>
        <v>3x3</v>
      </c>
      <c r="P18" t="str">
        <f>CONCATENATE(COUNTA(P15:P17),"x",COUNTA(P15:R15))</f>
        <v>3x3</v>
      </c>
      <c r="AF18" s="3">
        <f t="shared" si="0"/>
        <v>6.0713145914124391</v>
      </c>
      <c r="AG18" s="12">
        <f t="shared" si="1"/>
        <v>-1.3313145914124389</v>
      </c>
      <c r="AH18" s="12">
        <f t="shared" si="2"/>
        <v>1.7723985413076691</v>
      </c>
    </row>
    <row r="19" spans="1:34">
      <c r="A19" s="2">
        <v>4.62</v>
      </c>
      <c r="B19" s="2">
        <v>7</v>
      </c>
      <c r="C19" s="2">
        <v>93.3</v>
      </c>
      <c r="E19" s="2">
        <v>4.62</v>
      </c>
      <c r="F19" s="10"/>
      <c r="G19" s="2">
        <v>1</v>
      </c>
      <c r="H19" s="2">
        <v>7</v>
      </c>
      <c r="I19" s="2">
        <v>93.3</v>
      </c>
      <c r="J19" s="4"/>
      <c r="AF19" s="3">
        <f t="shared" si="0"/>
        <v>4.326495475227329</v>
      </c>
      <c r="AG19" s="12">
        <f t="shared" si="1"/>
        <v>0.29350452477267108</v>
      </c>
      <c r="AH19" s="12">
        <f t="shared" si="2"/>
        <v>8.6144906062031498E-2</v>
      </c>
    </row>
    <row r="20" spans="1:34" ht="14" customHeight="1">
      <c r="A20" s="2">
        <v>3.92</v>
      </c>
      <c r="B20" s="2">
        <v>7</v>
      </c>
      <c r="C20" s="2">
        <v>107.1</v>
      </c>
      <c r="E20" s="2">
        <v>3.92</v>
      </c>
      <c r="F20" s="10"/>
      <c r="G20" s="2">
        <v>1</v>
      </c>
      <c r="H20" s="2">
        <v>7</v>
      </c>
      <c r="I20" s="2">
        <v>107.1</v>
      </c>
      <c r="J20" s="4"/>
      <c r="L20" s="8" t="s">
        <v>12</v>
      </c>
      <c r="M20" s="7"/>
      <c r="N20" s="7"/>
      <c r="AF20" s="3">
        <f t="shared" si="0"/>
        <v>3.1388063945437903</v>
      </c>
      <c r="AG20" s="12">
        <f t="shared" si="1"/>
        <v>0.78119360545620964</v>
      </c>
      <c r="AH20" s="12">
        <f t="shared" si="2"/>
        <v>0.6102634492056721</v>
      </c>
    </row>
    <row r="21" spans="1:34">
      <c r="A21" s="2">
        <v>5.2</v>
      </c>
      <c r="B21" s="2">
        <v>7</v>
      </c>
      <c r="C21" s="2">
        <v>116.9</v>
      </c>
      <c r="E21" s="2">
        <v>5.2</v>
      </c>
      <c r="F21" s="10"/>
      <c r="G21" s="2">
        <v>1</v>
      </c>
      <c r="H21" s="2">
        <v>7</v>
      </c>
      <c r="I21" s="2">
        <v>116.9</v>
      </c>
      <c r="J21" s="4"/>
      <c r="L21" s="6">
        <f t="array" ref="L21:L23">MMULT(L3:AD5,E3:E21)</f>
        <v>168.52</v>
      </c>
      <c r="AF21" s="3">
        <f t="shared" si="0"/>
        <v>2.2953750184062063</v>
      </c>
      <c r="AG21" s="12">
        <f t="shared" si="1"/>
        <v>2.9046249815937939</v>
      </c>
      <c r="AH21" s="12">
        <f t="shared" si="2"/>
        <v>8.4368462836987472</v>
      </c>
    </row>
    <row r="22" spans="1:34">
      <c r="E22" t="str">
        <f>CONCATENATE(COUNTA(E3:E21),"x",COUNTA(E3))</f>
        <v>19x1</v>
      </c>
      <c r="G22" t="str">
        <f>CONCATENATE(COUNTA(G3:G21),"x",COUNTA(G3:I3))</f>
        <v>19x3</v>
      </c>
      <c r="L22" s="6">
        <v>604.66999999999996</v>
      </c>
      <c r="AG22" t="s">
        <v>17</v>
      </c>
      <c r="AH22" s="13">
        <f>SUM(AH3:AH21)</f>
        <v>65.200375297684957</v>
      </c>
    </row>
    <row r="23" spans="1:34">
      <c r="L23" s="6">
        <v>11458.683000000001</v>
      </c>
      <c r="AG23" t="s">
        <v>18</v>
      </c>
      <c r="AH23" s="14">
        <f>AH22/COUNTA(AH3:AH21)</f>
        <v>3.4315986998781556</v>
      </c>
    </row>
    <row r="24" spans="1:34">
      <c r="L24" t="str">
        <f>CONCATENATE(COUNTA(L21:L23),"x",COUNTA(L21))</f>
        <v>3x1</v>
      </c>
    </row>
    <row r="26" spans="1:34">
      <c r="L26" s="8" t="s">
        <v>13</v>
      </c>
    </row>
    <row r="27" spans="1:34">
      <c r="L27" s="6">
        <f t="array" ref="L27:L29">MMULT(L15:N17,L21:L23)</f>
        <v>22.220481413531331</v>
      </c>
    </row>
    <row r="28" spans="1:34">
      <c r="L28" s="6">
        <v>-1.4091678542528072</v>
      </c>
    </row>
    <row r="29" spans="1:34">
      <c r="L29" s="6">
        <v>-8.6064426136488237E-2</v>
      </c>
    </row>
    <row r="30" spans="1:34">
      <c r="L30" t="str">
        <f>CONCATENATE(COUNTA(L27:L29),"x",COUNTA(L27))</f>
        <v>3x1</v>
      </c>
    </row>
  </sheetData>
  <mergeCells count="5">
    <mergeCell ref="L2:AD2"/>
    <mergeCell ref="G1:I1"/>
    <mergeCell ref="L8:N8"/>
    <mergeCell ref="L14:N14"/>
    <mergeCell ref="P14:R1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Andrés Rojas Rojas</dc:creator>
  <cp:lastModifiedBy>Pacha</cp:lastModifiedBy>
  <dcterms:created xsi:type="dcterms:W3CDTF">2015-08-08T18:09:22Z</dcterms:created>
  <dcterms:modified xsi:type="dcterms:W3CDTF">2015-08-10T00:52:11Z</dcterms:modified>
</cp:coreProperties>
</file>