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RProjs\lpm\data\us-taylor-rule\"/>
    </mc:Choice>
  </mc:AlternateContent>
  <xr:revisionPtr revIDLastSave="0" documentId="13_ncr:1_{5B1E00CF-C7DD-4145-94AB-91AA6B0B5D09}" xr6:coauthVersionLast="47" xr6:coauthVersionMax="47" xr10:uidLastSave="{00000000-0000-0000-0000-000000000000}"/>
  <bookViews>
    <workbookView xWindow="28680" yWindow="-120" windowWidth="29040" windowHeight="16440" tabRatio="672" firstSheet="5" activeTab="10" xr2:uid="{00000000-000D-0000-FFFF-FFFF00000000}"/>
  </bookViews>
  <sheets>
    <sheet name="Chart" sheetId="7" r:id="rId1"/>
    <sheet name="FOMCTaylor93UR" sheetId="1" r:id="rId2"/>
    <sheet name="FOMCTaylor99UR" sheetId="11" r:id="rId3"/>
    <sheet name="Taylor93GDP" sheetId="12" r:id="rId4"/>
    <sheet name="HeatMapLatestQuarter" sheetId="9" r:id="rId5"/>
    <sheet name="HeatMapPreviousQuarter" sheetId="10" r:id="rId6"/>
    <sheet name="ReadMe" sheetId="8" r:id="rId7"/>
    <sheet name="InflationTargetMeasures" sheetId="2" r:id="rId8"/>
    <sheet name="NaturalRateMeasures" sheetId="3" r:id="rId9"/>
    <sheet name="GapMeasures" sheetId="4" r:id="rId10"/>
    <sheet name="InflationMeasures" sheetId="5" r:id="rId11"/>
    <sheet name="FedFundsRate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2" i="12" l="1"/>
  <c r="B272" i="12"/>
  <c r="C272" i="12"/>
  <c r="D272" i="12"/>
  <c r="E272" i="12"/>
  <c r="F272" i="12"/>
  <c r="H272" i="12" s="1"/>
  <c r="I272" i="11"/>
  <c r="B272" i="11"/>
  <c r="C272" i="11"/>
  <c r="D272" i="11"/>
  <c r="E272" i="11"/>
  <c r="F272" i="11"/>
  <c r="H272" i="11" s="1"/>
  <c r="I272" i="1"/>
  <c r="B272" i="1"/>
  <c r="C272" i="1"/>
  <c r="D272" i="1"/>
  <c r="E272" i="1"/>
  <c r="F272" i="1"/>
  <c r="H272" i="1" s="1"/>
  <c r="I271" i="12"/>
  <c r="B271" i="12"/>
  <c r="C271" i="12"/>
  <c r="D271" i="12"/>
  <c r="E271" i="12"/>
  <c r="F271" i="12"/>
  <c r="I271" i="11"/>
  <c r="B271" i="11"/>
  <c r="C271" i="11"/>
  <c r="D271" i="11"/>
  <c r="E271" i="11"/>
  <c r="F271" i="11"/>
  <c r="I271" i="1"/>
  <c r="B271" i="1"/>
  <c r="C271" i="1"/>
  <c r="D271" i="1"/>
  <c r="E271" i="1"/>
  <c r="F271" i="1"/>
  <c r="H271" i="1" l="1"/>
  <c r="H271" i="11"/>
  <c r="H271" i="12"/>
  <c r="U3" i="8"/>
  <c r="N1" i="12"/>
  <c r="N1" i="11"/>
  <c r="I270" i="12"/>
  <c r="B270" i="12"/>
  <c r="C270" i="12"/>
  <c r="D270" i="12"/>
  <c r="E270" i="12"/>
  <c r="F270" i="12"/>
  <c r="I270" i="11"/>
  <c r="B270" i="11"/>
  <c r="C270" i="11"/>
  <c r="D270" i="11"/>
  <c r="E270" i="11"/>
  <c r="F270" i="11"/>
  <c r="I270" i="1"/>
  <c r="B270" i="1"/>
  <c r="C270" i="1"/>
  <c r="D270" i="1"/>
  <c r="E270" i="1"/>
  <c r="F270" i="1"/>
  <c r="I269" i="11"/>
  <c r="B269" i="11"/>
  <c r="C269" i="11"/>
  <c r="D269" i="11"/>
  <c r="E269" i="11"/>
  <c r="F269" i="11"/>
  <c r="I269" i="12"/>
  <c r="B269" i="12"/>
  <c r="C269" i="12"/>
  <c r="D269" i="12"/>
  <c r="E269" i="12"/>
  <c r="F269" i="12"/>
  <c r="I269" i="1"/>
  <c r="B269" i="1"/>
  <c r="C269" i="1"/>
  <c r="D269" i="1"/>
  <c r="E269" i="1"/>
  <c r="F269" i="1"/>
  <c r="H270" i="1" l="1"/>
  <c r="H270" i="11"/>
  <c r="H270" i="12"/>
  <c r="H269" i="1"/>
  <c r="H269" i="11"/>
  <c r="H269" i="12"/>
  <c r="I268" i="1"/>
  <c r="B268" i="1"/>
  <c r="C268" i="1"/>
  <c r="D268" i="1"/>
  <c r="E268" i="1"/>
  <c r="F268" i="1"/>
  <c r="I268" i="12"/>
  <c r="B268" i="12"/>
  <c r="C268" i="12"/>
  <c r="D268" i="12"/>
  <c r="E268" i="12"/>
  <c r="F268" i="12"/>
  <c r="I268" i="11"/>
  <c r="B268" i="11"/>
  <c r="C268" i="11"/>
  <c r="D268" i="11"/>
  <c r="E268" i="11"/>
  <c r="F268" i="11"/>
  <c r="H268" i="12" l="1"/>
  <c r="H268" i="1"/>
  <c r="H268" i="11"/>
  <c r="B267" i="12"/>
  <c r="C267" i="12"/>
  <c r="D267" i="12"/>
  <c r="E267" i="12"/>
  <c r="F267" i="12"/>
  <c r="I267" i="12"/>
  <c r="B267" i="11"/>
  <c r="C267" i="11"/>
  <c r="D267" i="11"/>
  <c r="E267" i="11"/>
  <c r="F267" i="11"/>
  <c r="I267" i="11"/>
  <c r="I267" i="1"/>
  <c r="B267" i="1"/>
  <c r="C267" i="1"/>
  <c r="D267" i="1"/>
  <c r="E267" i="1"/>
  <c r="F267" i="1"/>
  <c r="H267" i="1" l="1"/>
  <c r="H267" i="11"/>
  <c r="H267" i="12"/>
  <c r="I266" i="12"/>
  <c r="B266" i="12"/>
  <c r="C266" i="12"/>
  <c r="D266" i="12"/>
  <c r="E266" i="12"/>
  <c r="F266" i="12"/>
  <c r="H266" i="12" l="1"/>
  <c r="I266" i="11"/>
  <c r="B266" i="11"/>
  <c r="C266" i="11"/>
  <c r="D266" i="11"/>
  <c r="E266" i="11"/>
  <c r="F266" i="11"/>
  <c r="B266" i="1"/>
  <c r="C266" i="1"/>
  <c r="D266" i="1"/>
  <c r="E266" i="1"/>
  <c r="F266" i="1"/>
  <c r="I266" i="1"/>
  <c r="H266" i="11" l="1"/>
  <c r="H266" i="1"/>
  <c r="I265" i="12"/>
  <c r="B265" i="11"/>
  <c r="C265" i="11"/>
  <c r="D265" i="11"/>
  <c r="E265" i="11"/>
  <c r="F265" i="11"/>
  <c r="I265" i="11"/>
  <c r="B265" i="12"/>
  <c r="C265" i="12"/>
  <c r="D265" i="12"/>
  <c r="E265" i="12"/>
  <c r="F265" i="12"/>
  <c r="I265" i="1"/>
  <c r="B265" i="1"/>
  <c r="C265" i="1"/>
  <c r="D265" i="1"/>
  <c r="E265" i="1"/>
  <c r="F265" i="1"/>
  <c r="H265" i="1" l="1"/>
  <c r="H265" i="12"/>
  <c r="H265" i="11"/>
  <c r="I264" i="12"/>
  <c r="B264" i="12"/>
  <c r="C264" i="12"/>
  <c r="D264" i="12"/>
  <c r="E264" i="12"/>
  <c r="F264" i="12"/>
  <c r="I264" i="11"/>
  <c r="B264" i="11"/>
  <c r="C264" i="11"/>
  <c r="D264" i="11"/>
  <c r="E264" i="11"/>
  <c r="F264" i="11"/>
  <c r="I264" i="1"/>
  <c r="B264" i="1"/>
  <c r="C264" i="1"/>
  <c r="D264" i="1"/>
  <c r="E264" i="1"/>
  <c r="F264" i="1"/>
  <c r="H264" i="12" l="1"/>
  <c r="H264" i="11"/>
  <c r="H264" i="1"/>
  <c r="I263" i="12"/>
  <c r="B263" i="12"/>
  <c r="C263" i="12"/>
  <c r="D263" i="12"/>
  <c r="E263" i="12"/>
  <c r="F263" i="12"/>
  <c r="I263" i="11"/>
  <c r="B263" i="11"/>
  <c r="C263" i="11"/>
  <c r="D263" i="11"/>
  <c r="E263" i="11"/>
  <c r="F263" i="11"/>
  <c r="I263" i="1"/>
  <c r="B263" i="1"/>
  <c r="C263" i="1"/>
  <c r="D263" i="1"/>
  <c r="E263" i="1"/>
  <c r="F263" i="1"/>
  <c r="H263" i="1" l="1"/>
  <c r="H263" i="11"/>
  <c r="H263" i="12"/>
  <c r="I262" i="1"/>
  <c r="F262" i="1"/>
  <c r="E262" i="1"/>
  <c r="D262" i="1"/>
  <c r="C262" i="1"/>
  <c r="B262" i="1"/>
  <c r="I262" i="11"/>
  <c r="F262" i="11"/>
  <c r="E262" i="11"/>
  <c r="D262" i="11"/>
  <c r="C262" i="11"/>
  <c r="B262" i="11"/>
  <c r="B262" i="12"/>
  <c r="C262" i="12"/>
  <c r="D262" i="12"/>
  <c r="E262" i="12"/>
  <c r="F262" i="12"/>
  <c r="I262" i="12"/>
  <c r="H262" i="12" l="1"/>
  <c r="H262" i="11"/>
  <c r="H262" i="1"/>
  <c r="I261" i="11"/>
  <c r="F261" i="11"/>
  <c r="E261" i="11"/>
  <c r="D261" i="11"/>
  <c r="C261" i="11"/>
  <c r="B261" i="11"/>
  <c r="I260" i="11"/>
  <c r="F260" i="11"/>
  <c r="E260" i="11"/>
  <c r="D260" i="11"/>
  <c r="C260" i="11"/>
  <c r="B260" i="11"/>
  <c r="I259" i="11"/>
  <c r="F259" i="11"/>
  <c r="E259" i="11"/>
  <c r="D259" i="11"/>
  <c r="C259" i="11"/>
  <c r="B259" i="11"/>
  <c r="I258" i="11"/>
  <c r="F258" i="11"/>
  <c r="E258" i="11"/>
  <c r="D258" i="11"/>
  <c r="C258" i="11"/>
  <c r="B258" i="11"/>
  <c r="I257" i="11"/>
  <c r="F257" i="11"/>
  <c r="E257" i="11"/>
  <c r="D257" i="11"/>
  <c r="C257" i="11"/>
  <c r="B257" i="11"/>
  <c r="I256" i="11"/>
  <c r="F256" i="11"/>
  <c r="E256" i="11"/>
  <c r="D256" i="11"/>
  <c r="C256" i="11"/>
  <c r="B256" i="11"/>
  <c r="I255" i="11"/>
  <c r="F255" i="11"/>
  <c r="E255" i="11"/>
  <c r="D255" i="11"/>
  <c r="C255" i="11"/>
  <c r="B255" i="11"/>
  <c r="I254" i="11"/>
  <c r="F254" i="11"/>
  <c r="E254" i="11"/>
  <c r="D254" i="11"/>
  <c r="C254" i="11"/>
  <c r="B254" i="11"/>
  <c r="I253" i="11"/>
  <c r="F253" i="11"/>
  <c r="E253" i="11"/>
  <c r="D253" i="11"/>
  <c r="C253" i="11"/>
  <c r="B253" i="11"/>
  <c r="I252" i="11"/>
  <c r="F252" i="11"/>
  <c r="E252" i="11"/>
  <c r="D252" i="11"/>
  <c r="C252" i="11"/>
  <c r="B252" i="11"/>
  <c r="I251" i="11"/>
  <c r="F251" i="11"/>
  <c r="E251" i="11"/>
  <c r="D251" i="11"/>
  <c r="C251" i="11"/>
  <c r="B251" i="11"/>
  <c r="I250" i="11"/>
  <c r="F250" i="11"/>
  <c r="E250" i="11"/>
  <c r="D250" i="11"/>
  <c r="C250" i="11"/>
  <c r="B250" i="11"/>
  <c r="I249" i="11"/>
  <c r="F249" i="11"/>
  <c r="E249" i="11"/>
  <c r="D249" i="11"/>
  <c r="C249" i="11"/>
  <c r="B249" i="11"/>
  <c r="I248" i="11"/>
  <c r="F248" i="11"/>
  <c r="E248" i="11"/>
  <c r="D248" i="11"/>
  <c r="C248" i="11"/>
  <c r="B248" i="11"/>
  <c r="I247" i="11"/>
  <c r="F247" i="11"/>
  <c r="E247" i="11"/>
  <c r="D247" i="11"/>
  <c r="C247" i="11"/>
  <c r="B247" i="11"/>
  <c r="I246" i="11"/>
  <c r="F246" i="11"/>
  <c r="E246" i="11"/>
  <c r="D246" i="11"/>
  <c r="C246" i="11"/>
  <c r="B246" i="11"/>
  <c r="I245" i="11"/>
  <c r="F245" i="11"/>
  <c r="E245" i="11"/>
  <c r="D245" i="11"/>
  <c r="C245" i="11"/>
  <c r="B245" i="11"/>
  <c r="I244" i="11"/>
  <c r="F244" i="11"/>
  <c r="E244" i="11"/>
  <c r="D244" i="11"/>
  <c r="C244" i="11"/>
  <c r="B244" i="11"/>
  <c r="I243" i="11"/>
  <c r="F243" i="11"/>
  <c r="E243" i="11"/>
  <c r="D243" i="11"/>
  <c r="C243" i="11"/>
  <c r="B243" i="11"/>
  <c r="I242" i="11"/>
  <c r="F242" i="11"/>
  <c r="E242" i="11"/>
  <c r="D242" i="11"/>
  <c r="C242" i="11"/>
  <c r="B242" i="11"/>
  <c r="I241" i="11"/>
  <c r="F241" i="11"/>
  <c r="E241" i="11"/>
  <c r="D241" i="11"/>
  <c r="C241" i="11"/>
  <c r="B241" i="11"/>
  <c r="I240" i="11"/>
  <c r="F240" i="11"/>
  <c r="E240" i="11"/>
  <c r="D240" i="11"/>
  <c r="C240" i="11"/>
  <c r="B240" i="11"/>
  <c r="I239" i="11"/>
  <c r="F239" i="11"/>
  <c r="E239" i="11"/>
  <c r="D239" i="11"/>
  <c r="C239" i="11"/>
  <c r="B239" i="11"/>
  <c r="I238" i="11"/>
  <c r="F238" i="11"/>
  <c r="E238" i="11"/>
  <c r="D238" i="11"/>
  <c r="C238" i="11"/>
  <c r="B238" i="11"/>
  <c r="I237" i="11"/>
  <c r="F237" i="11"/>
  <c r="E237" i="11"/>
  <c r="D237" i="11"/>
  <c r="C237" i="11"/>
  <c r="B237" i="11"/>
  <c r="I236" i="11"/>
  <c r="F236" i="11"/>
  <c r="E236" i="11"/>
  <c r="D236" i="11"/>
  <c r="C236" i="11"/>
  <c r="B236" i="11"/>
  <c r="I235" i="11"/>
  <c r="F235" i="11"/>
  <c r="E235" i="11"/>
  <c r="D235" i="11"/>
  <c r="C235" i="11"/>
  <c r="B235" i="11"/>
  <c r="I234" i="11"/>
  <c r="F234" i="11"/>
  <c r="E234" i="11"/>
  <c r="D234" i="11"/>
  <c r="C234" i="11"/>
  <c r="B234" i="11"/>
  <c r="I233" i="11"/>
  <c r="F233" i="11"/>
  <c r="E233" i="11"/>
  <c r="D233" i="11"/>
  <c r="C233" i="11"/>
  <c r="B233" i="11"/>
  <c r="I232" i="11"/>
  <c r="F232" i="11"/>
  <c r="E232" i="11"/>
  <c r="D232" i="11"/>
  <c r="C232" i="11"/>
  <c r="B232" i="11"/>
  <c r="I231" i="11"/>
  <c r="F231" i="11"/>
  <c r="E231" i="11"/>
  <c r="D231" i="11"/>
  <c r="C231" i="11"/>
  <c r="B231" i="11"/>
  <c r="I230" i="11"/>
  <c r="F230" i="11"/>
  <c r="E230" i="11"/>
  <c r="D230" i="11"/>
  <c r="C230" i="11"/>
  <c r="B230" i="11"/>
  <c r="I229" i="11"/>
  <c r="F229" i="11"/>
  <c r="E229" i="11"/>
  <c r="D229" i="11"/>
  <c r="C229" i="11"/>
  <c r="B229" i="11"/>
  <c r="I228" i="11"/>
  <c r="F228" i="11"/>
  <c r="E228" i="11"/>
  <c r="D228" i="11"/>
  <c r="C228" i="11"/>
  <c r="B228" i="11"/>
  <c r="I227" i="11"/>
  <c r="F227" i="11"/>
  <c r="E227" i="11"/>
  <c r="D227" i="11"/>
  <c r="C227" i="11"/>
  <c r="B227" i="11"/>
  <c r="I226" i="11"/>
  <c r="F226" i="11"/>
  <c r="E226" i="11"/>
  <c r="D226" i="11"/>
  <c r="C226" i="11"/>
  <c r="B226" i="11"/>
  <c r="I225" i="11"/>
  <c r="F225" i="11"/>
  <c r="E225" i="11"/>
  <c r="D225" i="11"/>
  <c r="C225" i="11"/>
  <c r="B225" i="11"/>
  <c r="I224" i="11"/>
  <c r="F224" i="11"/>
  <c r="E224" i="11"/>
  <c r="D224" i="11"/>
  <c r="C224" i="11"/>
  <c r="B224" i="11"/>
  <c r="I223" i="11"/>
  <c r="F223" i="11"/>
  <c r="E223" i="11"/>
  <c r="D223" i="11"/>
  <c r="C223" i="11"/>
  <c r="B223" i="11"/>
  <c r="I222" i="11"/>
  <c r="F222" i="11"/>
  <c r="E222" i="11"/>
  <c r="D222" i="11"/>
  <c r="C222" i="11"/>
  <c r="B222" i="11"/>
  <c r="I221" i="11"/>
  <c r="F221" i="11"/>
  <c r="E221" i="11"/>
  <c r="D221" i="11"/>
  <c r="C221" i="11"/>
  <c r="B221" i="11"/>
  <c r="I220" i="11"/>
  <c r="F220" i="11"/>
  <c r="E220" i="11"/>
  <c r="D220" i="11"/>
  <c r="C220" i="11"/>
  <c r="B220" i="11"/>
  <c r="I219" i="11"/>
  <c r="F219" i="11"/>
  <c r="E219" i="11"/>
  <c r="D219" i="11"/>
  <c r="C219" i="11"/>
  <c r="B219" i="11"/>
  <c r="I218" i="11"/>
  <c r="F218" i="11"/>
  <c r="E218" i="11"/>
  <c r="D218" i="11"/>
  <c r="C218" i="11"/>
  <c r="B218" i="11"/>
  <c r="I217" i="11"/>
  <c r="F217" i="11"/>
  <c r="E217" i="11"/>
  <c r="D217" i="11"/>
  <c r="C217" i="11"/>
  <c r="B217" i="11"/>
  <c r="I216" i="11"/>
  <c r="F216" i="11"/>
  <c r="E216" i="11"/>
  <c r="D216" i="11"/>
  <c r="C216" i="11"/>
  <c r="B216" i="11"/>
  <c r="I215" i="11"/>
  <c r="F215" i="11"/>
  <c r="E215" i="11"/>
  <c r="D215" i="11"/>
  <c r="C215" i="11"/>
  <c r="B215" i="11"/>
  <c r="I214" i="11"/>
  <c r="F214" i="11"/>
  <c r="E214" i="11"/>
  <c r="D214" i="11"/>
  <c r="C214" i="11"/>
  <c r="B214" i="11"/>
  <c r="I213" i="11"/>
  <c r="F213" i="11"/>
  <c r="E213" i="11"/>
  <c r="D213" i="11"/>
  <c r="C213" i="11"/>
  <c r="B213" i="11"/>
  <c r="I212" i="11"/>
  <c r="F212" i="11"/>
  <c r="E212" i="11"/>
  <c r="D212" i="11"/>
  <c r="C212" i="11"/>
  <c r="B212" i="11"/>
  <c r="I211" i="11"/>
  <c r="F211" i="11"/>
  <c r="E211" i="11"/>
  <c r="D211" i="11"/>
  <c r="C211" i="11"/>
  <c r="B211" i="11"/>
  <c r="I210" i="11"/>
  <c r="F210" i="11"/>
  <c r="E210" i="11"/>
  <c r="D210" i="11"/>
  <c r="C210" i="11"/>
  <c r="B210" i="11"/>
  <c r="I209" i="11"/>
  <c r="F209" i="11"/>
  <c r="E209" i="11"/>
  <c r="D209" i="11"/>
  <c r="C209" i="11"/>
  <c r="B209" i="11"/>
  <c r="I208" i="11"/>
  <c r="F208" i="11"/>
  <c r="E208" i="11"/>
  <c r="D208" i="11"/>
  <c r="C208" i="11"/>
  <c r="B208" i="11"/>
  <c r="I207" i="11"/>
  <c r="F207" i="11"/>
  <c r="E207" i="11"/>
  <c r="D207" i="11"/>
  <c r="C207" i="11"/>
  <c r="B207" i="11"/>
  <c r="I206" i="11"/>
  <c r="F206" i="11"/>
  <c r="E206" i="11"/>
  <c r="D206" i="11"/>
  <c r="C206" i="11"/>
  <c r="B206" i="11"/>
  <c r="I205" i="11"/>
  <c r="F205" i="11"/>
  <c r="E205" i="11"/>
  <c r="D205" i="11"/>
  <c r="C205" i="11"/>
  <c r="B205" i="11"/>
  <c r="I204" i="11"/>
  <c r="F204" i="11"/>
  <c r="E204" i="11"/>
  <c r="D204" i="11"/>
  <c r="C204" i="11"/>
  <c r="B204" i="11"/>
  <c r="I203" i="11"/>
  <c r="F203" i="11"/>
  <c r="E203" i="11"/>
  <c r="D203" i="11"/>
  <c r="C203" i="11"/>
  <c r="B203" i="11"/>
  <c r="I202" i="11"/>
  <c r="F202" i="11"/>
  <c r="E202" i="11"/>
  <c r="D202" i="11"/>
  <c r="C202" i="11"/>
  <c r="B202" i="11"/>
  <c r="I201" i="11"/>
  <c r="F201" i="11"/>
  <c r="E201" i="11"/>
  <c r="D201" i="11"/>
  <c r="C201" i="11"/>
  <c r="B201" i="11"/>
  <c r="I200" i="11"/>
  <c r="F200" i="11"/>
  <c r="E200" i="11"/>
  <c r="D200" i="11"/>
  <c r="C200" i="11"/>
  <c r="B200" i="11"/>
  <c r="I199" i="11"/>
  <c r="F199" i="11"/>
  <c r="E199" i="11"/>
  <c r="D199" i="11"/>
  <c r="C199" i="11"/>
  <c r="B199" i="11"/>
  <c r="I198" i="11"/>
  <c r="F198" i="11"/>
  <c r="E198" i="11"/>
  <c r="D198" i="11"/>
  <c r="C198" i="11"/>
  <c r="B198" i="11"/>
  <c r="I197" i="11"/>
  <c r="F197" i="11"/>
  <c r="E197" i="11"/>
  <c r="D197" i="11"/>
  <c r="C197" i="11"/>
  <c r="B197" i="11"/>
  <c r="I196" i="11"/>
  <c r="F196" i="11"/>
  <c r="E196" i="11"/>
  <c r="D196" i="11"/>
  <c r="C196" i="11"/>
  <c r="B196" i="11"/>
  <c r="I195" i="11"/>
  <c r="F195" i="11"/>
  <c r="E195" i="11"/>
  <c r="D195" i="11"/>
  <c r="C195" i="11"/>
  <c r="B195" i="11"/>
  <c r="I194" i="11"/>
  <c r="F194" i="11"/>
  <c r="E194" i="11"/>
  <c r="D194" i="11"/>
  <c r="C194" i="11"/>
  <c r="B194" i="11"/>
  <c r="I193" i="11"/>
  <c r="F193" i="11"/>
  <c r="E193" i="11"/>
  <c r="D193" i="11"/>
  <c r="C193" i="11"/>
  <c r="B193" i="11"/>
  <c r="I192" i="11"/>
  <c r="F192" i="11"/>
  <c r="E192" i="11"/>
  <c r="D192" i="11"/>
  <c r="C192" i="11"/>
  <c r="B192" i="11"/>
  <c r="I191" i="11"/>
  <c r="F191" i="11"/>
  <c r="E191" i="11"/>
  <c r="D191" i="11"/>
  <c r="C191" i="11"/>
  <c r="B191" i="11"/>
  <c r="I190" i="11"/>
  <c r="F190" i="11"/>
  <c r="E190" i="11"/>
  <c r="D190" i="11"/>
  <c r="C190" i="11"/>
  <c r="B190" i="11"/>
  <c r="I189" i="11"/>
  <c r="F189" i="11"/>
  <c r="E189" i="11"/>
  <c r="D189" i="11"/>
  <c r="C189" i="11"/>
  <c r="B189" i="11"/>
  <c r="I188" i="11"/>
  <c r="F188" i="11"/>
  <c r="E188" i="11"/>
  <c r="D188" i="11"/>
  <c r="C188" i="11"/>
  <c r="B188" i="11"/>
  <c r="I187" i="11"/>
  <c r="F187" i="11"/>
  <c r="E187" i="11"/>
  <c r="D187" i="11"/>
  <c r="C187" i="11"/>
  <c r="B187" i="11"/>
  <c r="I186" i="11"/>
  <c r="F186" i="11"/>
  <c r="E186" i="11"/>
  <c r="D186" i="11"/>
  <c r="C186" i="11"/>
  <c r="B186" i="11"/>
  <c r="I185" i="11"/>
  <c r="F185" i="11"/>
  <c r="E185" i="11"/>
  <c r="D185" i="11"/>
  <c r="C185" i="11"/>
  <c r="B185" i="11"/>
  <c r="I184" i="11"/>
  <c r="F184" i="11"/>
  <c r="E184" i="11"/>
  <c r="D184" i="11"/>
  <c r="C184" i="11"/>
  <c r="B184" i="11"/>
  <c r="I183" i="11"/>
  <c r="F183" i="11"/>
  <c r="E183" i="11"/>
  <c r="D183" i="11"/>
  <c r="C183" i="11"/>
  <c r="B183" i="11"/>
  <c r="I182" i="11"/>
  <c r="F182" i="11"/>
  <c r="E182" i="11"/>
  <c r="D182" i="11"/>
  <c r="C182" i="11"/>
  <c r="B182" i="11"/>
  <c r="I181" i="11"/>
  <c r="F181" i="11"/>
  <c r="E181" i="11"/>
  <c r="D181" i="11"/>
  <c r="C181" i="11"/>
  <c r="B181" i="11"/>
  <c r="I180" i="11"/>
  <c r="F180" i="11"/>
  <c r="E180" i="11"/>
  <c r="D180" i="11"/>
  <c r="C180" i="11"/>
  <c r="B180" i="11"/>
  <c r="I179" i="11"/>
  <c r="F179" i="11"/>
  <c r="E179" i="11"/>
  <c r="D179" i="11"/>
  <c r="C179" i="11"/>
  <c r="B179" i="11"/>
  <c r="I178" i="11"/>
  <c r="F178" i="11"/>
  <c r="E178" i="11"/>
  <c r="D178" i="11"/>
  <c r="C178" i="11"/>
  <c r="B178" i="11"/>
  <c r="I177" i="11"/>
  <c r="F177" i="11"/>
  <c r="E177" i="11"/>
  <c r="D177" i="11"/>
  <c r="C177" i="11"/>
  <c r="B177" i="11"/>
  <c r="I176" i="11"/>
  <c r="F176" i="11"/>
  <c r="E176" i="11"/>
  <c r="D176" i="11"/>
  <c r="C176" i="11"/>
  <c r="B176" i="11"/>
  <c r="I175" i="11"/>
  <c r="F175" i="11"/>
  <c r="E175" i="11"/>
  <c r="D175" i="11"/>
  <c r="C175" i="11"/>
  <c r="B175" i="11"/>
  <c r="I174" i="11"/>
  <c r="F174" i="11"/>
  <c r="E174" i="11"/>
  <c r="D174" i="11"/>
  <c r="C174" i="11"/>
  <c r="B174" i="11"/>
  <c r="I173" i="11"/>
  <c r="F173" i="11"/>
  <c r="E173" i="11"/>
  <c r="D173" i="11"/>
  <c r="C173" i="11"/>
  <c r="B173" i="11"/>
  <c r="I172" i="11"/>
  <c r="F172" i="11"/>
  <c r="E172" i="11"/>
  <c r="D172" i="11"/>
  <c r="C172" i="11"/>
  <c r="B172" i="11"/>
  <c r="I171" i="11"/>
  <c r="F171" i="11"/>
  <c r="E171" i="11"/>
  <c r="D171" i="11"/>
  <c r="C171" i="11"/>
  <c r="B171" i="11"/>
  <c r="I170" i="11"/>
  <c r="F170" i="11"/>
  <c r="E170" i="11"/>
  <c r="D170" i="11"/>
  <c r="C170" i="11"/>
  <c r="B170" i="11"/>
  <c r="I169" i="11"/>
  <c r="F169" i="11"/>
  <c r="E169" i="11"/>
  <c r="D169" i="11"/>
  <c r="C169" i="11"/>
  <c r="B169" i="11"/>
  <c r="I168" i="11"/>
  <c r="F168" i="11"/>
  <c r="E168" i="11"/>
  <c r="D168" i="11"/>
  <c r="C168" i="11"/>
  <c r="B168" i="11"/>
  <c r="I167" i="11"/>
  <c r="F167" i="11"/>
  <c r="E167" i="11"/>
  <c r="D167" i="11"/>
  <c r="C167" i="11"/>
  <c r="B167" i="11"/>
  <c r="I166" i="11"/>
  <c r="F166" i="11"/>
  <c r="E166" i="11"/>
  <c r="D166" i="11"/>
  <c r="C166" i="11"/>
  <c r="B166" i="11"/>
  <c r="I165" i="11"/>
  <c r="F165" i="11"/>
  <c r="E165" i="11"/>
  <c r="D165" i="11"/>
  <c r="C165" i="11"/>
  <c r="B165" i="11"/>
  <c r="I164" i="11"/>
  <c r="F164" i="11"/>
  <c r="E164" i="11"/>
  <c r="D164" i="11"/>
  <c r="C164" i="11"/>
  <c r="B164" i="11"/>
  <c r="I163" i="11"/>
  <c r="F163" i="11"/>
  <c r="E163" i="11"/>
  <c r="D163" i="11"/>
  <c r="C163" i="11"/>
  <c r="B163" i="11"/>
  <c r="I162" i="11"/>
  <c r="F162" i="11"/>
  <c r="E162" i="11"/>
  <c r="D162" i="11"/>
  <c r="C162" i="11"/>
  <c r="B162" i="11"/>
  <c r="I161" i="11"/>
  <c r="F161" i="11"/>
  <c r="E161" i="11"/>
  <c r="D161" i="11"/>
  <c r="C161" i="11"/>
  <c r="B161" i="11"/>
  <c r="I160" i="11"/>
  <c r="F160" i="11"/>
  <c r="E160" i="11"/>
  <c r="D160" i="11"/>
  <c r="C160" i="11"/>
  <c r="B160" i="11"/>
  <c r="I159" i="11"/>
  <c r="F159" i="11"/>
  <c r="E159" i="11"/>
  <c r="D159" i="11"/>
  <c r="C159" i="11"/>
  <c r="B159" i="11"/>
  <c r="I158" i="11"/>
  <c r="F158" i="11"/>
  <c r="E158" i="11"/>
  <c r="D158" i="11"/>
  <c r="C158" i="11"/>
  <c r="B158" i="11"/>
  <c r="I157" i="11"/>
  <c r="F157" i="11"/>
  <c r="E157" i="11"/>
  <c r="D157" i="11"/>
  <c r="C157" i="11"/>
  <c r="B157" i="11"/>
  <c r="I156" i="11"/>
  <c r="F156" i="11"/>
  <c r="E156" i="11"/>
  <c r="D156" i="11"/>
  <c r="C156" i="11"/>
  <c r="B156" i="11"/>
  <c r="I155" i="11"/>
  <c r="F155" i="11"/>
  <c r="E155" i="11"/>
  <c r="D155" i="11"/>
  <c r="C155" i="11"/>
  <c r="B155" i="11"/>
  <c r="I154" i="11"/>
  <c r="F154" i="11"/>
  <c r="E154" i="11"/>
  <c r="D154" i="11"/>
  <c r="C154" i="11"/>
  <c r="B154" i="11"/>
  <c r="I153" i="11"/>
  <c r="F153" i="11"/>
  <c r="E153" i="11"/>
  <c r="D153" i="11"/>
  <c r="C153" i="11"/>
  <c r="B153" i="11"/>
  <c r="I152" i="11"/>
  <c r="F152" i="11"/>
  <c r="E152" i="11"/>
  <c r="D152" i="11"/>
  <c r="C152" i="11"/>
  <c r="B152" i="11"/>
  <c r="I151" i="11"/>
  <c r="F151" i="11"/>
  <c r="E151" i="11"/>
  <c r="D151" i="11"/>
  <c r="C151" i="11"/>
  <c r="B151" i="11"/>
  <c r="I150" i="11"/>
  <c r="F150" i="11"/>
  <c r="E150" i="11"/>
  <c r="D150" i="11"/>
  <c r="C150" i="11"/>
  <c r="B150" i="11"/>
  <c r="I149" i="11"/>
  <c r="F149" i="11"/>
  <c r="E149" i="11"/>
  <c r="D149" i="11"/>
  <c r="C149" i="11"/>
  <c r="B149" i="11"/>
  <c r="I148" i="11"/>
  <c r="F148" i="11"/>
  <c r="E148" i="11"/>
  <c r="D148" i="11"/>
  <c r="C148" i="11"/>
  <c r="B148" i="11"/>
  <c r="I147" i="11"/>
  <c r="F147" i="11"/>
  <c r="E147" i="11"/>
  <c r="D147" i="11"/>
  <c r="C147" i="11"/>
  <c r="B147" i="11"/>
  <c r="I146" i="11"/>
  <c r="F146" i="11"/>
  <c r="E146" i="11"/>
  <c r="D146" i="11"/>
  <c r="C146" i="11"/>
  <c r="B146" i="11"/>
  <c r="I145" i="11"/>
  <c r="F145" i="11"/>
  <c r="E145" i="11"/>
  <c r="D145" i="11"/>
  <c r="C145" i="11"/>
  <c r="B145" i="11"/>
  <c r="I144" i="11"/>
  <c r="F144" i="11"/>
  <c r="E144" i="11"/>
  <c r="D144" i="11"/>
  <c r="C144" i="11"/>
  <c r="B144" i="11"/>
  <c r="I143" i="11"/>
  <c r="F143" i="11"/>
  <c r="E143" i="11"/>
  <c r="D143" i="11"/>
  <c r="C143" i="11"/>
  <c r="B143" i="11"/>
  <c r="I142" i="11"/>
  <c r="F142" i="11"/>
  <c r="E142" i="11"/>
  <c r="D142" i="11"/>
  <c r="C142" i="11"/>
  <c r="B142" i="11"/>
  <c r="I141" i="11"/>
  <c r="F141" i="11"/>
  <c r="E141" i="11"/>
  <c r="D141" i="11"/>
  <c r="C141" i="11"/>
  <c r="B141" i="11"/>
  <c r="I140" i="11"/>
  <c r="F140" i="11"/>
  <c r="E140" i="11"/>
  <c r="D140" i="11"/>
  <c r="C140" i="11"/>
  <c r="B140" i="11"/>
  <c r="I139" i="11"/>
  <c r="F139" i="11"/>
  <c r="E139" i="11"/>
  <c r="D139" i="11"/>
  <c r="C139" i="11"/>
  <c r="B139" i="11"/>
  <c r="I138" i="11"/>
  <c r="F138" i="11"/>
  <c r="E138" i="11"/>
  <c r="D138" i="11"/>
  <c r="C138" i="11"/>
  <c r="B138" i="11"/>
  <c r="I137" i="11"/>
  <c r="F137" i="11"/>
  <c r="E137" i="11"/>
  <c r="D137" i="11"/>
  <c r="C137" i="11"/>
  <c r="B137" i="11"/>
  <c r="I136" i="11"/>
  <c r="F136" i="11"/>
  <c r="E136" i="11"/>
  <c r="D136" i="11"/>
  <c r="C136" i="11"/>
  <c r="B136" i="11"/>
  <c r="I135" i="11"/>
  <c r="F135" i="11"/>
  <c r="E135" i="11"/>
  <c r="D135" i="11"/>
  <c r="C135" i="11"/>
  <c r="B135" i="11"/>
  <c r="I134" i="11"/>
  <c r="F134" i="11"/>
  <c r="E134" i="11"/>
  <c r="D134" i="11"/>
  <c r="C134" i="11"/>
  <c r="B134" i="11"/>
  <c r="I133" i="11"/>
  <c r="F133" i="11"/>
  <c r="E133" i="11"/>
  <c r="D133" i="11"/>
  <c r="C133" i="11"/>
  <c r="B133" i="11"/>
  <c r="I132" i="11"/>
  <c r="F132" i="11"/>
  <c r="E132" i="11"/>
  <c r="D132" i="11"/>
  <c r="C132" i="11"/>
  <c r="B132" i="11"/>
  <c r="I131" i="11"/>
  <c r="F131" i="11"/>
  <c r="E131" i="11"/>
  <c r="D131" i="11"/>
  <c r="C131" i="11"/>
  <c r="B131" i="11"/>
  <c r="I130" i="11"/>
  <c r="F130" i="11"/>
  <c r="E130" i="11"/>
  <c r="D130" i="11"/>
  <c r="C130" i="11"/>
  <c r="B130" i="11"/>
  <c r="I129" i="11"/>
  <c r="F129" i="11"/>
  <c r="E129" i="11"/>
  <c r="D129" i="11"/>
  <c r="C129" i="11"/>
  <c r="B129" i="11"/>
  <c r="I128" i="11"/>
  <c r="F128" i="11"/>
  <c r="E128" i="11"/>
  <c r="D128" i="11"/>
  <c r="C128" i="11"/>
  <c r="B128" i="11"/>
  <c r="I127" i="11"/>
  <c r="F127" i="11"/>
  <c r="E127" i="11"/>
  <c r="D127" i="11"/>
  <c r="C127" i="11"/>
  <c r="B127" i="11"/>
  <c r="I126" i="11"/>
  <c r="F126" i="11"/>
  <c r="E126" i="11"/>
  <c r="D126" i="11"/>
  <c r="C126" i="11"/>
  <c r="B126" i="11"/>
  <c r="I125" i="11"/>
  <c r="F125" i="11"/>
  <c r="E125" i="11"/>
  <c r="D125" i="11"/>
  <c r="C125" i="11"/>
  <c r="B125" i="11"/>
  <c r="I124" i="11"/>
  <c r="F124" i="11"/>
  <c r="E124" i="11"/>
  <c r="D124" i="11"/>
  <c r="C124" i="11"/>
  <c r="B124" i="11"/>
  <c r="I123" i="11"/>
  <c r="F123" i="11"/>
  <c r="E123" i="11"/>
  <c r="D123" i="11"/>
  <c r="C123" i="11"/>
  <c r="B123" i="11"/>
  <c r="I122" i="11"/>
  <c r="F122" i="11"/>
  <c r="E122" i="11"/>
  <c r="D122" i="11"/>
  <c r="C122" i="11"/>
  <c r="B122" i="11"/>
  <c r="I121" i="11"/>
  <c r="F121" i="11"/>
  <c r="E121" i="11"/>
  <c r="D121" i="11"/>
  <c r="C121" i="11"/>
  <c r="B121" i="11"/>
  <c r="I120" i="11"/>
  <c r="F120" i="11"/>
  <c r="E120" i="11"/>
  <c r="D120" i="11"/>
  <c r="C120" i="11"/>
  <c r="B120" i="11"/>
  <c r="I119" i="11"/>
  <c r="F119" i="11"/>
  <c r="E119" i="11"/>
  <c r="D119" i="11"/>
  <c r="C119" i="11"/>
  <c r="B119" i="11"/>
  <c r="I118" i="11"/>
  <c r="F118" i="11"/>
  <c r="E118" i="11"/>
  <c r="D118" i="11"/>
  <c r="C118" i="11"/>
  <c r="B118" i="11"/>
  <c r="I117" i="11"/>
  <c r="F117" i="11"/>
  <c r="E117" i="11"/>
  <c r="D117" i="11"/>
  <c r="C117" i="11"/>
  <c r="B117" i="11"/>
  <c r="I116" i="11"/>
  <c r="F116" i="11"/>
  <c r="E116" i="11"/>
  <c r="D116" i="11"/>
  <c r="C116" i="11"/>
  <c r="B116" i="11"/>
  <c r="I115" i="11"/>
  <c r="F115" i="11"/>
  <c r="E115" i="11"/>
  <c r="D115" i="11"/>
  <c r="C115" i="11"/>
  <c r="B115" i="11"/>
  <c r="I114" i="11"/>
  <c r="F114" i="11"/>
  <c r="E114" i="11"/>
  <c r="D114" i="11"/>
  <c r="C114" i="11"/>
  <c r="B114" i="11"/>
  <c r="I113" i="11"/>
  <c r="F113" i="11"/>
  <c r="E113" i="11"/>
  <c r="D113" i="11"/>
  <c r="C113" i="11"/>
  <c r="B113" i="11"/>
  <c r="I112" i="11"/>
  <c r="F112" i="11"/>
  <c r="E112" i="11"/>
  <c r="D112" i="11"/>
  <c r="C112" i="11"/>
  <c r="B112" i="11"/>
  <c r="I111" i="11"/>
  <c r="F111" i="11"/>
  <c r="E111" i="11"/>
  <c r="D111" i="11"/>
  <c r="C111" i="11"/>
  <c r="B111" i="11"/>
  <c r="I110" i="11"/>
  <c r="F110" i="11"/>
  <c r="E110" i="11"/>
  <c r="D110" i="11"/>
  <c r="C110" i="11"/>
  <c r="B110" i="11"/>
  <c r="I109" i="11"/>
  <c r="F109" i="11"/>
  <c r="E109" i="11"/>
  <c r="D109" i="11"/>
  <c r="C109" i="11"/>
  <c r="B109" i="11"/>
  <c r="I108" i="11"/>
  <c r="F108" i="11"/>
  <c r="E108" i="11"/>
  <c r="D108" i="11"/>
  <c r="C108" i="11"/>
  <c r="B108" i="11"/>
  <c r="I107" i="11"/>
  <c r="F107" i="11"/>
  <c r="E107" i="11"/>
  <c r="D107" i="11"/>
  <c r="C107" i="11"/>
  <c r="B107" i="11"/>
  <c r="I106" i="11"/>
  <c r="F106" i="11"/>
  <c r="E106" i="11"/>
  <c r="D106" i="11"/>
  <c r="C106" i="11"/>
  <c r="B106" i="11"/>
  <c r="I105" i="11"/>
  <c r="F105" i="11"/>
  <c r="E105" i="11"/>
  <c r="D105" i="11"/>
  <c r="C105" i="11"/>
  <c r="B105" i="11"/>
  <c r="I104" i="11"/>
  <c r="F104" i="11"/>
  <c r="E104" i="11"/>
  <c r="D104" i="11"/>
  <c r="C104" i="11"/>
  <c r="B104" i="11"/>
  <c r="I103" i="11"/>
  <c r="F103" i="11"/>
  <c r="E103" i="11"/>
  <c r="D103" i="11"/>
  <c r="C103" i="11"/>
  <c r="B103" i="11"/>
  <c r="I102" i="11"/>
  <c r="F102" i="11"/>
  <c r="E102" i="11"/>
  <c r="D102" i="11"/>
  <c r="C102" i="11"/>
  <c r="B102" i="11"/>
  <c r="I101" i="11"/>
  <c r="F101" i="11"/>
  <c r="E101" i="11"/>
  <c r="D101" i="11"/>
  <c r="C101" i="11"/>
  <c r="B101" i="11"/>
  <c r="I100" i="11"/>
  <c r="F100" i="11"/>
  <c r="E100" i="11"/>
  <c r="D100" i="11"/>
  <c r="C100" i="11"/>
  <c r="B100" i="11"/>
  <c r="I99" i="11"/>
  <c r="F99" i="11"/>
  <c r="E99" i="11"/>
  <c r="D99" i="11"/>
  <c r="C99" i="11"/>
  <c r="B99" i="11"/>
  <c r="I98" i="11"/>
  <c r="F98" i="11"/>
  <c r="E98" i="11"/>
  <c r="D98" i="11"/>
  <c r="C98" i="11"/>
  <c r="B98" i="11"/>
  <c r="I97" i="11"/>
  <c r="F97" i="11"/>
  <c r="E97" i="11"/>
  <c r="D97" i="11"/>
  <c r="C97" i="11"/>
  <c r="B97" i="11"/>
  <c r="I96" i="11"/>
  <c r="F96" i="11"/>
  <c r="E96" i="11"/>
  <c r="D96" i="11"/>
  <c r="C96" i="11"/>
  <c r="B96" i="11"/>
  <c r="I95" i="11"/>
  <c r="F95" i="11"/>
  <c r="E95" i="11"/>
  <c r="D95" i="11"/>
  <c r="C95" i="11"/>
  <c r="B95" i="11"/>
  <c r="I94" i="11"/>
  <c r="F94" i="11"/>
  <c r="E94" i="11"/>
  <c r="D94" i="11"/>
  <c r="C94" i="11"/>
  <c r="B94" i="11"/>
  <c r="I93" i="11"/>
  <c r="F93" i="11"/>
  <c r="E93" i="11"/>
  <c r="D93" i="11"/>
  <c r="C93" i="11"/>
  <c r="B93" i="11"/>
  <c r="I92" i="11"/>
  <c r="F92" i="11"/>
  <c r="E92" i="11"/>
  <c r="D92" i="11"/>
  <c r="C92" i="11"/>
  <c r="B92" i="11"/>
  <c r="I91" i="11"/>
  <c r="F91" i="11"/>
  <c r="E91" i="11"/>
  <c r="D91" i="11"/>
  <c r="C91" i="11"/>
  <c r="B91" i="11"/>
  <c r="I90" i="11"/>
  <c r="F90" i="11"/>
  <c r="E90" i="11"/>
  <c r="D90" i="11"/>
  <c r="C90" i="11"/>
  <c r="B90" i="11"/>
  <c r="I89" i="11"/>
  <c r="F89" i="11"/>
  <c r="E89" i="11"/>
  <c r="D89" i="11"/>
  <c r="C89" i="11"/>
  <c r="B89" i="11"/>
  <c r="I88" i="11"/>
  <c r="F88" i="11"/>
  <c r="E88" i="11"/>
  <c r="D88" i="11"/>
  <c r="C88" i="11"/>
  <c r="B88" i="11"/>
  <c r="I87" i="11"/>
  <c r="F87" i="11"/>
  <c r="E87" i="11"/>
  <c r="D87" i="11"/>
  <c r="C87" i="11"/>
  <c r="B87" i="11"/>
  <c r="I86" i="11"/>
  <c r="F86" i="11"/>
  <c r="E86" i="11"/>
  <c r="D86" i="11"/>
  <c r="C86" i="11"/>
  <c r="B86" i="11"/>
  <c r="I85" i="11"/>
  <c r="F85" i="11"/>
  <c r="E85" i="11"/>
  <c r="D85" i="11"/>
  <c r="C85" i="11"/>
  <c r="B85" i="11"/>
  <c r="I84" i="11"/>
  <c r="F84" i="11"/>
  <c r="E84" i="11"/>
  <c r="D84" i="11"/>
  <c r="C84" i="11"/>
  <c r="B84" i="11"/>
  <c r="I83" i="11"/>
  <c r="F83" i="11"/>
  <c r="E83" i="11"/>
  <c r="D83" i="11"/>
  <c r="C83" i="11"/>
  <c r="B83" i="11"/>
  <c r="I82" i="11"/>
  <c r="F82" i="11"/>
  <c r="E82" i="11"/>
  <c r="D82" i="11"/>
  <c r="C82" i="11"/>
  <c r="B82" i="11"/>
  <c r="I81" i="11"/>
  <c r="F81" i="11"/>
  <c r="E81" i="11"/>
  <c r="D81" i="11"/>
  <c r="C81" i="11"/>
  <c r="B81" i="11"/>
  <c r="I80" i="11"/>
  <c r="F80" i="11"/>
  <c r="E80" i="11"/>
  <c r="D80" i="11"/>
  <c r="C80" i="11"/>
  <c r="B80" i="11"/>
  <c r="I79" i="11"/>
  <c r="F79" i="11"/>
  <c r="E79" i="11"/>
  <c r="D79" i="11"/>
  <c r="C79" i="11"/>
  <c r="B79" i="11"/>
  <c r="I78" i="11"/>
  <c r="F78" i="11"/>
  <c r="E78" i="11"/>
  <c r="D78" i="11"/>
  <c r="C78" i="11"/>
  <c r="B78" i="11"/>
  <c r="I77" i="11"/>
  <c r="F77" i="11"/>
  <c r="E77" i="11"/>
  <c r="D77" i="11"/>
  <c r="C77" i="11"/>
  <c r="B77" i="11"/>
  <c r="I76" i="11"/>
  <c r="F76" i="11"/>
  <c r="E76" i="11"/>
  <c r="D76" i="11"/>
  <c r="C76" i="11"/>
  <c r="B76" i="11"/>
  <c r="I75" i="11"/>
  <c r="F75" i="11"/>
  <c r="E75" i="11"/>
  <c r="D75" i="11"/>
  <c r="C75" i="11"/>
  <c r="B75" i="11"/>
  <c r="I74" i="11"/>
  <c r="F74" i="11"/>
  <c r="E74" i="11"/>
  <c r="D74" i="11"/>
  <c r="C74" i="11"/>
  <c r="B74" i="11"/>
  <c r="I73" i="11"/>
  <c r="F73" i="11"/>
  <c r="E73" i="11"/>
  <c r="D73" i="11"/>
  <c r="C73" i="11"/>
  <c r="B73" i="11"/>
  <c r="I72" i="11"/>
  <c r="F72" i="11"/>
  <c r="E72" i="11"/>
  <c r="D72" i="11"/>
  <c r="C72" i="11"/>
  <c r="B72" i="11"/>
  <c r="I71" i="11"/>
  <c r="F71" i="11"/>
  <c r="E71" i="11"/>
  <c r="D71" i="11"/>
  <c r="C71" i="11"/>
  <c r="B71" i="11"/>
  <c r="I70" i="11"/>
  <c r="F70" i="11"/>
  <c r="E70" i="11"/>
  <c r="D70" i="11"/>
  <c r="C70" i="11"/>
  <c r="B70" i="11"/>
  <c r="I69" i="11"/>
  <c r="F69" i="11"/>
  <c r="E69" i="11"/>
  <c r="D69" i="11"/>
  <c r="C69" i="11"/>
  <c r="B69" i="11"/>
  <c r="I68" i="11"/>
  <c r="F68" i="11"/>
  <c r="E68" i="11"/>
  <c r="D68" i="11"/>
  <c r="C68" i="11"/>
  <c r="B68" i="11"/>
  <c r="I67" i="11"/>
  <c r="F67" i="11"/>
  <c r="E67" i="11"/>
  <c r="D67" i="11"/>
  <c r="C67" i="11"/>
  <c r="B67" i="11"/>
  <c r="I66" i="11"/>
  <c r="F66" i="11"/>
  <c r="E66" i="11"/>
  <c r="D66" i="11"/>
  <c r="C66" i="11"/>
  <c r="B66" i="11"/>
  <c r="I65" i="11"/>
  <c r="F65" i="11"/>
  <c r="E65" i="11"/>
  <c r="D65" i="11"/>
  <c r="C65" i="11"/>
  <c r="B65" i="11"/>
  <c r="I64" i="11"/>
  <c r="F64" i="11"/>
  <c r="E64" i="11"/>
  <c r="D64" i="11"/>
  <c r="C64" i="11"/>
  <c r="B64" i="11"/>
  <c r="I63" i="11"/>
  <c r="F63" i="11"/>
  <c r="E63" i="11"/>
  <c r="D63" i="11"/>
  <c r="C63" i="11"/>
  <c r="B63" i="11"/>
  <c r="I62" i="11"/>
  <c r="F62" i="11"/>
  <c r="E62" i="11"/>
  <c r="D62" i="11"/>
  <c r="C62" i="11"/>
  <c r="B62" i="11"/>
  <c r="I61" i="11"/>
  <c r="F61" i="11"/>
  <c r="E61" i="11"/>
  <c r="D61" i="11"/>
  <c r="C61" i="11"/>
  <c r="B61" i="11"/>
  <c r="I60" i="11"/>
  <c r="F60" i="11"/>
  <c r="E60" i="11"/>
  <c r="D60" i="11"/>
  <c r="C60" i="11"/>
  <c r="B60" i="11"/>
  <c r="I59" i="11"/>
  <c r="F59" i="11"/>
  <c r="E59" i="11"/>
  <c r="D59" i="11"/>
  <c r="C59" i="11"/>
  <c r="B59" i="11"/>
  <c r="I58" i="11"/>
  <c r="F58" i="11"/>
  <c r="E58" i="11"/>
  <c r="D58" i="11"/>
  <c r="C58" i="11"/>
  <c r="B58" i="11"/>
  <c r="I57" i="11"/>
  <c r="F57" i="11"/>
  <c r="E57" i="11"/>
  <c r="D57" i="11"/>
  <c r="C57" i="11"/>
  <c r="B57" i="11"/>
  <c r="I56" i="11"/>
  <c r="F56" i="11"/>
  <c r="E56" i="11"/>
  <c r="D56" i="11"/>
  <c r="C56" i="11"/>
  <c r="B56" i="11"/>
  <c r="I55" i="11"/>
  <c r="F55" i="11"/>
  <c r="E55" i="11"/>
  <c r="D55" i="11"/>
  <c r="C55" i="11"/>
  <c r="B55" i="11"/>
  <c r="I54" i="11"/>
  <c r="F54" i="11"/>
  <c r="E54" i="11"/>
  <c r="D54" i="11"/>
  <c r="C54" i="11"/>
  <c r="B54" i="11"/>
  <c r="I53" i="11"/>
  <c r="F53" i="11"/>
  <c r="E53" i="11"/>
  <c r="D53" i="11"/>
  <c r="C53" i="11"/>
  <c r="B53" i="11"/>
  <c r="I52" i="11"/>
  <c r="F52" i="11"/>
  <c r="E52" i="11"/>
  <c r="D52" i="11"/>
  <c r="C52" i="11"/>
  <c r="B52" i="11"/>
  <c r="I51" i="11"/>
  <c r="F51" i="11"/>
  <c r="E51" i="11"/>
  <c r="D51" i="11"/>
  <c r="C51" i="11"/>
  <c r="B51" i="11"/>
  <c r="I50" i="11"/>
  <c r="F50" i="11"/>
  <c r="E50" i="11"/>
  <c r="D50" i="11"/>
  <c r="C50" i="11"/>
  <c r="B50" i="11"/>
  <c r="I49" i="11"/>
  <c r="F49" i="11"/>
  <c r="E49" i="11"/>
  <c r="D49" i="11"/>
  <c r="C49" i="11"/>
  <c r="B49" i="11"/>
  <c r="I48" i="11"/>
  <c r="F48" i="11"/>
  <c r="E48" i="11"/>
  <c r="D48" i="11"/>
  <c r="C48" i="11"/>
  <c r="B48" i="11"/>
  <c r="I47" i="11"/>
  <c r="F47" i="11"/>
  <c r="E47" i="11"/>
  <c r="D47" i="11"/>
  <c r="C47" i="11"/>
  <c r="B47" i="11"/>
  <c r="I46" i="11"/>
  <c r="F46" i="11"/>
  <c r="E46" i="11"/>
  <c r="D46" i="11"/>
  <c r="C46" i="11"/>
  <c r="B46" i="11"/>
  <c r="I45" i="11"/>
  <c r="F45" i="11"/>
  <c r="E45" i="11"/>
  <c r="D45" i="11"/>
  <c r="C45" i="11"/>
  <c r="B45" i="11"/>
  <c r="I44" i="11"/>
  <c r="F44" i="11"/>
  <c r="E44" i="11"/>
  <c r="D44" i="11"/>
  <c r="C44" i="11"/>
  <c r="B44" i="11"/>
  <c r="I43" i="11"/>
  <c r="F43" i="11"/>
  <c r="E43" i="11"/>
  <c r="D43" i="11"/>
  <c r="C43" i="11"/>
  <c r="B43" i="11"/>
  <c r="I42" i="11"/>
  <c r="F42" i="11"/>
  <c r="E42" i="11"/>
  <c r="D42" i="11"/>
  <c r="C42" i="11"/>
  <c r="B42" i="11"/>
  <c r="I41" i="11"/>
  <c r="F41" i="11"/>
  <c r="E41" i="11"/>
  <c r="D41" i="11"/>
  <c r="C41" i="11"/>
  <c r="B41" i="11"/>
  <c r="I40" i="11"/>
  <c r="F40" i="11"/>
  <c r="E40" i="11"/>
  <c r="D40" i="11"/>
  <c r="C40" i="11"/>
  <c r="B40" i="11"/>
  <c r="I39" i="11"/>
  <c r="F39" i="11"/>
  <c r="E39" i="11"/>
  <c r="D39" i="11"/>
  <c r="C39" i="11"/>
  <c r="B39" i="11"/>
  <c r="I38" i="11"/>
  <c r="F38" i="11"/>
  <c r="E38" i="11"/>
  <c r="D38" i="11"/>
  <c r="C38" i="11"/>
  <c r="B38" i="11"/>
  <c r="I37" i="11"/>
  <c r="F37" i="11"/>
  <c r="E37" i="11"/>
  <c r="D37" i="11"/>
  <c r="C37" i="11"/>
  <c r="B37" i="11"/>
  <c r="I36" i="11"/>
  <c r="F36" i="11"/>
  <c r="E36" i="11"/>
  <c r="D36" i="11"/>
  <c r="C36" i="11"/>
  <c r="B36" i="11"/>
  <c r="I35" i="11"/>
  <c r="F35" i="11"/>
  <c r="E35" i="11"/>
  <c r="D35" i="11"/>
  <c r="C35" i="11"/>
  <c r="B35" i="11"/>
  <c r="I34" i="11"/>
  <c r="F34" i="11"/>
  <c r="E34" i="11"/>
  <c r="D34" i="11"/>
  <c r="C34" i="11"/>
  <c r="B34" i="11"/>
  <c r="I33" i="11"/>
  <c r="F33" i="11"/>
  <c r="E33" i="11"/>
  <c r="D33" i="11"/>
  <c r="C33" i="11"/>
  <c r="B33" i="11"/>
  <c r="I32" i="11"/>
  <c r="F32" i="11"/>
  <c r="E32" i="11"/>
  <c r="D32" i="11"/>
  <c r="C32" i="11"/>
  <c r="B32" i="11"/>
  <c r="S31" i="11"/>
  <c r="I31" i="11"/>
  <c r="F31" i="11"/>
  <c r="E31" i="11"/>
  <c r="D31" i="11"/>
  <c r="C31" i="11"/>
  <c r="B31" i="11"/>
  <c r="S30" i="11"/>
  <c r="I30" i="11"/>
  <c r="F30" i="11"/>
  <c r="E30" i="11"/>
  <c r="D30" i="11"/>
  <c r="C30" i="11"/>
  <c r="B30" i="11"/>
  <c r="I29" i="11"/>
  <c r="F29" i="11"/>
  <c r="E29" i="11"/>
  <c r="D29" i="11"/>
  <c r="C29" i="11"/>
  <c r="B29" i="11"/>
  <c r="I28" i="11"/>
  <c r="F28" i="11"/>
  <c r="E28" i="11"/>
  <c r="D28" i="11"/>
  <c r="C28" i="11"/>
  <c r="B28" i="11"/>
  <c r="I27" i="11"/>
  <c r="F27" i="11"/>
  <c r="E27" i="11"/>
  <c r="D27" i="11"/>
  <c r="C27" i="11"/>
  <c r="B27" i="11"/>
  <c r="I26" i="11"/>
  <c r="F26" i="11"/>
  <c r="E26" i="11"/>
  <c r="D26" i="11"/>
  <c r="C26" i="11"/>
  <c r="B26" i="11"/>
  <c r="I25" i="11"/>
  <c r="F25" i="11"/>
  <c r="E25" i="11"/>
  <c r="D25" i="11"/>
  <c r="C25" i="11"/>
  <c r="B25" i="11"/>
  <c r="I24" i="11"/>
  <c r="F24" i="11"/>
  <c r="E24" i="11"/>
  <c r="D24" i="11"/>
  <c r="C24" i="11"/>
  <c r="B24" i="11"/>
  <c r="I23" i="11"/>
  <c r="F23" i="11"/>
  <c r="E23" i="11"/>
  <c r="D23" i="11"/>
  <c r="C23" i="11"/>
  <c r="B23" i="11"/>
  <c r="I22" i="11"/>
  <c r="F22" i="11"/>
  <c r="E22" i="11"/>
  <c r="D22" i="11"/>
  <c r="C22" i="11"/>
  <c r="B22" i="11"/>
  <c r="I21" i="11"/>
  <c r="F21" i="11"/>
  <c r="E21" i="11"/>
  <c r="D21" i="11"/>
  <c r="C21" i="11"/>
  <c r="B21" i="11"/>
  <c r="I20" i="11"/>
  <c r="F20" i="11"/>
  <c r="E20" i="11"/>
  <c r="D20" i="11"/>
  <c r="C20" i="11"/>
  <c r="B20" i="11"/>
  <c r="I19" i="11"/>
  <c r="F19" i="11"/>
  <c r="E19" i="11"/>
  <c r="D19" i="11"/>
  <c r="C19" i="11"/>
  <c r="B19" i="11"/>
  <c r="I18" i="11"/>
  <c r="F18" i="11"/>
  <c r="E18" i="11"/>
  <c r="D18" i="11"/>
  <c r="C18" i="11"/>
  <c r="B18" i="11"/>
  <c r="I17" i="11"/>
  <c r="F17" i="11"/>
  <c r="E17" i="11"/>
  <c r="D17" i="11"/>
  <c r="C17" i="11"/>
  <c r="B17" i="11"/>
  <c r="I16" i="11"/>
  <c r="F16" i="11"/>
  <c r="E16" i="11"/>
  <c r="D16" i="11"/>
  <c r="C16" i="11"/>
  <c r="B16" i="11"/>
  <c r="I15" i="11"/>
  <c r="F15" i="11"/>
  <c r="E15" i="11"/>
  <c r="D15" i="11"/>
  <c r="C15" i="11"/>
  <c r="B15" i="11"/>
  <c r="I14" i="11"/>
  <c r="F14" i="11"/>
  <c r="E14" i="11"/>
  <c r="D14" i="11"/>
  <c r="C14" i="11"/>
  <c r="B14" i="11"/>
  <c r="I13" i="11"/>
  <c r="F13" i="11"/>
  <c r="E13" i="11"/>
  <c r="D13" i="11"/>
  <c r="C13" i="11"/>
  <c r="B13" i="11"/>
  <c r="I12" i="11"/>
  <c r="F12" i="11"/>
  <c r="E12" i="11"/>
  <c r="D12" i="11"/>
  <c r="C12" i="11"/>
  <c r="B12" i="11"/>
  <c r="I11" i="11"/>
  <c r="F11" i="11"/>
  <c r="E11" i="11"/>
  <c r="D11" i="11"/>
  <c r="C11" i="11"/>
  <c r="B11" i="11"/>
  <c r="I10" i="11"/>
  <c r="F10" i="11"/>
  <c r="E10" i="11"/>
  <c r="D10" i="11"/>
  <c r="C10" i="11"/>
  <c r="B10" i="11"/>
  <c r="I9" i="11"/>
  <c r="F9" i="11"/>
  <c r="E9" i="11"/>
  <c r="D9" i="11"/>
  <c r="C9" i="11"/>
  <c r="B9" i="11"/>
  <c r="I8" i="11"/>
  <c r="F8" i="11"/>
  <c r="E8" i="11"/>
  <c r="D8" i="11"/>
  <c r="C8" i="11"/>
  <c r="B8" i="11"/>
  <c r="I7" i="11"/>
  <c r="F7" i="11"/>
  <c r="E7" i="11"/>
  <c r="D7" i="11"/>
  <c r="C7" i="11"/>
  <c r="B7" i="11"/>
  <c r="I6" i="11"/>
  <c r="F6" i="11"/>
  <c r="E6" i="11"/>
  <c r="D6" i="11"/>
  <c r="C6" i="11"/>
  <c r="B6" i="11"/>
  <c r="I5" i="11"/>
  <c r="F5" i="11"/>
  <c r="E5" i="11"/>
  <c r="D5" i="11"/>
  <c r="C5" i="11"/>
  <c r="B5" i="11"/>
  <c r="I4" i="11"/>
  <c r="F4" i="11"/>
  <c r="E4" i="11"/>
  <c r="D4" i="11"/>
  <c r="C4" i="11"/>
  <c r="B4" i="11"/>
  <c r="I3" i="11"/>
  <c r="F3" i="11"/>
  <c r="E3" i="11"/>
  <c r="D3" i="11"/>
  <c r="C3" i="11"/>
  <c r="B3" i="11"/>
  <c r="I261" i="12"/>
  <c r="F261" i="12"/>
  <c r="E261" i="12"/>
  <c r="D261" i="12"/>
  <c r="C261" i="12"/>
  <c r="B261" i="12"/>
  <c r="I260" i="12"/>
  <c r="F260" i="12"/>
  <c r="E260" i="12"/>
  <c r="D260" i="12"/>
  <c r="C260" i="12"/>
  <c r="B260" i="12"/>
  <c r="I259" i="12"/>
  <c r="F259" i="12"/>
  <c r="E259" i="12"/>
  <c r="D259" i="12"/>
  <c r="C259" i="12"/>
  <c r="B259" i="12"/>
  <c r="I258" i="12"/>
  <c r="F258" i="12"/>
  <c r="E258" i="12"/>
  <c r="D258" i="12"/>
  <c r="C258" i="12"/>
  <c r="B258" i="12"/>
  <c r="I257" i="12"/>
  <c r="F257" i="12"/>
  <c r="E257" i="12"/>
  <c r="D257" i="12"/>
  <c r="C257" i="12"/>
  <c r="B257" i="12"/>
  <c r="I256" i="12"/>
  <c r="F256" i="12"/>
  <c r="E256" i="12"/>
  <c r="D256" i="12"/>
  <c r="C256" i="12"/>
  <c r="B256" i="12"/>
  <c r="I255" i="12"/>
  <c r="F255" i="12"/>
  <c r="E255" i="12"/>
  <c r="D255" i="12"/>
  <c r="C255" i="12"/>
  <c r="B255" i="12"/>
  <c r="I254" i="12"/>
  <c r="F254" i="12"/>
  <c r="E254" i="12"/>
  <c r="D254" i="12"/>
  <c r="C254" i="12"/>
  <c r="B254" i="12"/>
  <c r="I253" i="12"/>
  <c r="F253" i="12"/>
  <c r="E253" i="12"/>
  <c r="D253" i="12"/>
  <c r="C253" i="12"/>
  <c r="B253" i="12"/>
  <c r="I252" i="12"/>
  <c r="F252" i="12"/>
  <c r="E252" i="12"/>
  <c r="D252" i="12"/>
  <c r="C252" i="12"/>
  <c r="B252" i="12"/>
  <c r="I251" i="12"/>
  <c r="F251" i="12"/>
  <c r="E251" i="12"/>
  <c r="D251" i="12"/>
  <c r="C251" i="12"/>
  <c r="B251" i="12"/>
  <c r="I250" i="12"/>
  <c r="F250" i="12"/>
  <c r="E250" i="12"/>
  <c r="D250" i="12"/>
  <c r="C250" i="12"/>
  <c r="B250" i="12"/>
  <c r="I249" i="12"/>
  <c r="F249" i="12"/>
  <c r="E249" i="12"/>
  <c r="D249" i="12"/>
  <c r="C249" i="12"/>
  <c r="B249" i="12"/>
  <c r="I248" i="12"/>
  <c r="F248" i="12"/>
  <c r="E248" i="12"/>
  <c r="D248" i="12"/>
  <c r="C248" i="12"/>
  <c r="B248" i="12"/>
  <c r="I247" i="12"/>
  <c r="F247" i="12"/>
  <c r="E247" i="12"/>
  <c r="D247" i="12"/>
  <c r="C247" i="12"/>
  <c r="B247" i="12"/>
  <c r="I246" i="12"/>
  <c r="F246" i="12"/>
  <c r="E246" i="12"/>
  <c r="D246" i="12"/>
  <c r="C246" i="12"/>
  <c r="B246" i="12"/>
  <c r="I245" i="12"/>
  <c r="F245" i="12"/>
  <c r="E245" i="12"/>
  <c r="D245" i="12"/>
  <c r="C245" i="12"/>
  <c r="B245" i="12"/>
  <c r="I244" i="12"/>
  <c r="F244" i="12"/>
  <c r="E244" i="12"/>
  <c r="D244" i="12"/>
  <c r="C244" i="12"/>
  <c r="B244" i="12"/>
  <c r="I243" i="12"/>
  <c r="F243" i="12"/>
  <c r="E243" i="12"/>
  <c r="D243" i="12"/>
  <c r="C243" i="12"/>
  <c r="B243" i="12"/>
  <c r="I242" i="12"/>
  <c r="F242" i="12"/>
  <c r="E242" i="12"/>
  <c r="D242" i="12"/>
  <c r="C242" i="12"/>
  <c r="B242" i="12"/>
  <c r="I241" i="12"/>
  <c r="F241" i="12"/>
  <c r="E241" i="12"/>
  <c r="D241" i="12"/>
  <c r="C241" i="12"/>
  <c r="B241" i="12"/>
  <c r="I240" i="12"/>
  <c r="F240" i="12"/>
  <c r="E240" i="12"/>
  <c r="D240" i="12"/>
  <c r="C240" i="12"/>
  <c r="B240" i="12"/>
  <c r="I239" i="12"/>
  <c r="F239" i="12"/>
  <c r="E239" i="12"/>
  <c r="D239" i="12"/>
  <c r="C239" i="12"/>
  <c r="B239" i="12"/>
  <c r="I238" i="12"/>
  <c r="F238" i="12"/>
  <c r="E238" i="12"/>
  <c r="D238" i="12"/>
  <c r="C238" i="12"/>
  <c r="B238" i="12"/>
  <c r="I237" i="12"/>
  <c r="F237" i="12"/>
  <c r="E237" i="12"/>
  <c r="D237" i="12"/>
  <c r="C237" i="12"/>
  <c r="B237" i="12"/>
  <c r="I236" i="12"/>
  <c r="F236" i="12"/>
  <c r="E236" i="12"/>
  <c r="D236" i="12"/>
  <c r="C236" i="12"/>
  <c r="B236" i="12"/>
  <c r="I235" i="12"/>
  <c r="F235" i="12"/>
  <c r="E235" i="12"/>
  <c r="D235" i="12"/>
  <c r="C235" i="12"/>
  <c r="B235" i="12"/>
  <c r="I234" i="12"/>
  <c r="F234" i="12"/>
  <c r="E234" i="12"/>
  <c r="D234" i="12"/>
  <c r="C234" i="12"/>
  <c r="B234" i="12"/>
  <c r="I233" i="12"/>
  <c r="F233" i="12"/>
  <c r="E233" i="12"/>
  <c r="D233" i="12"/>
  <c r="C233" i="12"/>
  <c r="B233" i="12"/>
  <c r="I232" i="12"/>
  <c r="F232" i="12"/>
  <c r="E232" i="12"/>
  <c r="D232" i="12"/>
  <c r="C232" i="12"/>
  <c r="B232" i="12"/>
  <c r="I231" i="12"/>
  <c r="F231" i="12"/>
  <c r="E231" i="12"/>
  <c r="D231" i="12"/>
  <c r="C231" i="12"/>
  <c r="B231" i="12"/>
  <c r="I230" i="12"/>
  <c r="F230" i="12"/>
  <c r="E230" i="12"/>
  <c r="D230" i="12"/>
  <c r="C230" i="12"/>
  <c r="B230" i="12"/>
  <c r="I229" i="12"/>
  <c r="F229" i="12"/>
  <c r="E229" i="12"/>
  <c r="D229" i="12"/>
  <c r="C229" i="12"/>
  <c r="B229" i="12"/>
  <c r="I228" i="12"/>
  <c r="F228" i="12"/>
  <c r="E228" i="12"/>
  <c r="D228" i="12"/>
  <c r="C228" i="12"/>
  <c r="B228" i="12"/>
  <c r="I227" i="12"/>
  <c r="F227" i="12"/>
  <c r="E227" i="12"/>
  <c r="D227" i="12"/>
  <c r="C227" i="12"/>
  <c r="B227" i="12"/>
  <c r="I226" i="12"/>
  <c r="F226" i="12"/>
  <c r="E226" i="12"/>
  <c r="D226" i="12"/>
  <c r="C226" i="12"/>
  <c r="B226" i="12"/>
  <c r="I225" i="12"/>
  <c r="F225" i="12"/>
  <c r="E225" i="12"/>
  <c r="D225" i="12"/>
  <c r="C225" i="12"/>
  <c r="B225" i="12"/>
  <c r="I224" i="12"/>
  <c r="F224" i="12"/>
  <c r="E224" i="12"/>
  <c r="D224" i="12"/>
  <c r="C224" i="12"/>
  <c r="B224" i="12"/>
  <c r="I223" i="12"/>
  <c r="F223" i="12"/>
  <c r="E223" i="12"/>
  <c r="D223" i="12"/>
  <c r="C223" i="12"/>
  <c r="B223" i="12"/>
  <c r="I222" i="12"/>
  <c r="F222" i="12"/>
  <c r="E222" i="12"/>
  <c r="D222" i="12"/>
  <c r="C222" i="12"/>
  <c r="B222" i="12"/>
  <c r="I221" i="12"/>
  <c r="F221" i="12"/>
  <c r="E221" i="12"/>
  <c r="D221" i="12"/>
  <c r="C221" i="12"/>
  <c r="B221" i="12"/>
  <c r="I220" i="12"/>
  <c r="F220" i="12"/>
  <c r="E220" i="12"/>
  <c r="D220" i="12"/>
  <c r="C220" i="12"/>
  <c r="B220" i="12"/>
  <c r="I219" i="12"/>
  <c r="F219" i="12"/>
  <c r="E219" i="12"/>
  <c r="D219" i="12"/>
  <c r="C219" i="12"/>
  <c r="B219" i="12"/>
  <c r="I218" i="12"/>
  <c r="F218" i="12"/>
  <c r="E218" i="12"/>
  <c r="D218" i="12"/>
  <c r="C218" i="12"/>
  <c r="B218" i="12"/>
  <c r="I217" i="12"/>
  <c r="F217" i="12"/>
  <c r="E217" i="12"/>
  <c r="D217" i="12"/>
  <c r="C217" i="12"/>
  <c r="B217" i="12"/>
  <c r="I216" i="12"/>
  <c r="F216" i="12"/>
  <c r="E216" i="12"/>
  <c r="D216" i="12"/>
  <c r="C216" i="12"/>
  <c r="B216" i="12"/>
  <c r="I215" i="12"/>
  <c r="F215" i="12"/>
  <c r="E215" i="12"/>
  <c r="D215" i="12"/>
  <c r="C215" i="12"/>
  <c r="B215" i="12"/>
  <c r="I214" i="12"/>
  <c r="F214" i="12"/>
  <c r="E214" i="12"/>
  <c r="D214" i="12"/>
  <c r="C214" i="12"/>
  <c r="B214" i="12"/>
  <c r="I213" i="12"/>
  <c r="F213" i="12"/>
  <c r="E213" i="12"/>
  <c r="D213" i="12"/>
  <c r="C213" i="12"/>
  <c r="B213" i="12"/>
  <c r="I212" i="12"/>
  <c r="F212" i="12"/>
  <c r="E212" i="12"/>
  <c r="D212" i="12"/>
  <c r="C212" i="12"/>
  <c r="B212" i="12"/>
  <c r="I211" i="12"/>
  <c r="F211" i="12"/>
  <c r="E211" i="12"/>
  <c r="D211" i="12"/>
  <c r="C211" i="12"/>
  <c r="B211" i="12"/>
  <c r="I210" i="12"/>
  <c r="F210" i="12"/>
  <c r="E210" i="12"/>
  <c r="D210" i="12"/>
  <c r="C210" i="12"/>
  <c r="B210" i="12"/>
  <c r="I209" i="12"/>
  <c r="F209" i="12"/>
  <c r="E209" i="12"/>
  <c r="D209" i="12"/>
  <c r="C209" i="12"/>
  <c r="B209" i="12"/>
  <c r="I208" i="12"/>
  <c r="F208" i="12"/>
  <c r="E208" i="12"/>
  <c r="D208" i="12"/>
  <c r="C208" i="12"/>
  <c r="B208" i="12"/>
  <c r="I207" i="12"/>
  <c r="F207" i="12"/>
  <c r="E207" i="12"/>
  <c r="D207" i="12"/>
  <c r="C207" i="12"/>
  <c r="B207" i="12"/>
  <c r="I206" i="12"/>
  <c r="F206" i="12"/>
  <c r="E206" i="12"/>
  <c r="D206" i="12"/>
  <c r="C206" i="12"/>
  <c r="B206" i="12"/>
  <c r="I205" i="12"/>
  <c r="F205" i="12"/>
  <c r="E205" i="12"/>
  <c r="D205" i="12"/>
  <c r="C205" i="12"/>
  <c r="B205" i="12"/>
  <c r="I204" i="12"/>
  <c r="F204" i="12"/>
  <c r="E204" i="12"/>
  <c r="D204" i="12"/>
  <c r="C204" i="12"/>
  <c r="B204" i="12"/>
  <c r="I203" i="12"/>
  <c r="F203" i="12"/>
  <c r="E203" i="12"/>
  <c r="D203" i="12"/>
  <c r="C203" i="12"/>
  <c r="B203" i="12"/>
  <c r="I202" i="12"/>
  <c r="F202" i="12"/>
  <c r="E202" i="12"/>
  <c r="D202" i="12"/>
  <c r="C202" i="12"/>
  <c r="B202" i="12"/>
  <c r="I201" i="12"/>
  <c r="F201" i="12"/>
  <c r="E201" i="12"/>
  <c r="D201" i="12"/>
  <c r="C201" i="12"/>
  <c r="B201" i="12"/>
  <c r="I200" i="12"/>
  <c r="F200" i="12"/>
  <c r="E200" i="12"/>
  <c r="D200" i="12"/>
  <c r="C200" i="12"/>
  <c r="B200" i="12"/>
  <c r="I199" i="12"/>
  <c r="F199" i="12"/>
  <c r="E199" i="12"/>
  <c r="D199" i="12"/>
  <c r="C199" i="12"/>
  <c r="B199" i="12"/>
  <c r="I198" i="12"/>
  <c r="F198" i="12"/>
  <c r="E198" i="12"/>
  <c r="D198" i="12"/>
  <c r="C198" i="12"/>
  <c r="B198" i="12"/>
  <c r="I197" i="12"/>
  <c r="F197" i="12"/>
  <c r="E197" i="12"/>
  <c r="D197" i="12"/>
  <c r="C197" i="12"/>
  <c r="B197" i="12"/>
  <c r="I196" i="12"/>
  <c r="F196" i="12"/>
  <c r="E196" i="12"/>
  <c r="D196" i="12"/>
  <c r="C196" i="12"/>
  <c r="B196" i="12"/>
  <c r="I195" i="12"/>
  <c r="F195" i="12"/>
  <c r="E195" i="12"/>
  <c r="D195" i="12"/>
  <c r="C195" i="12"/>
  <c r="B195" i="12"/>
  <c r="I194" i="12"/>
  <c r="F194" i="12"/>
  <c r="E194" i="12"/>
  <c r="D194" i="12"/>
  <c r="C194" i="12"/>
  <c r="B194" i="12"/>
  <c r="I193" i="12"/>
  <c r="F193" i="12"/>
  <c r="E193" i="12"/>
  <c r="D193" i="12"/>
  <c r="C193" i="12"/>
  <c r="B193" i="12"/>
  <c r="I192" i="12"/>
  <c r="F192" i="12"/>
  <c r="E192" i="12"/>
  <c r="D192" i="12"/>
  <c r="C192" i="12"/>
  <c r="B192" i="12"/>
  <c r="I191" i="12"/>
  <c r="F191" i="12"/>
  <c r="E191" i="12"/>
  <c r="D191" i="12"/>
  <c r="C191" i="12"/>
  <c r="B191" i="12"/>
  <c r="I190" i="12"/>
  <c r="F190" i="12"/>
  <c r="E190" i="12"/>
  <c r="D190" i="12"/>
  <c r="C190" i="12"/>
  <c r="B190" i="12"/>
  <c r="I189" i="12"/>
  <c r="F189" i="12"/>
  <c r="E189" i="12"/>
  <c r="D189" i="12"/>
  <c r="C189" i="12"/>
  <c r="B189" i="12"/>
  <c r="I188" i="12"/>
  <c r="F188" i="12"/>
  <c r="E188" i="12"/>
  <c r="D188" i="12"/>
  <c r="C188" i="12"/>
  <c r="B188" i="12"/>
  <c r="I187" i="12"/>
  <c r="F187" i="12"/>
  <c r="E187" i="12"/>
  <c r="D187" i="12"/>
  <c r="C187" i="12"/>
  <c r="B187" i="12"/>
  <c r="I186" i="12"/>
  <c r="F186" i="12"/>
  <c r="E186" i="12"/>
  <c r="D186" i="12"/>
  <c r="C186" i="12"/>
  <c r="B186" i="12"/>
  <c r="I185" i="12"/>
  <c r="F185" i="12"/>
  <c r="E185" i="12"/>
  <c r="D185" i="12"/>
  <c r="C185" i="12"/>
  <c r="B185" i="12"/>
  <c r="I184" i="12"/>
  <c r="F184" i="12"/>
  <c r="E184" i="12"/>
  <c r="D184" i="12"/>
  <c r="C184" i="12"/>
  <c r="B184" i="12"/>
  <c r="I183" i="12"/>
  <c r="F183" i="12"/>
  <c r="E183" i="12"/>
  <c r="D183" i="12"/>
  <c r="C183" i="12"/>
  <c r="B183" i="12"/>
  <c r="I182" i="12"/>
  <c r="F182" i="12"/>
  <c r="E182" i="12"/>
  <c r="D182" i="12"/>
  <c r="C182" i="12"/>
  <c r="B182" i="12"/>
  <c r="I181" i="12"/>
  <c r="F181" i="12"/>
  <c r="E181" i="12"/>
  <c r="D181" i="12"/>
  <c r="C181" i="12"/>
  <c r="B181" i="12"/>
  <c r="I180" i="12"/>
  <c r="F180" i="12"/>
  <c r="E180" i="12"/>
  <c r="D180" i="12"/>
  <c r="C180" i="12"/>
  <c r="B180" i="12"/>
  <c r="I179" i="12"/>
  <c r="F179" i="12"/>
  <c r="E179" i="12"/>
  <c r="D179" i="12"/>
  <c r="C179" i="12"/>
  <c r="B179" i="12"/>
  <c r="I178" i="12"/>
  <c r="F178" i="12"/>
  <c r="E178" i="12"/>
  <c r="D178" i="12"/>
  <c r="C178" i="12"/>
  <c r="B178" i="12"/>
  <c r="I177" i="12"/>
  <c r="F177" i="12"/>
  <c r="E177" i="12"/>
  <c r="D177" i="12"/>
  <c r="C177" i="12"/>
  <c r="B177" i="12"/>
  <c r="I176" i="12"/>
  <c r="F176" i="12"/>
  <c r="E176" i="12"/>
  <c r="D176" i="12"/>
  <c r="C176" i="12"/>
  <c r="B176" i="12"/>
  <c r="I175" i="12"/>
  <c r="F175" i="12"/>
  <c r="E175" i="12"/>
  <c r="D175" i="12"/>
  <c r="C175" i="12"/>
  <c r="B175" i="12"/>
  <c r="I174" i="12"/>
  <c r="F174" i="12"/>
  <c r="E174" i="12"/>
  <c r="D174" i="12"/>
  <c r="C174" i="12"/>
  <c r="B174" i="12"/>
  <c r="I173" i="12"/>
  <c r="F173" i="12"/>
  <c r="E173" i="12"/>
  <c r="D173" i="12"/>
  <c r="C173" i="12"/>
  <c r="B173" i="12"/>
  <c r="I172" i="12"/>
  <c r="F172" i="12"/>
  <c r="E172" i="12"/>
  <c r="D172" i="12"/>
  <c r="C172" i="12"/>
  <c r="B172" i="12"/>
  <c r="I171" i="12"/>
  <c r="F171" i="12"/>
  <c r="E171" i="12"/>
  <c r="D171" i="12"/>
  <c r="C171" i="12"/>
  <c r="B171" i="12"/>
  <c r="I170" i="12"/>
  <c r="F170" i="12"/>
  <c r="E170" i="12"/>
  <c r="D170" i="12"/>
  <c r="C170" i="12"/>
  <c r="B170" i="12"/>
  <c r="I169" i="12"/>
  <c r="F169" i="12"/>
  <c r="E169" i="12"/>
  <c r="D169" i="12"/>
  <c r="C169" i="12"/>
  <c r="B169" i="12"/>
  <c r="I168" i="12"/>
  <c r="F168" i="12"/>
  <c r="E168" i="12"/>
  <c r="D168" i="12"/>
  <c r="C168" i="12"/>
  <c r="B168" i="12"/>
  <c r="I167" i="12"/>
  <c r="F167" i="12"/>
  <c r="E167" i="12"/>
  <c r="D167" i="12"/>
  <c r="C167" i="12"/>
  <c r="B167" i="12"/>
  <c r="I166" i="12"/>
  <c r="F166" i="12"/>
  <c r="E166" i="12"/>
  <c r="D166" i="12"/>
  <c r="C166" i="12"/>
  <c r="B166" i="12"/>
  <c r="I165" i="12"/>
  <c r="F165" i="12"/>
  <c r="E165" i="12"/>
  <c r="D165" i="12"/>
  <c r="C165" i="12"/>
  <c r="B165" i="12"/>
  <c r="I164" i="12"/>
  <c r="F164" i="12"/>
  <c r="E164" i="12"/>
  <c r="D164" i="12"/>
  <c r="C164" i="12"/>
  <c r="B164" i="12"/>
  <c r="I163" i="12"/>
  <c r="F163" i="12"/>
  <c r="E163" i="12"/>
  <c r="D163" i="12"/>
  <c r="C163" i="12"/>
  <c r="B163" i="12"/>
  <c r="I162" i="12"/>
  <c r="F162" i="12"/>
  <c r="E162" i="12"/>
  <c r="D162" i="12"/>
  <c r="C162" i="12"/>
  <c r="B162" i="12"/>
  <c r="I161" i="12"/>
  <c r="F161" i="12"/>
  <c r="E161" i="12"/>
  <c r="D161" i="12"/>
  <c r="C161" i="12"/>
  <c r="B161" i="12"/>
  <c r="I160" i="12"/>
  <c r="F160" i="12"/>
  <c r="E160" i="12"/>
  <c r="D160" i="12"/>
  <c r="C160" i="12"/>
  <c r="B160" i="12"/>
  <c r="I159" i="12"/>
  <c r="F159" i="12"/>
  <c r="E159" i="12"/>
  <c r="D159" i="12"/>
  <c r="C159" i="12"/>
  <c r="B159" i="12"/>
  <c r="I158" i="12"/>
  <c r="F158" i="12"/>
  <c r="E158" i="12"/>
  <c r="D158" i="12"/>
  <c r="C158" i="12"/>
  <c r="B158" i="12"/>
  <c r="I157" i="12"/>
  <c r="F157" i="12"/>
  <c r="E157" i="12"/>
  <c r="D157" i="12"/>
  <c r="C157" i="12"/>
  <c r="B157" i="12"/>
  <c r="I156" i="12"/>
  <c r="F156" i="12"/>
  <c r="E156" i="12"/>
  <c r="D156" i="12"/>
  <c r="C156" i="12"/>
  <c r="B156" i="12"/>
  <c r="I155" i="12"/>
  <c r="F155" i="12"/>
  <c r="E155" i="12"/>
  <c r="D155" i="12"/>
  <c r="C155" i="12"/>
  <c r="B155" i="12"/>
  <c r="I154" i="12"/>
  <c r="F154" i="12"/>
  <c r="E154" i="12"/>
  <c r="D154" i="12"/>
  <c r="C154" i="12"/>
  <c r="B154" i="12"/>
  <c r="I153" i="12"/>
  <c r="F153" i="12"/>
  <c r="E153" i="12"/>
  <c r="D153" i="12"/>
  <c r="C153" i="12"/>
  <c r="B153" i="12"/>
  <c r="I152" i="12"/>
  <c r="F152" i="12"/>
  <c r="E152" i="12"/>
  <c r="D152" i="12"/>
  <c r="C152" i="12"/>
  <c r="B152" i="12"/>
  <c r="I151" i="12"/>
  <c r="F151" i="12"/>
  <c r="E151" i="12"/>
  <c r="D151" i="12"/>
  <c r="C151" i="12"/>
  <c r="B151" i="12"/>
  <c r="I150" i="12"/>
  <c r="F150" i="12"/>
  <c r="E150" i="12"/>
  <c r="D150" i="12"/>
  <c r="C150" i="12"/>
  <c r="B150" i="12"/>
  <c r="I149" i="12"/>
  <c r="F149" i="12"/>
  <c r="E149" i="12"/>
  <c r="D149" i="12"/>
  <c r="C149" i="12"/>
  <c r="B149" i="12"/>
  <c r="I148" i="12"/>
  <c r="F148" i="12"/>
  <c r="E148" i="12"/>
  <c r="D148" i="12"/>
  <c r="C148" i="12"/>
  <c r="B148" i="12"/>
  <c r="I147" i="12"/>
  <c r="F147" i="12"/>
  <c r="E147" i="12"/>
  <c r="D147" i="12"/>
  <c r="C147" i="12"/>
  <c r="B147" i="12"/>
  <c r="I146" i="12"/>
  <c r="F146" i="12"/>
  <c r="E146" i="12"/>
  <c r="D146" i="12"/>
  <c r="C146" i="12"/>
  <c r="B146" i="12"/>
  <c r="I145" i="12"/>
  <c r="F145" i="12"/>
  <c r="E145" i="12"/>
  <c r="D145" i="12"/>
  <c r="C145" i="12"/>
  <c r="B145" i="12"/>
  <c r="I144" i="12"/>
  <c r="F144" i="12"/>
  <c r="E144" i="12"/>
  <c r="D144" i="12"/>
  <c r="C144" i="12"/>
  <c r="B144" i="12"/>
  <c r="I143" i="12"/>
  <c r="F143" i="12"/>
  <c r="E143" i="12"/>
  <c r="D143" i="12"/>
  <c r="C143" i="12"/>
  <c r="B143" i="12"/>
  <c r="I142" i="12"/>
  <c r="F142" i="12"/>
  <c r="E142" i="12"/>
  <c r="D142" i="12"/>
  <c r="C142" i="12"/>
  <c r="B142" i="12"/>
  <c r="I141" i="12"/>
  <c r="F141" i="12"/>
  <c r="E141" i="12"/>
  <c r="D141" i="12"/>
  <c r="C141" i="12"/>
  <c r="B141" i="12"/>
  <c r="I140" i="12"/>
  <c r="F140" i="12"/>
  <c r="E140" i="12"/>
  <c r="D140" i="12"/>
  <c r="C140" i="12"/>
  <c r="B140" i="12"/>
  <c r="I139" i="12"/>
  <c r="F139" i="12"/>
  <c r="E139" i="12"/>
  <c r="D139" i="12"/>
  <c r="C139" i="12"/>
  <c r="B139" i="12"/>
  <c r="I138" i="12"/>
  <c r="F138" i="12"/>
  <c r="E138" i="12"/>
  <c r="D138" i="12"/>
  <c r="C138" i="12"/>
  <c r="B138" i="12"/>
  <c r="I137" i="12"/>
  <c r="F137" i="12"/>
  <c r="E137" i="12"/>
  <c r="D137" i="12"/>
  <c r="C137" i="12"/>
  <c r="B137" i="12"/>
  <c r="I136" i="12"/>
  <c r="F136" i="12"/>
  <c r="E136" i="12"/>
  <c r="D136" i="12"/>
  <c r="C136" i="12"/>
  <c r="B136" i="12"/>
  <c r="I135" i="12"/>
  <c r="F135" i="12"/>
  <c r="E135" i="12"/>
  <c r="D135" i="12"/>
  <c r="C135" i="12"/>
  <c r="B135" i="12"/>
  <c r="I134" i="12"/>
  <c r="F134" i="12"/>
  <c r="E134" i="12"/>
  <c r="D134" i="12"/>
  <c r="C134" i="12"/>
  <c r="B134" i="12"/>
  <c r="I133" i="12"/>
  <c r="F133" i="12"/>
  <c r="E133" i="12"/>
  <c r="D133" i="12"/>
  <c r="C133" i="12"/>
  <c r="B133" i="12"/>
  <c r="I132" i="12"/>
  <c r="F132" i="12"/>
  <c r="E132" i="12"/>
  <c r="D132" i="12"/>
  <c r="C132" i="12"/>
  <c r="B132" i="12"/>
  <c r="I131" i="12"/>
  <c r="F131" i="12"/>
  <c r="E131" i="12"/>
  <c r="D131" i="12"/>
  <c r="C131" i="12"/>
  <c r="B131" i="12"/>
  <c r="I130" i="12"/>
  <c r="F130" i="12"/>
  <c r="E130" i="12"/>
  <c r="D130" i="12"/>
  <c r="C130" i="12"/>
  <c r="B130" i="12"/>
  <c r="I129" i="12"/>
  <c r="F129" i="12"/>
  <c r="E129" i="12"/>
  <c r="D129" i="12"/>
  <c r="C129" i="12"/>
  <c r="B129" i="12"/>
  <c r="I128" i="12"/>
  <c r="F128" i="12"/>
  <c r="E128" i="12"/>
  <c r="D128" i="12"/>
  <c r="C128" i="12"/>
  <c r="B128" i="12"/>
  <c r="I127" i="12"/>
  <c r="F127" i="12"/>
  <c r="E127" i="12"/>
  <c r="D127" i="12"/>
  <c r="C127" i="12"/>
  <c r="B127" i="12"/>
  <c r="I126" i="12"/>
  <c r="F126" i="12"/>
  <c r="E126" i="12"/>
  <c r="D126" i="12"/>
  <c r="C126" i="12"/>
  <c r="B126" i="12"/>
  <c r="I125" i="12"/>
  <c r="F125" i="12"/>
  <c r="E125" i="12"/>
  <c r="D125" i="12"/>
  <c r="C125" i="12"/>
  <c r="B125" i="12"/>
  <c r="I124" i="12"/>
  <c r="F124" i="12"/>
  <c r="E124" i="12"/>
  <c r="D124" i="12"/>
  <c r="C124" i="12"/>
  <c r="B124" i="12"/>
  <c r="I123" i="12"/>
  <c r="F123" i="12"/>
  <c r="E123" i="12"/>
  <c r="D123" i="12"/>
  <c r="C123" i="12"/>
  <c r="B123" i="12"/>
  <c r="I122" i="12"/>
  <c r="F122" i="12"/>
  <c r="E122" i="12"/>
  <c r="D122" i="12"/>
  <c r="C122" i="12"/>
  <c r="B122" i="12"/>
  <c r="I121" i="12"/>
  <c r="F121" i="12"/>
  <c r="E121" i="12"/>
  <c r="D121" i="12"/>
  <c r="C121" i="12"/>
  <c r="B121" i="12"/>
  <c r="I120" i="12"/>
  <c r="F120" i="12"/>
  <c r="E120" i="12"/>
  <c r="D120" i="12"/>
  <c r="C120" i="12"/>
  <c r="B120" i="12"/>
  <c r="I119" i="12"/>
  <c r="F119" i="12"/>
  <c r="E119" i="12"/>
  <c r="D119" i="12"/>
  <c r="C119" i="12"/>
  <c r="B119" i="12"/>
  <c r="I118" i="12"/>
  <c r="F118" i="12"/>
  <c r="E118" i="12"/>
  <c r="D118" i="12"/>
  <c r="C118" i="12"/>
  <c r="B118" i="12"/>
  <c r="I117" i="12"/>
  <c r="F117" i="12"/>
  <c r="E117" i="12"/>
  <c r="D117" i="12"/>
  <c r="C117" i="12"/>
  <c r="B117" i="12"/>
  <c r="I116" i="12"/>
  <c r="F116" i="12"/>
  <c r="E116" i="12"/>
  <c r="D116" i="12"/>
  <c r="C116" i="12"/>
  <c r="B116" i="12"/>
  <c r="I115" i="12"/>
  <c r="F115" i="12"/>
  <c r="E115" i="12"/>
  <c r="D115" i="12"/>
  <c r="C115" i="12"/>
  <c r="B115" i="12"/>
  <c r="I114" i="12"/>
  <c r="F114" i="12"/>
  <c r="E114" i="12"/>
  <c r="D114" i="12"/>
  <c r="C114" i="12"/>
  <c r="B114" i="12"/>
  <c r="I113" i="12"/>
  <c r="F113" i="12"/>
  <c r="E113" i="12"/>
  <c r="D113" i="12"/>
  <c r="C113" i="12"/>
  <c r="B113" i="12"/>
  <c r="I112" i="12"/>
  <c r="F112" i="12"/>
  <c r="E112" i="12"/>
  <c r="D112" i="12"/>
  <c r="C112" i="12"/>
  <c r="B112" i="12"/>
  <c r="I111" i="12"/>
  <c r="F111" i="12"/>
  <c r="E111" i="12"/>
  <c r="D111" i="12"/>
  <c r="C111" i="12"/>
  <c r="B111" i="12"/>
  <c r="I110" i="12"/>
  <c r="F110" i="12"/>
  <c r="E110" i="12"/>
  <c r="D110" i="12"/>
  <c r="C110" i="12"/>
  <c r="B110" i="12"/>
  <c r="I109" i="12"/>
  <c r="F109" i="12"/>
  <c r="E109" i="12"/>
  <c r="D109" i="12"/>
  <c r="C109" i="12"/>
  <c r="B109" i="12"/>
  <c r="I108" i="12"/>
  <c r="F108" i="12"/>
  <c r="E108" i="12"/>
  <c r="D108" i="12"/>
  <c r="C108" i="12"/>
  <c r="B108" i="12"/>
  <c r="I107" i="12"/>
  <c r="F107" i="12"/>
  <c r="E107" i="12"/>
  <c r="D107" i="12"/>
  <c r="C107" i="12"/>
  <c r="B107" i="12"/>
  <c r="I106" i="12"/>
  <c r="F106" i="12"/>
  <c r="E106" i="12"/>
  <c r="D106" i="12"/>
  <c r="C106" i="12"/>
  <c r="B106" i="12"/>
  <c r="I105" i="12"/>
  <c r="F105" i="12"/>
  <c r="E105" i="12"/>
  <c r="D105" i="12"/>
  <c r="C105" i="12"/>
  <c r="B105" i="12"/>
  <c r="I104" i="12"/>
  <c r="F104" i="12"/>
  <c r="E104" i="12"/>
  <c r="D104" i="12"/>
  <c r="C104" i="12"/>
  <c r="B104" i="12"/>
  <c r="I103" i="12"/>
  <c r="F103" i="12"/>
  <c r="E103" i="12"/>
  <c r="D103" i="12"/>
  <c r="C103" i="12"/>
  <c r="B103" i="12"/>
  <c r="I102" i="12"/>
  <c r="F102" i="12"/>
  <c r="E102" i="12"/>
  <c r="D102" i="12"/>
  <c r="C102" i="12"/>
  <c r="B102" i="12"/>
  <c r="I101" i="12"/>
  <c r="F101" i="12"/>
  <c r="E101" i="12"/>
  <c r="D101" i="12"/>
  <c r="C101" i="12"/>
  <c r="B101" i="12"/>
  <c r="I100" i="12"/>
  <c r="F100" i="12"/>
  <c r="E100" i="12"/>
  <c r="D100" i="12"/>
  <c r="C100" i="12"/>
  <c r="B100" i="12"/>
  <c r="I99" i="12"/>
  <c r="F99" i="12"/>
  <c r="E99" i="12"/>
  <c r="D99" i="12"/>
  <c r="C99" i="12"/>
  <c r="B99" i="12"/>
  <c r="I98" i="12"/>
  <c r="F98" i="12"/>
  <c r="E98" i="12"/>
  <c r="D98" i="12"/>
  <c r="C98" i="12"/>
  <c r="B98" i="12"/>
  <c r="I97" i="12"/>
  <c r="F97" i="12"/>
  <c r="E97" i="12"/>
  <c r="D97" i="12"/>
  <c r="C97" i="12"/>
  <c r="B97" i="12"/>
  <c r="I96" i="12"/>
  <c r="F96" i="12"/>
  <c r="E96" i="12"/>
  <c r="D96" i="12"/>
  <c r="C96" i="12"/>
  <c r="B96" i="12"/>
  <c r="I95" i="12"/>
  <c r="F95" i="12"/>
  <c r="E95" i="12"/>
  <c r="D95" i="12"/>
  <c r="C95" i="12"/>
  <c r="B95" i="12"/>
  <c r="I94" i="12"/>
  <c r="F94" i="12"/>
  <c r="E94" i="12"/>
  <c r="D94" i="12"/>
  <c r="C94" i="12"/>
  <c r="B94" i="12"/>
  <c r="I93" i="12"/>
  <c r="F93" i="12"/>
  <c r="E93" i="12"/>
  <c r="D93" i="12"/>
  <c r="C93" i="12"/>
  <c r="B93" i="12"/>
  <c r="I92" i="12"/>
  <c r="F92" i="12"/>
  <c r="E92" i="12"/>
  <c r="D92" i="12"/>
  <c r="C92" i="12"/>
  <c r="B92" i="12"/>
  <c r="I91" i="12"/>
  <c r="F91" i="12"/>
  <c r="E91" i="12"/>
  <c r="D91" i="12"/>
  <c r="C91" i="12"/>
  <c r="B91" i="12"/>
  <c r="I90" i="12"/>
  <c r="F90" i="12"/>
  <c r="E90" i="12"/>
  <c r="D90" i="12"/>
  <c r="C90" i="12"/>
  <c r="B90" i="12"/>
  <c r="I89" i="12"/>
  <c r="F89" i="12"/>
  <c r="E89" i="12"/>
  <c r="D89" i="12"/>
  <c r="C89" i="12"/>
  <c r="B89" i="12"/>
  <c r="I88" i="12"/>
  <c r="F88" i="12"/>
  <c r="E88" i="12"/>
  <c r="D88" i="12"/>
  <c r="C88" i="12"/>
  <c r="B88" i="12"/>
  <c r="I87" i="12"/>
  <c r="F87" i="12"/>
  <c r="E87" i="12"/>
  <c r="D87" i="12"/>
  <c r="C87" i="12"/>
  <c r="B87" i="12"/>
  <c r="I86" i="12"/>
  <c r="F86" i="12"/>
  <c r="E86" i="12"/>
  <c r="D86" i="12"/>
  <c r="C86" i="12"/>
  <c r="B86" i="12"/>
  <c r="I85" i="12"/>
  <c r="F85" i="12"/>
  <c r="E85" i="12"/>
  <c r="D85" i="12"/>
  <c r="C85" i="12"/>
  <c r="B85" i="12"/>
  <c r="I84" i="12"/>
  <c r="F84" i="12"/>
  <c r="E84" i="12"/>
  <c r="D84" i="12"/>
  <c r="C84" i="12"/>
  <c r="B84" i="12"/>
  <c r="I83" i="12"/>
  <c r="F83" i="12"/>
  <c r="E83" i="12"/>
  <c r="D83" i="12"/>
  <c r="C83" i="12"/>
  <c r="B83" i="12"/>
  <c r="I82" i="12"/>
  <c r="F82" i="12"/>
  <c r="E82" i="12"/>
  <c r="D82" i="12"/>
  <c r="C82" i="12"/>
  <c r="B82" i="12"/>
  <c r="I81" i="12"/>
  <c r="F81" i="12"/>
  <c r="E81" i="12"/>
  <c r="D81" i="12"/>
  <c r="C81" i="12"/>
  <c r="B81" i="12"/>
  <c r="I80" i="12"/>
  <c r="F80" i="12"/>
  <c r="E80" i="12"/>
  <c r="D80" i="12"/>
  <c r="C80" i="12"/>
  <c r="B80" i="12"/>
  <c r="I79" i="12"/>
  <c r="F79" i="12"/>
  <c r="E79" i="12"/>
  <c r="D79" i="12"/>
  <c r="C79" i="12"/>
  <c r="B79" i="12"/>
  <c r="I78" i="12"/>
  <c r="F78" i="12"/>
  <c r="E78" i="12"/>
  <c r="D78" i="12"/>
  <c r="C78" i="12"/>
  <c r="B78" i="12"/>
  <c r="I77" i="12"/>
  <c r="F77" i="12"/>
  <c r="E77" i="12"/>
  <c r="D77" i="12"/>
  <c r="C77" i="12"/>
  <c r="B77" i="12"/>
  <c r="I76" i="12"/>
  <c r="F76" i="12"/>
  <c r="E76" i="12"/>
  <c r="D76" i="12"/>
  <c r="C76" i="12"/>
  <c r="B76" i="12"/>
  <c r="I75" i="12"/>
  <c r="F75" i="12"/>
  <c r="E75" i="12"/>
  <c r="D75" i="12"/>
  <c r="C75" i="12"/>
  <c r="B75" i="12"/>
  <c r="I74" i="12"/>
  <c r="F74" i="12"/>
  <c r="E74" i="12"/>
  <c r="D74" i="12"/>
  <c r="C74" i="12"/>
  <c r="B74" i="12"/>
  <c r="I73" i="12"/>
  <c r="F73" i="12"/>
  <c r="E73" i="12"/>
  <c r="D73" i="12"/>
  <c r="C73" i="12"/>
  <c r="B73" i="12"/>
  <c r="I72" i="12"/>
  <c r="F72" i="12"/>
  <c r="E72" i="12"/>
  <c r="D72" i="12"/>
  <c r="C72" i="12"/>
  <c r="B72" i="12"/>
  <c r="I71" i="12"/>
  <c r="F71" i="12"/>
  <c r="E71" i="12"/>
  <c r="D71" i="12"/>
  <c r="C71" i="12"/>
  <c r="B71" i="12"/>
  <c r="I70" i="12"/>
  <c r="F70" i="12"/>
  <c r="E70" i="12"/>
  <c r="D70" i="12"/>
  <c r="C70" i="12"/>
  <c r="B70" i="12"/>
  <c r="I69" i="12"/>
  <c r="F69" i="12"/>
  <c r="E69" i="12"/>
  <c r="D69" i="12"/>
  <c r="C69" i="12"/>
  <c r="B69" i="12"/>
  <c r="I68" i="12"/>
  <c r="F68" i="12"/>
  <c r="E68" i="12"/>
  <c r="D68" i="12"/>
  <c r="C68" i="12"/>
  <c r="B68" i="12"/>
  <c r="I67" i="12"/>
  <c r="F67" i="12"/>
  <c r="E67" i="12"/>
  <c r="D67" i="12"/>
  <c r="C67" i="12"/>
  <c r="B67" i="12"/>
  <c r="I66" i="12"/>
  <c r="F66" i="12"/>
  <c r="E66" i="12"/>
  <c r="D66" i="12"/>
  <c r="C66" i="12"/>
  <c r="B66" i="12"/>
  <c r="I65" i="12"/>
  <c r="F65" i="12"/>
  <c r="E65" i="12"/>
  <c r="D65" i="12"/>
  <c r="C65" i="12"/>
  <c r="B65" i="12"/>
  <c r="I64" i="12"/>
  <c r="F64" i="12"/>
  <c r="E64" i="12"/>
  <c r="D64" i="12"/>
  <c r="C64" i="12"/>
  <c r="B64" i="12"/>
  <c r="I63" i="12"/>
  <c r="F63" i="12"/>
  <c r="E63" i="12"/>
  <c r="D63" i="12"/>
  <c r="C63" i="12"/>
  <c r="B63" i="12"/>
  <c r="I62" i="12"/>
  <c r="F62" i="12"/>
  <c r="E62" i="12"/>
  <c r="D62" i="12"/>
  <c r="C62" i="12"/>
  <c r="B62" i="12"/>
  <c r="I61" i="12"/>
  <c r="F61" i="12"/>
  <c r="E61" i="12"/>
  <c r="D61" i="12"/>
  <c r="C61" i="12"/>
  <c r="B61" i="12"/>
  <c r="I60" i="12"/>
  <c r="F60" i="12"/>
  <c r="E60" i="12"/>
  <c r="D60" i="12"/>
  <c r="C60" i="12"/>
  <c r="B60" i="12"/>
  <c r="I59" i="12"/>
  <c r="F59" i="12"/>
  <c r="E59" i="12"/>
  <c r="D59" i="12"/>
  <c r="C59" i="12"/>
  <c r="B59" i="12"/>
  <c r="I58" i="12"/>
  <c r="F58" i="12"/>
  <c r="E58" i="12"/>
  <c r="D58" i="12"/>
  <c r="C58" i="12"/>
  <c r="B58" i="12"/>
  <c r="I57" i="12"/>
  <c r="F57" i="12"/>
  <c r="E57" i="12"/>
  <c r="D57" i="12"/>
  <c r="C57" i="12"/>
  <c r="B57" i="12"/>
  <c r="I56" i="12"/>
  <c r="F56" i="12"/>
  <c r="E56" i="12"/>
  <c r="D56" i="12"/>
  <c r="C56" i="12"/>
  <c r="B56" i="12"/>
  <c r="I55" i="12"/>
  <c r="F55" i="12"/>
  <c r="E55" i="12"/>
  <c r="D55" i="12"/>
  <c r="C55" i="12"/>
  <c r="B55" i="12"/>
  <c r="I54" i="12"/>
  <c r="F54" i="12"/>
  <c r="E54" i="12"/>
  <c r="D54" i="12"/>
  <c r="C54" i="12"/>
  <c r="B54" i="12"/>
  <c r="I53" i="12"/>
  <c r="F53" i="12"/>
  <c r="E53" i="12"/>
  <c r="D53" i="12"/>
  <c r="C53" i="12"/>
  <c r="B53" i="12"/>
  <c r="I52" i="12"/>
  <c r="F52" i="12"/>
  <c r="E52" i="12"/>
  <c r="D52" i="12"/>
  <c r="C52" i="12"/>
  <c r="B52" i="12"/>
  <c r="I51" i="12"/>
  <c r="F51" i="12"/>
  <c r="E51" i="12"/>
  <c r="D51" i="12"/>
  <c r="C51" i="12"/>
  <c r="B51" i="12"/>
  <c r="I50" i="12"/>
  <c r="F50" i="12"/>
  <c r="E50" i="12"/>
  <c r="D50" i="12"/>
  <c r="C50" i="12"/>
  <c r="B50" i="12"/>
  <c r="I49" i="12"/>
  <c r="F49" i="12"/>
  <c r="E49" i="12"/>
  <c r="D49" i="12"/>
  <c r="C49" i="12"/>
  <c r="B49" i="12"/>
  <c r="I48" i="12"/>
  <c r="F48" i="12"/>
  <c r="E48" i="12"/>
  <c r="D48" i="12"/>
  <c r="C48" i="12"/>
  <c r="B48" i="12"/>
  <c r="I47" i="12"/>
  <c r="F47" i="12"/>
  <c r="E47" i="12"/>
  <c r="D47" i="12"/>
  <c r="C47" i="12"/>
  <c r="B47" i="12"/>
  <c r="I46" i="12"/>
  <c r="F46" i="12"/>
  <c r="E46" i="12"/>
  <c r="D46" i="12"/>
  <c r="C46" i="12"/>
  <c r="B46" i="12"/>
  <c r="I45" i="12"/>
  <c r="F45" i="12"/>
  <c r="E45" i="12"/>
  <c r="D45" i="12"/>
  <c r="C45" i="12"/>
  <c r="B45" i="12"/>
  <c r="I44" i="12"/>
  <c r="F44" i="12"/>
  <c r="E44" i="12"/>
  <c r="D44" i="12"/>
  <c r="C44" i="12"/>
  <c r="B44" i="12"/>
  <c r="I43" i="12"/>
  <c r="F43" i="12"/>
  <c r="E43" i="12"/>
  <c r="D43" i="12"/>
  <c r="C43" i="12"/>
  <c r="B43" i="12"/>
  <c r="I42" i="12"/>
  <c r="F42" i="12"/>
  <c r="E42" i="12"/>
  <c r="D42" i="12"/>
  <c r="C42" i="12"/>
  <c r="B42" i="12"/>
  <c r="I41" i="12"/>
  <c r="F41" i="12"/>
  <c r="E41" i="12"/>
  <c r="D41" i="12"/>
  <c r="C41" i="12"/>
  <c r="B41" i="12"/>
  <c r="I40" i="12"/>
  <c r="F40" i="12"/>
  <c r="E40" i="12"/>
  <c r="D40" i="12"/>
  <c r="C40" i="12"/>
  <c r="B40" i="12"/>
  <c r="I39" i="12"/>
  <c r="F39" i="12"/>
  <c r="E39" i="12"/>
  <c r="D39" i="12"/>
  <c r="C39" i="12"/>
  <c r="B39" i="12"/>
  <c r="I38" i="12"/>
  <c r="F38" i="12"/>
  <c r="E38" i="12"/>
  <c r="D38" i="12"/>
  <c r="C38" i="12"/>
  <c r="B38" i="12"/>
  <c r="I37" i="12"/>
  <c r="F37" i="12"/>
  <c r="E37" i="12"/>
  <c r="D37" i="12"/>
  <c r="C37" i="12"/>
  <c r="B37" i="12"/>
  <c r="I36" i="12"/>
  <c r="F36" i="12"/>
  <c r="E36" i="12"/>
  <c r="D36" i="12"/>
  <c r="C36" i="12"/>
  <c r="B36" i="12"/>
  <c r="I35" i="12"/>
  <c r="F35" i="12"/>
  <c r="E35" i="12"/>
  <c r="D35" i="12"/>
  <c r="C35" i="12"/>
  <c r="B35" i="12"/>
  <c r="I34" i="12"/>
  <c r="F34" i="12"/>
  <c r="E34" i="12"/>
  <c r="D34" i="12"/>
  <c r="C34" i="12"/>
  <c r="B34" i="12"/>
  <c r="I33" i="12"/>
  <c r="F33" i="12"/>
  <c r="E33" i="12"/>
  <c r="D33" i="12"/>
  <c r="C33" i="12"/>
  <c r="B33" i="12"/>
  <c r="I32" i="12"/>
  <c r="F32" i="12"/>
  <c r="E32" i="12"/>
  <c r="D32" i="12"/>
  <c r="C32" i="12"/>
  <c r="B32" i="12"/>
  <c r="I31" i="12"/>
  <c r="F31" i="12"/>
  <c r="E31" i="12"/>
  <c r="D31" i="12"/>
  <c r="C31" i="12"/>
  <c r="B31" i="12"/>
  <c r="I30" i="12"/>
  <c r="F30" i="12"/>
  <c r="E30" i="12"/>
  <c r="D30" i="12"/>
  <c r="C30" i="12"/>
  <c r="B30" i="12"/>
  <c r="I29" i="12"/>
  <c r="F29" i="12"/>
  <c r="E29" i="12"/>
  <c r="D29" i="12"/>
  <c r="C29" i="12"/>
  <c r="B29" i="12"/>
  <c r="I28" i="12"/>
  <c r="F28" i="12"/>
  <c r="E28" i="12"/>
  <c r="D28" i="12"/>
  <c r="C28" i="12"/>
  <c r="B28" i="12"/>
  <c r="I27" i="12"/>
  <c r="F27" i="12"/>
  <c r="E27" i="12"/>
  <c r="D27" i="12"/>
  <c r="C27" i="12"/>
  <c r="B27" i="12"/>
  <c r="I26" i="12"/>
  <c r="F26" i="12"/>
  <c r="E26" i="12"/>
  <c r="D26" i="12"/>
  <c r="C26" i="12"/>
  <c r="B26" i="12"/>
  <c r="I25" i="12"/>
  <c r="F25" i="12"/>
  <c r="E25" i="12"/>
  <c r="D25" i="12"/>
  <c r="C25" i="12"/>
  <c r="B25" i="12"/>
  <c r="I24" i="12"/>
  <c r="F24" i="12"/>
  <c r="E24" i="12"/>
  <c r="D24" i="12"/>
  <c r="C24" i="12"/>
  <c r="B24" i="12"/>
  <c r="I23" i="12"/>
  <c r="F23" i="12"/>
  <c r="E23" i="12"/>
  <c r="D23" i="12"/>
  <c r="C23" i="12"/>
  <c r="B23" i="12"/>
  <c r="I22" i="12"/>
  <c r="F22" i="12"/>
  <c r="E22" i="12"/>
  <c r="D22" i="12"/>
  <c r="C22" i="12"/>
  <c r="B22" i="12"/>
  <c r="I21" i="12"/>
  <c r="F21" i="12"/>
  <c r="E21" i="12"/>
  <c r="D21" i="12"/>
  <c r="C21" i="12"/>
  <c r="B21" i="12"/>
  <c r="I20" i="12"/>
  <c r="F20" i="12"/>
  <c r="E20" i="12"/>
  <c r="D20" i="12"/>
  <c r="C20" i="12"/>
  <c r="B20" i="12"/>
  <c r="I19" i="12"/>
  <c r="F19" i="12"/>
  <c r="E19" i="12"/>
  <c r="D19" i="12"/>
  <c r="C19" i="12"/>
  <c r="B19" i="12"/>
  <c r="I18" i="12"/>
  <c r="F18" i="12"/>
  <c r="E18" i="12"/>
  <c r="D18" i="12"/>
  <c r="C18" i="12"/>
  <c r="B18" i="12"/>
  <c r="I17" i="12"/>
  <c r="F17" i="12"/>
  <c r="E17" i="12"/>
  <c r="D17" i="12"/>
  <c r="C17" i="12"/>
  <c r="B17" i="12"/>
  <c r="I16" i="12"/>
  <c r="F16" i="12"/>
  <c r="E16" i="12"/>
  <c r="D16" i="12"/>
  <c r="C16" i="12"/>
  <c r="B16" i="12"/>
  <c r="I15" i="12"/>
  <c r="F15" i="12"/>
  <c r="E15" i="12"/>
  <c r="D15" i="12"/>
  <c r="C15" i="12"/>
  <c r="B15" i="12"/>
  <c r="I14" i="12"/>
  <c r="F14" i="12"/>
  <c r="E14" i="12"/>
  <c r="D14" i="12"/>
  <c r="C14" i="12"/>
  <c r="B14" i="12"/>
  <c r="I13" i="12"/>
  <c r="F13" i="12"/>
  <c r="E13" i="12"/>
  <c r="D13" i="12"/>
  <c r="C13" i="12"/>
  <c r="B13" i="12"/>
  <c r="I12" i="12"/>
  <c r="F12" i="12"/>
  <c r="E12" i="12"/>
  <c r="D12" i="12"/>
  <c r="C12" i="12"/>
  <c r="B12" i="12"/>
  <c r="I11" i="12"/>
  <c r="F11" i="12"/>
  <c r="E11" i="12"/>
  <c r="D11" i="12"/>
  <c r="C11" i="12"/>
  <c r="B11" i="12"/>
  <c r="I10" i="12"/>
  <c r="F10" i="12"/>
  <c r="E10" i="12"/>
  <c r="D10" i="12"/>
  <c r="C10" i="12"/>
  <c r="B10" i="12"/>
  <c r="I9" i="12"/>
  <c r="F9" i="12"/>
  <c r="E9" i="12"/>
  <c r="D9" i="12"/>
  <c r="C9" i="12"/>
  <c r="B9" i="12"/>
  <c r="I8" i="12"/>
  <c r="F8" i="12"/>
  <c r="E8" i="12"/>
  <c r="D8" i="12"/>
  <c r="C8" i="12"/>
  <c r="B8" i="12"/>
  <c r="I7" i="12"/>
  <c r="F7" i="12"/>
  <c r="E7" i="12"/>
  <c r="D7" i="12"/>
  <c r="C7" i="12"/>
  <c r="B7" i="12"/>
  <c r="I6" i="12"/>
  <c r="F6" i="12"/>
  <c r="E6" i="12"/>
  <c r="D6" i="12"/>
  <c r="C6" i="12"/>
  <c r="B6" i="12"/>
  <c r="I5" i="12"/>
  <c r="F5" i="12"/>
  <c r="E5" i="12"/>
  <c r="D5" i="12"/>
  <c r="C5" i="12"/>
  <c r="B5" i="12"/>
  <c r="I4" i="12"/>
  <c r="F4" i="12"/>
  <c r="E4" i="12"/>
  <c r="D4" i="12"/>
  <c r="C4" i="12"/>
  <c r="B4" i="12"/>
  <c r="I3" i="12"/>
  <c r="F3" i="12"/>
  <c r="E3" i="12"/>
  <c r="D3" i="12"/>
  <c r="C3" i="12"/>
  <c r="B3" i="12"/>
  <c r="S31" i="12"/>
  <c r="S30" i="12"/>
  <c r="H246" i="11" l="1"/>
  <c r="H93" i="11"/>
  <c r="H15" i="11"/>
  <c r="H7" i="11"/>
  <c r="H10" i="11"/>
  <c r="H27" i="11"/>
  <c r="H19" i="11"/>
  <c r="H20" i="11"/>
  <c r="H12" i="11"/>
  <c r="H28" i="11"/>
  <c r="H222" i="11"/>
  <c r="H48" i="11"/>
  <c r="H250" i="11"/>
  <c r="H35" i="11"/>
  <c r="H51" i="11"/>
  <c r="H251" i="11"/>
  <c r="H235" i="11"/>
  <c r="H243" i="11"/>
  <c r="H108" i="11"/>
  <c r="H156" i="11"/>
  <c r="H204" i="11"/>
  <c r="H99" i="12"/>
  <c r="H179" i="12"/>
  <c r="H187" i="12"/>
  <c r="H140" i="12"/>
  <c r="H205" i="12"/>
  <c r="H230" i="11"/>
  <c r="H254" i="11"/>
  <c r="H23" i="11"/>
  <c r="H39" i="11"/>
  <c r="H47" i="11"/>
  <c r="H71" i="11"/>
  <c r="H87" i="11"/>
  <c r="H55" i="11"/>
  <c r="H63" i="11"/>
  <c r="H79" i="11"/>
  <c r="H103" i="11"/>
  <c r="H135" i="11"/>
  <c r="H191" i="11"/>
  <c r="H215" i="11"/>
  <c r="H16" i="11"/>
  <c r="H24" i="11"/>
  <c r="H111" i="11"/>
  <c r="H127" i="11"/>
  <c r="H151" i="11"/>
  <c r="H159" i="11"/>
  <c r="H199" i="11"/>
  <c r="H207" i="11"/>
  <c r="H239" i="11"/>
  <c r="H175" i="11"/>
  <c r="H223" i="11"/>
  <c r="H247" i="11"/>
  <c r="H255" i="11"/>
  <c r="H64" i="11"/>
  <c r="H72" i="11"/>
  <c r="H96" i="11"/>
  <c r="H104" i="11"/>
  <c r="H112" i="11"/>
  <c r="H120" i="11"/>
  <c r="H136" i="11"/>
  <c r="H160" i="11"/>
  <c r="H168" i="11"/>
  <c r="H176" i="11"/>
  <c r="H192" i="11"/>
  <c r="H17" i="11"/>
  <c r="H152" i="11"/>
  <c r="H33" i="11"/>
  <c r="H81" i="11"/>
  <c r="H89" i="11"/>
  <c r="H248" i="11"/>
  <c r="H57" i="11"/>
  <c r="H105" i="11"/>
  <c r="H129" i="11"/>
  <c r="H137" i="11"/>
  <c r="H177" i="11"/>
  <c r="H185" i="11"/>
  <c r="H209" i="11"/>
  <c r="H217" i="11"/>
  <c r="H26" i="11"/>
  <c r="H153" i="11"/>
  <c r="H18" i="11"/>
  <c r="H58" i="11"/>
  <c r="H3" i="11"/>
  <c r="H50" i="11"/>
  <c r="H106" i="11"/>
  <c r="H162" i="11"/>
  <c r="H170" i="11"/>
  <c r="H178" i="11"/>
  <c r="H210" i="11"/>
  <c r="H218" i="11"/>
  <c r="H154" i="11"/>
  <c r="H194" i="11"/>
  <c r="H202" i="11"/>
  <c r="H146" i="11"/>
  <c r="H242" i="11"/>
  <c r="H186" i="11"/>
  <c r="H59" i="11"/>
  <c r="H83" i="11"/>
  <c r="H91" i="11"/>
  <c r="H107" i="11"/>
  <c r="H163" i="11"/>
  <c r="H131" i="11"/>
  <c r="H155" i="11"/>
  <c r="H179" i="11"/>
  <c r="H203" i="11"/>
  <c r="H123" i="11"/>
  <c r="H187" i="11"/>
  <c r="H227" i="11"/>
  <c r="H76" i="11"/>
  <c r="H11" i="11"/>
  <c r="H52" i="11"/>
  <c r="H100" i="11"/>
  <c r="H124" i="11"/>
  <c r="H132" i="11"/>
  <c r="H140" i="11"/>
  <c r="H180" i="11"/>
  <c r="H188" i="11"/>
  <c r="H220" i="11"/>
  <c r="H21" i="11"/>
  <c r="H68" i="11"/>
  <c r="H69" i="11"/>
  <c r="H77" i="11"/>
  <c r="H45" i="11"/>
  <c r="H61" i="11"/>
  <c r="H101" i="11"/>
  <c r="H117" i="11"/>
  <c r="H125" i="11"/>
  <c r="H133" i="11"/>
  <c r="H149" i="11"/>
  <c r="H197" i="11"/>
  <c r="H213" i="11"/>
  <c r="H221" i="11"/>
  <c r="H14" i="11"/>
  <c r="H109" i="11"/>
  <c r="H141" i="11"/>
  <c r="H157" i="11"/>
  <c r="H189" i="11"/>
  <c r="H205" i="11"/>
  <c r="H229" i="11"/>
  <c r="H237" i="11"/>
  <c r="H253" i="11"/>
  <c r="H54" i="11"/>
  <c r="H62" i="11"/>
  <c r="H78" i="11"/>
  <c r="H102" i="11"/>
  <c r="H166" i="11"/>
  <c r="H190" i="11"/>
  <c r="H110" i="11"/>
  <c r="H126" i="11"/>
  <c r="H134" i="11"/>
  <c r="H150" i="11"/>
  <c r="H158" i="11"/>
  <c r="H174" i="11"/>
  <c r="H182" i="11"/>
  <c r="H198" i="11"/>
  <c r="H67" i="11"/>
  <c r="H98" i="11"/>
  <c r="H184" i="11"/>
  <c r="H231" i="11"/>
  <c r="H90" i="11"/>
  <c r="H5" i="11"/>
  <c r="H36" i="11"/>
  <c r="H44" i="11"/>
  <c r="H75" i="11"/>
  <c r="H114" i="11"/>
  <c r="H122" i="11"/>
  <c r="H13" i="11"/>
  <c r="H60" i="11"/>
  <c r="H99" i="11"/>
  <c r="H130" i="11"/>
  <c r="H145" i="11"/>
  <c r="H161" i="11"/>
  <c r="H169" i="11"/>
  <c r="H200" i="11"/>
  <c r="H208" i="11"/>
  <c r="H216" i="11"/>
  <c r="H224" i="11"/>
  <c r="H232" i="11"/>
  <c r="H240" i="11"/>
  <c r="H6" i="11"/>
  <c r="H37" i="11"/>
  <c r="H115" i="11"/>
  <c r="H201" i="11"/>
  <c r="H29" i="11"/>
  <c r="H53" i="11"/>
  <c r="H84" i="11"/>
  <c r="H92" i="11"/>
  <c r="H138" i="11"/>
  <c r="H256" i="11"/>
  <c r="H193" i="11"/>
  <c r="H225" i="11"/>
  <c r="H147" i="11"/>
  <c r="H233" i="11"/>
  <c r="H30" i="11"/>
  <c r="H139" i="11"/>
  <c r="H249" i="11"/>
  <c r="H22" i="11"/>
  <c r="H46" i="11"/>
  <c r="H85" i="11"/>
  <c r="H257" i="11"/>
  <c r="H226" i="11"/>
  <c r="H241" i="11"/>
  <c r="H31" i="11"/>
  <c r="H38" i="11"/>
  <c r="H70" i="11"/>
  <c r="H116" i="11"/>
  <c r="H148" i="11"/>
  <c r="H171" i="11"/>
  <c r="H195" i="11"/>
  <c r="H258" i="11"/>
  <c r="H94" i="11"/>
  <c r="H172" i="11"/>
  <c r="H211" i="11"/>
  <c r="H234" i="11"/>
  <c r="H32" i="11"/>
  <c r="H86" i="11"/>
  <c r="H196" i="11"/>
  <c r="H219" i="11"/>
  <c r="H8" i="11"/>
  <c r="H9" i="11"/>
  <c r="H40" i="11"/>
  <c r="H118" i="11"/>
  <c r="H164" i="11"/>
  <c r="H259" i="11"/>
  <c r="H56" i="11"/>
  <c r="H95" i="11"/>
  <c r="H165" i="11"/>
  <c r="H173" i="11"/>
  <c r="H142" i="11"/>
  <c r="H181" i="11"/>
  <c r="H228" i="11"/>
  <c r="H236" i="11"/>
  <c r="H244" i="11"/>
  <c r="H25" i="11"/>
  <c r="H41" i="11"/>
  <c r="H80" i="11"/>
  <c r="H119" i="11"/>
  <c r="H212" i="11"/>
  <c r="H252" i="11"/>
  <c r="H88" i="11"/>
  <c r="H65" i="11"/>
  <c r="H73" i="11"/>
  <c r="H143" i="11"/>
  <c r="H34" i="11"/>
  <c r="H49" i="11"/>
  <c r="H245" i="11"/>
  <c r="H260" i="11"/>
  <c r="H261" i="11"/>
  <c r="R31" i="11" s="1"/>
  <c r="H128" i="11"/>
  <c r="H167" i="11"/>
  <c r="H214" i="11"/>
  <c r="H43" i="11"/>
  <c r="H42" i="11"/>
  <c r="H66" i="11"/>
  <c r="H74" i="11"/>
  <c r="H144" i="11"/>
  <c r="H183" i="11"/>
  <c r="H238" i="11"/>
  <c r="H4" i="11"/>
  <c r="H82" i="11"/>
  <c r="H97" i="11"/>
  <c r="H113" i="11"/>
  <c r="H121" i="11"/>
  <c r="H206" i="11"/>
  <c r="H111" i="12"/>
  <c r="H143" i="12"/>
  <c r="H151" i="12"/>
  <c r="H167" i="12"/>
  <c r="H191" i="12"/>
  <c r="H207" i="12"/>
  <c r="H215" i="12"/>
  <c r="H231" i="12"/>
  <c r="H239" i="12"/>
  <c r="H247" i="12"/>
  <c r="H255" i="12"/>
  <c r="H103" i="12"/>
  <c r="H199" i="12"/>
  <c r="H159" i="12"/>
  <c r="H95" i="12"/>
  <c r="H183" i="12"/>
  <c r="H48" i="12"/>
  <c r="H88" i="12"/>
  <c r="H104" i="12"/>
  <c r="H144" i="12"/>
  <c r="H152" i="12"/>
  <c r="H160" i="12"/>
  <c r="H192" i="12"/>
  <c r="H208" i="12"/>
  <c r="H216" i="12"/>
  <c r="H224" i="12"/>
  <c r="H232" i="12"/>
  <c r="H240" i="12"/>
  <c r="H248" i="12"/>
  <c r="H256" i="12"/>
  <c r="H184" i="12"/>
  <c r="H40" i="12"/>
  <c r="H56" i="12"/>
  <c r="H96" i="12"/>
  <c r="H136" i="12"/>
  <c r="H200" i="12"/>
  <c r="H49" i="12"/>
  <c r="H89" i="12"/>
  <c r="H105" i="12"/>
  <c r="H137" i="12"/>
  <c r="H153" i="12"/>
  <c r="H161" i="12"/>
  <c r="H169" i="12"/>
  <c r="H185" i="12"/>
  <c r="H193" i="12"/>
  <c r="H201" i="12"/>
  <c r="H209" i="12"/>
  <c r="H217" i="12"/>
  <c r="H233" i="12"/>
  <c r="H241" i="12"/>
  <c r="H249" i="12"/>
  <c r="H257" i="12"/>
  <c r="H57" i="12"/>
  <c r="H97" i="12"/>
  <c r="H41" i="12"/>
  <c r="H145" i="12"/>
  <c r="H98" i="12"/>
  <c r="H146" i="12"/>
  <c r="H154" i="12"/>
  <c r="H170" i="12"/>
  <c r="H186" i="12"/>
  <c r="H202" i="12"/>
  <c r="H210" i="12"/>
  <c r="H218" i="12"/>
  <c r="H226" i="12"/>
  <c r="H234" i="12"/>
  <c r="H242" i="12"/>
  <c r="H250" i="12"/>
  <c r="H258" i="12"/>
  <c r="H194" i="12"/>
  <c r="H58" i="12"/>
  <c r="H19" i="12"/>
  <c r="H59" i="12"/>
  <c r="H107" i="12"/>
  <c r="H123" i="12"/>
  <c r="H147" i="12"/>
  <c r="H155" i="12"/>
  <c r="H171" i="12"/>
  <c r="H195" i="12"/>
  <c r="H219" i="12"/>
  <c r="H235" i="12"/>
  <c r="H243" i="12"/>
  <c r="H251" i="12"/>
  <c r="H259" i="12"/>
  <c r="H178" i="12"/>
  <c r="H11" i="12"/>
  <c r="H43" i="12"/>
  <c r="H75" i="12"/>
  <c r="H139" i="12"/>
  <c r="H227" i="12"/>
  <c r="H90" i="12"/>
  <c r="H3" i="12"/>
  <c r="H91" i="12"/>
  <c r="H131" i="12"/>
  <c r="H51" i="12"/>
  <c r="H203" i="12"/>
  <c r="H211" i="12"/>
  <c r="H28" i="12"/>
  <c r="H68" i="12"/>
  <c r="H92" i="12"/>
  <c r="H108" i="12"/>
  <c r="H116" i="12"/>
  <c r="H148" i="12"/>
  <c r="H156" i="12"/>
  <c r="H164" i="12"/>
  <c r="H188" i="12"/>
  <c r="H196" i="12"/>
  <c r="H212" i="12"/>
  <c r="H228" i="12"/>
  <c r="H236" i="12"/>
  <c r="H244" i="12"/>
  <c r="H252" i="12"/>
  <c r="H260" i="12"/>
  <c r="R30" i="12" s="1"/>
  <c r="H52" i="12"/>
  <c r="H220" i="12"/>
  <c r="H60" i="12"/>
  <c r="H180" i="12"/>
  <c r="H42" i="12"/>
  <c r="H4" i="12"/>
  <c r="H44" i="12"/>
  <c r="H76" i="12"/>
  <c r="H124" i="12"/>
  <c r="H204" i="12"/>
  <c r="H12" i="12"/>
  <c r="H100" i="12"/>
  <c r="H172" i="12"/>
  <c r="H10" i="12"/>
  <c r="H13" i="12"/>
  <c r="H69" i="12"/>
  <c r="H93" i="12"/>
  <c r="H101" i="12"/>
  <c r="H109" i="12"/>
  <c r="H117" i="12"/>
  <c r="H173" i="12"/>
  <c r="H181" i="12"/>
  <c r="H189" i="12"/>
  <c r="H197" i="12"/>
  <c r="H213" i="12"/>
  <c r="H221" i="12"/>
  <c r="H229" i="12"/>
  <c r="H237" i="12"/>
  <c r="H245" i="12"/>
  <c r="H253" i="12"/>
  <c r="H261" i="12"/>
  <c r="R31" i="12" s="1"/>
  <c r="H138" i="12"/>
  <c r="H45" i="12"/>
  <c r="H165" i="12"/>
  <c r="H53" i="12"/>
  <c r="H157" i="12"/>
  <c r="H5" i="12"/>
  <c r="H61" i="12"/>
  <c r="H141" i="12"/>
  <c r="H149" i="12"/>
  <c r="H50" i="12"/>
  <c r="H106" i="12"/>
  <c r="H47" i="12"/>
  <c r="H135" i="12"/>
  <c r="H168" i="12"/>
  <c r="H8" i="12"/>
  <c r="H16" i="12"/>
  <c r="H24" i="12"/>
  <c r="H32" i="12"/>
  <c r="H64" i="12"/>
  <c r="H72" i="12"/>
  <c r="H80" i="12"/>
  <c r="H112" i="12"/>
  <c r="H120" i="12"/>
  <c r="H128" i="12"/>
  <c r="H176" i="12"/>
  <c r="H25" i="12"/>
  <c r="H73" i="12"/>
  <c r="H113" i="12"/>
  <c r="H121" i="12"/>
  <c r="H129" i="12"/>
  <c r="H177" i="12"/>
  <c r="H225" i="12"/>
  <c r="H9" i="12"/>
  <c r="H17" i="12"/>
  <c r="H33" i="12"/>
  <c r="H65" i="12"/>
  <c r="H81" i="12"/>
  <c r="H18" i="12"/>
  <c r="H26" i="12"/>
  <c r="H34" i="12"/>
  <c r="H66" i="12"/>
  <c r="H74" i="12"/>
  <c r="H82" i="12"/>
  <c r="H114" i="12"/>
  <c r="H122" i="12"/>
  <c r="H130" i="12"/>
  <c r="H162" i="12"/>
  <c r="H35" i="12"/>
  <c r="H67" i="12"/>
  <c r="H83" i="12"/>
  <c r="H115" i="12"/>
  <c r="H163" i="12"/>
  <c r="H27" i="12"/>
  <c r="H20" i="12"/>
  <c r="H36" i="12"/>
  <c r="H84" i="12"/>
  <c r="H132" i="12"/>
  <c r="H125" i="12"/>
  <c r="H133" i="12"/>
  <c r="H37" i="12"/>
  <c r="H85" i="12"/>
  <c r="H21" i="12"/>
  <c r="H29" i="12"/>
  <c r="H77" i="12"/>
  <c r="H14" i="12"/>
  <c r="H54" i="12"/>
  <c r="H86" i="12"/>
  <c r="H110" i="12"/>
  <c r="H134" i="12"/>
  <c r="H142" i="12"/>
  <c r="H158" i="12"/>
  <c r="H174" i="12"/>
  <c r="H182" i="12"/>
  <c r="H190" i="12"/>
  <c r="H198" i="12"/>
  <c r="H206" i="12"/>
  <c r="H214" i="12"/>
  <c r="H222" i="12"/>
  <c r="H230" i="12"/>
  <c r="H238" i="12"/>
  <c r="H246" i="12"/>
  <c r="H254" i="12"/>
  <c r="H22" i="12"/>
  <c r="H46" i="12"/>
  <c r="H70" i="12"/>
  <c r="H94" i="12"/>
  <c r="H118" i="12"/>
  <c r="H150" i="12"/>
  <c r="H30" i="12"/>
  <c r="H62" i="12"/>
  <c r="H102" i="12"/>
  <c r="H166" i="12"/>
  <c r="H6" i="12"/>
  <c r="H38" i="12"/>
  <c r="H78" i="12"/>
  <c r="H126" i="12"/>
  <c r="H7" i="12"/>
  <c r="H15" i="12"/>
  <c r="H23" i="12"/>
  <c r="H31" i="12"/>
  <c r="H39" i="12"/>
  <c r="H55" i="12"/>
  <c r="H63" i="12"/>
  <c r="H71" i="12"/>
  <c r="H79" i="12"/>
  <c r="H87" i="12"/>
  <c r="H119" i="12"/>
  <c r="H127" i="12"/>
  <c r="H175" i="12"/>
  <c r="H223" i="12"/>
  <c r="M5" i="10"/>
  <c r="M5" i="9"/>
  <c r="R30" i="11" l="1"/>
  <c r="I261" i="1"/>
  <c r="B261" i="1"/>
  <c r="C261" i="1"/>
  <c r="D261" i="1"/>
  <c r="E261" i="1"/>
  <c r="F261" i="1"/>
  <c r="H261" i="1" l="1"/>
  <c r="I260" i="1"/>
  <c r="B260" i="1"/>
  <c r="C260" i="1"/>
  <c r="D260" i="1"/>
  <c r="E260" i="1"/>
  <c r="F260" i="1"/>
  <c r="H260" i="1" l="1"/>
  <c r="I259" i="1"/>
  <c r="B259" i="1"/>
  <c r="C259" i="1"/>
  <c r="D259" i="1"/>
  <c r="E259" i="1"/>
  <c r="F259" i="1"/>
  <c r="H259" i="1" l="1"/>
  <c r="B258" i="1"/>
  <c r="C258" i="1"/>
  <c r="D258" i="1"/>
  <c r="E258" i="1"/>
  <c r="F258" i="1"/>
  <c r="I258" i="1"/>
  <c r="H258" i="1" l="1"/>
  <c r="I257" i="1"/>
  <c r="B257" i="1"/>
  <c r="C257" i="1"/>
  <c r="D257" i="1"/>
  <c r="E257" i="1"/>
  <c r="F257" i="1"/>
  <c r="H257" i="1" l="1"/>
  <c r="I256" i="1"/>
  <c r="B256" i="1"/>
  <c r="C256" i="1"/>
  <c r="D256" i="1"/>
  <c r="E256" i="1"/>
  <c r="F256" i="1"/>
  <c r="H256" i="1" l="1"/>
  <c r="L15" i="9"/>
  <c r="I255" i="1" l="1"/>
  <c r="F255" i="1"/>
  <c r="E255" i="1"/>
  <c r="C255" i="1"/>
  <c r="D255" i="1"/>
  <c r="B255" i="1"/>
  <c r="H255" i="1" l="1"/>
  <c r="I254" i="1"/>
  <c r="C254" i="1"/>
  <c r="D254" i="1"/>
  <c r="E254" i="1"/>
  <c r="F254" i="1"/>
  <c r="B254" i="1"/>
  <c r="H254" i="1" l="1"/>
  <c r="L19" i="9"/>
  <c r="I253" i="1" l="1"/>
  <c r="F253" i="1"/>
  <c r="E253" i="1"/>
  <c r="D253" i="1"/>
  <c r="C253" i="1"/>
  <c r="B253" i="1"/>
  <c r="I252" i="1"/>
  <c r="F252" i="1"/>
  <c r="E252" i="1"/>
  <c r="D252" i="1"/>
  <c r="C252" i="1"/>
  <c r="B252" i="1"/>
  <c r="I251" i="1"/>
  <c r="F251" i="1"/>
  <c r="E251" i="1"/>
  <c r="D251" i="1"/>
  <c r="C251" i="1"/>
  <c r="B251" i="1"/>
  <c r="I250" i="1"/>
  <c r="F250" i="1"/>
  <c r="E250" i="1"/>
  <c r="D250" i="1"/>
  <c r="C250" i="1"/>
  <c r="B250" i="1"/>
  <c r="I249" i="1"/>
  <c r="F249" i="1"/>
  <c r="E249" i="1"/>
  <c r="D249" i="1"/>
  <c r="C249" i="1"/>
  <c r="B249" i="1"/>
  <c r="I248" i="1"/>
  <c r="F248" i="1"/>
  <c r="E248" i="1"/>
  <c r="D248" i="1"/>
  <c r="C248" i="1"/>
  <c r="B248" i="1"/>
  <c r="I247" i="1"/>
  <c r="F247" i="1"/>
  <c r="E247" i="1"/>
  <c r="D247" i="1"/>
  <c r="C247" i="1"/>
  <c r="B247" i="1"/>
  <c r="I246" i="1"/>
  <c r="F246" i="1"/>
  <c r="E246" i="1"/>
  <c r="D246" i="1"/>
  <c r="C246" i="1"/>
  <c r="B246" i="1"/>
  <c r="I245" i="1"/>
  <c r="F245" i="1"/>
  <c r="E245" i="1"/>
  <c r="D245" i="1"/>
  <c r="C245" i="1"/>
  <c r="B245" i="1"/>
  <c r="I244" i="1"/>
  <c r="F244" i="1"/>
  <c r="E244" i="1"/>
  <c r="D244" i="1"/>
  <c r="C244" i="1"/>
  <c r="B244" i="1"/>
  <c r="I243" i="1"/>
  <c r="F243" i="1"/>
  <c r="E243" i="1"/>
  <c r="D243" i="1"/>
  <c r="C243" i="1"/>
  <c r="B243" i="1"/>
  <c r="I242" i="1"/>
  <c r="F242" i="1"/>
  <c r="E242" i="1"/>
  <c r="D242" i="1"/>
  <c r="C242" i="1"/>
  <c r="B242" i="1"/>
  <c r="I241" i="1"/>
  <c r="F241" i="1"/>
  <c r="E241" i="1"/>
  <c r="D241" i="1"/>
  <c r="C241" i="1"/>
  <c r="B241" i="1"/>
  <c r="I240" i="1"/>
  <c r="F240" i="1"/>
  <c r="E240" i="1"/>
  <c r="D240" i="1"/>
  <c r="C240" i="1"/>
  <c r="B240" i="1"/>
  <c r="I239" i="1"/>
  <c r="F239" i="1"/>
  <c r="E239" i="1"/>
  <c r="D239" i="1"/>
  <c r="C239" i="1"/>
  <c r="B239" i="1"/>
  <c r="I238" i="1"/>
  <c r="F238" i="1"/>
  <c r="E238" i="1"/>
  <c r="D238" i="1"/>
  <c r="C238" i="1"/>
  <c r="B238" i="1"/>
  <c r="I237" i="1"/>
  <c r="F237" i="1"/>
  <c r="E237" i="1"/>
  <c r="D237" i="1"/>
  <c r="C237" i="1"/>
  <c r="B237" i="1"/>
  <c r="I236" i="1"/>
  <c r="F236" i="1"/>
  <c r="E236" i="1"/>
  <c r="D236" i="1"/>
  <c r="C236" i="1"/>
  <c r="B236" i="1"/>
  <c r="I235" i="1"/>
  <c r="F235" i="1"/>
  <c r="E235" i="1"/>
  <c r="D235" i="1"/>
  <c r="C235" i="1"/>
  <c r="B235" i="1"/>
  <c r="I234" i="1"/>
  <c r="F234" i="1"/>
  <c r="E234" i="1"/>
  <c r="D234" i="1"/>
  <c r="C234" i="1"/>
  <c r="B234" i="1"/>
  <c r="I233" i="1"/>
  <c r="F233" i="1"/>
  <c r="E233" i="1"/>
  <c r="D233" i="1"/>
  <c r="C233" i="1"/>
  <c r="B233" i="1"/>
  <c r="I232" i="1"/>
  <c r="F232" i="1"/>
  <c r="E232" i="1"/>
  <c r="D232" i="1"/>
  <c r="C232" i="1"/>
  <c r="B232" i="1"/>
  <c r="I231" i="1"/>
  <c r="F231" i="1"/>
  <c r="E231" i="1"/>
  <c r="D231" i="1"/>
  <c r="C231" i="1"/>
  <c r="B231" i="1"/>
  <c r="I230" i="1"/>
  <c r="F230" i="1"/>
  <c r="E230" i="1"/>
  <c r="D230" i="1"/>
  <c r="C230" i="1"/>
  <c r="B230" i="1"/>
  <c r="I229" i="1"/>
  <c r="F229" i="1"/>
  <c r="E229" i="1"/>
  <c r="D229" i="1"/>
  <c r="C229" i="1"/>
  <c r="B229" i="1"/>
  <c r="I228" i="1"/>
  <c r="F228" i="1"/>
  <c r="E228" i="1"/>
  <c r="D228" i="1"/>
  <c r="C228" i="1"/>
  <c r="B228" i="1"/>
  <c r="I227" i="1"/>
  <c r="F227" i="1"/>
  <c r="E227" i="1"/>
  <c r="D227" i="1"/>
  <c r="C227" i="1"/>
  <c r="B227" i="1"/>
  <c r="I226" i="1"/>
  <c r="F226" i="1"/>
  <c r="E226" i="1"/>
  <c r="D226" i="1"/>
  <c r="C226" i="1"/>
  <c r="B226" i="1"/>
  <c r="I225" i="1"/>
  <c r="F225" i="1"/>
  <c r="E225" i="1"/>
  <c r="D225" i="1"/>
  <c r="C225" i="1"/>
  <c r="B225" i="1"/>
  <c r="I224" i="1"/>
  <c r="F224" i="1"/>
  <c r="E224" i="1"/>
  <c r="D224" i="1"/>
  <c r="C224" i="1"/>
  <c r="B224" i="1"/>
  <c r="I223" i="1"/>
  <c r="F223" i="1"/>
  <c r="E223" i="1"/>
  <c r="D223" i="1"/>
  <c r="C223" i="1"/>
  <c r="B223" i="1"/>
  <c r="I222" i="1"/>
  <c r="F222" i="1"/>
  <c r="E222" i="1"/>
  <c r="D222" i="1"/>
  <c r="C222" i="1"/>
  <c r="B222" i="1"/>
  <c r="I221" i="1"/>
  <c r="F221" i="1"/>
  <c r="E221" i="1"/>
  <c r="D221" i="1"/>
  <c r="C221" i="1"/>
  <c r="B221" i="1"/>
  <c r="I220" i="1"/>
  <c r="F220" i="1"/>
  <c r="E220" i="1"/>
  <c r="D220" i="1"/>
  <c r="C220" i="1"/>
  <c r="B220" i="1"/>
  <c r="I219" i="1"/>
  <c r="F219" i="1"/>
  <c r="E219" i="1"/>
  <c r="D219" i="1"/>
  <c r="C219" i="1"/>
  <c r="B219" i="1"/>
  <c r="I218" i="1"/>
  <c r="F218" i="1"/>
  <c r="E218" i="1"/>
  <c r="D218" i="1"/>
  <c r="C218" i="1"/>
  <c r="B218" i="1"/>
  <c r="I217" i="1"/>
  <c r="F217" i="1"/>
  <c r="E217" i="1"/>
  <c r="D217" i="1"/>
  <c r="C217" i="1"/>
  <c r="B217" i="1"/>
  <c r="I216" i="1"/>
  <c r="F216" i="1"/>
  <c r="E216" i="1"/>
  <c r="D216" i="1"/>
  <c r="C216" i="1"/>
  <c r="B216" i="1"/>
  <c r="I215" i="1"/>
  <c r="F215" i="1"/>
  <c r="E215" i="1"/>
  <c r="D215" i="1"/>
  <c r="C215" i="1"/>
  <c r="B215" i="1"/>
  <c r="I214" i="1"/>
  <c r="F214" i="1"/>
  <c r="E214" i="1"/>
  <c r="D214" i="1"/>
  <c r="C214" i="1"/>
  <c r="B214" i="1"/>
  <c r="I213" i="1"/>
  <c r="F213" i="1"/>
  <c r="E213" i="1"/>
  <c r="D213" i="1"/>
  <c r="C213" i="1"/>
  <c r="B213" i="1"/>
  <c r="I212" i="1"/>
  <c r="F212" i="1"/>
  <c r="E212" i="1"/>
  <c r="D212" i="1"/>
  <c r="C212" i="1"/>
  <c r="B212" i="1"/>
  <c r="I211" i="1"/>
  <c r="F211" i="1"/>
  <c r="E211" i="1"/>
  <c r="D211" i="1"/>
  <c r="C211" i="1"/>
  <c r="B211" i="1"/>
  <c r="I210" i="1"/>
  <c r="F210" i="1"/>
  <c r="E210" i="1"/>
  <c r="D210" i="1"/>
  <c r="C210" i="1"/>
  <c r="B210" i="1"/>
  <c r="I209" i="1"/>
  <c r="F209" i="1"/>
  <c r="E209" i="1"/>
  <c r="D209" i="1"/>
  <c r="C209" i="1"/>
  <c r="B209" i="1"/>
  <c r="I208" i="1"/>
  <c r="F208" i="1"/>
  <c r="E208" i="1"/>
  <c r="D208" i="1"/>
  <c r="C208" i="1"/>
  <c r="B208" i="1"/>
  <c r="I207" i="1"/>
  <c r="F207" i="1"/>
  <c r="E207" i="1"/>
  <c r="D207" i="1"/>
  <c r="C207" i="1"/>
  <c r="B207" i="1"/>
  <c r="I206" i="1"/>
  <c r="F206" i="1"/>
  <c r="E206" i="1"/>
  <c r="D206" i="1"/>
  <c r="C206" i="1"/>
  <c r="B206" i="1"/>
  <c r="I205" i="1"/>
  <c r="F205" i="1"/>
  <c r="E205" i="1"/>
  <c r="D205" i="1"/>
  <c r="C205" i="1"/>
  <c r="B205" i="1"/>
  <c r="I204" i="1"/>
  <c r="F204" i="1"/>
  <c r="E204" i="1"/>
  <c r="D204" i="1"/>
  <c r="C204" i="1"/>
  <c r="B204" i="1"/>
  <c r="I203" i="1"/>
  <c r="F203" i="1"/>
  <c r="E203" i="1"/>
  <c r="D203" i="1"/>
  <c r="C203" i="1"/>
  <c r="B203" i="1"/>
  <c r="I202" i="1"/>
  <c r="F202" i="1"/>
  <c r="E202" i="1"/>
  <c r="D202" i="1"/>
  <c r="C202" i="1"/>
  <c r="B202" i="1"/>
  <c r="I201" i="1"/>
  <c r="F201" i="1"/>
  <c r="E201" i="1"/>
  <c r="D201" i="1"/>
  <c r="C201" i="1"/>
  <c r="B201" i="1"/>
  <c r="I200" i="1"/>
  <c r="F200" i="1"/>
  <c r="E200" i="1"/>
  <c r="D200" i="1"/>
  <c r="C200" i="1"/>
  <c r="B200" i="1"/>
  <c r="I199" i="1"/>
  <c r="F199" i="1"/>
  <c r="E199" i="1"/>
  <c r="D199" i="1"/>
  <c r="C199" i="1"/>
  <c r="B199" i="1"/>
  <c r="I198" i="1"/>
  <c r="F198" i="1"/>
  <c r="E198" i="1"/>
  <c r="D198" i="1"/>
  <c r="C198" i="1"/>
  <c r="B198" i="1"/>
  <c r="I197" i="1"/>
  <c r="F197" i="1"/>
  <c r="E197" i="1"/>
  <c r="D197" i="1"/>
  <c r="C197" i="1"/>
  <c r="B197" i="1"/>
  <c r="I196" i="1"/>
  <c r="F196" i="1"/>
  <c r="E196" i="1"/>
  <c r="D196" i="1"/>
  <c r="C196" i="1"/>
  <c r="B196" i="1"/>
  <c r="I195" i="1"/>
  <c r="F195" i="1"/>
  <c r="E195" i="1"/>
  <c r="D195" i="1"/>
  <c r="C195" i="1"/>
  <c r="B195" i="1"/>
  <c r="I194" i="1"/>
  <c r="F194" i="1"/>
  <c r="E194" i="1"/>
  <c r="D194" i="1"/>
  <c r="C194" i="1"/>
  <c r="B194" i="1"/>
  <c r="I193" i="1"/>
  <c r="F193" i="1"/>
  <c r="E193" i="1"/>
  <c r="D193" i="1"/>
  <c r="C193" i="1"/>
  <c r="B193" i="1"/>
  <c r="I192" i="1"/>
  <c r="F192" i="1"/>
  <c r="E192" i="1"/>
  <c r="D192" i="1"/>
  <c r="C192" i="1"/>
  <c r="B192" i="1"/>
  <c r="I191" i="1"/>
  <c r="F191" i="1"/>
  <c r="E191" i="1"/>
  <c r="D191" i="1"/>
  <c r="C191" i="1"/>
  <c r="B191" i="1"/>
  <c r="I190" i="1"/>
  <c r="F190" i="1"/>
  <c r="E190" i="1"/>
  <c r="D190" i="1"/>
  <c r="C190" i="1"/>
  <c r="B190" i="1"/>
  <c r="I189" i="1"/>
  <c r="F189" i="1"/>
  <c r="E189" i="1"/>
  <c r="D189" i="1"/>
  <c r="C189" i="1"/>
  <c r="B189" i="1"/>
  <c r="I188" i="1"/>
  <c r="F188" i="1"/>
  <c r="E188" i="1"/>
  <c r="D188" i="1"/>
  <c r="C188" i="1"/>
  <c r="B188" i="1"/>
  <c r="I187" i="1"/>
  <c r="F187" i="1"/>
  <c r="E187" i="1"/>
  <c r="D187" i="1"/>
  <c r="C187" i="1"/>
  <c r="B187" i="1"/>
  <c r="I186" i="1"/>
  <c r="F186" i="1"/>
  <c r="E186" i="1"/>
  <c r="D186" i="1"/>
  <c r="C186" i="1"/>
  <c r="B186" i="1"/>
  <c r="I185" i="1"/>
  <c r="F185" i="1"/>
  <c r="E185" i="1"/>
  <c r="D185" i="1"/>
  <c r="C185" i="1"/>
  <c r="B185" i="1"/>
  <c r="I184" i="1"/>
  <c r="F184" i="1"/>
  <c r="E184" i="1"/>
  <c r="D184" i="1"/>
  <c r="C184" i="1"/>
  <c r="B184" i="1"/>
  <c r="I183" i="1"/>
  <c r="F183" i="1"/>
  <c r="E183" i="1"/>
  <c r="D183" i="1"/>
  <c r="C183" i="1"/>
  <c r="B183" i="1"/>
  <c r="I182" i="1"/>
  <c r="F182" i="1"/>
  <c r="E182" i="1"/>
  <c r="D182" i="1"/>
  <c r="C182" i="1"/>
  <c r="B182" i="1"/>
  <c r="I181" i="1"/>
  <c r="F181" i="1"/>
  <c r="E181" i="1"/>
  <c r="D181" i="1"/>
  <c r="C181" i="1"/>
  <c r="B181" i="1"/>
  <c r="I180" i="1"/>
  <c r="F180" i="1"/>
  <c r="E180" i="1"/>
  <c r="D180" i="1"/>
  <c r="C180" i="1"/>
  <c r="B180" i="1"/>
  <c r="I179" i="1"/>
  <c r="F179" i="1"/>
  <c r="E179" i="1"/>
  <c r="D179" i="1"/>
  <c r="C179" i="1"/>
  <c r="B179" i="1"/>
  <c r="I178" i="1"/>
  <c r="F178" i="1"/>
  <c r="E178" i="1"/>
  <c r="D178" i="1"/>
  <c r="C178" i="1"/>
  <c r="B178" i="1"/>
  <c r="I177" i="1"/>
  <c r="F177" i="1"/>
  <c r="E177" i="1"/>
  <c r="D177" i="1"/>
  <c r="C177" i="1"/>
  <c r="B177" i="1"/>
  <c r="I176" i="1"/>
  <c r="F176" i="1"/>
  <c r="E176" i="1"/>
  <c r="D176" i="1"/>
  <c r="C176" i="1"/>
  <c r="B176" i="1"/>
  <c r="I175" i="1"/>
  <c r="F175" i="1"/>
  <c r="E175" i="1"/>
  <c r="D175" i="1"/>
  <c r="C175" i="1"/>
  <c r="B175" i="1"/>
  <c r="I174" i="1"/>
  <c r="F174" i="1"/>
  <c r="E174" i="1"/>
  <c r="D174" i="1"/>
  <c r="C174" i="1"/>
  <c r="B174" i="1"/>
  <c r="I173" i="1"/>
  <c r="F173" i="1"/>
  <c r="E173" i="1"/>
  <c r="D173" i="1"/>
  <c r="C173" i="1"/>
  <c r="B173" i="1"/>
  <c r="I172" i="1"/>
  <c r="F172" i="1"/>
  <c r="E172" i="1"/>
  <c r="D172" i="1"/>
  <c r="C172" i="1"/>
  <c r="B172" i="1"/>
  <c r="I171" i="1"/>
  <c r="F171" i="1"/>
  <c r="E171" i="1"/>
  <c r="D171" i="1"/>
  <c r="C171" i="1"/>
  <c r="B171" i="1"/>
  <c r="I170" i="1"/>
  <c r="F170" i="1"/>
  <c r="E170" i="1"/>
  <c r="D170" i="1"/>
  <c r="C170" i="1"/>
  <c r="B170" i="1"/>
  <c r="I169" i="1"/>
  <c r="F169" i="1"/>
  <c r="E169" i="1"/>
  <c r="D169" i="1"/>
  <c r="C169" i="1"/>
  <c r="B169" i="1"/>
  <c r="I168" i="1"/>
  <c r="F168" i="1"/>
  <c r="E168" i="1"/>
  <c r="D168" i="1"/>
  <c r="C168" i="1"/>
  <c r="B168" i="1"/>
  <c r="I167" i="1"/>
  <c r="F167" i="1"/>
  <c r="E167" i="1"/>
  <c r="D167" i="1"/>
  <c r="C167" i="1"/>
  <c r="B167" i="1"/>
  <c r="I166" i="1"/>
  <c r="F166" i="1"/>
  <c r="E166" i="1"/>
  <c r="D166" i="1"/>
  <c r="C166" i="1"/>
  <c r="B166" i="1"/>
  <c r="I165" i="1"/>
  <c r="F165" i="1"/>
  <c r="E165" i="1"/>
  <c r="D165" i="1"/>
  <c r="C165" i="1"/>
  <c r="B165" i="1"/>
  <c r="I164" i="1"/>
  <c r="F164" i="1"/>
  <c r="E164" i="1"/>
  <c r="D164" i="1"/>
  <c r="C164" i="1"/>
  <c r="B164" i="1"/>
  <c r="I163" i="1"/>
  <c r="F163" i="1"/>
  <c r="E163" i="1"/>
  <c r="D163" i="1"/>
  <c r="C163" i="1"/>
  <c r="B163" i="1"/>
  <c r="I162" i="1"/>
  <c r="F162" i="1"/>
  <c r="E162" i="1"/>
  <c r="D162" i="1"/>
  <c r="C162" i="1"/>
  <c r="B162" i="1"/>
  <c r="I161" i="1"/>
  <c r="F161" i="1"/>
  <c r="E161" i="1"/>
  <c r="D161" i="1"/>
  <c r="C161" i="1"/>
  <c r="B161" i="1"/>
  <c r="I160" i="1"/>
  <c r="F160" i="1"/>
  <c r="E160" i="1"/>
  <c r="D160" i="1"/>
  <c r="C160" i="1"/>
  <c r="B160" i="1"/>
  <c r="I159" i="1"/>
  <c r="F159" i="1"/>
  <c r="E159" i="1"/>
  <c r="D159" i="1"/>
  <c r="C159" i="1"/>
  <c r="B159" i="1"/>
  <c r="I158" i="1"/>
  <c r="F158" i="1"/>
  <c r="E158" i="1"/>
  <c r="D158" i="1"/>
  <c r="C158" i="1"/>
  <c r="B158" i="1"/>
  <c r="I157" i="1"/>
  <c r="F157" i="1"/>
  <c r="E157" i="1"/>
  <c r="D157" i="1"/>
  <c r="C157" i="1"/>
  <c r="B157" i="1"/>
  <c r="I156" i="1"/>
  <c r="F156" i="1"/>
  <c r="E156" i="1"/>
  <c r="D156" i="1"/>
  <c r="C156" i="1"/>
  <c r="B156" i="1"/>
  <c r="I155" i="1"/>
  <c r="F155" i="1"/>
  <c r="E155" i="1"/>
  <c r="D155" i="1"/>
  <c r="C155" i="1"/>
  <c r="B155" i="1"/>
  <c r="I154" i="1"/>
  <c r="F154" i="1"/>
  <c r="E154" i="1"/>
  <c r="D154" i="1"/>
  <c r="C154" i="1"/>
  <c r="B154" i="1"/>
  <c r="I153" i="1"/>
  <c r="F153" i="1"/>
  <c r="E153" i="1"/>
  <c r="D153" i="1"/>
  <c r="C153" i="1"/>
  <c r="B153" i="1"/>
  <c r="I152" i="1"/>
  <c r="F152" i="1"/>
  <c r="E152" i="1"/>
  <c r="D152" i="1"/>
  <c r="C152" i="1"/>
  <c r="B152" i="1"/>
  <c r="I151" i="1"/>
  <c r="F151" i="1"/>
  <c r="E151" i="1"/>
  <c r="D151" i="1"/>
  <c r="C151" i="1"/>
  <c r="B151" i="1"/>
  <c r="I150" i="1"/>
  <c r="F150" i="1"/>
  <c r="E150" i="1"/>
  <c r="D150" i="1"/>
  <c r="C150" i="1"/>
  <c r="B150" i="1"/>
  <c r="I149" i="1"/>
  <c r="F149" i="1"/>
  <c r="E149" i="1"/>
  <c r="D149" i="1"/>
  <c r="C149" i="1"/>
  <c r="B149" i="1"/>
  <c r="I148" i="1"/>
  <c r="F148" i="1"/>
  <c r="E148" i="1"/>
  <c r="D148" i="1"/>
  <c r="C148" i="1"/>
  <c r="B148" i="1"/>
  <c r="I147" i="1"/>
  <c r="F147" i="1"/>
  <c r="E147" i="1"/>
  <c r="D147" i="1"/>
  <c r="C147" i="1"/>
  <c r="B147" i="1"/>
  <c r="I146" i="1"/>
  <c r="F146" i="1"/>
  <c r="E146" i="1"/>
  <c r="D146" i="1"/>
  <c r="C146" i="1"/>
  <c r="B146" i="1"/>
  <c r="I145" i="1"/>
  <c r="F145" i="1"/>
  <c r="E145" i="1"/>
  <c r="D145" i="1"/>
  <c r="C145" i="1"/>
  <c r="B145" i="1"/>
  <c r="I144" i="1"/>
  <c r="F144" i="1"/>
  <c r="E144" i="1"/>
  <c r="D144" i="1"/>
  <c r="C144" i="1"/>
  <c r="B144" i="1"/>
  <c r="I143" i="1"/>
  <c r="F143" i="1"/>
  <c r="E143" i="1"/>
  <c r="D143" i="1"/>
  <c r="C143" i="1"/>
  <c r="B143" i="1"/>
  <c r="I142" i="1"/>
  <c r="F142" i="1"/>
  <c r="E142" i="1"/>
  <c r="D142" i="1"/>
  <c r="C142" i="1"/>
  <c r="B142" i="1"/>
  <c r="I141" i="1"/>
  <c r="F141" i="1"/>
  <c r="E141" i="1"/>
  <c r="D141" i="1"/>
  <c r="C141" i="1"/>
  <c r="B141" i="1"/>
  <c r="I140" i="1"/>
  <c r="F140" i="1"/>
  <c r="E140" i="1"/>
  <c r="D140" i="1"/>
  <c r="C140" i="1"/>
  <c r="B140" i="1"/>
  <c r="I139" i="1"/>
  <c r="F139" i="1"/>
  <c r="E139" i="1"/>
  <c r="D139" i="1"/>
  <c r="C139" i="1"/>
  <c r="B139" i="1"/>
  <c r="I138" i="1"/>
  <c r="F138" i="1"/>
  <c r="E138" i="1"/>
  <c r="D138" i="1"/>
  <c r="C138" i="1"/>
  <c r="B138" i="1"/>
  <c r="I137" i="1"/>
  <c r="F137" i="1"/>
  <c r="E137" i="1"/>
  <c r="D137" i="1"/>
  <c r="C137" i="1"/>
  <c r="B137" i="1"/>
  <c r="I136" i="1"/>
  <c r="F136" i="1"/>
  <c r="E136" i="1"/>
  <c r="D136" i="1"/>
  <c r="C136" i="1"/>
  <c r="B136" i="1"/>
  <c r="I135" i="1"/>
  <c r="F135" i="1"/>
  <c r="E135" i="1"/>
  <c r="D135" i="1"/>
  <c r="C135" i="1"/>
  <c r="B135" i="1"/>
  <c r="I134" i="1"/>
  <c r="F134" i="1"/>
  <c r="E134" i="1"/>
  <c r="D134" i="1"/>
  <c r="C134" i="1"/>
  <c r="B134" i="1"/>
  <c r="I133" i="1"/>
  <c r="F133" i="1"/>
  <c r="E133" i="1"/>
  <c r="D133" i="1"/>
  <c r="C133" i="1"/>
  <c r="B133" i="1"/>
  <c r="I132" i="1"/>
  <c r="F132" i="1"/>
  <c r="E132" i="1"/>
  <c r="D132" i="1"/>
  <c r="C132" i="1"/>
  <c r="B132" i="1"/>
  <c r="I131" i="1"/>
  <c r="F131" i="1"/>
  <c r="E131" i="1"/>
  <c r="D131" i="1"/>
  <c r="C131" i="1"/>
  <c r="B131" i="1"/>
  <c r="I130" i="1"/>
  <c r="F130" i="1"/>
  <c r="E130" i="1"/>
  <c r="D130" i="1"/>
  <c r="C130" i="1"/>
  <c r="B130" i="1"/>
  <c r="I129" i="1"/>
  <c r="F129" i="1"/>
  <c r="E129" i="1"/>
  <c r="D129" i="1"/>
  <c r="C129" i="1"/>
  <c r="B129" i="1"/>
  <c r="I128" i="1"/>
  <c r="F128" i="1"/>
  <c r="E128" i="1"/>
  <c r="D128" i="1"/>
  <c r="C128" i="1"/>
  <c r="B128" i="1"/>
  <c r="I127" i="1"/>
  <c r="F127" i="1"/>
  <c r="E127" i="1"/>
  <c r="D127" i="1"/>
  <c r="C127" i="1"/>
  <c r="B127" i="1"/>
  <c r="I126" i="1"/>
  <c r="F126" i="1"/>
  <c r="E126" i="1"/>
  <c r="D126" i="1"/>
  <c r="C126" i="1"/>
  <c r="B126" i="1"/>
  <c r="I125" i="1"/>
  <c r="F125" i="1"/>
  <c r="E125" i="1"/>
  <c r="D125" i="1"/>
  <c r="C125" i="1"/>
  <c r="B125" i="1"/>
  <c r="I124" i="1"/>
  <c r="F124" i="1"/>
  <c r="E124" i="1"/>
  <c r="D124" i="1"/>
  <c r="C124" i="1"/>
  <c r="B124" i="1"/>
  <c r="I123" i="1"/>
  <c r="F123" i="1"/>
  <c r="E123" i="1"/>
  <c r="D123" i="1"/>
  <c r="C123" i="1"/>
  <c r="B123" i="1"/>
  <c r="I122" i="1"/>
  <c r="F122" i="1"/>
  <c r="E122" i="1"/>
  <c r="D122" i="1"/>
  <c r="C122" i="1"/>
  <c r="B122" i="1"/>
  <c r="I121" i="1"/>
  <c r="F121" i="1"/>
  <c r="E121" i="1"/>
  <c r="D121" i="1"/>
  <c r="C121" i="1"/>
  <c r="B121" i="1"/>
  <c r="I120" i="1"/>
  <c r="F120" i="1"/>
  <c r="E120" i="1"/>
  <c r="D120" i="1"/>
  <c r="C120" i="1"/>
  <c r="B120" i="1"/>
  <c r="I119" i="1"/>
  <c r="F119" i="1"/>
  <c r="E119" i="1"/>
  <c r="D119" i="1"/>
  <c r="C119" i="1"/>
  <c r="B119" i="1"/>
  <c r="I118" i="1"/>
  <c r="F118" i="1"/>
  <c r="E118" i="1"/>
  <c r="D118" i="1"/>
  <c r="C118" i="1"/>
  <c r="B118" i="1"/>
  <c r="I117" i="1"/>
  <c r="F117" i="1"/>
  <c r="E117" i="1"/>
  <c r="D117" i="1"/>
  <c r="C117" i="1"/>
  <c r="B117" i="1"/>
  <c r="I116" i="1"/>
  <c r="F116" i="1"/>
  <c r="E116" i="1"/>
  <c r="D116" i="1"/>
  <c r="C116" i="1"/>
  <c r="B116" i="1"/>
  <c r="I115" i="1"/>
  <c r="F115" i="1"/>
  <c r="E115" i="1"/>
  <c r="D115" i="1"/>
  <c r="C115" i="1"/>
  <c r="B115" i="1"/>
  <c r="I114" i="1"/>
  <c r="F114" i="1"/>
  <c r="E114" i="1"/>
  <c r="D114" i="1"/>
  <c r="C114" i="1"/>
  <c r="B114" i="1"/>
  <c r="I113" i="1"/>
  <c r="F113" i="1"/>
  <c r="E113" i="1"/>
  <c r="D113" i="1"/>
  <c r="C113" i="1"/>
  <c r="B113" i="1"/>
  <c r="I112" i="1"/>
  <c r="F112" i="1"/>
  <c r="E112" i="1"/>
  <c r="D112" i="1"/>
  <c r="C112" i="1"/>
  <c r="B112" i="1"/>
  <c r="I111" i="1"/>
  <c r="F111" i="1"/>
  <c r="E111" i="1"/>
  <c r="D111" i="1"/>
  <c r="C111" i="1"/>
  <c r="B111" i="1"/>
  <c r="I110" i="1"/>
  <c r="F110" i="1"/>
  <c r="E110" i="1"/>
  <c r="D110" i="1"/>
  <c r="C110" i="1"/>
  <c r="B110" i="1"/>
  <c r="I109" i="1"/>
  <c r="F109" i="1"/>
  <c r="E109" i="1"/>
  <c r="D109" i="1"/>
  <c r="C109" i="1"/>
  <c r="B109" i="1"/>
  <c r="I108" i="1"/>
  <c r="F108" i="1"/>
  <c r="E108" i="1"/>
  <c r="D108" i="1"/>
  <c r="C108" i="1"/>
  <c r="B108" i="1"/>
  <c r="I107" i="1"/>
  <c r="F107" i="1"/>
  <c r="E107" i="1"/>
  <c r="D107" i="1"/>
  <c r="C107" i="1"/>
  <c r="B107" i="1"/>
  <c r="I106" i="1"/>
  <c r="F106" i="1"/>
  <c r="E106" i="1"/>
  <c r="D106" i="1"/>
  <c r="C106" i="1"/>
  <c r="B106" i="1"/>
  <c r="I105" i="1"/>
  <c r="F105" i="1"/>
  <c r="E105" i="1"/>
  <c r="D105" i="1"/>
  <c r="C105" i="1"/>
  <c r="B105" i="1"/>
  <c r="I104" i="1"/>
  <c r="F104" i="1"/>
  <c r="E104" i="1"/>
  <c r="D104" i="1"/>
  <c r="C104" i="1"/>
  <c r="B104" i="1"/>
  <c r="I103" i="1"/>
  <c r="F103" i="1"/>
  <c r="E103" i="1"/>
  <c r="D103" i="1"/>
  <c r="C103" i="1"/>
  <c r="B103" i="1"/>
  <c r="I102" i="1"/>
  <c r="F102" i="1"/>
  <c r="E102" i="1"/>
  <c r="D102" i="1"/>
  <c r="C102" i="1"/>
  <c r="B102" i="1"/>
  <c r="I101" i="1"/>
  <c r="F101" i="1"/>
  <c r="E101" i="1"/>
  <c r="D101" i="1"/>
  <c r="C101" i="1"/>
  <c r="B101" i="1"/>
  <c r="I100" i="1"/>
  <c r="F100" i="1"/>
  <c r="E100" i="1"/>
  <c r="D100" i="1"/>
  <c r="C100" i="1"/>
  <c r="B100" i="1"/>
  <c r="I99" i="1"/>
  <c r="F99" i="1"/>
  <c r="E99" i="1"/>
  <c r="D99" i="1"/>
  <c r="C99" i="1"/>
  <c r="B99" i="1"/>
  <c r="I98" i="1"/>
  <c r="F98" i="1"/>
  <c r="E98" i="1"/>
  <c r="D98" i="1"/>
  <c r="C98" i="1"/>
  <c r="B98" i="1"/>
  <c r="I97" i="1"/>
  <c r="F97" i="1"/>
  <c r="E97" i="1"/>
  <c r="D97" i="1"/>
  <c r="C97" i="1"/>
  <c r="B97" i="1"/>
  <c r="I96" i="1"/>
  <c r="F96" i="1"/>
  <c r="E96" i="1"/>
  <c r="D96" i="1"/>
  <c r="C96" i="1"/>
  <c r="B96" i="1"/>
  <c r="I95" i="1"/>
  <c r="F95" i="1"/>
  <c r="E95" i="1"/>
  <c r="D95" i="1"/>
  <c r="C95" i="1"/>
  <c r="B95" i="1"/>
  <c r="I94" i="1"/>
  <c r="F94" i="1"/>
  <c r="E94" i="1"/>
  <c r="D94" i="1"/>
  <c r="C94" i="1"/>
  <c r="B94" i="1"/>
  <c r="I93" i="1"/>
  <c r="F93" i="1"/>
  <c r="E93" i="1"/>
  <c r="D93" i="1"/>
  <c r="C93" i="1"/>
  <c r="B93" i="1"/>
  <c r="I92" i="1"/>
  <c r="F92" i="1"/>
  <c r="E92" i="1"/>
  <c r="D92" i="1"/>
  <c r="C92" i="1"/>
  <c r="B92" i="1"/>
  <c r="I91" i="1"/>
  <c r="F91" i="1"/>
  <c r="E91" i="1"/>
  <c r="D91" i="1"/>
  <c r="C91" i="1"/>
  <c r="B91" i="1"/>
  <c r="I90" i="1"/>
  <c r="F90" i="1"/>
  <c r="E90" i="1"/>
  <c r="D90" i="1"/>
  <c r="C90" i="1"/>
  <c r="B90" i="1"/>
  <c r="I89" i="1"/>
  <c r="F89" i="1"/>
  <c r="E89" i="1"/>
  <c r="D89" i="1"/>
  <c r="C89" i="1"/>
  <c r="B89" i="1"/>
  <c r="I88" i="1"/>
  <c r="F88" i="1"/>
  <c r="E88" i="1"/>
  <c r="D88" i="1"/>
  <c r="C88" i="1"/>
  <c r="B88" i="1"/>
  <c r="I87" i="1"/>
  <c r="F87" i="1"/>
  <c r="E87" i="1"/>
  <c r="D87" i="1"/>
  <c r="C87" i="1"/>
  <c r="B87" i="1"/>
  <c r="I86" i="1"/>
  <c r="F86" i="1"/>
  <c r="E86" i="1"/>
  <c r="D86" i="1"/>
  <c r="C86" i="1"/>
  <c r="B86" i="1"/>
  <c r="I85" i="1"/>
  <c r="F85" i="1"/>
  <c r="E85" i="1"/>
  <c r="D85" i="1"/>
  <c r="C85" i="1"/>
  <c r="B85" i="1"/>
  <c r="I84" i="1"/>
  <c r="F84" i="1"/>
  <c r="E84" i="1"/>
  <c r="D84" i="1"/>
  <c r="C84" i="1"/>
  <c r="B84" i="1"/>
  <c r="I83" i="1"/>
  <c r="F83" i="1"/>
  <c r="E83" i="1"/>
  <c r="D83" i="1"/>
  <c r="C83" i="1"/>
  <c r="B83" i="1"/>
  <c r="I82" i="1"/>
  <c r="F82" i="1"/>
  <c r="E82" i="1"/>
  <c r="D82" i="1"/>
  <c r="C82" i="1"/>
  <c r="B82" i="1"/>
  <c r="I81" i="1"/>
  <c r="F81" i="1"/>
  <c r="E81" i="1"/>
  <c r="D81" i="1"/>
  <c r="C81" i="1"/>
  <c r="B81" i="1"/>
  <c r="I80" i="1"/>
  <c r="F80" i="1"/>
  <c r="E80" i="1"/>
  <c r="D80" i="1"/>
  <c r="C80" i="1"/>
  <c r="B80" i="1"/>
  <c r="I79" i="1"/>
  <c r="F79" i="1"/>
  <c r="E79" i="1"/>
  <c r="D79" i="1"/>
  <c r="C79" i="1"/>
  <c r="B79" i="1"/>
  <c r="I78" i="1"/>
  <c r="F78" i="1"/>
  <c r="E78" i="1"/>
  <c r="D78" i="1"/>
  <c r="C78" i="1"/>
  <c r="B78" i="1"/>
  <c r="I77" i="1"/>
  <c r="F77" i="1"/>
  <c r="E77" i="1"/>
  <c r="D77" i="1"/>
  <c r="C77" i="1"/>
  <c r="B77" i="1"/>
  <c r="I76" i="1"/>
  <c r="F76" i="1"/>
  <c r="E76" i="1"/>
  <c r="D76" i="1"/>
  <c r="C76" i="1"/>
  <c r="B76" i="1"/>
  <c r="I75" i="1"/>
  <c r="F75" i="1"/>
  <c r="E75" i="1"/>
  <c r="D75" i="1"/>
  <c r="C75" i="1"/>
  <c r="B75" i="1"/>
  <c r="I74" i="1"/>
  <c r="F74" i="1"/>
  <c r="E74" i="1"/>
  <c r="D74" i="1"/>
  <c r="C74" i="1"/>
  <c r="B74" i="1"/>
  <c r="I73" i="1"/>
  <c r="F73" i="1"/>
  <c r="E73" i="1"/>
  <c r="D73" i="1"/>
  <c r="C73" i="1"/>
  <c r="B73" i="1"/>
  <c r="I72" i="1"/>
  <c r="F72" i="1"/>
  <c r="E72" i="1"/>
  <c r="D72" i="1"/>
  <c r="C72" i="1"/>
  <c r="B72" i="1"/>
  <c r="I71" i="1"/>
  <c r="F71" i="1"/>
  <c r="E71" i="1"/>
  <c r="D71" i="1"/>
  <c r="C71" i="1"/>
  <c r="B71" i="1"/>
  <c r="I70" i="1"/>
  <c r="F70" i="1"/>
  <c r="E70" i="1"/>
  <c r="D70" i="1"/>
  <c r="C70" i="1"/>
  <c r="B70" i="1"/>
  <c r="I69" i="1"/>
  <c r="F69" i="1"/>
  <c r="E69" i="1"/>
  <c r="D69" i="1"/>
  <c r="C69" i="1"/>
  <c r="B69" i="1"/>
  <c r="I68" i="1"/>
  <c r="F68" i="1"/>
  <c r="E68" i="1"/>
  <c r="D68" i="1"/>
  <c r="C68" i="1"/>
  <c r="B68" i="1"/>
  <c r="I67" i="1"/>
  <c r="F67" i="1"/>
  <c r="E67" i="1"/>
  <c r="D67" i="1"/>
  <c r="C67" i="1"/>
  <c r="B67" i="1"/>
  <c r="I66" i="1"/>
  <c r="F66" i="1"/>
  <c r="E66" i="1"/>
  <c r="D66" i="1"/>
  <c r="C66" i="1"/>
  <c r="B66" i="1"/>
  <c r="I65" i="1"/>
  <c r="F65" i="1"/>
  <c r="E65" i="1"/>
  <c r="D65" i="1"/>
  <c r="C65" i="1"/>
  <c r="B65" i="1"/>
  <c r="I64" i="1"/>
  <c r="F64" i="1"/>
  <c r="E64" i="1"/>
  <c r="D64" i="1"/>
  <c r="C64" i="1"/>
  <c r="B64" i="1"/>
  <c r="I63" i="1"/>
  <c r="F63" i="1"/>
  <c r="E63" i="1"/>
  <c r="D63" i="1"/>
  <c r="C63" i="1"/>
  <c r="B63" i="1"/>
  <c r="I62" i="1"/>
  <c r="F62" i="1"/>
  <c r="E62" i="1"/>
  <c r="D62" i="1"/>
  <c r="C62" i="1"/>
  <c r="B62" i="1"/>
  <c r="I61" i="1"/>
  <c r="F61" i="1"/>
  <c r="E61" i="1"/>
  <c r="D61" i="1"/>
  <c r="C61" i="1"/>
  <c r="B61" i="1"/>
  <c r="I60" i="1"/>
  <c r="F60" i="1"/>
  <c r="E60" i="1"/>
  <c r="D60" i="1"/>
  <c r="C60" i="1"/>
  <c r="B60" i="1"/>
  <c r="I59" i="1"/>
  <c r="F59" i="1"/>
  <c r="E59" i="1"/>
  <c r="D59" i="1"/>
  <c r="C59" i="1"/>
  <c r="B59" i="1"/>
  <c r="I58" i="1"/>
  <c r="F58" i="1"/>
  <c r="E58" i="1"/>
  <c r="D58" i="1"/>
  <c r="C58" i="1"/>
  <c r="B58" i="1"/>
  <c r="I57" i="1"/>
  <c r="F57" i="1"/>
  <c r="E57" i="1"/>
  <c r="D57" i="1"/>
  <c r="C57" i="1"/>
  <c r="B57" i="1"/>
  <c r="I56" i="1"/>
  <c r="F56" i="1"/>
  <c r="E56" i="1"/>
  <c r="D56" i="1"/>
  <c r="C56" i="1"/>
  <c r="B56" i="1"/>
  <c r="I55" i="1"/>
  <c r="F55" i="1"/>
  <c r="E55" i="1"/>
  <c r="D55" i="1"/>
  <c r="C55" i="1"/>
  <c r="B55" i="1"/>
  <c r="I54" i="1"/>
  <c r="F54" i="1"/>
  <c r="E54" i="1"/>
  <c r="D54" i="1"/>
  <c r="C54" i="1"/>
  <c r="B54" i="1"/>
  <c r="I53" i="1"/>
  <c r="F53" i="1"/>
  <c r="E53" i="1"/>
  <c r="D53" i="1"/>
  <c r="C53" i="1"/>
  <c r="B53" i="1"/>
  <c r="I52" i="1"/>
  <c r="F52" i="1"/>
  <c r="E52" i="1"/>
  <c r="D52" i="1"/>
  <c r="C52" i="1"/>
  <c r="B52" i="1"/>
  <c r="I51" i="1"/>
  <c r="F51" i="1"/>
  <c r="E51" i="1"/>
  <c r="D51" i="1"/>
  <c r="C51" i="1"/>
  <c r="B51" i="1"/>
  <c r="I50" i="1"/>
  <c r="F50" i="1"/>
  <c r="E50" i="1"/>
  <c r="D50" i="1"/>
  <c r="C50" i="1"/>
  <c r="B50" i="1"/>
  <c r="I49" i="1"/>
  <c r="F49" i="1"/>
  <c r="E49" i="1"/>
  <c r="D49" i="1"/>
  <c r="C49" i="1"/>
  <c r="B49" i="1"/>
  <c r="I48" i="1"/>
  <c r="F48" i="1"/>
  <c r="E48" i="1"/>
  <c r="D48" i="1"/>
  <c r="C48" i="1"/>
  <c r="B48" i="1"/>
  <c r="I47" i="1"/>
  <c r="F47" i="1"/>
  <c r="E47" i="1"/>
  <c r="D47" i="1"/>
  <c r="C47" i="1"/>
  <c r="B47" i="1"/>
  <c r="I46" i="1"/>
  <c r="F46" i="1"/>
  <c r="E46" i="1"/>
  <c r="D46" i="1"/>
  <c r="C46" i="1"/>
  <c r="B46" i="1"/>
  <c r="I45" i="1"/>
  <c r="F45" i="1"/>
  <c r="E45" i="1"/>
  <c r="D45" i="1"/>
  <c r="C45" i="1"/>
  <c r="B45" i="1"/>
  <c r="I44" i="1"/>
  <c r="F44" i="1"/>
  <c r="E44" i="1"/>
  <c r="D44" i="1"/>
  <c r="C44" i="1"/>
  <c r="B44" i="1"/>
  <c r="I43" i="1"/>
  <c r="F43" i="1"/>
  <c r="E43" i="1"/>
  <c r="D43" i="1"/>
  <c r="C43" i="1"/>
  <c r="B43" i="1"/>
  <c r="I42" i="1"/>
  <c r="F42" i="1"/>
  <c r="E42" i="1"/>
  <c r="D42" i="1"/>
  <c r="C42" i="1"/>
  <c r="B42" i="1"/>
  <c r="I41" i="1"/>
  <c r="F41" i="1"/>
  <c r="E41" i="1"/>
  <c r="D41" i="1"/>
  <c r="C41" i="1"/>
  <c r="B41" i="1"/>
  <c r="I40" i="1"/>
  <c r="F40" i="1"/>
  <c r="E40" i="1"/>
  <c r="D40" i="1"/>
  <c r="C40" i="1"/>
  <c r="B40" i="1"/>
  <c r="I39" i="1"/>
  <c r="F39" i="1"/>
  <c r="E39" i="1"/>
  <c r="D39" i="1"/>
  <c r="C39" i="1"/>
  <c r="B39" i="1"/>
  <c r="I38" i="1"/>
  <c r="F38" i="1"/>
  <c r="E38" i="1"/>
  <c r="D38" i="1"/>
  <c r="C38" i="1"/>
  <c r="B38" i="1"/>
  <c r="I37" i="1"/>
  <c r="F37" i="1"/>
  <c r="E37" i="1"/>
  <c r="D37" i="1"/>
  <c r="C37" i="1"/>
  <c r="B37" i="1"/>
  <c r="I36" i="1"/>
  <c r="F36" i="1"/>
  <c r="E36" i="1"/>
  <c r="D36" i="1"/>
  <c r="C36" i="1"/>
  <c r="B36" i="1"/>
  <c r="I35" i="1"/>
  <c r="F35" i="1"/>
  <c r="E35" i="1"/>
  <c r="D35" i="1"/>
  <c r="C35" i="1"/>
  <c r="B35" i="1"/>
  <c r="I34" i="1"/>
  <c r="F34" i="1"/>
  <c r="E34" i="1"/>
  <c r="D34" i="1"/>
  <c r="C34" i="1"/>
  <c r="B34" i="1"/>
  <c r="I33" i="1"/>
  <c r="F33" i="1"/>
  <c r="E33" i="1"/>
  <c r="D33" i="1"/>
  <c r="C33" i="1"/>
  <c r="B33" i="1"/>
  <c r="I32" i="1"/>
  <c r="F32" i="1"/>
  <c r="E32" i="1"/>
  <c r="D32" i="1"/>
  <c r="C32" i="1"/>
  <c r="B32" i="1"/>
  <c r="I31" i="1"/>
  <c r="F31" i="1"/>
  <c r="E31" i="1"/>
  <c r="D31" i="1"/>
  <c r="C31" i="1"/>
  <c r="B31" i="1"/>
  <c r="I30" i="1"/>
  <c r="F30" i="1"/>
  <c r="E30" i="1"/>
  <c r="D30" i="1"/>
  <c r="C30" i="1"/>
  <c r="B30" i="1"/>
  <c r="I29" i="1"/>
  <c r="F29" i="1"/>
  <c r="E29" i="1"/>
  <c r="D29" i="1"/>
  <c r="C29" i="1"/>
  <c r="B29" i="1"/>
  <c r="I28" i="1"/>
  <c r="F28" i="1"/>
  <c r="E28" i="1"/>
  <c r="D28" i="1"/>
  <c r="C28" i="1"/>
  <c r="B28" i="1"/>
  <c r="I27" i="1"/>
  <c r="F27" i="1"/>
  <c r="E27" i="1"/>
  <c r="D27" i="1"/>
  <c r="C27" i="1"/>
  <c r="B27" i="1"/>
  <c r="I26" i="1"/>
  <c r="F26" i="1"/>
  <c r="E26" i="1"/>
  <c r="D26" i="1"/>
  <c r="C26" i="1"/>
  <c r="B26" i="1"/>
  <c r="I25" i="1"/>
  <c r="F25" i="1"/>
  <c r="E25" i="1"/>
  <c r="D25" i="1"/>
  <c r="C25" i="1"/>
  <c r="B25" i="1"/>
  <c r="I24" i="1"/>
  <c r="F24" i="1"/>
  <c r="E24" i="1"/>
  <c r="D24" i="1"/>
  <c r="C24" i="1"/>
  <c r="B24" i="1"/>
  <c r="I23" i="1"/>
  <c r="F23" i="1"/>
  <c r="E23" i="1"/>
  <c r="D23" i="1"/>
  <c r="C23" i="1"/>
  <c r="B23" i="1"/>
  <c r="I22" i="1"/>
  <c r="F22" i="1"/>
  <c r="E22" i="1"/>
  <c r="D22" i="1"/>
  <c r="C22" i="1"/>
  <c r="B22" i="1"/>
  <c r="I21" i="1"/>
  <c r="F21" i="1"/>
  <c r="E21" i="1"/>
  <c r="D21" i="1"/>
  <c r="C21" i="1"/>
  <c r="B21" i="1"/>
  <c r="I20" i="1"/>
  <c r="F20" i="1"/>
  <c r="E20" i="1"/>
  <c r="D20" i="1"/>
  <c r="C20" i="1"/>
  <c r="B20" i="1"/>
  <c r="I19" i="1"/>
  <c r="F19" i="1"/>
  <c r="E19" i="1"/>
  <c r="D19" i="1"/>
  <c r="C19" i="1"/>
  <c r="B19" i="1"/>
  <c r="I18" i="1"/>
  <c r="F18" i="1"/>
  <c r="E18" i="1"/>
  <c r="D18" i="1"/>
  <c r="C18" i="1"/>
  <c r="B18" i="1"/>
  <c r="I17" i="1"/>
  <c r="F17" i="1"/>
  <c r="E17" i="1"/>
  <c r="D17" i="1"/>
  <c r="C17" i="1"/>
  <c r="B17" i="1"/>
  <c r="I16" i="1"/>
  <c r="F16" i="1"/>
  <c r="E16" i="1"/>
  <c r="D16" i="1"/>
  <c r="C16" i="1"/>
  <c r="B16" i="1"/>
  <c r="I15" i="1"/>
  <c r="F15" i="1"/>
  <c r="E15" i="1"/>
  <c r="D15" i="1"/>
  <c r="C15" i="1"/>
  <c r="B15" i="1"/>
  <c r="I14" i="1"/>
  <c r="F14" i="1"/>
  <c r="E14" i="1"/>
  <c r="D14" i="1"/>
  <c r="C14" i="1"/>
  <c r="B14" i="1"/>
  <c r="I13" i="1"/>
  <c r="F13" i="1"/>
  <c r="E13" i="1"/>
  <c r="D13" i="1"/>
  <c r="C13" i="1"/>
  <c r="B13" i="1"/>
  <c r="I12" i="1"/>
  <c r="F12" i="1"/>
  <c r="E12" i="1"/>
  <c r="D12" i="1"/>
  <c r="C12" i="1"/>
  <c r="B12" i="1"/>
  <c r="I11" i="1"/>
  <c r="F11" i="1"/>
  <c r="E11" i="1"/>
  <c r="D11" i="1"/>
  <c r="C11" i="1"/>
  <c r="B11" i="1"/>
  <c r="I10" i="1"/>
  <c r="F10" i="1"/>
  <c r="E10" i="1"/>
  <c r="D10" i="1"/>
  <c r="C10" i="1"/>
  <c r="B10" i="1"/>
  <c r="I9" i="1"/>
  <c r="F9" i="1"/>
  <c r="E9" i="1"/>
  <c r="D9" i="1"/>
  <c r="C9" i="1"/>
  <c r="B9" i="1"/>
  <c r="I8" i="1"/>
  <c r="F8" i="1"/>
  <c r="E8" i="1"/>
  <c r="D8" i="1"/>
  <c r="C8" i="1"/>
  <c r="B8" i="1"/>
  <c r="I7" i="1"/>
  <c r="F7" i="1"/>
  <c r="E7" i="1"/>
  <c r="D7" i="1"/>
  <c r="C7" i="1"/>
  <c r="B7" i="1"/>
  <c r="I6" i="1"/>
  <c r="F6" i="1"/>
  <c r="E6" i="1"/>
  <c r="D6" i="1"/>
  <c r="C6" i="1"/>
  <c r="B6" i="1"/>
  <c r="I5" i="1"/>
  <c r="F5" i="1"/>
  <c r="E5" i="1"/>
  <c r="D5" i="1"/>
  <c r="C5" i="1"/>
  <c r="B5" i="1"/>
  <c r="I4" i="1"/>
  <c r="F4" i="1"/>
  <c r="E4" i="1"/>
  <c r="D4" i="1"/>
  <c r="C4" i="1"/>
  <c r="B4" i="1"/>
  <c r="I3" i="1"/>
  <c r="F3" i="1"/>
  <c r="E3" i="1"/>
  <c r="D3" i="1"/>
  <c r="C3" i="1"/>
  <c r="B3" i="1"/>
  <c r="S31" i="1"/>
  <c r="S30" i="1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42" i="1" l="1"/>
  <c r="H98" i="1"/>
  <c r="H122" i="1"/>
  <c r="H146" i="1"/>
  <c r="H162" i="1"/>
  <c r="H178" i="1"/>
  <c r="H186" i="1"/>
  <c r="H210" i="1"/>
  <c r="H218" i="1"/>
  <c r="H234" i="1"/>
  <c r="H242" i="1"/>
  <c r="H250" i="1"/>
  <c r="H10" i="1"/>
  <c r="H50" i="1"/>
  <c r="H90" i="1"/>
  <c r="H114" i="1"/>
  <c r="H138" i="1"/>
  <c r="H154" i="1"/>
  <c r="H226" i="1"/>
  <c r="H39" i="1"/>
  <c r="H87" i="1"/>
  <c r="H103" i="1"/>
  <c r="H119" i="1"/>
  <c r="H127" i="1"/>
  <c r="H135" i="1"/>
  <c r="H151" i="1"/>
  <c r="H167" i="1"/>
  <c r="H175" i="1"/>
  <c r="H183" i="1"/>
  <c r="H191" i="1"/>
  <c r="H199" i="1"/>
  <c r="H215" i="1"/>
  <c r="H223" i="1"/>
  <c r="H239" i="1"/>
  <c r="H247" i="1"/>
  <c r="H47" i="1"/>
  <c r="H95" i="1"/>
  <c r="H143" i="1"/>
  <c r="H231" i="1"/>
  <c r="H40" i="1"/>
  <c r="H80" i="1"/>
  <c r="H96" i="1"/>
  <c r="H112" i="1"/>
  <c r="H120" i="1"/>
  <c r="H136" i="1"/>
  <c r="H144" i="1"/>
  <c r="H160" i="1"/>
  <c r="H168" i="1"/>
  <c r="H176" i="1"/>
  <c r="H184" i="1"/>
  <c r="H192" i="1"/>
  <c r="H200" i="1"/>
  <c r="H208" i="1"/>
  <c r="H216" i="1"/>
  <c r="H232" i="1"/>
  <c r="H240" i="1"/>
  <c r="H248" i="1"/>
  <c r="H32" i="1"/>
  <c r="H48" i="1"/>
  <c r="H88" i="1"/>
  <c r="H104" i="1"/>
  <c r="H128" i="1"/>
  <c r="H152" i="1"/>
  <c r="H224" i="1"/>
  <c r="H41" i="1"/>
  <c r="H81" i="1"/>
  <c r="H97" i="1"/>
  <c r="H113" i="1"/>
  <c r="H121" i="1"/>
  <c r="H129" i="1"/>
  <c r="H137" i="1"/>
  <c r="H153" i="1"/>
  <c r="H161" i="1"/>
  <c r="H169" i="1"/>
  <c r="H177" i="1"/>
  <c r="H185" i="1"/>
  <c r="H193" i="1"/>
  <c r="H201" i="1"/>
  <c r="H209" i="1"/>
  <c r="H217" i="1"/>
  <c r="H225" i="1"/>
  <c r="H241" i="1"/>
  <c r="H249" i="1"/>
  <c r="H33" i="1"/>
  <c r="H49" i="1"/>
  <c r="H89" i="1"/>
  <c r="H105" i="1"/>
  <c r="H145" i="1"/>
  <c r="H233" i="1"/>
  <c r="H106" i="1"/>
  <c r="H170" i="1"/>
  <c r="H194" i="1"/>
  <c r="H202" i="1"/>
  <c r="H3" i="1"/>
  <c r="H11" i="1"/>
  <c r="H35" i="1"/>
  <c r="H43" i="1"/>
  <c r="H51" i="1"/>
  <c r="H75" i="1"/>
  <c r="H91" i="1"/>
  <c r="H99" i="1"/>
  <c r="H115" i="1"/>
  <c r="H123" i="1"/>
  <c r="H131" i="1"/>
  <c r="H139" i="1"/>
  <c r="H147" i="1"/>
  <c r="H155" i="1"/>
  <c r="H163" i="1"/>
  <c r="H179" i="1"/>
  <c r="H187" i="1"/>
  <c r="H195" i="1"/>
  <c r="H203" i="1"/>
  <c r="H211" i="1"/>
  <c r="H219" i="1"/>
  <c r="H227" i="1"/>
  <c r="H235" i="1"/>
  <c r="H243" i="1"/>
  <c r="H251" i="1"/>
  <c r="H19" i="1"/>
  <c r="H83" i="1"/>
  <c r="H171" i="1"/>
  <c r="H4" i="1"/>
  <c r="H44" i="1"/>
  <c r="H52" i="1"/>
  <c r="H60" i="1"/>
  <c r="H76" i="1"/>
  <c r="H84" i="1"/>
  <c r="H92" i="1"/>
  <c r="H100" i="1"/>
  <c r="H108" i="1"/>
  <c r="H116" i="1"/>
  <c r="H124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36" i="1"/>
  <c r="H68" i="1"/>
  <c r="H132" i="1"/>
  <c r="H5" i="1"/>
  <c r="H37" i="1"/>
  <c r="H45" i="1"/>
  <c r="H53" i="1"/>
  <c r="H69" i="1"/>
  <c r="H77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R31" i="1" s="1"/>
  <c r="H85" i="1"/>
  <c r="H7" i="1"/>
  <c r="H15" i="1"/>
  <c r="H23" i="1"/>
  <c r="H31" i="1"/>
  <c r="H55" i="1"/>
  <c r="H63" i="1"/>
  <c r="H71" i="1"/>
  <c r="H79" i="1"/>
  <c r="H111" i="1"/>
  <c r="H159" i="1"/>
  <c r="H207" i="1"/>
  <c r="H8" i="1"/>
  <c r="H16" i="1"/>
  <c r="H24" i="1"/>
  <c r="H56" i="1"/>
  <c r="H64" i="1"/>
  <c r="H72" i="1"/>
  <c r="H9" i="1"/>
  <c r="H17" i="1"/>
  <c r="H25" i="1"/>
  <c r="H57" i="1"/>
  <c r="H65" i="1"/>
  <c r="H73" i="1"/>
  <c r="H18" i="1"/>
  <c r="H26" i="1"/>
  <c r="H34" i="1"/>
  <c r="H58" i="1"/>
  <c r="H66" i="1"/>
  <c r="H74" i="1"/>
  <c r="H82" i="1"/>
  <c r="H130" i="1"/>
  <c r="H59" i="1"/>
  <c r="H67" i="1"/>
  <c r="H107" i="1"/>
  <c r="H27" i="1"/>
  <c r="H12" i="1"/>
  <c r="H20" i="1"/>
  <c r="H28" i="1"/>
  <c r="H13" i="1"/>
  <c r="H21" i="1"/>
  <c r="H29" i="1"/>
  <c r="H61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L19" i="10"/>
  <c r="L15" i="10"/>
  <c r="R30" i="1" l="1"/>
  <c r="N20" i="10"/>
  <c r="N19" i="10"/>
  <c r="N18" i="10"/>
  <c r="L9" i="10"/>
  <c r="L7" i="10"/>
  <c r="L6" i="10"/>
  <c r="R5" i="10"/>
  <c r="Q5" i="10"/>
  <c r="P5" i="10"/>
  <c r="O5" i="10"/>
  <c r="N5" i="10"/>
  <c r="L5" i="10"/>
  <c r="L4" i="10"/>
  <c r="L3" i="10"/>
  <c r="N19" i="9"/>
  <c r="N20" i="9"/>
  <c r="N18" i="9"/>
  <c r="C7" i="10" l="1"/>
  <c r="C5" i="10"/>
  <c r="C6" i="10"/>
  <c r="C8" i="10"/>
  <c r="C9" i="10"/>
  <c r="D9" i="10"/>
  <c r="D5" i="10"/>
  <c r="E5" i="10"/>
  <c r="F5" i="10"/>
  <c r="G5" i="10"/>
  <c r="H5" i="10"/>
  <c r="D6" i="10"/>
  <c r="G8" i="10"/>
  <c r="H8" i="10"/>
  <c r="D8" i="10"/>
  <c r="E9" i="10"/>
  <c r="E8" i="10"/>
  <c r="F9" i="10"/>
  <c r="G9" i="10"/>
  <c r="H9" i="10"/>
  <c r="H6" i="10"/>
  <c r="G7" i="10"/>
  <c r="F8" i="10"/>
  <c r="E6" i="10"/>
  <c r="F6" i="10"/>
  <c r="G6" i="10"/>
  <c r="D7" i="10"/>
  <c r="E7" i="10"/>
  <c r="F7" i="10"/>
  <c r="H7" i="10"/>
  <c r="R5" i="9"/>
  <c r="N5" i="9" l="1"/>
  <c r="O5" i="9"/>
  <c r="P5" i="9"/>
  <c r="Q5" i="9"/>
  <c r="L4" i="9"/>
  <c r="L6" i="9"/>
  <c r="L5" i="9"/>
  <c r="L7" i="9"/>
  <c r="L3" i="9"/>
  <c r="L9" i="9"/>
  <c r="C6" i="9" l="1"/>
  <c r="C5" i="9"/>
  <c r="C7" i="9"/>
  <c r="C9" i="9"/>
  <c r="C8" i="9"/>
  <c r="G8" i="9"/>
  <c r="H9" i="9"/>
  <c r="G5" i="9"/>
  <c r="F5" i="9"/>
  <c r="E5" i="9"/>
  <c r="D5" i="9"/>
  <c r="H8" i="9"/>
  <c r="H6" i="9"/>
  <c r="H7" i="9"/>
  <c r="H5" i="9"/>
  <c r="F7" i="9"/>
  <c r="E7" i="9"/>
  <c r="F6" i="9"/>
  <c r="F9" i="9"/>
  <c r="D9" i="9"/>
  <c r="F8" i="9"/>
  <c r="D8" i="9"/>
  <c r="D7" i="9"/>
  <c r="G6" i="9"/>
  <c r="E6" i="9"/>
  <c r="D6" i="9"/>
  <c r="G9" i="9"/>
  <c r="E9" i="9"/>
  <c r="E8" i="9"/>
  <c r="G7" i="9"/>
</calcChain>
</file>

<file path=xl/sharedStrings.xml><?xml version="1.0" encoding="utf-8"?>
<sst xmlns="http://schemas.openxmlformats.org/spreadsheetml/2006/main" count="525" uniqueCount="156">
  <si>
    <t>TwoPercent</t>
  </si>
  <si>
    <t>PiStarFOMC</t>
  </si>
  <si>
    <t>FedFundsRate</t>
  </si>
  <si>
    <t>FedFundsRateLag1</t>
  </si>
  <si>
    <t>RstarFOMCCentTend</t>
  </si>
  <si>
    <t>RstarFOMCMedian</t>
  </si>
  <si>
    <t>LWRstar1side</t>
  </si>
  <si>
    <t>LWRstar2side</t>
  </si>
  <si>
    <t>RstarLW1sideRT</t>
  </si>
  <si>
    <t>CBOGDPgap</t>
  </si>
  <si>
    <t>BoardModelGDPgap</t>
  </si>
  <si>
    <t>U3gapSPF</t>
  </si>
  <si>
    <t>U3gapFOMC</t>
  </si>
  <si>
    <t>U3gapCBO</t>
  </si>
  <si>
    <t>U6gapCBO</t>
  </si>
  <si>
    <t>ZPopGapCBO</t>
  </si>
  <si>
    <t>U3gapBoardModel</t>
  </si>
  <si>
    <t>BoardModelGDPgap1side</t>
  </si>
  <si>
    <t>U3gapBoardModel1side</t>
  </si>
  <si>
    <t>CBOGDPgapRTest1</t>
  </si>
  <si>
    <t>CBOGDPgapRTest2</t>
  </si>
  <si>
    <t>CBOGDPgapRTest3</t>
  </si>
  <si>
    <t>U3gapCBORTest1</t>
  </si>
  <si>
    <t>U3gapCBORTest2</t>
  </si>
  <si>
    <t>U3gapCBORTest3</t>
  </si>
  <si>
    <t>U3gapCBORTest4</t>
  </si>
  <si>
    <t>CorePCEInflation</t>
  </si>
  <si>
    <t>PCEInflation</t>
  </si>
  <si>
    <t>ExpectedPCEInflation</t>
  </si>
  <si>
    <t>CorePCEInflationRTest1</t>
  </si>
  <si>
    <t>CorePCEInflationRTest2</t>
  </si>
  <si>
    <t>CorePCEInflationRTest3</t>
  </si>
  <si>
    <t>PCEInflationRTest1</t>
  </si>
  <si>
    <t>PCEInflationRTest2</t>
  </si>
  <si>
    <t>PCEInflationRTest3</t>
  </si>
  <si>
    <t>2 percent</t>
  </si>
  <si>
    <t>Longer-run PCE inflation forecast, FOMC SEP Central Tendency</t>
  </si>
  <si>
    <t xml:space="preserve">Actual effective fed funds rate </t>
  </si>
  <si>
    <t>Effective fed funds rate, Lagged 1-quarter</t>
  </si>
  <si>
    <t>Real GDP gap, CBO</t>
  </si>
  <si>
    <t>Twice unemployment rate gap, Survey of Professional Forecasters</t>
  </si>
  <si>
    <t>Twice unemployment rate gap, FOMC SEP</t>
  </si>
  <si>
    <t>Twice unemployment rate gap, CBO</t>
  </si>
  <si>
    <t>U6 gap, consistent with CBO natural rate of unemployment</t>
  </si>
  <si>
    <t>ZPOP gap, consistent with CBO natural rate of unemployment</t>
  </si>
  <si>
    <t>Real GDP gap, BOG model, 1-sided estimate</t>
  </si>
  <si>
    <t>Twice unemployment rate gap, BOG model, 1-sided estimate</t>
  </si>
  <si>
    <t>Real GDP gap, CBO, real-time (1st GDP estimate)</t>
  </si>
  <si>
    <t>Real GDP gap, CBO, real-time (2nd GDP estimate)</t>
  </si>
  <si>
    <t>Real GDP gap, CBO, real-time (3rd GDP estimate)</t>
  </si>
  <si>
    <t>Twice unemployment rate gap, real-time (1st unempl. estimate)</t>
  </si>
  <si>
    <t>Twice unemployment rate gap, real-time (2nd unempl. estimate)</t>
  </si>
  <si>
    <t>Twice unemployment rate gap, real-time (3rd unempl. estimate)</t>
  </si>
  <si>
    <t>Twice unemployment rate gap, real-time (4th unempl. estimate)</t>
  </si>
  <si>
    <t>Core PCE inflation, 4-quarter</t>
  </si>
  <si>
    <t>PCE inflation, 4-quarter</t>
  </si>
  <si>
    <t xml:space="preserve">Survey of Professional Forecasters expected 4-quarter PCE inflation </t>
  </si>
  <si>
    <t>Core PCE inflation, 4-quarter, real-time (1st estimate)</t>
  </si>
  <si>
    <t>Core PCE inflation, 4-quarter, real-time (2nd estimate)</t>
  </si>
  <si>
    <t>Core PCE inflation, 4-quarter, real-time (3rd estimate)</t>
  </si>
  <si>
    <t>PCE inflation, 4-quarter, real-time (1st estimate)</t>
  </si>
  <si>
    <t>PCE inflation, 4-quarter, real-time (2nd estimate)</t>
  </si>
  <si>
    <t>PCE inflation, 4-quarter, real-time (3rd estimate)</t>
  </si>
  <si>
    <t>Choice for inflation target</t>
  </si>
  <si>
    <t>Choice for resource gap</t>
  </si>
  <si>
    <t>Choice for inflation measure</t>
  </si>
  <si>
    <t>Taylor rule prescription</t>
  </si>
  <si>
    <t>Actual Fed Funds Rate</t>
  </si>
  <si>
    <t>Choice for resource gap  (Tab "GapMeasures")</t>
  </si>
  <si>
    <t>Variable Name</t>
  </si>
  <si>
    <t>Description</t>
  </si>
  <si>
    <t>Choice for inflation target  (Tab "InflationTargetMeasures")</t>
  </si>
  <si>
    <t>Choice for inflation measure  (Tab "InflationMeasures")</t>
  </si>
  <si>
    <t>Interest rate smoothing coefficients:  Standard choices are 0 and 0.85</t>
  </si>
  <si>
    <t>Weight on resource gap:  Standard choices are 0.5 and 1</t>
  </si>
  <si>
    <t>Real GDP gap, BOG model, 2-sided estimate</t>
  </si>
  <si>
    <t>Twice unemployment rate gap, BOG model, 2-sided estimate</t>
  </si>
  <si>
    <t>Implied rate derived from FOMC SEP Central Tendency</t>
  </si>
  <si>
    <t>Implied rate derived from FOMC SEP Median</t>
  </si>
  <si>
    <t>Laubach-Williams model 1-sided estimate</t>
  </si>
  <si>
    <t>Laubach-Williams model 2-sided estimate</t>
  </si>
  <si>
    <t>Laubach-Williams model 1-sided estimate, real-time</t>
  </si>
  <si>
    <t>Effective federal funds rate, lagged 1-quarter</t>
  </si>
  <si>
    <t>Actual effective federal funds rate, quarterly average</t>
  </si>
  <si>
    <t>Choice for natural real interest rate (Tab "InterestRateMeasures")</t>
  </si>
  <si>
    <t>Choice for natural real interest rate</t>
  </si>
  <si>
    <t>Date of last update</t>
  </si>
  <si>
    <t>RstarHLW1sideRT</t>
  </si>
  <si>
    <t>RstarHLW1side</t>
  </si>
  <si>
    <t>RstarLubikMatthes</t>
  </si>
  <si>
    <t>Holston-Laubach-Williams model 1-sided estimate</t>
  </si>
  <si>
    <t>Holston-Laubach-Williams model 1-sided estimate, real-time</t>
  </si>
  <si>
    <t>Lubik-Matthes model</t>
  </si>
  <si>
    <t>EPopGapCBO</t>
  </si>
  <si>
    <t>Twice employment-population ratio gap, CBO</t>
  </si>
  <si>
    <t>Emp-Pop</t>
  </si>
  <si>
    <t>GDP</t>
  </si>
  <si>
    <t>HLW 2017 model</t>
  </si>
  <si>
    <t>LW 2003 model</t>
  </si>
  <si>
    <t>LM 2015 model</t>
  </si>
  <si>
    <t>FOMC Longer-run</t>
  </si>
  <si>
    <t>Note on the shading scheme</t>
  </si>
  <si>
    <r>
      <t>Let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be the prescription of the fed funds rate from a particular version of the Taylor rule.</t>
    </r>
  </si>
  <si>
    <t>Measures of r*</t>
  </si>
  <si>
    <t>Measure of Gap (CBO Consistent)</t>
  </si>
  <si>
    <t>Parameter values that user can modify</t>
  </si>
  <si>
    <t>Variable values being read in from data sheets:  No need to modify</t>
  </si>
  <si>
    <t xml:space="preserve">Measures of the resources gap [in GDP gap equivalent units] </t>
  </si>
  <si>
    <t>Measure of r*</t>
  </si>
  <si>
    <t>LW is Laubach and Williams; and LM is Lubik and Matthes</t>
  </si>
  <si>
    <r>
      <rPr>
        <b/>
        <sz val="11"/>
        <color theme="1"/>
        <rFont val="Calibri"/>
        <family val="2"/>
        <scheme val="minor"/>
      </rPr>
      <t>Note on r* measures</t>
    </r>
    <r>
      <rPr>
        <sz val="11"/>
        <color theme="1"/>
        <rFont val="Calibri"/>
        <family val="2"/>
        <scheme val="minor"/>
      </rPr>
      <t>:  HLW is Holston, Laubach and Williams;</t>
    </r>
  </si>
  <si>
    <t>Taylor Rule Fed Funds Prescription Heatmap</t>
  </si>
  <si>
    <t>ZPOP</t>
  </si>
  <si>
    <t>Prescriptions using Chosen Measure of Inflation</t>
  </si>
  <si>
    <t>Chosen Measure of Inflation (4-quarter)</t>
  </si>
  <si>
    <t>Lagged Fed Funds Rate</t>
  </si>
  <si>
    <t>The general cell shading scheme is:</t>
  </si>
  <si>
    <t>Let FFR be the value of the fed funds rate being compared to the prescription.</t>
  </si>
  <si>
    <t>For example, FFR could be the current midpoint of the target range for the funds rate.</t>
  </si>
  <si>
    <t>Weight on resource gap:  Standard choices are 0.5 (Taylor 1993) and 1.0 (Taylor 1999).  Between 0 and 5.  Default 0.5</t>
  </si>
  <si>
    <t>Fed's inflation objection:  Standard/default choice 2.0.  Must be positive.</t>
  </si>
  <si>
    <t>Interest rate smoothing coefficient:  Standard choices are 0 and 0.85 [Must be between 0 and 0.99].  Default is 0.</t>
  </si>
  <si>
    <t>Quarter Being Considered:  [15th day of 2nd month of the last quarter in the spreadsheet]</t>
  </si>
  <si>
    <t>All Possible Choices for the Fed Funds Rate</t>
  </si>
  <si>
    <t>All Possible Choices for Inflation Measures</t>
  </si>
  <si>
    <t>Note:  We  give the user one of 3 choices, "CorePCEInflation" [Default], "PCEInflation", and "ExpectedPCEInflation".</t>
  </si>
  <si>
    <t>If the second to last quarter is chosen, user has 1 choice for the fed funds rate:  Average effective fed funds rate for that quarter.</t>
  </si>
  <si>
    <t>One Possible Choice for the Fed Funds Rate</t>
  </si>
  <si>
    <t>Average effective fed funds rate for the  quarter</t>
  </si>
  <si>
    <t>Note:  We  give the user one of 3 choices, "Core PCE inflation, 4-quarter" [Default], "PCE inflation, 4-quarter", and "Survey of Professional Forecasters expected 4-quarter PCE inflation ".</t>
  </si>
  <si>
    <t>Futures market prediction of average effective fed funds rate</t>
  </si>
  <si>
    <t>Current target fed funds rate [midpoint of range]</t>
  </si>
  <si>
    <t>Quarter Being Considered:  [15th day of 2nd month of the second to last quarter in the spreadsheet]</t>
  </si>
  <si>
    <r>
      <t>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&gt; 1.25%</t>
    </r>
  </si>
  <si>
    <r>
      <t>0.75%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1.25%</t>
    </r>
  </si>
  <si>
    <r>
      <t>0.25%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0.75%</t>
    </r>
  </si>
  <si>
    <r>
      <t>-0.25%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0.25%</t>
    </r>
  </si>
  <si>
    <r>
      <t>-0.75%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-0.25%</t>
    </r>
  </si>
  <si>
    <r>
      <t>-1.25%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-0.75%</t>
    </r>
  </si>
  <si>
    <r>
      <t>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-1.25%</t>
    </r>
  </si>
  <si>
    <t>If the last quarter is chosen, user has 3 choices for the fed funds rate.  "Predicted effective fed funds rate assuming no change in target range" [Default], "Futures market prediction of average effective fed funds rate", and "Current target fed funds rate, midpoint of range".</t>
  </si>
  <si>
    <r>
      <rPr>
        <b/>
        <sz val="11"/>
        <color theme="1"/>
        <rFont val="Calibri"/>
        <family val="2"/>
        <scheme val="minor"/>
      </rPr>
      <t>Note on r* measures</t>
    </r>
    <r>
      <rPr>
        <sz val="11"/>
        <color theme="1"/>
        <rFont val="Calibri"/>
        <family val="2"/>
        <scheme val="minor"/>
      </rPr>
      <t>:  HLW denotes Holston, Laubach and Williams;</t>
    </r>
  </si>
  <si>
    <t>LW denotes Laubach and Williams; and LM denotes Lubik and Matthes</t>
  </si>
  <si>
    <t>Predicted effective fed funds rate assuming no change in target range [Default]</t>
  </si>
  <si>
    <t>U-3</t>
  </si>
  <si>
    <t>U-6</t>
  </si>
  <si>
    <t>U-3 Gap</t>
  </si>
  <si>
    <t>Fed SEP-LR</t>
  </si>
  <si>
    <t>Taylor93GDP:  pi=Core PCE,piTarget=2%,Rstar=LW 1-sided,Gap=CBO GDP gap,Smoothing=0,Gap weight=0.5</t>
  </si>
  <si>
    <t>FOMCTaylor93UR:  pi=Core PCE,piTarget=2%,Rstar=FOMC Median,Gap=FOMC U3 gap,Smoothing=0,Gap weight=0.5</t>
  </si>
  <si>
    <t>FOMCTaylor99UR:  pi=Core PCE,piTarget=2%,Rstar=FOMC Median,Gap=FOMC U3 gap,Smoothing=0,Gap weight=1.0</t>
  </si>
  <si>
    <t>.</t>
  </si>
  <si>
    <t>2022:Q1</t>
  </si>
  <si>
    <t>2022:Q2</t>
  </si>
  <si>
    <t>PTR</t>
  </si>
  <si>
    <t>10-year expected PCE price inflation (Survey of Professional Forecasters)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</si>
</sst>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00000000"/>
    <numFmt numFmtId="166" formatCode="0.0000"/>
    <numFmt numFmtId="167" formatCode="0.00000"/>
    <numFmt numFmtId="168" formatCode="0.0000000000"/>
    <numFmt numFmtId="169" formatCode="0.000000000000"/>
    <numFmt numFmtId="170" formatCode="0.000000"/>
    <numFmt numFmtId="171" formatCode="0.00000000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14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14" fontId="4" fillId="0" borderId="0" xfId="0" applyNumberFormat="1" applyFont="1"/>
    <xf numFmtId="2" fontId="4" fillId="0" borderId="0" xfId="0" applyNumberFormat="1" applyFont="1"/>
    <xf numFmtId="0" fontId="13" fillId="0" borderId="0" xfId="0" applyFont="1"/>
    <xf numFmtId="2" fontId="13" fillId="0" borderId="0" xfId="0" applyNumberFormat="1" applyFont="1"/>
    <xf numFmtId="14" fontId="13" fillId="0" borderId="0" xfId="0" applyNumberFormat="1" applyFont="1"/>
    <xf numFmtId="0" fontId="14" fillId="0" borderId="0" xfId="0" applyFont="1"/>
    <xf numFmtId="14" fontId="1" fillId="0" borderId="0" xfId="0" applyNumberFormat="1" applyFont="1"/>
    <xf numFmtId="0" fontId="0" fillId="0" borderId="0" xfId="0"/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  <xf numFmtId="0" fontId="16" fillId="2" borderId="0" xfId="0" applyFont="1" applyFill="1"/>
    <xf numFmtId="0" fontId="18" fillId="2" borderId="0" xfId="0" applyFont="1" applyFill="1"/>
    <xf numFmtId="0" fontId="16" fillId="3" borderId="0" xfId="0" applyFont="1" applyFill="1"/>
    <xf numFmtId="0" fontId="16" fillId="5" borderId="0" xfId="0" applyFont="1" applyFill="1"/>
    <xf numFmtId="0" fontId="16" fillId="4" borderId="0" xfId="0" applyFont="1" applyFill="1"/>
    <xf numFmtId="0" fontId="16" fillId="2" borderId="0" xfId="0" quotePrefix="1" applyFont="1" applyFill="1"/>
    <xf numFmtId="0" fontId="16" fillId="6" borderId="0" xfId="0" quotePrefix="1" applyFont="1" applyFill="1"/>
    <xf numFmtId="0" fontId="16" fillId="7" borderId="0" xfId="0" quotePrefix="1" applyFont="1" applyFill="1"/>
    <xf numFmtId="0" fontId="16" fillId="8" borderId="0" xfId="0" quotePrefix="1" applyFont="1" applyFill="1"/>
    <xf numFmtId="0" fontId="19" fillId="2" borderId="0" xfId="0" applyFont="1" applyFill="1"/>
    <xf numFmtId="0" fontId="20" fillId="2" borderId="0" xfId="0" applyFont="1" applyFill="1"/>
    <xf numFmtId="0" fontId="10" fillId="2" borderId="0" xfId="0" applyFont="1" applyFill="1"/>
    <xf numFmtId="0" fontId="21" fillId="2" borderId="0" xfId="0" applyFont="1" applyFill="1"/>
    <xf numFmtId="2" fontId="10" fillId="2" borderId="0" xfId="0" applyNumberFormat="1" applyFont="1" applyFill="1"/>
    <xf numFmtId="0" fontId="2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14" fontId="2" fillId="2" borderId="0" xfId="0" applyNumberFormat="1" applyFont="1" applyFill="1"/>
    <xf numFmtId="0" fontId="14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2" fillId="2" borderId="0" xfId="0" applyFont="1" applyFill="1" applyAlignment="1"/>
    <xf numFmtId="165" fontId="1" fillId="2" borderId="0" xfId="0" applyNumberFormat="1" applyFont="1" applyFill="1"/>
    <xf numFmtId="165" fontId="10" fillId="2" borderId="0" xfId="0" applyNumberFormat="1" applyFont="1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9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5" fillId="0" borderId="0" xfId="0" applyFont="1"/>
    <xf numFmtId="2" fontId="15" fillId="0" borderId="0" xfId="0" applyNumberFormat="1" applyFont="1"/>
    <xf numFmtId="168" fontId="13" fillId="0" borderId="0" xfId="0" applyNumberFormat="1" applyFont="1"/>
    <xf numFmtId="169" fontId="0" fillId="0" borderId="0" xfId="0" applyNumberFormat="1" applyFont="1" applyAlignment="1">
      <alignment wrapText="1"/>
    </xf>
    <xf numFmtId="169" fontId="5" fillId="0" borderId="0" xfId="0" applyNumberFormat="1" applyFont="1" applyAlignment="1">
      <alignment horizontal="center" wrapText="1"/>
    </xf>
    <xf numFmtId="169" fontId="2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 wrapText="1"/>
    </xf>
    <xf numFmtId="169" fontId="7" fillId="0" borderId="0" xfId="0" applyNumberFormat="1" applyFont="1" applyAlignment="1">
      <alignment horizontal="center" wrapText="1"/>
    </xf>
    <xf numFmtId="169" fontId="0" fillId="0" borderId="0" xfId="0" applyNumberFormat="1" applyFont="1"/>
    <xf numFmtId="169" fontId="1" fillId="0" borderId="0" xfId="0" applyNumberFormat="1" applyFont="1"/>
    <xf numFmtId="169" fontId="10" fillId="0" borderId="0" xfId="0" applyNumberFormat="1" applyFont="1"/>
    <xf numFmtId="169" fontId="8" fillId="0" borderId="0" xfId="0" applyNumberFormat="1" applyFont="1"/>
    <xf numFmtId="169" fontId="0" fillId="0" borderId="0" xfId="0" applyNumberFormat="1"/>
    <xf numFmtId="169" fontId="6" fillId="0" borderId="0" xfId="0" applyNumberFormat="1" applyFont="1"/>
    <xf numFmtId="170" fontId="0" fillId="0" borderId="0" xfId="0" applyNumberFormat="1"/>
    <xf numFmtId="166" fontId="1" fillId="9" borderId="0" xfId="0" applyNumberFormat="1" applyFont="1" applyFill="1"/>
    <xf numFmtId="166" fontId="1" fillId="2" borderId="0" xfId="0" applyNumberFormat="1" applyFont="1" applyFill="1"/>
    <xf numFmtId="171" fontId="0" fillId="0" borderId="0" xfId="0" applyNumberFormat="1"/>
    <xf numFmtId="164" fontId="0" fillId="0" borderId="0" xfId="0" applyNumberFormat="1"/>
    <xf numFmtId="0" fontId="15" fillId="2" borderId="0" xfId="0" applyFont="1" applyFill="1" applyAlignment="1">
      <alignment textRotation="180"/>
    </xf>
    <xf numFmtId="0" fontId="15" fillId="0" borderId="0" xfId="0" applyFont="1" applyAlignment="1">
      <alignment textRotation="180"/>
    </xf>
    <xf numFmtId="0" fontId="1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/>
    <xf numFmtId="0" fontId="0" fillId="10" borderId="0" xfId="0" applyFill="1"/>
  </cellXfs>
  <cellStyles count="1">
    <cellStyle name="Normal" xfId="0" builtinId="0"/>
  </cellStyles>
  <dxfs count="24"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</dxfs>
  <tableStyles count="0" defaultTableStyle="TableStyleMedium2" defaultPivotStyle="PivotStyleLight16"/>
  <colors>
    <mruColors>
      <color rgb="FF0000FF"/>
      <color rgb="FFFF00FF"/>
      <color rgb="FFFF4747"/>
      <color rgb="FFFFAFAF"/>
      <color rgb="FFFFDDDD"/>
      <color rgb="FFFFFFFF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Actual federal funds rate and Taylor rule prescriptions</a:t>
            </a:r>
          </a:p>
          <a:p>
            <a:pPr>
              <a:defRPr/>
            </a:pPr>
            <a:r>
              <a:rPr lang="en-US" sz="1000" baseline="0"/>
              <a:t>Percent, Quarterly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080707708172135E-2"/>
          <c:y val="9.936493747621214E-2"/>
          <c:w val="0.94881992937484916"/>
          <c:h val="0.74743948161426377"/>
        </c:manualLayout>
      </c:layout>
      <c:lineChart>
        <c:grouping val="standard"/>
        <c:varyColors val="0"/>
        <c:ser>
          <c:idx val="1"/>
          <c:order val="0"/>
          <c:tx>
            <c:strRef>
              <c:f>FOMCTaylor93UR!$I$2</c:f>
              <c:strCache>
                <c:ptCount val="1"/>
                <c:pt idx="0">
                  <c:v>Actual Fed Funds 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</c:numCache>
            </c:numRef>
          </c:cat>
          <c:val>
            <c:numRef>
              <c:f>FOMCTaylor93UR!$I$3:$I$827</c:f>
              <c:numCache>
                <c:formatCode>0.00</c:formatCode>
                <c:ptCount val="825"/>
                <c:pt idx="0">
                  <c:v>1.343333333333333</c:v>
                </c:pt>
                <c:pt idx="1">
                  <c:v>1.5</c:v>
                </c:pt>
                <c:pt idx="2">
                  <c:v>1.9400000000000002</c:v>
                </c:pt>
                <c:pt idx="3">
                  <c:v>2.3566666666666669</c:v>
                </c:pt>
                <c:pt idx="4">
                  <c:v>2.4833333333333334</c:v>
                </c:pt>
                <c:pt idx="5">
                  <c:v>2.6933333333333334</c:v>
                </c:pt>
                <c:pt idx="6">
                  <c:v>2.81</c:v>
                </c:pt>
                <c:pt idx="7">
                  <c:v>2.9266666666666663</c:v>
                </c:pt>
                <c:pt idx="8">
                  <c:v>2.9333333333333336</c:v>
                </c:pt>
                <c:pt idx="9">
                  <c:v>3</c:v>
                </c:pt>
                <c:pt idx="10">
                  <c:v>3.2333333333333338</c:v>
                </c:pt>
                <c:pt idx="11">
                  <c:v>3.2533333333333334</c:v>
                </c:pt>
                <c:pt idx="12">
                  <c:v>1.8633333333333335</c:v>
                </c:pt>
                <c:pt idx="13">
                  <c:v>0.94000000000000006</c:v>
                </c:pt>
                <c:pt idx="14">
                  <c:v>1.3233333333333333</c:v>
                </c:pt>
                <c:pt idx="15">
                  <c:v>2.1633333333333336</c:v>
                </c:pt>
                <c:pt idx="16">
                  <c:v>2.57</c:v>
                </c:pt>
                <c:pt idx="17">
                  <c:v>3.0833333333333335</c:v>
                </c:pt>
                <c:pt idx="18">
                  <c:v>3.5766666666666667</c:v>
                </c:pt>
                <c:pt idx="19">
                  <c:v>3.99</c:v>
                </c:pt>
                <c:pt idx="20">
                  <c:v>3.9333333333333336</c:v>
                </c:pt>
                <c:pt idx="21">
                  <c:v>3.6966666666666668</c:v>
                </c:pt>
                <c:pt idx="22">
                  <c:v>2.936666666666667</c:v>
                </c:pt>
                <c:pt idx="23">
                  <c:v>2.2966666666666669</c:v>
                </c:pt>
                <c:pt idx="24">
                  <c:v>2.0033333333333334</c:v>
                </c:pt>
                <c:pt idx="25">
                  <c:v>1.7333333333333332</c:v>
                </c:pt>
                <c:pt idx="26">
                  <c:v>1.6833333333333333</c:v>
                </c:pt>
                <c:pt idx="27">
                  <c:v>2.4</c:v>
                </c:pt>
                <c:pt idx="28">
                  <c:v>2.4566666666666666</c:v>
                </c:pt>
                <c:pt idx="29">
                  <c:v>2.6066666666666669</c:v>
                </c:pt>
                <c:pt idx="30">
                  <c:v>2.8466666666666671</c:v>
                </c:pt>
                <c:pt idx="31">
                  <c:v>2.9233333333333333</c:v>
                </c:pt>
                <c:pt idx="32">
                  <c:v>2.9666666666666668</c:v>
                </c:pt>
                <c:pt idx="33">
                  <c:v>2.9633333333333334</c:v>
                </c:pt>
                <c:pt idx="34">
                  <c:v>3.33</c:v>
                </c:pt>
                <c:pt idx="35">
                  <c:v>3.4533333333333331</c:v>
                </c:pt>
                <c:pt idx="36">
                  <c:v>3.4633333333333334</c:v>
                </c:pt>
                <c:pt idx="37">
                  <c:v>3.49</c:v>
                </c:pt>
                <c:pt idx="38">
                  <c:v>3.456666666666667</c:v>
                </c:pt>
                <c:pt idx="39">
                  <c:v>3.5766666666666667</c:v>
                </c:pt>
                <c:pt idx="40">
                  <c:v>3.9766666666666666</c:v>
                </c:pt>
                <c:pt idx="41">
                  <c:v>4.0799999999999992</c:v>
                </c:pt>
                <c:pt idx="42">
                  <c:v>4.0766666666666671</c:v>
                </c:pt>
                <c:pt idx="43">
                  <c:v>4.166666666666667</c:v>
                </c:pt>
                <c:pt idx="44">
                  <c:v>4.5599999999999996</c:v>
                </c:pt>
                <c:pt idx="45">
                  <c:v>4.9133333333333331</c:v>
                </c:pt>
                <c:pt idx="46">
                  <c:v>5.41</c:v>
                </c:pt>
                <c:pt idx="47">
                  <c:v>5.5633333333333326</c:v>
                </c:pt>
                <c:pt idx="48">
                  <c:v>4.8233333333333341</c:v>
                </c:pt>
                <c:pt idx="49">
                  <c:v>3.99</c:v>
                </c:pt>
                <c:pt idx="50">
                  <c:v>3.8933333333333331</c:v>
                </c:pt>
                <c:pt idx="51">
                  <c:v>4.1733333333333329</c:v>
                </c:pt>
                <c:pt idx="52">
                  <c:v>4.79</c:v>
                </c:pt>
                <c:pt idx="53">
                  <c:v>5.9833333333333334</c:v>
                </c:pt>
                <c:pt idx="54">
                  <c:v>5.9466666666666663</c:v>
                </c:pt>
                <c:pt idx="55">
                  <c:v>5.916666666666667</c:v>
                </c:pt>
                <c:pt idx="56">
                  <c:v>6.5666666666666664</c:v>
                </c:pt>
                <c:pt idx="57">
                  <c:v>8.3266666666666662</c:v>
                </c:pt>
                <c:pt idx="58">
                  <c:v>8.9833333333333325</c:v>
                </c:pt>
                <c:pt idx="59">
                  <c:v>8.94</c:v>
                </c:pt>
                <c:pt idx="60">
                  <c:v>8.5733333333333324</c:v>
                </c:pt>
                <c:pt idx="61">
                  <c:v>7.8866666666666667</c:v>
                </c:pt>
                <c:pt idx="62">
                  <c:v>6.706666666666667</c:v>
                </c:pt>
                <c:pt idx="63">
                  <c:v>5.5666666666666673</c:v>
                </c:pt>
                <c:pt idx="64">
                  <c:v>3.8566666666666669</c:v>
                </c:pt>
                <c:pt idx="65">
                  <c:v>4.5666666666666664</c:v>
                </c:pt>
                <c:pt idx="66">
                  <c:v>5.4766666666666666</c:v>
                </c:pt>
                <c:pt idx="67">
                  <c:v>4.75</c:v>
                </c:pt>
                <c:pt idx="68">
                  <c:v>3.5466666666666669</c:v>
                </c:pt>
                <c:pt idx="69">
                  <c:v>4.3</c:v>
                </c:pt>
                <c:pt idx="70">
                  <c:v>4.7433333333333332</c:v>
                </c:pt>
                <c:pt idx="71">
                  <c:v>5.1466666666666665</c:v>
                </c:pt>
                <c:pt idx="72">
                  <c:v>6.5366666666666662</c:v>
                </c:pt>
                <c:pt idx="73">
                  <c:v>7.8166666666666673</c:v>
                </c:pt>
                <c:pt idx="74">
                  <c:v>10.56</c:v>
                </c:pt>
                <c:pt idx="75">
                  <c:v>9.9966666666666661</c:v>
                </c:pt>
                <c:pt idx="76">
                  <c:v>9.3233333333333324</c:v>
                </c:pt>
                <c:pt idx="77">
                  <c:v>11.25</c:v>
                </c:pt>
                <c:pt idx="78">
                  <c:v>12.089999999999998</c:v>
                </c:pt>
                <c:pt idx="79">
                  <c:v>9.3466666666666658</c:v>
                </c:pt>
                <c:pt idx="80">
                  <c:v>6.3033333333333337</c:v>
                </c:pt>
                <c:pt idx="81">
                  <c:v>5.4200000000000008</c:v>
                </c:pt>
                <c:pt idx="82">
                  <c:v>6.1599999999999993</c:v>
                </c:pt>
                <c:pt idx="83">
                  <c:v>5.4133333333333331</c:v>
                </c:pt>
                <c:pt idx="84">
                  <c:v>4.8266666666666671</c:v>
                </c:pt>
                <c:pt idx="85">
                  <c:v>5.1966666666666663</c:v>
                </c:pt>
                <c:pt idx="86">
                  <c:v>5.2833333333333332</c:v>
                </c:pt>
                <c:pt idx="87">
                  <c:v>4.8733333333333331</c:v>
                </c:pt>
                <c:pt idx="88">
                  <c:v>4.66</c:v>
                </c:pt>
                <c:pt idx="89">
                  <c:v>5.1566666666666663</c:v>
                </c:pt>
                <c:pt idx="90">
                  <c:v>5.82</c:v>
                </c:pt>
                <c:pt idx="91">
                  <c:v>6.5133333333333328</c:v>
                </c:pt>
                <c:pt idx="92">
                  <c:v>6.7566666666666668</c:v>
                </c:pt>
                <c:pt idx="93">
                  <c:v>7.2833333333333341</c:v>
                </c:pt>
                <c:pt idx="94">
                  <c:v>8.1</c:v>
                </c:pt>
                <c:pt idx="95">
                  <c:v>9.5833333333333339</c:v>
                </c:pt>
                <c:pt idx="96">
                  <c:v>10.073333333333334</c:v>
                </c:pt>
                <c:pt idx="97">
                  <c:v>10.18</c:v>
                </c:pt>
                <c:pt idx="98">
                  <c:v>10.946666666666667</c:v>
                </c:pt>
                <c:pt idx="99">
                  <c:v>13.576666666666666</c:v>
                </c:pt>
                <c:pt idx="100">
                  <c:v>15.046666666666667</c:v>
                </c:pt>
                <c:pt idx="101">
                  <c:v>12.686666666666667</c:v>
                </c:pt>
                <c:pt idx="102">
                  <c:v>9.836666666666666</c:v>
                </c:pt>
                <c:pt idx="103">
                  <c:v>15.853333333333333</c:v>
                </c:pt>
                <c:pt idx="104">
                  <c:v>16.569999999999997</c:v>
                </c:pt>
                <c:pt idx="105">
                  <c:v>17.78</c:v>
                </c:pt>
                <c:pt idx="106">
                  <c:v>17.576666666666664</c:v>
                </c:pt>
                <c:pt idx="107">
                  <c:v>13.586666666666666</c:v>
                </c:pt>
                <c:pt idx="108">
                  <c:v>14.226666666666667</c:v>
                </c:pt>
                <c:pt idx="109">
                  <c:v>14.513333333333334</c:v>
                </c:pt>
                <c:pt idx="110">
                  <c:v>11.006666666666668</c:v>
                </c:pt>
                <c:pt idx="111">
                  <c:v>9.2866666666666671</c:v>
                </c:pt>
                <c:pt idx="112">
                  <c:v>8.6533333333333324</c:v>
                </c:pt>
                <c:pt idx="113">
                  <c:v>8.8033333333333328</c:v>
                </c:pt>
                <c:pt idx="114">
                  <c:v>9.4599999999999991</c:v>
                </c:pt>
                <c:pt idx="115">
                  <c:v>9.43</c:v>
                </c:pt>
                <c:pt idx="116">
                  <c:v>9.6866666666666656</c:v>
                </c:pt>
                <c:pt idx="117">
                  <c:v>10.556666666666667</c:v>
                </c:pt>
                <c:pt idx="118">
                  <c:v>11.39</c:v>
                </c:pt>
                <c:pt idx="119">
                  <c:v>9.2666666666666675</c:v>
                </c:pt>
                <c:pt idx="120">
                  <c:v>8.4766666666666666</c:v>
                </c:pt>
                <c:pt idx="121">
                  <c:v>7.9233333333333329</c:v>
                </c:pt>
                <c:pt idx="122">
                  <c:v>7.9000000000000012</c:v>
                </c:pt>
                <c:pt idx="123">
                  <c:v>8.1033333333333335</c:v>
                </c:pt>
                <c:pt idx="124">
                  <c:v>7.8266666666666671</c:v>
                </c:pt>
                <c:pt idx="125">
                  <c:v>6.919999999999999</c:v>
                </c:pt>
                <c:pt idx="126">
                  <c:v>6.206666666666667</c:v>
                </c:pt>
                <c:pt idx="127">
                  <c:v>6.2666666666666666</c:v>
                </c:pt>
                <c:pt idx="128">
                  <c:v>6.22</c:v>
                </c:pt>
                <c:pt idx="129">
                  <c:v>6.6499999999999995</c:v>
                </c:pt>
                <c:pt idx="130">
                  <c:v>6.8433333333333337</c:v>
                </c:pt>
                <c:pt idx="131">
                  <c:v>6.916666666666667</c:v>
                </c:pt>
                <c:pt idx="132">
                  <c:v>6.663333333333334</c:v>
                </c:pt>
                <c:pt idx="133">
                  <c:v>7.1566666666666663</c:v>
                </c:pt>
                <c:pt idx="134">
                  <c:v>7.9833333333333334</c:v>
                </c:pt>
                <c:pt idx="135">
                  <c:v>8.4699999999999989</c:v>
                </c:pt>
                <c:pt idx="136">
                  <c:v>9.4433333333333334</c:v>
                </c:pt>
                <c:pt idx="137">
                  <c:v>9.7266666666666666</c:v>
                </c:pt>
                <c:pt idx="138">
                  <c:v>9.0833333333333339</c:v>
                </c:pt>
                <c:pt idx="139">
                  <c:v>8.6133333333333333</c:v>
                </c:pt>
                <c:pt idx="140">
                  <c:v>8.25</c:v>
                </c:pt>
                <c:pt idx="141">
                  <c:v>8.2433333333333323</c:v>
                </c:pt>
                <c:pt idx="142">
                  <c:v>8.16</c:v>
                </c:pt>
                <c:pt idx="143">
                  <c:v>7.7433333333333323</c:v>
                </c:pt>
                <c:pt idx="144">
                  <c:v>6.4266666666666667</c:v>
                </c:pt>
                <c:pt idx="145">
                  <c:v>5.8633333333333342</c:v>
                </c:pt>
                <c:pt idx="146">
                  <c:v>5.6433333333333335</c:v>
                </c:pt>
                <c:pt idx="147">
                  <c:v>4.8166666666666664</c:v>
                </c:pt>
                <c:pt idx="148">
                  <c:v>4.0233333333333334</c:v>
                </c:pt>
                <c:pt idx="149">
                  <c:v>3.7699999999999996</c:v>
                </c:pt>
                <c:pt idx="150">
                  <c:v>3.2566666666666664</c:v>
                </c:pt>
                <c:pt idx="151">
                  <c:v>3.0366666666666666</c:v>
                </c:pt>
                <c:pt idx="152">
                  <c:v>3.0399999999999996</c:v>
                </c:pt>
                <c:pt idx="153">
                  <c:v>3</c:v>
                </c:pt>
                <c:pt idx="154">
                  <c:v>3.06</c:v>
                </c:pt>
                <c:pt idx="155">
                  <c:v>2.9899999999999998</c:v>
                </c:pt>
                <c:pt idx="156">
                  <c:v>3.2133333333333334</c:v>
                </c:pt>
                <c:pt idx="157">
                  <c:v>3.94</c:v>
                </c:pt>
                <c:pt idx="158">
                  <c:v>4.4866666666666672</c:v>
                </c:pt>
                <c:pt idx="159">
                  <c:v>5.166666666666667</c:v>
                </c:pt>
                <c:pt idx="160">
                  <c:v>5.81</c:v>
                </c:pt>
                <c:pt idx="161">
                  <c:v>6.02</c:v>
                </c:pt>
                <c:pt idx="162">
                  <c:v>5.7966666666666669</c:v>
                </c:pt>
                <c:pt idx="163">
                  <c:v>5.7199999999999989</c:v>
                </c:pt>
                <c:pt idx="164">
                  <c:v>5.3633333333333333</c:v>
                </c:pt>
                <c:pt idx="165">
                  <c:v>5.2433333333333332</c:v>
                </c:pt>
                <c:pt idx="166">
                  <c:v>5.3066666666666675</c:v>
                </c:pt>
                <c:pt idx="167">
                  <c:v>5.28</c:v>
                </c:pt>
                <c:pt idx="168">
                  <c:v>5.2766666666666673</c:v>
                </c:pt>
                <c:pt idx="169">
                  <c:v>5.5233333333333334</c:v>
                </c:pt>
                <c:pt idx="170">
                  <c:v>5.5333333333333323</c:v>
                </c:pt>
                <c:pt idx="171">
                  <c:v>5.5066666666666668</c:v>
                </c:pt>
                <c:pt idx="172">
                  <c:v>5.5200000000000005</c:v>
                </c:pt>
                <c:pt idx="173">
                  <c:v>5.5</c:v>
                </c:pt>
                <c:pt idx="174">
                  <c:v>5.5333333333333341</c:v>
                </c:pt>
                <c:pt idx="175">
                  <c:v>4.8600000000000003</c:v>
                </c:pt>
                <c:pt idx="176">
                  <c:v>4.7333333333333334</c:v>
                </c:pt>
                <c:pt idx="177">
                  <c:v>4.746666666666667</c:v>
                </c:pt>
                <c:pt idx="178">
                  <c:v>5.0933333333333337</c:v>
                </c:pt>
                <c:pt idx="179">
                  <c:v>5.3066666666666675</c:v>
                </c:pt>
                <c:pt idx="180">
                  <c:v>5.6766666666666667</c:v>
                </c:pt>
                <c:pt idx="181">
                  <c:v>6.2733333333333334</c:v>
                </c:pt>
                <c:pt idx="182">
                  <c:v>6.52</c:v>
                </c:pt>
                <c:pt idx="183">
                  <c:v>6.4733333333333336</c:v>
                </c:pt>
                <c:pt idx="184">
                  <c:v>5.5933333333333337</c:v>
                </c:pt>
                <c:pt idx="185">
                  <c:v>4.3266666666666671</c:v>
                </c:pt>
                <c:pt idx="186">
                  <c:v>3.4966666666666666</c:v>
                </c:pt>
                <c:pt idx="187">
                  <c:v>2.1333333333333333</c:v>
                </c:pt>
                <c:pt idx="188">
                  <c:v>1.7333333333333332</c:v>
                </c:pt>
                <c:pt idx="189">
                  <c:v>1.75</c:v>
                </c:pt>
                <c:pt idx="190">
                  <c:v>1.74</c:v>
                </c:pt>
                <c:pt idx="191">
                  <c:v>1.4433333333333334</c:v>
                </c:pt>
                <c:pt idx="192">
                  <c:v>1.25</c:v>
                </c:pt>
                <c:pt idx="193">
                  <c:v>1.2466666666666668</c:v>
                </c:pt>
                <c:pt idx="194">
                  <c:v>1.0166666666666666</c:v>
                </c:pt>
                <c:pt idx="195">
                  <c:v>0.99666666666666659</c:v>
                </c:pt>
                <c:pt idx="196">
                  <c:v>1.0033333333333332</c:v>
                </c:pt>
                <c:pt idx="197">
                  <c:v>1.01</c:v>
                </c:pt>
                <c:pt idx="198">
                  <c:v>1.4333333333333333</c:v>
                </c:pt>
                <c:pt idx="199">
                  <c:v>1.95</c:v>
                </c:pt>
                <c:pt idx="200">
                  <c:v>2.4699999999999998</c:v>
                </c:pt>
                <c:pt idx="201">
                  <c:v>2.9433333333333334</c:v>
                </c:pt>
                <c:pt idx="202">
                  <c:v>3.4599999999999995</c:v>
                </c:pt>
                <c:pt idx="203">
                  <c:v>3.98</c:v>
                </c:pt>
                <c:pt idx="204">
                  <c:v>4.456666666666667</c:v>
                </c:pt>
                <c:pt idx="205">
                  <c:v>4.9066666666666672</c:v>
                </c:pt>
                <c:pt idx="206">
                  <c:v>5.246666666666667</c:v>
                </c:pt>
                <c:pt idx="207">
                  <c:v>5.246666666666667</c:v>
                </c:pt>
                <c:pt idx="208">
                  <c:v>5.2566666666666668</c:v>
                </c:pt>
                <c:pt idx="209">
                  <c:v>5.25</c:v>
                </c:pt>
                <c:pt idx="210">
                  <c:v>5.0733333333333333</c:v>
                </c:pt>
                <c:pt idx="211">
                  <c:v>4.496666666666667</c:v>
                </c:pt>
                <c:pt idx="212">
                  <c:v>3.1766666666666663</c:v>
                </c:pt>
                <c:pt idx="213">
                  <c:v>2.0866666666666664</c:v>
                </c:pt>
                <c:pt idx="214">
                  <c:v>1.9400000000000002</c:v>
                </c:pt>
                <c:pt idx="215">
                  <c:v>0.5066666666666666</c:v>
                </c:pt>
                <c:pt idx="216">
                  <c:v>0.18333333333333335</c:v>
                </c:pt>
                <c:pt idx="217">
                  <c:v>0.17999999999999997</c:v>
                </c:pt>
                <c:pt idx="218">
                  <c:v>0.15666666666666665</c:v>
                </c:pt>
                <c:pt idx="219">
                  <c:v>0.12</c:v>
                </c:pt>
                <c:pt idx="220">
                  <c:v>0.13333333333333333</c:v>
                </c:pt>
                <c:pt idx="221">
                  <c:v>0.19333333333333336</c:v>
                </c:pt>
                <c:pt idx="222">
                  <c:v>0.18666666666666668</c:v>
                </c:pt>
                <c:pt idx="223">
                  <c:v>0.18666666666666668</c:v>
                </c:pt>
                <c:pt idx="224">
                  <c:v>0.15666666666666668</c:v>
                </c:pt>
                <c:pt idx="225">
                  <c:v>9.3333333333333338E-2</c:v>
                </c:pt>
                <c:pt idx="226">
                  <c:v>8.3333333333333329E-2</c:v>
                </c:pt>
                <c:pt idx="227">
                  <c:v>7.3333333333333348E-2</c:v>
                </c:pt>
                <c:pt idx="228">
                  <c:v>0.10333333333333333</c:v>
                </c:pt>
                <c:pt idx="229">
                  <c:v>0.15333333333333335</c:v>
                </c:pt>
                <c:pt idx="230">
                  <c:v>0.14333333333333334</c:v>
                </c:pt>
                <c:pt idx="231">
                  <c:v>0.16</c:v>
                </c:pt>
                <c:pt idx="232">
                  <c:v>0.14333333333333334</c:v>
                </c:pt>
                <c:pt idx="233">
                  <c:v>0.11666666666666665</c:v>
                </c:pt>
                <c:pt idx="234">
                  <c:v>8.3333333333333329E-2</c:v>
                </c:pt>
                <c:pt idx="235">
                  <c:v>8.666666666666667E-2</c:v>
                </c:pt>
                <c:pt idx="236">
                  <c:v>7.3333333333333348E-2</c:v>
                </c:pt>
                <c:pt idx="237">
                  <c:v>9.3333333333333338E-2</c:v>
                </c:pt>
                <c:pt idx="238">
                  <c:v>9.0000000000000011E-2</c:v>
                </c:pt>
                <c:pt idx="239">
                  <c:v>9.9999999999999992E-2</c:v>
                </c:pt>
                <c:pt idx="240">
                  <c:v>0.11</c:v>
                </c:pt>
                <c:pt idx="241">
                  <c:v>0.12333333333333334</c:v>
                </c:pt>
                <c:pt idx="242">
                  <c:v>0.13666666666666669</c:v>
                </c:pt>
                <c:pt idx="243">
                  <c:v>0.16</c:v>
                </c:pt>
                <c:pt idx="244">
                  <c:v>0.36000000000000004</c:v>
                </c:pt>
                <c:pt idx="245">
                  <c:v>0.37333333333333335</c:v>
                </c:pt>
                <c:pt idx="246">
                  <c:v>0.39666666666666667</c:v>
                </c:pt>
                <c:pt idx="247">
                  <c:v>0.45</c:v>
                </c:pt>
                <c:pt idx="248">
                  <c:v>0.70000000000000007</c:v>
                </c:pt>
                <c:pt idx="249">
                  <c:v>0.95000000000000007</c:v>
                </c:pt>
                <c:pt idx="250">
                  <c:v>1.1533333333333331</c:v>
                </c:pt>
                <c:pt idx="251">
                  <c:v>1.2033333333333331</c:v>
                </c:pt>
                <c:pt idx="252">
                  <c:v>1.4466666666666665</c:v>
                </c:pt>
                <c:pt idx="253">
                  <c:v>1.7366666666666666</c:v>
                </c:pt>
                <c:pt idx="254">
                  <c:v>1.9233333333333331</c:v>
                </c:pt>
                <c:pt idx="255">
                  <c:v>2.2200000000000002</c:v>
                </c:pt>
                <c:pt idx="256">
                  <c:v>2.4033333333333333</c:v>
                </c:pt>
                <c:pt idx="257">
                  <c:v>2.3966666666666669</c:v>
                </c:pt>
                <c:pt idx="258">
                  <c:v>2.19</c:v>
                </c:pt>
                <c:pt idx="259">
                  <c:v>1.6433333333333333</c:v>
                </c:pt>
                <c:pt idx="260">
                  <c:v>1.26</c:v>
                </c:pt>
                <c:pt idx="261">
                  <c:v>0.06</c:v>
                </c:pt>
                <c:pt idx="262">
                  <c:v>9.3333333333333338E-2</c:v>
                </c:pt>
                <c:pt idx="263">
                  <c:v>9.0000000000000011E-2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9.0000000000000011E-2</c:v>
                </c:pt>
                <c:pt idx="267">
                  <c:v>0.08</c:v>
                </c:pt>
                <c:pt idx="268">
                  <c:v>0.12</c:v>
                </c:pt>
                <c:pt idx="26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0-4A5A-A89C-8F7623BB9F9A}"/>
            </c:ext>
          </c:extLst>
        </c:ser>
        <c:ser>
          <c:idx val="2"/>
          <c:order val="1"/>
          <c:tx>
            <c:strRef>
              <c:f>Taylor93GDP!$H$2</c:f>
              <c:strCache>
                <c:ptCount val="1"/>
                <c:pt idx="0">
                  <c:v>Taylor93GDP:  pi=Core PCE,piTarget=2%,Rstar=LW 1-sided,Gap=CBO GDP gap,Smoothing=0,Gap weight=0.5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</c:numCache>
            </c:numRef>
          </c:cat>
          <c:val>
            <c:numRef>
              <c:f>Taylor93GDP!$H$3:$H$827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4.7736584020963297</c:v>
                </c:pt>
                <c:pt idx="25">
                  <c:v>5.5936707737380118</c:v>
                </c:pt>
                <c:pt idx="26">
                  <c:v>6.0273531777285818</c:v>
                </c:pt>
                <c:pt idx="27">
                  <c:v>6.2036307691382993</c:v>
                </c:pt>
                <c:pt idx="28">
                  <c:v>6.5310212437918986</c:v>
                </c:pt>
                <c:pt idx="29">
                  <c:v>5.7978851302024728</c:v>
                </c:pt>
                <c:pt idx="30">
                  <c:v>5.5062504000302832</c:v>
                </c:pt>
                <c:pt idx="31">
                  <c:v>4.4855317744234009</c:v>
                </c:pt>
                <c:pt idx="32">
                  <c:v>4.4301636442282621</c:v>
                </c:pt>
                <c:pt idx="33">
                  <c:v>4.429422067043264</c:v>
                </c:pt>
                <c:pt idx="34">
                  <c:v>5.4502614435136696</c:v>
                </c:pt>
                <c:pt idx="35">
                  <c:v>5.419322681929498</c:v>
                </c:pt>
                <c:pt idx="36">
                  <c:v>6.3973775159810335</c:v>
                </c:pt>
                <c:pt idx="37">
                  <c:v>6.1924002025992086</c:v>
                </c:pt>
                <c:pt idx="38">
                  <c:v>6.3848698322186435</c:v>
                </c:pt>
                <c:pt idx="39">
                  <c:v>5.3907922780765567</c:v>
                </c:pt>
                <c:pt idx="40">
                  <c:v>6.3937989557225183</c:v>
                </c:pt>
                <c:pt idx="41">
                  <c:v>6.5185695426108312</c:v>
                </c:pt>
                <c:pt idx="42">
                  <c:v>7.404836022397518</c:v>
                </c:pt>
                <c:pt idx="43">
                  <c:v>8.3726389348737715</c:v>
                </c:pt>
                <c:pt idx="44">
                  <c:v>9.5044769170898018</c:v>
                </c:pt>
                <c:pt idx="45">
                  <c:v>9.6734358880957778</c:v>
                </c:pt>
                <c:pt idx="46">
                  <c:v>10.337465727031187</c:v>
                </c:pt>
                <c:pt idx="47">
                  <c:v>11.035517028763179</c:v>
                </c:pt>
                <c:pt idx="48">
                  <c:v>10.929100981424773</c:v>
                </c:pt>
                <c:pt idx="49">
                  <c:v>10.034706974759931</c:v>
                </c:pt>
                <c:pt idx="50">
                  <c:v>10.199804968099265</c:v>
                </c:pt>
                <c:pt idx="51">
                  <c:v>10.261857685948748</c:v>
                </c:pt>
                <c:pt idx="52">
                  <c:v>11.930088133312426</c:v>
                </c:pt>
                <c:pt idx="53">
                  <c:v>13.118180290753166</c:v>
                </c:pt>
                <c:pt idx="54">
                  <c:v>13.212895914275169</c:v>
                </c:pt>
                <c:pt idx="55">
                  <c:v>13.000402010156826</c:v>
                </c:pt>
                <c:pt idx="56">
                  <c:v>13.292937273856163</c:v>
                </c:pt>
                <c:pt idx="57">
                  <c:v>12.885437289993737</c:v>
                </c:pt>
                <c:pt idx="58">
                  <c:v>12.740411993151012</c:v>
                </c:pt>
                <c:pt idx="59">
                  <c:v>11.801638651935033</c:v>
                </c:pt>
                <c:pt idx="60">
                  <c:v>11.141309640555194</c:v>
                </c:pt>
                <c:pt idx="61">
                  <c:v>10.638931665603161</c:v>
                </c:pt>
                <c:pt idx="62">
                  <c:v>10.655203138604669</c:v>
                </c:pt>
                <c:pt idx="63">
                  <c:v>9.9026055803949049</c:v>
                </c:pt>
                <c:pt idx="64">
                  <c:v>11.456865350000628</c:v>
                </c:pt>
                <c:pt idx="65">
                  <c:v>11.194558588676474</c:v>
                </c:pt>
                <c:pt idx="66">
                  <c:v>10.750430908557925</c:v>
                </c:pt>
                <c:pt idx="67">
                  <c:v>8.7559423356142467</c:v>
                </c:pt>
                <c:pt idx="68">
                  <c:v>8.9982383874486835</c:v>
                </c:pt>
                <c:pt idx="69">
                  <c:v>8.9808888204185742</c:v>
                </c:pt>
                <c:pt idx="70">
                  <c:v>8.6349011213390856</c:v>
                </c:pt>
                <c:pt idx="71">
                  <c:v>9.1164447045836265</c:v>
                </c:pt>
                <c:pt idx="72">
                  <c:v>9.6812102782561187</c:v>
                </c:pt>
                <c:pt idx="73">
                  <c:v>11.013460414240079</c:v>
                </c:pt>
                <c:pt idx="74">
                  <c:v>11.006065538414454</c:v>
                </c:pt>
                <c:pt idx="75">
                  <c:v>12.342451744443382</c:v>
                </c:pt>
                <c:pt idx="76">
                  <c:v>12.986753355910491</c:v>
                </c:pt>
                <c:pt idx="77">
                  <c:v>14.72643399473632</c:v>
                </c:pt>
                <c:pt idx="78">
                  <c:v>16.38827533682073</c:v>
                </c:pt>
                <c:pt idx="79">
                  <c:v>17.342144069685759</c:v>
                </c:pt>
                <c:pt idx="80">
                  <c:v>16.231100018579781</c:v>
                </c:pt>
                <c:pt idx="81">
                  <c:v>14.298083493067983</c:v>
                </c:pt>
                <c:pt idx="82">
                  <c:v>12.605384584249755</c:v>
                </c:pt>
                <c:pt idx="83">
                  <c:v>11.62910180766605</c:v>
                </c:pt>
                <c:pt idx="84">
                  <c:v>11.691557796286844</c:v>
                </c:pt>
                <c:pt idx="85">
                  <c:v>10.745923418511547</c:v>
                </c:pt>
                <c:pt idx="86">
                  <c:v>10.719675150275084</c:v>
                </c:pt>
                <c:pt idx="87">
                  <c:v>10.570288331802992</c:v>
                </c:pt>
                <c:pt idx="88">
                  <c:v>11.074749665207378</c:v>
                </c:pt>
                <c:pt idx="89">
                  <c:v>12.145518085117899</c:v>
                </c:pt>
                <c:pt idx="90">
                  <c:v>12.905393534829539</c:v>
                </c:pt>
                <c:pt idx="91">
                  <c:v>11.977000921520299</c:v>
                </c:pt>
                <c:pt idx="92">
                  <c:v>11.405648617553188</c:v>
                </c:pt>
                <c:pt idx="93">
                  <c:v>13.718742119729349</c:v>
                </c:pt>
                <c:pt idx="94">
                  <c:v>13.82938908250645</c:v>
                </c:pt>
                <c:pt idx="95">
                  <c:v>14.707968850547969</c:v>
                </c:pt>
                <c:pt idx="96">
                  <c:v>13.527218337943596</c:v>
                </c:pt>
                <c:pt idx="97">
                  <c:v>14.324443398352351</c:v>
                </c:pt>
                <c:pt idx="98">
                  <c:v>14.431979676668821</c:v>
                </c:pt>
                <c:pt idx="99">
                  <c:v>14.6573780758628</c:v>
                </c:pt>
                <c:pt idx="100">
                  <c:v>16.468790713799009</c:v>
                </c:pt>
                <c:pt idx="101">
                  <c:v>14.804065559274223</c:v>
                </c:pt>
                <c:pt idx="102">
                  <c:v>15.103626029794025</c:v>
                </c:pt>
                <c:pt idx="103">
                  <c:v>16.76196959329047</c:v>
                </c:pt>
                <c:pt idx="104">
                  <c:v>17.170974540125961</c:v>
                </c:pt>
                <c:pt idx="105">
                  <c:v>15.453690021702506</c:v>
                </c:pt>
                <c:pt idx="106">
                  <c:v>15.180316742185738</c:v>
                </c:pt>
                <c:pt idx="107">
                  <c:v>12.910300614949946</c:v>
                </c:pt>
                <c:pt idx="108">
                  <c:v>10.084428554834714</c:v>
                </c:pt>
                <c:pt idx="109">
                  <c:v>9.0286929197449393</c:v>
                </c:pt>
                <c:pt idx="110">
                  <c:v>8.2556490890790073</c:v>
                </c:pt>
                <c:pt idx="111">
                  <c:v>7.187183336674515</c:v>
                </c:pt>
                <c:pt idx="112">
                  <c:v>7.2608734732974352</c:v>
                </c:pt>
                <c:pt idx="113">
                  <c:v>6.7353662985770146</c:v>
                </c:pt>
                <c:pt idx="114">
                  <c:v>7.7573243930928806</c:v>
                </c:pt>
                <c:pt idx="115">
                  <c:v>7.059916477603875</c:v>
                </c:pt>
                <c:pt idx="116">
                  <c:v>7.2518545040695441</c:v>
                </c:pt>
                <c:pt idx="117">
                  <c:v>8.4820325220063442</c:v>
                </c:pt>
                <c:pt idx="118">
                  <c:v>7.4606120481473379</c:v>
                </c:pt>
                <c:pt idx="119">
                  <c:v>7.0712140240910299</c:v>
                </c:pt>
                <c:pt idx="120">
                  <c:v>8.287660989144733</c:v>
                </c:pt>
                <c:pt idx="121">
                  <c:v>7.5534006272869743</c:v>
                </c:pt>
                <c:pt idx="122">
                  <c:v>8.2072046658503712</c:v>
                </c:pt>
                <c:pt idx="123">
                  <c:v>7.7898365112204573</c:v>
                </c:pt>
                <c:pt idx="124">
                  <c:v>7.5255127139255675</c:v>
                </c:pt>
                <c:pt idx="125">
                  <c:v>6.709737251458578</c:v>
                </c:pt>
                <c:pt idx="126">
                  <c:v>6.2334311766461994</c:v>
                </c:pt>
                <c:pt idx="127">
                  <c:v>6.2880918327172974</c:v>
                </c:pt>
                <c:pt idx="128">
                  <c:v>5.281179850711001</c:v>
                </c:pt>
                <c:pt idx="129">
                  <c:v>6.077382076753036</c:v>
                </c:pt>
                <c:pt idx="130">
                  <c:v>6.4442567324417732</c:v>
                </c:pt>
                <c:pt idx="131">
                  <c:v>7.439049244538622</c:v>
                </c:pt>
                <c:pt idx="132">
                  <c:v>7.7346543052236632</c:v>
                </c:pt>
                <c:pt idx="133">
                  <c:v>8.6993789064696632</c:v>
                </c:pt>
                <c:pt idx="134">
                  <c:v>9.074318002299874</c:v>
                </c:pt>
                <c:pt idx="135">
                  <c:v>9.5847749830592583</c:v>
                </c:pt>
                <c:pt idx="136">
                  <c:v>9.9534863945979719</c:v>
                </c:pt>
                <c:pt idx="137">
                  <c:v>9.2827891802157687</c:v>
                </c:pt>
                <c:pt idx="138">
                  <c:v>8.4417201578183061</c:v>
                </c:pt>
                <c:pt idx="139">
                  <c:v>7.8887901716858559</c:v>
                </c:pt>
                <c:pt idx="140">
                  <c:v>8.4977120477595651</c:v>
                </c:pt>
                <c:pt idx="141">
                  <c:v>8.691401646533123</c:v>
                </c:pt>
                <c:pt idx="142">
                  <c:v>8.7384595457173617</c:v>
                </c:pt>
                <c:pt idx="143">
                  <c:v>7.3399527887315239</c:v>
                </c:pt>
                <c:pt idx="144">
                  <c:v>6.1172485185625272</c:v>
                </c:pt>
                <c:pt idx="145">
                  <c:v>5.7263945621183971</c:v>
                </c:pt>
                <c:pt idx="146">
                  <c:v>5.6619089022245026</c:v>
                </c:pt>
                <c:pt idx="147">
                  <c:v>5.3102624888904639</c:v>
                </c:pt>
                <c:pt idx="148">
                  <c:v>5.3958077583187203</c:v>
                </c:pt>
                <c:pt idx="149">
                  <c:v>5.496212507551772</c:v>
                </c:pt>
                <c:pt idx="150">
                  <c:v>4.9631439534502615</c:v>
                </c:pt>
                <c:pt idx="151">
                  <c:v>5.1430949976255684</c:v>
                </c:pt>
                <c:pt idx="152">
                  <c:v>4.6912512748292015</c:v>
                </c:pt>
                <c:pt idx="153">
                  <c:v>4.7452192397108028</c:v>
                </c:pt>
                <c:pt idx="154">
                  <c:v>4.3629637854550838</c:v>
                </c:pt>
                <c:pt idx="155">
                  <c:v>4.3375232552523784</c:v>
                </c:pt>
                <c:pt idx="156">
                  <c:v>4.0025636788451564</c:v>
                </c:pt>
                <c:pt idx="157">
                  <c:v>4.4159144298920001</c:v>
                </c:pt>
                <c:pt idx="158">
                  <c:v>4.1835007804079849</c:v>
                </c:pt>
                <c:pt idx="159">
                  <c:v>4.3257116768283606</c:v>
                </c:pt>
                <c:pt idx="160">
                  <c:v>4.1816090580153951</c:v>
                </c:pt>
                <c:pt idx="161">
                  <c:v>3.8002142867939988</c:v>
                </c:pt>
                <c:pt idx="162">
                  <c:v>3.6978721980864724</c:v>
                </c:pt>
                <c:pt idx="163">
                  <c:v>3.7407092500839836</c:v>
                </c:pt>
                <c:pt idx="164">
                  <c:v>3.4880089170021846</c:v>
                </c:pt>
                <c:pt idx="165">
                  <c:v>3.9596579361994562</c:v>
                </c:pt>
                <c:pt idx="166">
                  <c:v>3.9874491964493672</c:v>
                </c:pt>
                <c:pt idx="167">
                  <c:v>4.3726110688800173</c:v>
                </c:pt>
                <c:pt idx="168">
                  <c:v>4.0986307491877376</c:v>
                </c:pt>
                <c:pt idx="169">
                  <c:v>4.831774420648987</c:v>
                </c:pt>
                <c:pt idx="170">
                  <c:v>4.4816846062489466</c:v>
                </c:pt>
                <c:pt idx="171">
                  <c:v>4.0456916307012447</c:v>
                </c:pt>
                <c:pt idx="172">
                  <c:v>3.9383298876519617</c:v>
                </c:pt>
                <c:pt idx="173">
                  <c:v>3.6646995983863966</c:v>
                </c:pt>
                <c:pt idx="174">
                  <c:v>4.1940295820410416</c:v>
                </c:pt>
                <c:pt idx="175">
                  <c:v>4.6431572114247128</c:v>
                </c:pt>
                <c:pt idx="176">
                  <c:v>4.5682329443861303</c:v>
                </c:pt>
                <c:pt idx="177">
                  <c:v>4.5414333226976851</c:v>
                </c:pt>
                <c:pt idx="178">
                  <c:v>4.7254340966477395</c:v>
                </c:pt>
                <c:pt idx="179">
                  <c:v>5.4624465381083773</c:v>
                </c:pt>
                <c:pt idx="180">
                  <c:v>5.5507140597221456</c:v>
                </c:pt>
                <c:pt idx="181">
                  <c:v>5.883931989579791</c:v>
                </c:pt>
                <c:pt idx="182">
                  <c:v>5.5890575960780806</c:v>
                </c:pt>
                <c:pt idx="183">
                  <c:v>5.5081821856329629</c:v>
                </c:pt>
                <c:pt idx="184">
                  <c:v>5.0645790009374521</c:v>
                </c:pt>
                <c:pt idx="185">
                  <c:v>4.9949269939776038</c:v>
                </c:pt>
                <c:pt idx="186">
                  <c:v>3.826759129201081</c:v>
                </c:pt>
                <c:pt idx="187">
                  <c:v>3.7921304752487042</c:v>
                </c:pt>
                <c:pt idx="188">
                  <c:v>3.2782373873392987</c:v>
                </c:pt>
                <c:pt idx="189">
                  <c:v>3.7242280087537023</c:v>
                </c:pt>
                <c:pt idx="190">
                  <c:v>3.901567753200033</c:v>
                </c:pt>
                <c:pt idx="191">
                  <c:v>3.1930035186687862</c:v>
                </c:pt>
                <c:pt idx="192">
                  <c:v>2.8927576732155744</c:v>
                </c:pt>
                <c:pt idx="193">
                  <c:v>2.6765437656467084</c:v>
                </c:pt>
                <c:pt idx="194">
                  <c:v>3.3449216368047439</c:v>
                </c:pt>
                <c:pt idx="195">
                  <c:v>3.786110919987836</c:v>
                </c:pt>
                <c:pt idx="196">
                  <c:v>4.2242180693934221</c:v>
                </c:pt>
                <c:pt idx="197">
                  <c:v>4.5626364409337139</c:v>
                </c:pt>
                <c:pt idx="198">
                  <c:v>4.3256225691580958</c:v>
                </c:pt>
                <c:pt idx="199">
                  <c:v>4.717795070118461</c:v>
                </c:pt>
                <c:pt idx="200">
                  <c:v>5.3470668499077627</c:v>
                </c:pt>
                <c:pt idx="201">
                  <c:v>4.8929590120590154</c:v>
                </c:pt>
                <c:pt idx="202">
                  <c:v>4.8827381966332508</c:v>
                </c:pt>
                <c:pt idx="203">
                  <c:v>5.1725645661174129</c:v>
                </c:pt>
                <c:pt idx="204">
                  <c:v>5.4510372920473404</c:v>
                </c:pt>
                <c:pt idx="205">
                  <c:v>5.8506694000018831</c:v>
                </c:pt>
                <c:pt idx="206">
                  <c:v>5.6645463723969653</c:v>
                </c:pt>
                <c:pt idx="207">
                  <c:v>5.3607116607583283</c:v>
                </c:pt>
                <c:pt idx="208">
                  <c:v>5.6520057466067843</c:v>
                </c:pt>
                <c:pt idx="209">
                  <c:v>4.8261647490051072</c:v>
                </c:pt>
                <c:pt idx="210">
                  <c:v>4.8348159753168245</c:v>
                </c:pt>
                <c:pt idx="211">
                  <c:v>5.4405622279704131</c:v>
                </c:pt>
                <c:pt idx="212">
                  <c:v>4.385130940364375</c:v>
                </c:pt>
                <c:pt idx="213">
                  <c:v>4.2535846721280199</c:v>
                </c:pt>
                <c:pt idx="214">
                  <c:v>3.5061588150449956</c:v>
                </c:pt>
                <c:pt idx="215">
                  <c:v>0.21242260692661996</c:v>
                </c:pt>
                <c:pt idx="216">
                  <c:v>-1.4280534695621068</c:v>
                </c:pt>
                <c:pt idx="217">
                  <c:v>-1.3046366274557997</c:v>
                </c:pt>
                <c:pt idx="218">
                  <c:v>-1.5981249058046725</c:v>
                </c:pt>
                <c:pt idx="219">
                  <c:v>0.16571578970127465</c:v>
                </c:pt>
                <c:pt idx="220">
                  <c:v>0.40580961228462709</c:v>
                </c:pt>
                <c:pt idx="221">
                  <c:v>0.36346228212053289</c:v>
                </c:pt>
                <c:pt idx="222">
                  <c:v>7.2619767628348653E-2</c:v>
                </c:pt>
                <c:pt idx="223">
                  <c:v>-0.35326925138703236</c:v>
                </c:pt>
                <c:pt idx="224">
                  <c:v>-0.53333146197372971</c:v>
                </c:pt>
                <c:pt idx="225">
                  <c:v>0.24443426979649896</c:v>
                </c:pt>
                <c:pt idx="226">
                  <c:v>0.35864631703206284</c:v>
                </c:pt>
                <c:pt idx="227">
                  <c:v>0.79602701883708149</c:v>
                </c:pt>
                <c:pt idx="228">
                  <c:v>1.5739289176527076</c:v>
                </c:pt>
                <c:pt idx="229">
                  <c:v>1.0780074096609094</c:v>
                </c:pt>
                <c:pt idx="230">
                  <c:v>0.46186413296083373</c:v>
                </c:pt>
                <c:pt idx="231">
                  <c:v>0.44795416820936618</c:v>
                </c:pt>
                <c:pt idx="232">
                  <c:v>0.29259750068233559</c:v>
                </c:pt>
                <c:pt idx="233">
                  <c:v>-0.18142285045011985</c:v>
                </c:pt>
                <c:pt idx="234">
                  <c:v>0.28648670929765552</c:v>
                </c:pt>
                <c:pt idx="235">
                  <c:v>0.6107511696072101</c:v>
                </c:pt>
                <c:pt idx="236">
                  <c:v>-0.18007547433926918</c:v>
                </c:pt>
                <c:pt idx="237">
                  <c:v>0.78334554694330172</c:v>
                </c:pt>
                <c:pt idx="238">
                  <c:v>1.14527029438905</c:v>
                </c:pt>
                <c:pt idx="239">
                  <c:v>0.68648278818513009</c:v>
                </c:pt>
                <c:pt idx="240">
                  <c:v>0.59935648345379144</c:v>
                </c:pt>
                <c:pt idx="241">
                  <c:v>0.87930004166560183</c:v>
                </c:pt>
                <c:pt idx="242">
                  <c:v>0.61965182178542921</c:v>
                </c:pt>
                <c:pt idx="243">
                  <c:v>0.26502778704572527</c:v>
                </c:pt>
                <c:pt idx="244">
                  <c:v>0.97000830349961931</c:v>
                </c:pt>
                <c:pt idx="245">
                  <c:v>1.2361946156465169</c:v>
                </c:pt>
                <c:pt idx="246">
                  <c:v>1.5675012932517336</c:v>
                </c:pt>
                <c:pt idx="247">
                  <c:v>1.7448070552773407</c:v>
                </c:pt>
                <c:pt idx="248">
                  <c:v>1.8149672197288917</c:v>
                </c:pt>
                <c:pt idx="249">
                  <c:v>1.4822408550539876</c:v>
                </c:pt>
                <c:pt idx="250">
                  <c:v>1.4485515410823779</c:v>
                </c:pt>
                <c:pt idx="251">
                  <c:v>2.1611234165931843</c:v>
                </c:pt>
                <c:pt idx="252">
                  <c:v>2.6956510640131008</c:v>
                </c:pt>
                <c:pt idx="253">
                  <c:v>3.2041750834612075</c:v>
                </c:pt>
                <c:pt idx="254">
                  <c:v>3.0203966486883855</c:v>
                </c:pt>
                <c:pt idx="255">
                  <c:v>2.8072038691159578</c:v>
                </c:pt>
                <c:pt idx="256">
                  <c:v>2.250933211757614</c:v>
                </c:pt>
                <c:pt idx="257">
                  <c:v>2.5974733800403405</c:v>
                </c:pt>
                <c:pt idx="258">
                  <c:v>2.8597708549044754</c:v>
                </c:pt>
                <c:pt idx="259">
                  <c:v>2.577841576813575</c:v>
                </c:pt>
                <c:pt idx="260">
                  <c:v>2.1725447640673949</c:v>
                </c:pt>
                <c:pt idx="261">
                  <c:v>-4.4254473652577495</c:v>
                </c:pt>
                <c:pt idx="262">
                  <c:v>-0.60024383064641151</c:v>
                </c:pt>
                <c:pt idx="263">
                  <c:v>-0.32755424439809167</c:v>
                </c:pt>
                <c:pt idx="264">
                  <c:v>0.53029060110238091</c:v>
                </c:pt>
                <c:pt idx="265">
                  <c:v>3.6685020277084703</c:v>
                </c:pt>
                <c:pt idx="266">
                  <c:v>4.0929520391242793</c:v>
                </c:pt>
                <c:pt idx="267">
                  <c:v>6.0918071454920657</c:v>
                </c:pt>
                <c:pt idx="268">
                  <c:v>6.5937362130429591</c:v>
                </c:pt>
                <c:pt idx="269">
                  <c:v>5.9733909932534859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F-4E56-A4DC-B0F358936C7D}"/>
            </c:ext>
          </c:extLst>
        </c:ser>
        <c:ser>
          <c:idx val="0"/>
          <c:order val="2"/>
          <c:tx>
            <c:strRef>
              <c:f>FOMCTaylor93UR!$H$2</c:f>
              <c:strCache>
                <c:ptCount val="1"/>
                <c:pt idx="0">
                  <c:v>FOMCTaylor93UR:  pi=Core PCE,piTarget=2%,Rstar=FOMC Median,Gap=FOMC U3 gap,Smoothing=0,Gap weight=0.5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</c:numCache>
            </c:numRef>
          </c:cat>
          <c:val>
            <c:numRef>
              <c:f>FOMCTaylor93UR!$H$3:$H$827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1.649678451092071</c:v>
                </c:pt>
                <c:pt idx="229">
                  <c:v>1.4551828801713969</c:v>
                </c:pt>
                <c:pt idx="230">
                  <c:v>1.2002224208324028</c:v>
                </c:pt>
                <c:pt idx="231">
                  <c:v>1.4808213494175826</c:v>
                </c:pt>
                <c:pt idx="232">
                  <c:v>1.1987965579546138</c:v>
                </c:pt>
                <c:pt idx="233">
                  <c:v>1.2344617151403288</c:v>
                </c:pt>
                <c:pt idx="234">
                  <c:v>1.6188463689382329</c:v>
                </c:pt>
                <c:pt idx="235">
                  <c:v>1.955833391330871</c:v>
                </c:pt>
                <c:pt idx="236">
                  <c:v>2.0690343919273344</c:v>
                </c:pt>
                <c:pt idx="237">
                  <c:v>2.5900622957617307</c:v>
                </c:pt>
                <c:pt idx="238">
                  <c:v>2.6207610505749841</c:v>
                </c:pt>
                <c:pt idx="239">
                  <c:v>2.6812460242119234</c:v>
                </c:pt>
                <c:pt idx="240">
                  <c:v>2.4554358109096657</c:v>
                </c:pt>
                <c:pt idx="241">
                  <c:v>2.3731884057970896</c:v>
                </c:pt>
                <c:pt idx="242">
                  <c:v>2.3786316440766275</c:v>
                </c:pt>
                <c:pt idx="243">
                  <c:v>2.1388433669124924</c:v>
                </c:pt>
                <c:pt idx="244">
                  <c:v>2.3594007966287522</c:v>
                </c:pt>
                <c:pt idx="245">
                  <c:v>2.2316638565297424</c:v>
                </c:pt>
                <c:pt idx="246">
                  <c:v>2.3466330464792926</c:v>
                </c:pt>
                <c:pt idx="247">
                  <c:v>2.7464300236992467</c:v>
                </c:pt>
                <c:pt idx="248">
                  <c:v>3.022383302488171</c:v>
                </c:pt>
                <c:pt idx="249">
                  <c:v>2.8760296213787444</c:v>
                </c:pt>
                <c:pt idx="250">
                  <c:v>2.4895659118669373</c:v>
                </c:pt>
                <c:pt idx="251">
                  <c:v>2.7238199554382079</c:v>
                </c:pt>
                <c:pt idx="252">
                  <c:v>3.1170469479629777</c:v>
                </c:pt>
                <c:pt idx="253">
                  <c:v>3.5024375469963838</c:v>
                </c:pt>
                <c:pt idx="254">
                  <c:v>3.7363100194282493</c:v>
                </c:pt>
                <c:pt idx="255">
                  <c:v>3.4071093253803726</c:v>
                </c:pt>
                <c:pt idx="256">
                  <c:v>2.7308348278007428</c:v>
                </c:pt>
                <c:pt idx="257">
                  <c:v>2.727058415118135</c:v>
                </c:pt>
                <c:pt idx="258">
                  <c:v>2.6833514624123795</c:v>
                </c:pt>
                <c:pt idx="259">
                  <c:v>2.4772139963367148</c:v>
                </c:pt>
                <c:pt idx="260">
                  <c:v>2.5147123044438127</c:v>
                </c:pt>
                <c:pt idx="261">
                  <c:v>-7.8006179383269423</c:v>
                </c:pt>
                <c:pt idx="262">
                  <c:v>-3.032181189820891</c:v>
                </c:pt>
                <c:pt idx="263">
                  <c:v>-1.0254645041590287</c:v>
                </c:pt>
                <c:pt idx="264">
                  <c:v>-0.14736524211488478</c:v>
                </c:pt>
                <c:pt idx="265">
                  <c:v>2.7138067995642841</c:v>
                </c:pt>
                <c:pt idx="266">
                  <c:v>3.9032764433206868</c:v>
                </c:pt>
                <c:pt idx="267">
                  <c:v>6.1653078639884544</c:v>
                </c:pt>
                <c:pt idx="268">
                  <c:v>7.3394646842303466</c:v>
                </c:pt>
                <c:pt idx="269">
                  <c:v>6.9031600182420751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A5A-A89C-8F7623BB9F9A}"/>
            </c:ext>
          </c:extLst>
        </c:ser>
        <c:ser>
          <c:idx val="3"/>
          <c:order val="3"/>
          <c:tx>
            <c:strRef>
              <c:f>FOMCTaylor99UR!$H$2</c:f>
              <c:strCache>
                <c:ptCount val="1"/>
                <c:pt idx="0">
                  <c:v>FOMCTaylor99UR:  pi=Core PCE,piTarget=2%,Rstar=FOMC Median,Gap=FOMC U3 gap,Smoothing=0,Gap weight=1.0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</c:numCache>
            </c:numRef>
          </c:cat>
          <c:val>
            <c:numRef>
              <c:f>FOMCTaylor99UR!$H$3:$H$827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-1.0169882155745977</c:v>
                </c:pt>
                <c:pt idx="229">
                  <c:v>-1.1448171198286037</c:v>
                </c:pt>
                <c:pt idx="230">
                  <c:v>-1.2331109125009316</c:v>
                </c:pt>
                <c:pt idx="231">
                  <c:v>-0.71917865058241848</c:v>
                </c:pt>
                <c:pt idx="232">
                  <c:v>-0.93453677537872082</c:v>
                </c:pt>
                <c:pt idx="233">
                  <c:v>-0.69887161819300658</c:v>
                </c:pt>
                <c:pt idx="234">
                  <c:v>-8.1153631061766429E-2</c:v>
                </c:pt>
                <c:pt idx="235">
                  <c:v>0.5225000579975374</c:v>
                </c:pt>
                <c:pt idx="236">
                  <c:v>0.83570105859400101</c:v>
                </c:pt>
                <c:pt idx="237">
                  <c:v>1.7567289624283977</c:v>
                </c:pt>
                <c:pt idx="238">
                  <c:v>1.9040943839083155</c:v>
                </c:pt>
                <c:pt idx="239">
                  <c:v>2.331246024211922</c:v>
                </c:pt>
                <c:pt idx="240">
                  <c:v>2.1054358109096643</c:v>
                </c:pt>
                <c:pt idx="241">
                  <c:v>2.0398550724637556</c:v>
                </c:pt>
                <c:pt idx="242">
                  <c:v>2.3452983107432934</c:v>
                </c:pt>
                <c:pt idx="243">
                  <c:v>2.0555100335791594</c:v>
                </c:pt>
                <c:pt idx="244">
                  <c:v>2.326067463295419</c:v>
                </c:pt>
                <c:pt idx="245">
                  <c:v>2.1483305231964094</c:v>
                </c:pt>
                <c:pt idx="246">
                  <c:v>2.2966330464792928</c:v>
                </c:pt>
                <c:pt idx="247">
                  <c:v>2.8297633570325798</c:v>
                </c:pt>
                <c:pt idx="248">
                  <c:v>3.3057166358215033</c:v>
                </c:pt>
                <c:pt idx="249">
                  <c:v>3.2260296213787441</c:v>
                </c:pt>
                <c:pt idx="250">
                  <c:v>2.8062325785336046</c:v>
                </c:pt>
                <c:pt idx="251">
                  <c:v>3.1404866221048748</c:v>
                </c:pt>
                <c:pt idx="252">
                  <c:v>3.600380281296311</c:v>
                </c:pt>
                <c:pt idx="253">
                  <c:v>4.0357708803297161</c:v>
                </c:pt>
                <c:pt idx="254">
                  <c:v>4.4196433527615815</c:v>
                </c:pt>
                <c:pt idx="255">
                  <c:v>3.957109325380372</c:v>
                </c:pt>
                <c:pt idx="256">
                  <c:v>3.1808348278007426</c:v>
                </c:pt>
                <c:pt idx="257">
                  <c:v>3.3603917484514683</c:v>
                </c:pt>
                <c:pt idx="258">
                  <c:v>3.2166847957457132</c:v>
                </c:pt>
                <c:pt idx="259">
                  <c:v>2.993880663003381</c:v>
                </c:pt>
                <c:pt idx="260">
                  <c:v>2.8313789711104786</c:v>
                </c:pt>
                <c:pt idx="261">
                  <c:v>-16.62561793832694</c:v>
                </c:pt>
                <c:pt idx="262">
                  <c:v>-7.7488478564875587</c:v>
                </c:pt>
                <c:pt idx="263">
                  <c:v>-3.6921311708256956</c:v>
                </c:pt>
                <c:pt idx="264">
                  <c:v>-2.2806985754482185</c:v>
                </c:pt>
                <c:pt idx="265">
                  <c:v>0.86380679956428263</c:v>
                </c:pt>
                <c:pt idx="266">
                  <c:v>2.8532764433206861</c:v>
                </c:pt>
                <c:pt idx="267">
                  <c:v>5.9486411973217876</c:v>
                </c:pt>
                <c:pt idx="268">
                  <c:v>7.4394646842303462</c:v>
                </c:pt>
                <c:pt idx="269">
                  <c:v>7.199746762276769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F-4E56-A4DC-B0F35893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48848"/>
        <c:axId val="1518754832"/>
      </c:lineChart>
      <c:dateAx>
        <c:axId val="1518748848"/>
        <c:scaling>
          <c:orientation val="minMax"/>
          <c:max val="44713"/>
          <c:min val="3104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54832"/>
        <c:crosses val="autoZero"/>
        <c:auto val="1"/>
        <c:lblOffset val="100"/>
        <c:baseTimeUnit val="months"/>
        <c:majorUnit val="24"/>
        <c:majorTimeUnit val="months"/>
      </c:dateAx>
      <c:valAx>
        <c:axId val="1518754832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57150</xdr:rowOff>
    </xdr:from>
    <xdr:to>
      <xdr:col>16</xdr:col>
      <xdr:colOff>228600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14350" y="247650"/>
          <a:ext cx="9467850" cy="661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file contains the source data for the Atlanta Fed's Taylor Rule</a:t>
          </a:r>
          <a:r>
            <a:rPr lang="en-US" sz="1100" baseline="0"/>
            <a:t> Utility and a version of the utility internal to this workbook.  </a:t>
          </a:r>
        </a:p>
        <a:p>
          <a:endParaRPr lang="en-US" sz="1100" baseline="0"/>
        </a:p>
        <a:p>
          <a:r>
            <a:rPr lang="en-US" sz="1100" baseline="0"/>
            <a:t>The internal calculator is located in the tab </a:t>
          </a:r>
          <a:r>
            <a:rPr lang="en-US" sz="1100" b="1" baseline="0"/>
            <a:t>TaylorRuleUtility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Users should input their choices for the natural real interest rate, inflation target, resource gap and inflation measure in cells C2:F2 of this tab.  The functional form of the Taylor rule used in this workbook and the Taylor Rule Utility is </a:t>
          </a: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 r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(1-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r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)[(r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+ 1.5(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b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the subscript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denotes a particular quarter.  The remaining variables and parameters are provided below:</a:t>
          </a:r>
        </a:p>
        <a:p>
          <a:pPr algn="l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The prescribed value of the quarterly fed funds rate; the actual value lagged one quarter is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actual and lagged values of the fed funds rate are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FedFundsRates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lagged fed funds rate also appears in the column B of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Users should not change this columns.  The Taylor rule prescription is calculated in column H of the same tab and plotted alongside the actual effective fed funds rate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Interest rate smoothing parameter.  This user-provided value appears in cell L29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 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Weight on the resource gap.  This user-provided value appears in cell L31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 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Natural real interest rate.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NaturalRateMeasures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C2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L4:L9 of the same tab.  Brief descriptions are in the adjacent column.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Inflation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F2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L17:L25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Inflation target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InflationTargetMeasures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D2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S24:S25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Resource gap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E2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S4:S20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2"/>
  <sheetViews>
    <sheetView zoomScale="75" zoomScaleNormal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D3" sqref="D3"/>
    </sheetView>
  </sheetViews>
  <sheetFormatPr defaultColWidth="9.140625" defaultRowHeight="15" x14ac:dyDescent="0.25"/>
  <cols>
    <col min="1" max="1" width="11.5703125" style="4" customWidth="1"/>
    <col min="2" max="2" width="17.85546875" style="79" customWidth="1"/>
    <col min="3" max="6" width="17.5703125" style="79" customWidth="1"/>
    <col min="7" max="7" width="13.7109375" style="23" customWidth="1"/>
    <col min="8" max="8" width="23.85546875" style="24" customWidth="1"/>
    <col min="9" max="9" width="16.7109375" style="24" customWidth="1"/>
    <col min="10" max="10" width="6.42578125" style="4" customWidth="1"/>
    <col min="11" max="11" width="3.42578125" style="4" customWidth="1"/>
    <col min="12" max="12" width="23.140625" style="4" customWidth="1"/>
    <col min="13" max="13" width="9.140625" style="4"/>
    <col min="14" max="14" width="13" style="4" customWidth="1"/>
    <col min="15" max="16" width="9.140625" style="4"/>
    <col min="17" max="17" width="24.28515625" style="4" customWidth="1"/>
    <col min="18" max="18" width="25" style="4" customWidth="1"/>
    <col min="19" max="19" width="26.85546875" style="4" customWidth="1"/>
    <col min="20" max="16384" width="9.140625" style="4"/>
  </cols>
  <sheetData>
    <row r="1" spans="1:20" ht="46.5" x14ac:dyDescent="0.35">
      <c r="B1" s="74" t="s">
        <v>82</v>
      </c>
      <c r="C1" s="75" t="s">
        <v>85</v>
      </c>
      <c r="D1" s="76" t="s">
        <v>63</v>
      </c>
      <c r="E1" s="77" t="s">
        <v>64</v>
      </c>
      <c r="F1" s="78" t="s">
        <v>65</v>
      </c>
      <c r="L1" s="26" t="s">
        <v>86</v>
      </c>
      <c r="M1" s="2"/>
      <c r="N1" s="27">
        <v>44680</v>
      </c>
    </row>
    <row r="2" spans="1:20" x14ac:dyDescent="0.25">
      <c r="B2" s="79" t="s">
        <v>3</v>
      </c>
      <c r="C2" s="84" t="s">
        <v>5</v>
      </c>
      <c r="D2" s="80" t="s">
        <v>0</v>
      </c>
      <c r="E2" s="81" t="s">
        <v>12</v>
      </c>
      <c r="F2" s="82" t="s">
        <v>26</v>
      </c>
      <c r="H2" s="24" t="s">
        <v>149</v>
      </c>
      <c r="I2" s="24" t="s">
        <v>67</v>
      </c>
      <c r="L2" s="9" t="s">
        <v>84</v>
      </c>
      <c r="M2" s="10"/>
      <c r="N2" s="10"/>
      <c r="O2" s="10"/>
      <c r="P2" s="10"/>
      <c r="Q2" s="10"/>
      <c r="S2" s="18" t="s">
        <v>68</v>
      </c>
      <c r="T2" s="17"/>
    </row>
    <row r="3" spans="1:20" x14ac:dyDescent="0.25">
      <c r="A3" s="6">
        <v>20135</v>
      </c>
      <c r="B3" s="79" t="e">
        <f>VLOOKUP($A3,FedFundsRates!$A$2:$MM$3000,MATCH(B$2,FedFundsRates!$A$2:$MM$2,0),FALSE)</f>
        <v>#N/A</v>
      </c>
      <c r="C3" s="79" t="e">
        <f>VLOOKUP($A3,NaturalRateMeasures!$A$2:$MK$3000,MATCH(C$2,NaturalRateMeasures!$A$2:$MK$2,0),FALSE)</f>
        <v>#N/A</v>
      </c>
      <c r="D3" s="79">
        <f>VLOOKUP($A3,InflationTargetMeasures!$A$2:$MM$3000,MATCH(D$2,InflationTargetMeasures!$A$2:$MM$2,0),FALSE)</f>
        <v>2</v>
      </c>
      <c r="E3" s="79" t="e">
        <f>VLOOKUP($A3,GapMeasures!$A$2:$LA$3000,MATCH(E$2,GapMeasures!$A$2:$LA$2,0),FALSE)</f>
        <v>#N/A</v>
      </c>
      <c r="F3" s="79" t="e">
        <f>VLOOKUP($A3,InflationMeasures!$A$2:$LM$3000,MATCH(F$2,InflationMeasures!$A$2:$LM$2,0),FALSE)</f>
        <v>#N/A</v>
      </c>
      <c r="G3" s="25">
        <v>20135</v>
      </c>
      <c r="H3" s="24" t="e">
        <f>$L$29*B3 + (1-$L$29)*(C3+D3+1.5*(F3-D3)+$L$31*E3)</f>
        <v>#N/A</v>
      </c>
      <c r="I3" s="24">
        <f>VLOOKUP($A3,FedFundsRates!$A$2:$MM$3000,MATCH("FedFundsRate",FedFundsRates!$A$2:$MM$2,0),FALSE)</f>
        <v>1.343333333333333</v>
      </c>
      <c r="L3" s="9" t="s">
        <v>69</v>
      </c>
      <c r="M3" s="9" t="s">
        <v>70</v>
      </c>
      <c r="N3" s="10"/>
      <c r="O3" s="10"/>
      <c r="P3" s="10"/>
      <c r="Q3" s="10"/>
      <c r="S3" s="18" t="s">
        <v>69</v>
      </c>
      <c r="T3" s="18" t="s">
        <v>70</v>
      </c>
    </row>
    <row r="4" spans="1:20" x14ac:dyDescent="0.25">
      <c r="A4" s="6">
        <v>20224</v>
      </c>
      <c r="B4" s="79">
        <f>VLOOKUP($A4,FedFundsRates!$A$2:$MM$3000,MATCH(B$2,FedFundsRates!$A$2:$MM$2,0),FALSE)</f>
        <v>1.343333333333333</v>
      </c>
      <c r="C4" s="79" t="e">
        <f>VLOOKUP($A4,NaturalRateMeasures!$A$2:$MK$3000,MATCH(C$2,NaturalRateMeasures!$A$2:$MK$2,0),FALSE)</f>
        <v>#N/A</v>
      </c>
      <c r="D4" s="79">
        <f>VLOOKUP($A4,InflationTargetMeasures!$A$2:$MM$3000,MATCH(D$2,InflationTargetMeasures!$A$2:$MM$2,0),FALSE)</f>
        <v>2</v>
      </c>
      <c r="E4" s="79" t="e">
        <f>VLOOKUP($A4,GapMeasures!$A$2:$LA$3000,MATCH(E$2,GapMeasures!$A$2:$LA$2,0),FALSE)</f>
        <v>#N/A</v>
      </c>
      <c r="F4" s="79" t="e">
        <f>VLOOKUP($A4,InflationMeasures!$A$2:$LM$3000,MATCH(F$2,InflationMeasures!$A$2:$LM$2,0),FALSE)</f>
        <v>#N/A</v>
      </c>
      <c r="G4" s="25">
        <v>20224</v>
      </c>
      <c r="H4" s="24" t="e">
        <f>$L$29*B4 + (1-$L$29)*(C4+D4+1.5*(F4-D4)+$L$31*E4)</f>
        <v>#N/A</v>
      </c>
      <c r="I4" s="24">
        <f>VLOOKUP($A4,FedFundsRates!$A$2:$MM$3000,MATCH("FedFundsRate",FedFundsRates!$A$2:$MM$2,0),FALSE)</f>
        <v>1.5</v>
      </c>
      <c r="L4" s="10" t="s">
        <v>0</v>
      </c>
      <c r="M4" s="10" t="s">
        <v>35</v>
      </c>
      <c r="N4" s="10"/>
      <c r="O4" s="10"/>
      <c r="P4" s="10"/>
      <c r="Q4" s="10"/>
      <c r="S4" s="17" t="s">
        <v>9</v>
      </c>
      <c r="T4" s="17" t="s">
        <v>39</v>
      </c>
    </row>
    <row r="5" spans="1:20" x14ac:dyDescent="0.25">
      <c r="A5" s="6">
        <v>20316</v>
      </c>
      <c r="B5" s="79">
        <f>VLOOKUP($A5,FedFundsRates!$A$2:$MM$3000,MATCH(B$2,FedFundsRates!$A$2:$MM$2,0),FALSE)</f>
        <v>1.5</v>
      </c>
      <c r="C5" s="79" t="e">
        <f>VLOOKUP($A5,NaturalRateMeasures!$A$2:$MK$3000,MATCH(C$2,NaturalRateMeasures!$A$2:$MK$2,0),FALSE)</f>
        <v>#N/A</v>
      </c>
      <c r="D5" s="79">
        <f>VLOOKUP($A5,InflationTargetMeasures!$A$2:$MM$3000,MATCH(D$2,InflationTargetMeasures!$A$2:$MM$2,0),FALSE)</f>
        <v>2</v>
      </c>
      <c r="E5" s="79" t="e">
        <f>VLOOKUP($A5,GapMeasures!$A$2:$LA$3000,MATCH(E$2,GapMeasures!$A$2:$LA$2,0),FALSE)</f>
        <v>#N/A</v>
      </c>
      <c r="F5" s="79" t="e">
        <f>VLOOKUP($A5,InflationMeasures!$A$2:$LM$3000,MATCH(F$2,InflationMeasures!$A$2:$LM$2,0),FALSE)</f>
        <v>#N/A</v>
      </c>
      <c r="G5" s="25">
        <v>20316</v>
      </c>
      <c r="H5" s="24" t="e">
        <f t="shared" ref="H5:H68" si="0">$L$29*B5 + (1-$L$29)*(C5+D5+1.5*(F5-D5)+$L$31*E5)</f>
        <v>#N/A</v>
      </c>
      <c r="I5" s="24">
        <f>VLOOKUP($A5,FedFundsRates!$A$2:$MM$3000,MATCH("FedFundsRate",FedFundsRates!$A$2:$MM$2,0),FALSE)</f>
        <v>1.9400000000000002</v>
      </c>
      <c r="L5" s="10" t="s">
        <v>4</v>
      </c>
      <c r="M5" s="10" t="s">
        <v>77</v>
      </c>
      <c r="N5" s="10"/>
      <c r="O5" s="10"/>
      <c r="P5" s="10"/>
      <c r="Q5" s="10"/>
      <c r="S5" s="17" t="s">
        <v>10</v>
      </c>
      <c r="T5" s="17" t="s">
        <v>75</v>
      </c>
    </row>
    <row r="6" spans="1:20" x14ac:dyDescent="0.25">
      <c r="A6" s="6">
        <v>20408</v>
      </c>
      <c r="B6" s="79">
        <f>VLOOKUP($A6,FedFundsRates!$A$2:$MM$3000,MATCH(B$2,FedFundsRates!$A$2:$MM$2,0),FALSE)</f>
        <v>1.9400000000000002</v>
      </c>
      <c r="C6" s="79" t="e">
        <f>VLOOKUP($A6,NaturalRateMeasures!$A$2:$MK$3000,MATCH(C$2,NaturalRateMeasures!$A$2:$MK$2,0),FALSE)</f>
        <v>#N/A</v>
      </c>
      <c r="D6" s="79">
        <f>VLOOKUP($A6,InflationTargetMeasures!$A$2:$MM$3000,MATCH(D$2,InflationTargetMeasures!$A$2:$MM$2,0),FALSE)</f>
        <v>2</v>
      </c>
      <c r="E6" s="79" t="e">
        <f>VLOOKUP($A6,GapMeasures!$A$2:$LA$3000,MATCH(E$2,GapMeasures!$A$2:$LA$2,0),FALSE)</f>
        <v>#N/A</v>
      </c>
      <c r="F6" s="79" t="e">
        <f>VLOOKUP($A6,InflationMeasures!$A$2:$LM$3000,MATCH(F$2,InflationMeasures!$A$2:$LM$2,0),FALSE)</f>
        <v>#N/A</v>
      </c>
      <c r="G6" s="25">
        <v>20408</v>
      </c>
      <c r="H6" s="24" t="e">
        <f t="shared" si="0"/>
        <v>#N/A</v>
      </c>
      <c r="I6" s="24">
        <f>VLOOKUP($A6,FedFundsRates!$A$2:$MM$3000,MATCH("FedFundsRate",FedFundsRates!$A$2:$MM$2,0),FALSE)</f>
        <v>2.3566666666666669</v>
      </c>
      <c r="L6" s="10" t="s">
        <v>5</v>
      </c>
      <c r="M6" s="10" t="s">
        <v>78</v>
      </c>
      <c r="N6" s="10"/>
      <c r="O6" s="10"/>
      <c r="P6" s="10"/>
      <c r="Q6" s="10"/>
      <c r="S6" s="17" t="s">
        <v>11</v>
      </c>
      <c r="T6" s="17" t="s">
        <v>40</v>
      </c>
    </row>
    <row r="7" spans="1:20" x14ac:dyDescent="0.25">
      <c r="A7" s="6">
        <v>20500</v>
      </c>
      <c r="B7" s="79">
        <f>VLOOKUP($A7,FedFundsRates!$A$2:$MM$3000,MATCH(B$2,FedFundsRates!$A$2:$MM$2,0),FALSE)</f>
        <v>2.3566666666666669</v>
      </c>
      <c r="C7" s="79" t="e">
        <f>VLOOKUP($A7,NaturalRateMeasures!$A$2:$MK$3000,MATCH(C$2,NaturalRateMeasures!$A$2:$MK$2,0),FALSE)</f>
        <v>#N/A</v>
      </c>
      <c r="D7" s="79">
        <f>VLOOKUP($A7,InflationTargetMeasures!$A$2:$MM$3000,MATCH(D$2,InflationTargetMeasures!$A$2:$MM$2,0),FALSE)</f>
        <v>2</v>
      </c>
      <c r="E7" s="79" t="e">
        <f>VLOOKUP($A7,GapMeasures!$A$2:$LA$3000,MATCH(E$2,GapMeasures!$A$2:$LA$2,0),FALSE)</f>
        <v>#N/A</v>
      </c>
      <c r="F7" s="79" t="e">
        <f>VLOOKUP($A7,InflationMeasures!$A$2:$LM$3000,MATCH(F$2,InflationMeasures!$A$2:$LM$2,0),FALSE)</f>
        <v>#N/A</v>
      </c>
      <c r="G7" s="25">
        <v>20500</v>
      </c>
      <c r="H7" s="24" t="e">
        <f t="shared" si="0"/>
        <v>#N/A</v>
      </c>
      <c r="I7" s="24">
        <f>VLOOKUP($A7,FedFundsRates!$A$2:$MM$3000,MATCH("FedFundsRate",FedFundsRates!$A$2:$MM$2,0),FALSE)</f>
        <v>2.4833333333333334</v>
      </c>
      <c r="L7" s="10" t="s">
        <v>6</v>
      </c>
      <c r="M7" s="10" t="s">
        <v>79</v>
      </c>
      <c r="N7" s="10"/>
      <c r="O7" s="10"/>
      <c r="P7" s="10"/>
      <c r="Q7" s="10"/>
      <c r="S7" s="17" t="s">
        <v>12</v>
      </c>
      <c r="T7" s="17" t="s">
        <v>41</v>
      </c>
    </row>
    <row r="8" spans="1:20" x14ac:dyDescent="0.25">
      <c r="A8" s="6">
        <v>20590</v>
      </c>
      <c r="B8" s="79">
        <f>VLOOKUP($A8,FedFundsRates!$A$2:$MM$3000,MATCH(B$2,FedFundsRates!$A$2:$MM$2,0),FALSE)</f>
        <v>2.4833333333333334</v>
      </c>
      <c r="C8" s="79" t="e">
        <f>VLOOKUP($A8,NaturalRateMeasures!$A$2:$MK$3000,MATCH(C$2,NaturalRateMeasures!$A$2:$MK$2,0),FALSE)</f>
        <v>#N/A</v>
      </c>
      <c r="D8" s="79">
        <f>VLOOKUP($A8,InflationTargetMeasures!$A$2:$MM$3000,MATCH(D$2,InflationTargetMeasures!$A$2:$MM$2,0),FALSE)</f>
        <v>2</v>
      </c>
      <c r="E8" s="79" t="e">
        <f>VLOOKUP($A8,GapMeasures!$A$2:$LA$3000,MATCH(E$2,GapMeasures!$A$2:$LA$2,0),FALSE)</f>
        <v>#N/A</v>
      </c>
      <c r="F8" s="79" t="e">
        <f>VLOOKUP($A8,InflationMeasures!$A$2:$LM$3000,MATCH(F$2,InflationMeasures!$A$2:$LM$2,0),FALSE)</f>
        <v>#N/A</v>
      </c>
      <c r="G8" s="25">
        <v>20590</v>
      </c>
      <c r="H8" s="24" t="e">
        <f t="shared" si="0"/>
        <v>#N/A</v>
      </c>
      <c r="I8" s="24">
        <f>VLOOKUP($A8,FedFundsRates!$A$2:$MM$3000,MATCH("FedFundsRate",FedFundsRates!$A$2:$MM$2,0),FALSE)</f>
        <v>2.6933333333333334</v>
      </c>
      <c r="L8" s="10" t="s">
        <v>7</v>
      </c>
      <c r="M8" s="10" t="s">
        <v>80</v>
      </c>
      <c r="N8" s="10"/>
      <c r="O8" s="10"/>
      <c r="P8" s="10"/>
      <c r="Q8" s="10"/>
      <c r="S8" s="17" t="s">
        <v>13</v>
      </c>
      <c r="T8" s="17" t="s">
        <v>42</v>
      </c>
    </row>
    <row r="9" spans="1:20" x14ac:dyDescent="0.25">
      <c r="A9" s="6">
        <v>20682</v>
      </c>
      <c r="B9" s="79">
        <f>VLOOKUP($A9,FedFundsRates!$A$2:$MM$3000,MATCH(B$2,FedFundsRates!$A$2:$MM$2,0),FALSE)</f>
        <v>2.6933333333333334</v>
      </c>
      <c r="C9" s="79" t="e">
        <f>VLOOKUP($A9,NaturalRateMeasures!$A$2:$MK$3000,MATCH(C$2,NaturalRateMeasures!$A$2:$MK$2,0),FALSE)</f>
        <v>#N/A</v>
      </c>
      <c r="D9" s="79">
        <f>VLOOKUP($A9,InflationTargetMeasures!$A$2:$MM$3000,MATCH(D$2,InflationTargetMeasures!$A$2:$MM$2,0),FALSE)</f>
        <v>2</v>
      </c>
      <c r="E9" s="79" t="e">
        <f>VLOOKUP($A9,GapMeasures!$A$2:$LA$3000,MATCH(E$2,GapMeasures!$A$2:$LA$2,0),FALSE)</f>
        <v>#N/A</v>
      </c>
      <c r="F9" s="79" t="e">
        <f>VLOOKUP($A9,InflationMeasures!$A$2:$LM$3000,MATCH(F$2,InflationMeasures!$A$2:$LM$2,0),FALSE)</f>
        <v>#N/A</v>
      </c>
      <c r="G9" s="25">
        <v>20682</v>
      </c>
      <c r="H9" s="24" t="e">
        <f t="shared" si="0"/>
        <v>#N/A</v>
      </c>
      <c r="I9" s="24">
        <f>VLOOKUP($A9,FedFundsRates!$A$2:$MM$3000,MATCH("FedFundsRate",FedFundsRates!$A$2:$MM$2,0),FALSE)</f>
        <v>2.81</v>
      </c>
      <c r="L9" s="10" t="s">
        <v>8</v>
      </c>
      <c r="M9" s="10" t="s">
        <v>81</v>
      </c>
      <c r="N9" s="10"/>
      <c r="O9" s="10"/>
      <c r="P9" s="10"/>
      <c r="Q9" s="10"/>
      <c r="S9" s="17" t="s">
        <v>14</v>
      </c>
      <c r="T9" s="17" t="s">
        <v>43</v>
      </c>
    </row>
    <row r="10" spans="1:20" x14ac:dyDescent="0.25">
      <c r="A10" s="6">
        <v>20774</v>
      </c>
      <c r="B10" s="79">
        <f>VLOOKUP($A10,FedFundsRates!$A$2:$MM$3000,MATCH(B$2,FedFundsRates!$A$2:$MM$2,0),FALSE)</f>
        <v>2.81</v>
      </c>
      <c r="C10" s="79" t="e">
        <f>VLOOKUP($A10,NaturalRateMeasures!$A$2:$MK$3000,MATCH(C$2,NaturalRateMeasures!$A$2:$MK$2,0),FALSE)</f>
        <v>#N/A</v>
      </c>
      <c r="D10" s="79">
        <f>VLOOKUP($A10,InflationTargetMeasures!$A$2:$MM$3000,MATCH(D$2,InflationTargetMeasures!$A$2:$MM$2,0),FALSE)</f>
        <v>2</v>
      </c>
      <c r="E10" s="79" t="e">
        <f>VLOOKUP($A10,GapMeasures!$A$2:$LA$3000,MATCH(E$2,GapMeasures!$A$2:$LA$2,0),FALSE)</f>
        <v>#N/A</v>
      </c>
      <c r="F10" s="79" t="e">
        <f>VLOOKUP($A10,InflationMeasures!$A$2:$LM$3000,MATCH(F$2,InflationMeasures!$A$2:$LM$2,0),FALSE)</f>
        <v>#N/A</v>
      </c>
      <c r="G10" s="25">
        <v>20774</v>
      </c>
      <c r="H10" s="24" t="e">
        <f t="shared" si="0"/>
        <v>#N/A</v>
      </c>
      <c r="I10" s="24">
        <f>VLOOKUP($A10,FedFundsRates!$A$2:$MM$3000,MATCH("FedFundsRate",FedFundsRates!$A$2:$MM$2,0),FALSE)</f>
        <v>2.9266666666666663</v>
      </c>
      <c r="L10" s="10" t="s">
        <v>88</v>
      </c>
      <c r="M10" s="10" t="s">
        <v>90</v>
      </c>
      <c r="S10" s="17" t="s">
        <v>15</v>
      </c>
      <c r="T10" s="17" t="s">
        <v>44</v>
      </c>
    </row>
    <row r="11" spans="1:20" x14ac:dyDescent="0.25">
      <c r="A11" s="6">
        <v>20866</v>
      </c>
      <c r="B11" s="79">
        <f>VLOOKUP($A11,FedFundsRates!$A$2:$MM$3000,MATCH(B$2,FedFundsRates!$A$2:$MM$2,0),FALSE)</f>
        <v>2.9266666666666663</v>
      </c>
      <c r="C11" s="79" t="e">
        <f>VLOOKUP($A11,NaturalRateMeasures!$A$2:$MK$3000,MATCH(C$2,NaturalRateMeasures!$A$2:$MK$2,0),FALSE)</f>
        <v>#N/A</v>
      </c>
      <c r="D11" s="79">
        <f>VLOOKUP($A11,InflationTargetMeasures!$A$2:$MM$3000,MATCH(D$2,InflationTargetMeasures!$A$2:$MM$2,0),FALSE)</f>
        <v>2</v>
      </c>
      <c r="E11" s="79" t="e">
        <f>VLOOKUP($A11,GapMeasures!$A$2:$LA$3000,MATCH(E$2,GapMeasures!$A$2:$LA$2,0),FALSE)</f>
        <v>#N/A</v>
      </c>
      <c r="F11" s="79" t="e">
        <f>VLOOKUP($A11,InflationMeasures!$A$2:$LM$3000,MATCH(F$2,InflationMeasures!$A$2:$LM$2,0),FALSE)</f>
        <v>#N/A</v>
      </c>
      <c r="G11" s="25">
        <v>20866</v>
      </c>
      <c r="H11" s="24" t="e">
        <f t="shared" si="0"/>
        <v>#N/A</v>
      </c>
      <c r="I11" s="24">
        <f>VLOOKUP($A11,FedFundsRates!$A$2:$MM$3000,MATCH("FedFundsRate",FedFundsRates!$A$2:$MM$2,0),FALSE)</f>
        <v>2.9333333333333336</v>
      </c>
      <c r="L11" s="10" t="s">
        <v>87</v>
      </c>
      <c r="M11" s="10" t="s">
        <v>91</v>
      </c>
      <c r="S11" s="17" t="s">
        <v>16</v>
      </c>
      <c r="T11" s="17" t="s">
        <v>76</v>
      </c>
    </row>
    <row r="12" spans="1:20" x14ac:dyDescent="0.25">
      <c r="A12" s="6">
        <v>20955</v>
      </c>
      <c r="B12" s="79">
        <f>VLOOKUP($A12,FedFundsRates!$A$2:$MM$3000,MATCH(B$2,FedFundsRates!$A$2:$MM$2,0),FALSE)</f>
        <v>2.9333333333333336</v>
      </c>
      <c r="C12" s="79" t="e">
        <f>VLOOKUP($A12,NaturalRateMeasures!$A$2:$MK$3000,MATCH(C$2,NaturalRateMeasures!$A$2:$MK$2,0),FALSE)</f>
        <v>#N/A</v>
      </c>
      <c r="D12" s="79">
        <f>VLOOKUP($A12,InflationTargetMeasures!$A$2:$MM$3000,MATCH(D$2,InflationTargetMeasures!$A$2:$MM$2,0),FALSE)</f>
        <v>2</v>
      </c>
      <c r="E12" s="79" t="e">
        <f>VLOOKUP($A12,GapMeasures!$A$2:$LA$3000,MATCH(E$2,GapMeasures!$A$2:$LA$2,0),FALSE)</f>
        <v>#N/A</v>
      </c>
      <c r="F12" s="79" t="e">
        <f>VLOOKUP($A12,InflationMeasures!$A$2:$LM$3000,MATCH(F$2,InflationMeasures!$A$2:$LM$2,0),FALSE)</f>
        <v>#N/A</v>
      </c>
      <c r="G12" s="25">
        <v>20955</v>
      </c>
      <c r="H12" s="24" t="e">
        <f t="shared" si="0"/>
        <v>#N/A</v>
      </c>
      <c r="I12" s="24">
        <f>VLOOKUP($A12,FedFundsRates!$A$2:$MM$3000,MATCH("FedFundsRate",FedFundsRates!$A$2:$MM$2,0),FALSE)</f>
        <v>3</v>
      </c>
      <c r="L12" s="10" t="s">
        <v>89</v>
      </c>
      <c r="M12" s="10" t="s">
        <v>92</v>
      </c>
      <c r="S12" s="17" t="s">
        <v>17</v>
      </c>
      <c r="T12" s="17" t="s">
        <v>45</v>
      </c>
    </row>
    <row r="13" spans="1:20" x14ac:dyDescent="0.25">
      <c r="A13" s="6">
        <v>21047</v>
      </c>
      <c r="B13" s="79">
        <f>VLOOKUP($A13,FedFundsRates!$A$2:$MM$3000,MATCH(B$2,FedFundsRates!$A$2:$MM$2,0),FALSE)</f>
        <v>3</v>
      </c>
      <c r="C13" s="79" t="e">
        <f>VLOOKUP($A13,NaturalRateMeasures!$A$2:$MK$3000,MATCH(C$2,NaturalRateMeasures!$A$2:$MK$2,0),FALSE)</f>
        <v>#N/A</v>
      </c>
      <c r="D13" s="79">
        <f>VLOOKUP($A13,InflationTargetMeasures!$A$2:$MM$3000,MATCH(D$2,InflationTargetMeasures!$A$2:$MM$2,0),FALSE)</f>
        <v>2</v>
      </c>
      <c r="E13" s="79" t="e">
        <f>VLOOKUP($A13,GapMeasures!$A$2:$LA$3000,MATCH(E$2,GapMeasures!$A$2:$LA$2,0),FALSE)</f>
        <v>#N/A</v>
      </c>
      <c r="F13" s="79" t="e">
        <f>VLOOKUP($A13,InflationMeasures!$A$2:$LM$3000,MATCH(F$2,InflationMeasures!$A$2:$LM$2,0),FALSE)</f>
        <v>#N/A</v>
      </c>
      <c r="G13" s="25">
        <v>21047</v>
      </c>
      <c r="H13" s="24" t="e">
        <f t="shared" si="0"/>
        <v>#N/A</v>
      </c>
      <c r="I13" s="24">
        <f>VLOOKUP($A13,FedFundsRates!$A$2:$MM$3000,MATCH("FedFundsRate",FedFundsRates!$A$2:$MM$2,0),FALSE)</f>
        <v>3.2333333333333338</v>
      </c>
      <c r="S13" s="17" t="s">
        <v>18</v>
      </c>
      <c r="T13" s="17" t="s">
        <v>46</v>
      </c>
    </row>
    <row r="14" spans="1:20" x14ac:dyDescent="0.25">
      <c r="A14" s="6">
        <v>21139</v>
      </c>
      <c r="B14" s="79">
        <f>VLOOKUP($A14,FedFundsRates!$A$2:$MM$3000,MATCH(B$2,FedFundsRates!$A$2:$MM$2,0),FALSE)</f>
        <v>3.2333333333333338</v>
      </c>
      <c r="C14" s="79" t="e">
        <f>VLOOKUP($A14,NaturalRateMeasures!$A$2:$MK$3000,MATCH(C$2,NaturalRateMeasures!$A$2:$MK$2,0),FALSE)</f>
        <v>#N/A</v>
      </c>
      <c r="D14" s="79">
        <f>VLOOKUP($A14,InflationTargetMeasures!$A$2:$MM$3000,MATCH(D$2,InflationTargetMeasures!$A$2:$MM$2,0),FALSE)</f>
        <v>2</v>
      </c>
      <c r="E14" s="79" t="e">
        <f>VLOOKUP($A14,GapMeasures!$A$2:$LA$3000,MATCH(E$2,GapMeasures!$A$2:$LA$2,0),FALSE)</f>
        <v>#N/A</v>
      </c>
      <c r="F14" s="79" t="e">
        <f>VLOOKUP($A14,InflationMeasures!$A$2:$LM$3000,MATCH(F$2,InflationMeasures!$A$2:$LM$2,0),FALSE)</f>
        <v>#N/A</v>
      </c>
      <c r="G14" s="25">
        <v>21139</v>
      </c>
      <c r="H14" s="24" t="e">
        <f t="shared" si="0"/>
        <v>#N/A</v>
      </c>
      <c r="I14" s="24">
        <f>VLOOKUP($A14,FedFundsRates!$A$2:$MM$3000,MATCH("FedFundsRate",FedFundsRates!$A$2:$MM$2,0),FALSE)</f>
        <v>3.2533333333333334</v>
      </c>
      <c r="S14" s="17" t="s">
        <v>19</v>
      </c>
      <c r="T14" s="17" t="s">
        <v>47</v>
      </c>
    </row>
    <row r="15" spans="1:20" x14ac:dyDescent="0.25">
      <c r="A15" s="6">
        <v>21231</v>
      </c>
      <c r="B15" s="79">
        <f>VLOOKUP($A15,FedFundsRates!$A$2:$MM$3000,MATCH(B$2,FedFundsRates!$A$2:$MM$2,0),FALSE)</f>
        <v>3.2533333333333334</v>
      </c>
      <c r="C15" s="79" t="e">
        <f>VLOOKUP($A15,NaturalRateMeasures!$A$2:$MK$3000,MATCH(C$2,NaturalRateMeasures!$A$2:$MK$2,0),FALSE)</f>
        <v>#N/A</v>
      </c>
      <c r="D15" s="79">
        <f>VLOOKUP($A15,InflationTargetMeasures!$A$2:$MM$3000,MATCH(D$2,InflationTargetMeasures!$A$2:$MM$2,0),FALSE)</f>
        <v>2</v>
      </c>
      <c r="E15" s="79" t="e">
        <f>VLOOKUP($A15,GapMeasures!$A$2:$LA$3000,MATCH(E$2,GapMeasures!$A$2:$LA$2,0),FALSE)</f>
        <v>#N/A</v>
      </c>
      <c r="F15" s="79" t="e">
        <f>VLOOKUP($A15,InflationMeasures!$A$2:$LM$3000,MATCH(F$2,InflationMeasures!$A$2:$LM$2,0),FALSE)</f>
        <v>#N/A</v>
      </c>
      <c r="G15" s="25">
        <v>21231</v>
      </c>
      <c r="H15" s="24" t="e">
        <f t="shared" si="0"/>
        <v>#N/A</v>
      </c>
      <c r="I15" s="24">
        <f>VLOOKUP($A15,FedFundsRates!$A$2:$MM$3000,MATCH("FedFundsRate",FedFundsRates!$A$2:$MM$2,0),FALSE)</f>
        <v>1.8633333333333335</v>
      </c>
      <c r="S15" s="17" t="s">
        <v>20</v>
      </c>
      <c r="T15" s="17" t="s">
        <v>48</v>
      </c>
    </row>
    <row r="16" spans="1:20" x14ac:dyDescent="0.25">
      <c r="A16" s="6">
        <v>21320</v>
      </c>
      <c r="B16" s="79">
        <f>VLOOKUP($A16,FedFundsRates!$A$2:$MM$3000,MATCH(B$2,FedFundsRates!$A$2:$MM$2,0),FALSE)</f>
        <v>1.8633333333333335</v>
      </c>
      <c r="C16" s="79" t="e">
        <f>VLOOKUP($A16,NaturalRateMeasures!$A$2:$MK$3000,MATCH(C$2,NaturalRateMeasures!$A$2:$MK$2,0),FALSE)</f>
        <v>#N/A</v>
      </c>
      <c r="D16" s="79">
        <f>VLOOKUP($A16,InflationTargetMeasures!$A$2:$MM$3000,MATCH(D$2,InflationTargetMeasures!$A$2:$MM$2,0),FALSE)</f>
        <v>2</v>
      </c>
      <c r="E16" s="79" t="e">
        <f>VLOOKUP($A16,GapMeasures!$A$2:$LA$3000,MATCH(E$2,GapMeasures!$A$2:$LA$2,0),FALSE)</f>
        <v>#N/A</v>
      </c>
      <c r="F16" s="79" t="e">
        <f>VLOOKUP($A16,InflationMeasures!$A$2:$LM$3000,MATCH(F$2,InflationMeasures!$A$2:$LM$2,0),FALSE)</f>
        <v>#N/A</v>
      </c>
      <c r="G16" s="25">
        <v>21320</v>
      </c>
      <c r="H16" s="24" t="e">
        <f t="shared" si="0"/>
        <v>#N/A</v>
      </c>
      <c r="I16" s="24">
        <f>VLOOKUP($A16,FedFundsRates!$A$2:$MM$3000,MATCH("FedFundsRate",FedFundsRates!$A$2:$MM$2,0),FALSE)</f>
        <v>0.94000000000000006</v>
      </c>
      <c r="L16" s="13" t="s">
        <v>72</v>
      </c>
      <c r="M16" s="14"/>
      <c r="S16" s="17" t="s">
        <v>21</v>
      </c>
      <c r="T16" s="17" t="s">
        <v>49</v>
      </c>
    </row>
    <row r="17" spans="1:20" x14ac:dyDescent="0.25">
      <c r="A17" s="6">
        <v>21412</v>
      </c>
      <c r="B17" s="79">
        <f>VLOOKUP($A17,FedFundsRates!$A$2:$MM$3000,MATCH(B$2,FedFundsRates!$A$2:$MM$2,0),FALSE)</f>
        <v>0.94000000000000006</v>
      </c>
      <c r="C17" s="79" t="e">
        <f>VLOOKUP($A17,NaturalRateMeasures!$A$2:$MK$3000,MATCH(C$2,NaturalRateMeasures!$A$2:$MK$2,0),FALSE)</f>
        <v>#N/A</v>
      </c>
      <c r="D17" s="79">
        <f>VLOOKUP($A17,InflationTargetMeasures!$A$2:$MM$3000,MATCH(D$2,InflationTargetMeasures!$A$2:$MM$2,0),FALSE)</f>
        <v>2</v>
      </c>
      <c r="E17" s="79" t="e">
        <f>VLOOKUP($A17,GapMeasures!$A$2:$LA$3000,MATCH(E$2,GapMeasures!$A$2:$LA$2,0),FALSE)</f>
        <v>#N/A</v>
      </c>
      <c r="F17" s="79" t="e">
        <f>VLOOKUP($A17,InflationMeasures!$A$2:$LM$3000,MATCH(F$2,InflationMeasures!$A$2:$LM$2,0),FALSE)</f>
        <v>#N/A</v>
      </c>
      <c r="G17" s="25">
        <v>21412</v>
      </c>
      <c r="H17" s="24" t="e">
        <f t="shared" si="0"/>
        <v>#N/A</v>
      </c>
      <c r="I17" s="24">
        <f>VLOOKUP($A17,FedFundsRates!$A$2:$MM$3000,MATCH("FedFundsRate",FedFundsRates!$A$2:$MM$2,0),FALSE)</f>
        <v>1.3233333333333333</v>
      </c>
      <c r="L17" s="13" t="s">
        <v>69</v>
      </c>
      <c r="M17" s="13" t="s">
        <v>70</v>
      </c>
      <c r="S17" s="17" t="s">
        <v>22</v>
      </c>
      <c r="T17" s="17" t="s">
        <v>50</v>
      </c>
    </row>
    <row r="18" spans="1:20" x14ac:dyDescent="0.25">
      <c r="A18" s="6">
        <v>21504</v>
      </c>
      <c r="B18" s="79">
        <f>VLOOKUP($A18,FedFundsRates!$A$2:$MM$3000,MATCH(B$2,FedFundsRates!$A$2:$MM$2,0),FALSE)</f>
        <v>1.3233333333333333</v>
      </c>
      <c r="C18" s="79" t="e">
        <f>VLOOKUP($A18,NaturalRateMeasures!$A$2:$MK$3000,MATCH(C$2,NaturalRateMeasures!$A$2:$MK$2,0),FALSE)</f>
        <v>#N/A</v>
      </c>
      <c r="D18" s="79">
        <f>VLOOKUP($A18,InflationTargetMeasures!$A$2:$MM$3000,MATCH(D$2,InflationTargetMeasures!$A$2:$MM$2,0),FALSE)</f>
        <v>2</v>
      </c>
      <c r="E18" s="79" t="e">
        <f>VLOOKUP($A18,GapMeasures!$A$2:$LA$3000,MATCH(E$2,GapMeasures!$A$2:$LA$2,0),FALSE)</f>
        <v>#N/A</v>
      </c>
      <c r="F18" s="79" t="e">
        <f>VLOOKUP($A18,InflationMeasures!$A$2:$LM$3000,MATCH(F$2,InflationMeasures!$A$2:$LM$2,0),FALSE)</f>
        <v>#N/A</v>
      </c>
      <c r="G18" s="25">
        <v>21504</v>
      </c>
      <c r="H18" s="24" t="e">
        <f t="shared" si="0"/>
        <v>#N/A</v>
      </c>
      <c r="I18" s="24">
        <f>VLOOKUP($A18,FedFundsRates!$A$2:$MM$3000,MATCH("FedFundsRate",FedFundsRates!$A$2:$MM$2,0),FALSE)</f>
        <v>2.1633333333333336</v>
      </c>
      <c r="L18" s="14" t="s">
        <v>26</v>
      </c>
      <c r="M18" s="14" t="s">
        <v>54</v>
      </c>
      <c r="S18" s="17" t="s">
        <v>23</v>
      </c>
      <c r="T18" s="17" t="s">
        <v>51</v>
      </c>
    </row>
    <row r="19" spans="1:20" x14ac:dyDescent="0.25">
      <c r="A19" s="6">
        <v>21596</v>
      </c>
      <c r="B19" s="79">
        <f>VLOOKUP($A19,FedFundsRates!$A$2:$MM$3000,MATCH(B$2,FedFundsRates!$A$2:$MM$2,0),FALSE)</f>
        <v>2.1633333333333336</v>
      </c>
      <c r="C19" s="79" t="e">
        <f>VLOOKUP($A19,NaturalRateMeasures!$A$2:$MK$3000,MATCH(C$2,NaturalRateMeasures!$A$2:$MK$2,0),FALSE)</f>
        <v>#N/A</v>
      </c>
      <c r="D19" s="79">
        <f>VLOOKUP($A19,InflationTargetMeasures!$A$2:$MM$3000,MATCH(D$2,InflationTargetMeasures!$A$2:$MM$2,0),FALSE)</f>
        <v>2</v>
      </c>
      <c r="E19" s="79" t="e">
        <f>VLOOKUP($A19,GapMeasures!$A$2:$LA$3000,MATCH(E$2,GapMeasures!$A$2:$LA$2,0),FALSE)</f>
        <v>#N/A</v>
      </c>
      <c r="F19" s="79" t="e">
        <f>VLOOKUP($A19,InflationMeasures!$A$2:$LM$3000,MATCH(F$2,InflationMeasures!$A$2:$LM$2,0),FALSE)</f>
        <v>#N/A</v>
      </c>
      <c r="G19" s="25">
        <v>21596</v>
      </c>
      <c r="H19" s="24" t="e">
        <f t="shared" si="0"/>
        <v>#N/A</v>
      </c>
      <c r="I19" s="24">
        <f>VLOOKUP($A19,FedFundsRates!$A$2:$MM$3000,MATCH("FedFundsRate",FedFundsRates!$A$2:$MM$2,0),FALSE)</f>
        <v>2.57</v>
      </c>
      <c r="L19" s="14" t="s">
        <v>27</v>
      </c>
      <c r="M19" s="14" t="s">
        <v>55</v>
      </c>
      <c r="S19" s="17" t="s">
        <v>24</v>
      </c>
      <c r="T19" s="17" t="s">
        <v>52</v>
      </c>
    </row>
    <row r="20" spans="1:20" x14ac:dyDescent="0.25">
      <c r="A20" s="6">
        <v>21685</v>
      </c>
      <c r="B20" s="79">
        <f>VLOOKUP($A20,FedFundsRates!$A$2:$MM$3000,MATCH(B$2,FedFundsRates!$A$2:$MM$2,0),FALSE)</f>
        <v>2.57</v>
      </c>
      <c r="C20" s="79" t="e">
        <f>VLOOKUP($A20,NaturalRateMeasures!$A$2:$MK$3000,MATCH(C$2,NaturalRateMeasures!$A$2:$MK$2,0),FALSE)</f>
        <v>#N/A</v>
      </c>
      <c r="D20" s="79">
        <f>VLOOKUP($A20,InflationTargetMeasures!$A$2:$MM$3000,MATCH(D$2,InflationTargetMeasures!$A$2:$MM$2,0),FALSE)</f>
        <v>2</v>
      </c>
      <c r="E20" s="79" t="e">
        <f>VLOOKUP($A20,GapMeasures!$A$2:$LA$3000,MATCH(E$2,GapMeasures!$A$2:$LA$2,0),FALSE)</f>
        <v>#N/A</v>
      </c>
      <c r="F20" s="79" t="e">
        <f>VLOOKUP($A20,InflationMeasures!$A$2:$LM$3000,MATCH(F$2,InflationMeasures!$A$2:$LM$2,0),FALSE)</f>
        <v>#N/A</v>
      </c>
      <c r="G20" s="25">
        <v>21685</v>
      </c>
      <c r="H20" s="24" t="e">
        <f t="shared" si="0"/>
        <v>#N/A</v>
      </c>
      <c r="I20" s="24">
        <f>VLOOKUP($A20,FedFundsRates!$A$2:$MM$3000,MATCH("FedFundsRate",FedFundsRates!$A$2:$MM$2,0),FALSE)</f>
        <v>3.0833333333333335</v>
      </c>
      <c r="L20" s="14" t="s">
        <v>28</v>
      </c>
      <c r="M20" s="14" t="s">
        <v>56</v>
      </c>
      <c r="S20" s="17" t="s">
        <v>25</v>
      </c>
      <c r="T20" s="17" t="s">
        <v>53</v>
      </c>
    </row>
    <row r="21" spans="1:20" x14ac:dyDescent="0.25">
      <c r="A21" s="6">
        <v>21777</v>
      </c>
      <c r="B21" s="79">
        <f>VLOOKUP($A21,FedFundsRates!$A$2:$MM$3000,MATCH(B$2,FedFundsRates!$A$2:$MM$2,0),FALSE)</f>
        <v>3.0833333333333335</v>
      </c>
      <c r="C21" s="79" t="e">
        <f>VLOOKUP($A21,NaturalRateMeasures!$A$2:$MK$3000,MATCH(C$2,NaturalRateMeasures!$A$2:$MK$2,0),FALSE)</f>
        <v>#N/A</v>
      </c>
      <c r="D21" s="79">
        <f>VLOOKUP($A21,InflationTargetMeasures!$A$2:$MM$3000,MATCH(D$2,InflationTargetMeasures!$A$2:$MM$2,0),FALSE)</f>
        <v>2</v>
      </c>
      <c r="E21" s="79" t="e">
        <f>VLOOKUP($A21,GapMeasures!$A$2:$LA$3000,MATCH(E$2,GapMeasures!$A$2:$LA$2,0),FALSE)</f>
        <v>#N/A</v>
      </c>
      <c r="F21" s="79" t="e">
        <f>VLOOKUP($A21,InflationMeasures!$A$2:$LM$3000,MATCH(F$2,InflationMeasures!$A$2:$LM$2,0),FALSE)</f>
        <v>#N/A</v>
      </c>
      <c r="G21" s="25">
        <v>21777</v>
      </c>
      <c r="H21" s="24" t="e">
        <f t="shared" si="0"/>
        <v>#N/A</v>
      </c>
      <c r="I21" s="24">
        <f>VLOOKUP($A21,FedFundsRates!$A$2:$MM$3000,MATCH("FedFundsRate",FedFundsRates!$A$2:$MM$2,0),FALSE)</f>
        <v>3.5766666666666667</v>
      </c>
      <c r="L21" s="14" t="s">
        <v>29</v>
      </c>
      <c r="M21" s="14" t="s">
        <v>57</v>
      </c>
      <c r="S21" s="17" t="s">
        <v>93</v>
      </c>
      <c r="T21" s="17" t="s">
        <v>94</v>
      </c>
    </row>
    <row r="22" spans="1:20" x14ac:dyDescent="0.25">
      <c r="A22" s="6">
        <v>21869</v>
      </c>
      <c r="B22" s="79">
        <f>VLOOKUP($A22,FedFundsRates!$A$2:$MM$3000,MATCH(B$2,FedFundsRates!$A$2:$MM$2,0),FALSE)</f>
        <v>3.5766666666666667</v>
      </c>
      <c r="C22" s="79" t="e">
        <f>VLOOKUP($A22,NaturalRateMeasures!$A$2:$MK$3000,MATCH(C$2,NaturalRateMeasures!$A$2:$MK$2,0),FALSE)</f>
        <v>#N/A</v>
      </c>
      <c r="D22" s="79">
        <f>VLOOKUP($A22,InflationTargetMeasures!$A$2:$MM$3000,MATCH(D$2,InflationTargetMeasures!$A$2:$MM$2,0),FALSE)</f>
        <v>2</v>
      </c>
      <c r="E22" s="79" t="e">
        <f>VLOOKUP($A22,GapMeasures!$A$2:$LA$3000,MATCH(E$2,GapMeasures!$A$2:$LA$2,0),FALSE)</f>
        <v>#N/A</v>
      </c>
      <c r="F22" s="79" t="e">
        <f>VLOOKUP($A22,InflationMeasures!$A$2:$LM$3000,MATCH(F$2,InflationMeasures!$A$2:$LM$2,0),FALSE)</f>
        <v>#N/A</v>
      </c>
      <c r="G22" s="25">
        <v>21869</v>
      </c>
      <c r="H22" s="24" t="e">
        <f t="shared" si="0"/>
        <v>#N/A</v>
      </c>
      <c r="I22" s="24">
        <f>VLOOKUP($A22,FedFundsRates!$A$2:$MM$3000,MATCH("FedFundsRate",FedFundsRates!$A$2:$MM$2,0),FALSE)</f>
        <v>3.99</v>
      </c>
      <c r="L22" s="14" t="s">
        <v>30</v>
      </c>
      <c r="M22" s="14" t="s">
        <v>58</v>
      </c>
    </row>
    <row r="23" spans="1:20" x14ac:dyDescent="0.25">
      <c r="A23" s="6">
        <v>21961</v>
      </c>
      <c r="B23" s="79">
        <f>VLOOKUP($A23,FedFundsRates!$A$2:$MM$3000,MATCH(B$2,FedFundsRates!$A$2:$MM$2,0),FALSE)</f>
        <v>3.99</v>
      </c>
      <c r="C23" s="79" t="e">
        <f>VLOOKUP($A23,NaturalRateMeasures!$A$2:$MK$3000,MATCH(C$2,NaturalRateMeasures!$A$2:$MK$2,0),FALSE)</f>
        <v>#N/A</v>
      </c>
      <c r="D23" s="79">
        <f>VLOOKUP($A23,InflationTargetMeasures!$A$2:$MM$3000,MATCH(D$2,InflationTargetMeasures!$A$2:$MM$2,0),FALSE)</f>
        <v>2</v>
      </c>
      <c r="E23" s="79" t="e">
        <f>VLOOKUP($A23,GapMeasures!$A$2:$LA$3000,MATCH(E$2,GapMeasures!$A$2:$LA$2,0),FALSE)</f>
        <v>#N/A</v>
      </c>
      <c r="F23" s="79">
        <f>VLOOKUP($A23,InflationMeasures!$A$2:$LM$3000,MATCH(F$2,InflationMeasures!$A$2:$LM$2,0),FALSE)</f>
        <v>2.107405855235589</v>
      </c>
      <c r="G23" s="25">
        <v>21961</v>
      </c>
      <c r="H23" s="24" t="e">
        <f t="shared" si="0"/>
        <v>#N/A</v>
      </c>
      <c r="I23" s="24">
        <f>VLOOKUP($A23,FedFundsRates!$A$2:$MM$3000,MATCH("FedFundsRate",FedFundsRates!$A$2:$MM$2,0),FALSE)</f>
        <v>3.9333333333333336</v>
      </c>
      <c r="L23" s="14" t="s">
        <v>31</v>
      </c>
      <c r="M23" s="14" t="s">
        <v>59</v>
      </c>
      <c r="S23" s="3" t="s">
        <v>71</v>
      </c>
      <c r="T23" s="2"/>
    </row>
    <row r="24" spans="1:20" x14ac:dyDescent="0.25">
      <c r="A24" s="6">
        <v>22051</v>
      </c>
      <c r="B24" s="79">
        <f>VLOOKUP($A24,FedFundsRates!$A$2:$MM$3000,MATCH(B$2,FedFundsRates!$A$2:$MM$2,0),FALSE)</f>
        <v>3.9333333333333336</v>
      </c>
      <c r="C24" s="79" t="e">
        <f>VLOOKUP($A24,NaturalRateMeasures!$A$2:$MK$3000,MATCH(C$2,NaturalRateMeasures!$A$2:$MK$2,0),FALSE)</f>
        <v>#N/A</v>
      </c>
      <c r="D24" s="79">
        <f>VLOOKUP($A24,InflationTargetMeasures!$A$2:$MM$3000,MATCH(D$2,InflationTargetMeasures!$A$2:$MM$2,0),FALSE)</f>
        <v>2</v>
      </c>
      <c r="E24" s="79" t="e">
        <f>VLOOKUP($A24,GapMeasures!$A$2:$LA$3000,MATCH(E$2,GapMeasures!$A$2:$LA$2,0),FALSE)</f>
        <v>#N/A</v>
      </c>
      <c r="F24" s="79">
        <f>VLOOKUP($A24,InflationMeasures!$A$2:$LM$3000,MATCH(F$2,InflationMeasures!$A$2:$LM$2,0),FALSE)</f>
        <v>1.9533111005240578</v>
      </c>
      <c r="G24" s="25">
        <v>22051</v>
      </c>
      <c r="H24" s="24" t="e">
        <f t="shared" si="0"/>
        <v>#N/A</v>
      </c>
      <c r="I24" s="24">
        <f>VLOOKUP($A24,FedFundsRates!$A$2:$MM$3000,MATCH("FedFundsRate",FedFundsRates!$A$2:$MM$2,0),FALSE)</f>
        <v>3.6966666666666668</v>
      </c>
      <c r="L24" s="14" t="s">
        <v>32</v>
      </c>
      <c r="M24" s="14" t="s">
        <v>60</v>
      </c>
      <c r="S24" s="3" t="s">
        <v>69</v>
      </c>
      <c r="T24" s="3" t="s">
        <v>70</v>
      </c>
    </row>
    <row r="25" spans="1:20" x14ac:dyDescent="0.25">
      <c r="A25" s="6">
        <v>22143</v>
      </c>
      <c r="B25" s="79">
        <f>VLOOKUP($A25,FedFundsRates!$A$2:$MM$3000,MATCH(B$2,FedFundsRates!$A$2:$MM$2,0),FALSE)</f>
        <v>3.6966666666666668</v>
      </c>
      <c r="C25" s="79" t="e">
        <f>VLOOKUP($A25,NaturalRateMeasures!$A$2:$MK$3000,MATCH(C$2,NaturalRateMeasures!$A$2:$MK$2,0),FALSE)</f>
        <v>#N/A</v>
      </c>
      <c r="D25" s="79">
        <f>VLOOKUP($A25,InflationTargetMeasures!$A$2:$MM$3000,MATCH(D$2,InflationTargetMeasures!$A$2:$MM$2,0),FALSE)</f>
        <v>2</v>
      </c>
      <c r="E25" s="79" t="e">
        <f>VLOOKUP($A25,GapMeasures!$A$2:$LA$3000,MATCH(E$2,GapMeasures!$A$2:$LA$2,0),FALSE)</f>
        <v>#N/A</v>
      </c>
      <c r="F25" s="79">
        <f>VLOOKUP($A25,InflationMeasures!$A$2:$LM$3000,MATCH(F$2,InflationMeasures!$A$2:$LM$2,0),FALSE)</f>
        <v>1.6741599621391545</v>
      </c>
      <c r="G25" s="25">
        <v>22143</v>
      </c>
      <c r="H25" s="24" t="e">
        <f t="shared" si="0"/>
        <v>#N/A</v>
      </c>
      <c r="I25" s="24">
        <f>VLOOKUP($A25,FedFundsRates!$A$2:$MM$3000,MATCH("FedFundsRate",FedFundsRates!$A$2:$MM$2,0),FALSE)</f>
        <v>2.936666666666667</v>
      </c>
      <c r="L25" s="14" t="s">
        <v>33</v>
      </c>
      <c r="M25" s="14" t="s">
        <v>61</v>
      </c>
      <c r="S25" s="2" t="s">
        <v>0</v>
      </c>
      <c r="T25" s="2" t="s">
        <v>35</v>
      </c>
    </row>
    <row r="26" spans="1:20" x14ac:dyDescent="0.25">
      <c r="A26" s="6">
        <v>22235</v>
      </c>
      <c r="B26" s="79">
        <f>VLOOKUP($A26,FedFundsRates!$A$2:$MM$3000,MATCH(B$2,FedFundsRates!$A$2:$MM$2,0),FALSE)</f>
        <v>2.936666666666667</v>
      </c>
      <c r="C26" s="79" t="e">
        <f>VLOOKUP($A26,NaturalRateMeasures!$A$2:$MK$3000,MATCH(C$2,NaturalRateMeasures!$A$2:$MK$2,0),FALSE)</f>
        <v>#N/A</v>
      </c>
      <c r="D26" s="79">
        <f>VLOOKUP($A26,InflationTargetMeasures!$A$2:$MM$3000,MATCH(D$2,InflationTargetMeasures!$A$2:$MM$2,0),FALSE)</f>
        <v>2</v>
      </c>
      <c r="E26" s="79" t="e">
        <f>VLOOKUP($A26,GapMeasures!$A$2:$LA$3000,MATCH(E$2,GapMeasures!$A$2:$LA$2,0),FALSE)</f>
        <v>#N/A</v>
      </c>
      <c r="F26" s="79">
        <f>VLOOKUP($A26,InflationMeasures!$A$2:$LM$3000,MATCH(F$2,InflationMeasures!$A$2:$LM$2,0),FALSE)</f>
        <v>1.4174802964357136</v>
      </c>
      <c r="G26" s="25">
        <v>22235</v>
      </c>
      <c r="H26" s="24" t="e">
        <f t="shared" si="0"/>
        <v>#N/A</v>
      </c>
      <c r="I26" s="24">
        <f>VLOOKUP($A26,FedFundsRates!$A$2:$MM$3000,MATCH("FedFundsRate",FedFundsRates!$A$2:$MM$2,0),FALSE)</f>
        <v>2.2966666666666669</v>
      </c>
      <c r="L26" s="14" t="s">
        <v>34</v>
      </c>
      <c r="M26" s="14" t="s">
        <v>62</v>
      </c>
      <c r="S26" s="2" t="s">
        <v>1</v>
      </c>
      <c r="T26" s="2" t="s">
        <v>36</v>
      </c>
    </row>
    <row r="27" spans="1:20" x14ac:dyDescent="0.25">
      <c r="A27" s="6">
        <v>22327</v>
      </c>
      <c r="B27" s="79">
        <f>VLOOKUP($A27,FedFundsRates!$A$2:$MM$3000,MATCH(B$2,FedFundsRates!$A$2:$MM$2,0),FALSE)</f>
        <v>2.2966666666666669</v>
      </c>
      <c r="C27" s="79" t="e">
        <f>VLOOKUP($A27,NaturalRateMeasures!$A$2:$MK$3000,MATCH(C$2,NaturalRateMeasures!$A$2:$MK$2,0),FALSE)</f>
        <v>#N/A</v>
      </c>
      <c r="D27" s="79">
        <f>VLOOKUP($A27,InflationTargetMeasures!$A$2:$MM$3000,MATCH(D$2,InflationTargetMeasures!$A$2:$MM$2,0),FALSE)</f>
        <v>2</v>
      </c>
      <c r="E27" s="79" t="e">
        <f>VLOOKUP($A27,GapMeasures!$A$2:$LA$3000,MATCH(E$2,GapMeasures!$A$2:$LA$2,0),FALSE)</f>
        <v>#N/A</v>
      </c>
      <c r="F27" s="79">
        <f>VLOOKUP($A27,InflationMeasures!$A$2:$LM$3000,MATCH(F$2,InflationMeasures!$A$2:$LM$2,0),FALSE)</f>
        <v>1.2782175315156907</v>
      </c>
      <c r="G27" s="25">
        <v>22327</v>
      </c>
      <c r="H27" s="24" t="e">
        <f t="shared" si="0"/>
        <v>#N/A</v>
      </c>
      <c r="I27" s="24">
        <f>VLOOKUP($A27,FedFundsRates!$A$2:$MM$3000,MATCH("FedFundsRate",FedFundsRates!$A$2:$MM$2,0),FALSE)</f>
        <v>2.0033333333333334</v>
      </c>
    </row>
    <row r="28" spans="1:20" x14ac:dyDescent="0.25">
      <c r="A28" s="6">
        <v>22416</v>
      </c>
      <c r="B28" s="79">
        <f>VLOOKUP($A28,FedFundsRates!$A$2:$MM$3000,MATCH(B$2,FedFundsRates!$A$2:$MM$2,0),FALSE)</f>
        <v>2.0033333333333334</v>
      </c>
      <c r="C28" s="79" t="e">
        <f>VLOOKUP($A28,NaturalRateMeasures!$A$2:$MK$3000,MATCH(C$2,NaturalRateMeasures!$A$2:$MK$2,0),FALSE)</f>
        <v>#N/A</v>
      </c>
      <c r="D28" s="79">
        <f>VLOOKUP($A28,InflationTargetMeasures!$A$2:$MM$3000,MATCH(D$2,InflationTargetMeasures!$A$2:$MM$2,0),FALSE)</f>
        <v>2</v>
      </c>
      <c r="E28" s="79" t="e">
        <f>VLOOKUP($A28,GapMeasures!$A$2:$LA$3000,MATCH(E$2,GapMeasures!$A$2:$LA$2,0),FALSE)</f>
        <v>#N/A</v>
      </c>
      <c r="F28" s="79">
        <f>VLOOKUP($A28,InflationMeasures!$A$2:$LM$3000,MATCH(F$2,InflationMeasures!$A$2:$LM$2,0),FALSE)</f>
        <v>1.2207943925233611</v>
      </c>
      <c r="G28" s="25">
        <v>22416</v>
      </c>
      <c r="H28" s="24" t="e">
        <f t="shared" si="0"/>
        <v>#N/A</v>
      </c>
      <c r="I28" s="24">
        <f>VLOOKUP($A28,FedFundsRates!$A$2:$MM$3000,MATCH("FedFundsRate",FedFundsRates!$A$2:$MM$2,0),FALSE)</f>
        <v>1.7333333333333332</v>
      </c>
      <c r="L28" s="19" t="s">
        <v>73</v>
      </c>
    </row>
    <row r="29" spans="1:20" x14ac:dyDescent="0.25">
      <c r="A29" s="6">
        <v>22508</v>
      </c>
      <c r="B29" s="79">
        <f>VLOOKUP($A29,FedFundsRates!$A$2:$MM$3000,MATCH(B$2,FedFundsRates!$A$2:$MM$2,0),FALSE)</f>
        <v>1.7333333333333332</v>
      </c>
      <c r="C29" s="79" t="e">
        <f>VLOOKUP($A29,NaturalRateMeasures!$A$2:$MK$3000,MATCH(C$2,NaturalRateMeasures!$A$2:$MK$2,0),FALSE)</f>
        <v>#N/A</v>
      </c>
      <c r="D29" s="79">
        <f>VLOOKUP($A29,InflationTargetMeasures!$A$2:$MM$3000,MATCH(D$2,InflationTargetMeasures!$A$2:$MM$2,0),FALSE)</f>
        <v>2</v>
      </c>
      <c r="E29" s="79" t="e">
        <f>VLOOKUP($A29,GapMeasures!$A$2:$LA$3000,MATCH(E$2,GapMeasures!$A$2:$LA$2,0),FALSE)</f>
        <v>#N/A</v>
      </c>
      <c r="F29" s="79">
        <f>VLOOKUP($A29,InflationMeasures!$A$2:$LM$3000,MATCH(F$2,InflationMeasures!$A$2:$LM$2,0),FALSE)</f>
        <v>1.2684005352882943</v>
      </c>
      <c r="G29" s="25">
        <v>22508</v>
      </c>
      <c r="H29" s="24" t="e">
        <f t="shared" si="0"/>
        <v>#N/A</v>
      </c>
      <c r="I29" s="24">
        <f>VLOOKUP($A29,FedFundsRates!$A$2:$MM$3000,MATCH("FedFundsRate",FedFundsRates!$A$2:$MM$2,0),FALSE)</f>
        <v>1.6833333333333333</v>
      </c>
      <c r="L29" s="20">
        <v>0</v>
      </c>
      <c r="Q29" s="8"/>
      <c r="R29" s="7" t="s">
        <v>66</v>
      </c>
      <c r="S29" s="7" t="s">
        <v>83</v>
      </c>
    </row>
    <row r="30" spans="1:20" x14ac:dyDescent="0.25">
      <c r="A30" s="6">
        <v>22600</v>
      </c>
      <c r="B30" s="79">
        <f>VLOOKUP($A30,FedFundsRates!$A$2:$MM$3000,MATCH(B$2,FedFundsRates!$A$2:$MM$2,0),FALSE)</f>
        <v>1.6833333333333333</v>
      </c>
      <c r="C30" s="79" t="e">
        <f>VLOOKUP($A30,NaturalRateMeasures!$A$2:$MK$3000,MATCH(C$2,NaturalRateMeasures!$A$2:$MK$2,0),FALSE)</f>
        <v>#N/A</v>
      </c>
      <c r="D30" s="79">
        <f>VLOOKUP($A30,InflationTargetMeasures!$A$2:$MM$3000,MATCH(D$2,InflationTargetMeasures!$A$2:$MM$2,0),FALSE)</f>
        <v>2</v>
      </c>
      <c r="E30" s="79" t="e">
        <f>VLOOKUP($A30,GapMeasures!$A$2:$LA$3000,MATCH(E$2,GapMeasures!$A$2:$LA$2,0),FALSE)</f>
        <v>#N/A</v>
      </c>
      <c r="F30" s="79">
        <f>VLOOKUP($A30,InflationMeasures!$A$2:$LM$3000,MATCH(F$2,InflationMeasures!$A$2:$LM$2,0),FALSE)</f>
        <v>1.1830887896537856</v>
      </c>
      <c r="G30" s="25">
        <v>22600</v>
      </c>
      <c r="H30" s="24" t="e">
        <f t="shared" si="0"/>
        <v>#N/A</v>
      </c>
      <c r="I30" s="24">
        <f>VLOOKUP($A30,FedFundsRates!$A$2:$MM$3000,MATCH("FedFundsRate",FedFundsRates!$A$2:$MM$2,0),FALSE)</f>
        <v>2.4</v>
      </c>
      <c r="L30" s="19" t="s">
        <v>74</v>
      </c>
      <c r="Q30" s="21">
        <v>44607</v>
      </c>
      <c r="R30" s="22">
        <f>VLOOKUP(Q30,$G$2:$I$2470,2,FALSE)</f>
        <v>7.3394646842303466</v>
      </c>
      <c r="S30" s="22">
        <f>VLOOKUP(Q30,$G$2:$I$2470,3,FALSE)</f>
        <v>0.12</v>
      </c>
    </row>
    <row r="31" spans="1:20" x14ac:dyDescent="0.25">
      <c r="A31" s="6">
        <v>22692</v>
      </c>
      <c r="B31" s="79">
        <f>VLOOKUP($A31,FedFundsRates!$A$2:$MM$3000,MATCH(B$2,FedFundsRates!$A$2:$MM$2,0),FALSE)</f>
        <v>2.4</v>
      </c>
      <c r="C31" s="79" t="e">
        <f>VLOOKUP($A31,NaturalRateMeasures!$A$2:$MK$3000,MATCH(C$2,NaturalRateMeasures!$A$2:$MK$2,0),FALSE)</f>
        <v>#N/A</v>
      </c>
      <c r="D31" s="79">
        <f>VLOOKUP($A31,InflationTargetMeasures!$A$2:$MM$3000,MATCH(D$2,InflationTargetMeasures!$A$2:$MM$2,0),FALSE)</f>
        <v>2</v>
      </c>
      <c r="E31" s="79" t="e">
        <f>VLOOKUP($A31,GapMeasures!$A$2:$LA$3000,MATCH(E$2,GapMeasures!$A$2:$LA$2,0),FALSE)</f>
        <v>#N/A</v>
      </c>
      <c r="F31" s="79">
        <f>VLOOKUP($A31,InflationMeasures!$A$2:$LM$3000,MATCH(F$2,InflationMeasures!$A$2:$LM$2,0),FALSE)</f>
        <v>1.3778729809529322</v>
      </c>
      <c r="G31" s="25">
        <v>22692</v>
      </c>
      <c r="H31" s="24" t="e">
        <f t="shared" si="0"/>
        <v>#N/A</v>
      </c>
      <c r="I31" s="24">
        <f>VLOOKUP($A31,FedFundsRates!$A$2:$MM$3000,MATCH("FedFundsRate",FedFundsRates!$A$2:$MM$2,0),FALSE)</f>
        <v>2.4566666666666666</v>
      </c>
      <c r="L31" s="20">
        <v>0.5</v>
      </c>
      <c r="Q31" s="21">
        <v>44696</v>
      </c>
      <c r="R31" s="22">
        <f>VLOOKUP(Q31,$G$2:$I$2470,2,FALSE)</f>
        <v>6.9031600182420751</v>
      </c>
      <c r="S31" s="22" t="e">
        <f>VLOOKUP(Q31,$G$2:$I$2470,3,FALSE)</f>
        <v>#N/A</v>
      </c>
    </row>
    <row r="32" spans="1:20" x14ac:dyDescent="0.25">
      <c r="A32" s="6">
        <v>22781</v>
      </c>
      <c r="B32" s="79">
        <f>VLOOKUP($A32,FedFundsRates!$A$2:$MM$3000,MATCH(B$2,FedFundsRates!$A$2:$MM$2,0),FALSE)</f>
        <v>2.4566666666666666</v>
      </c>
      <c r="C32" s="79" t="e">
        <f>VLOOKUP($A32,NaturalRateMeasures!$A$2:$MK$3000,MATCH(C$2,NaturalRateMeasures!$A$2:$MK$2,0),FALSE)</f>
        <v>#N/A</v>
      </c>
      <c r="D32" s="79">
        <f>VLOOKUP($A32,InflationTargetMeasures!$A$2:$MM$3000,MATCH(D$2,InflationTargetMeasures!$A$2:$MM$2,0),FALSE)</f>
        <v>2</v>
      </c>
      <c r="E32" s="79" t="e">
        <f>VLOOKUP($A32,GapMeasures!$A$2:$LA$3000,MATCH(E$2,GapMeasures!$A$2:$LA$2,0),FALSE)</f>
        <v>#N/A</v>
      </c>
      <c r="F32" s="79">
        <f>VLOOKUP($A32,InflationMeasures!$A$2:$LM$3000,MATCH(F$2,InflationMeasures!$A$2:$LM$2,0),FALSE)</f>
        <v>1.4368976859599369</v>
      </c>
      <c r="G32" s="25">
        <v>22781</v>
      </c>
      <c r="H32" s="24" t="e">
        <f t="shared" si="0"/>
        <v>#N/A</v>
      </c>
      <c r="I32" s="24">
        <f>VLOOKUP($A32,FedFundsRates!$A$2:$MM$3000,MATCH("FedFundsRate",FedFundsRates!$A$2:$MM$2,0),FALSE)</f>
        <v>2.6066666666666669</v>
      </c>
      <c r="L32" s="4" t="s">
        <v>151</v>
      </c>
    </row>
    <row r="33" spans="1:9" x14ac:dyDescent="0.25">
      <c r="A33" s="6">
        <v>22873</v>
      </c>
      <c r="B33" s="79">
        <f>VLOOKUP($A33,FedFundsRates!$A$2:$MM$3000,MATCH(B$2,FedFundsRates!$A$2:$MM$2,0),FALSE)</f>
        <v>2.6066666666666669</v>
      </c>
      <c r="C33" s="79" t="e">
        <f>VLOOKUP($A33,NaturalRateMeasures!$A$2:$MK$3000,MATCH(C$2,NaturalRateMeasures!$A$2:$MK$2,0),FALSE)</f>
        <v>#N/A</v>
      </c>
      <c r="D33" s="79">
        <f>VLOOKUP($A33,InflationTargetMeasures!$A$2:$MM$3000,MATCH(D$2,InflationTargetMeasures!$A$2:$MM$2,0),FALSE)</f>
        <v>2</v>
      </c>
      <c r="E33" s="79" t="e">
        <f>VLOOKUP($A33,GapMeasures!$A$2:$LA$3000,MATCH(E$2,GapMeasures!$A$2:$LA$2,0),FALSE)</f>
        <v>#N/A</v>
      </c>
      <c r="F33" s="79">
        <f>VLOOKUP($A33,InflationMeasures!$A$2:$LM$3000,MATCH(F$2,InflationMeasures!$A$2:$LM$2,0),FALSE)</f>
        <v>1.3272048261993463</v>
      </c>
      <c r="G33" s="25">
        <v>22873</v>
      </c>
      <c r="H33" s="24" t="e">
        <f t="shared" si="0"/>
        <v>#N/A</v>
      </c>
      <c r="I33" s="24">
        <f>VLOOKUP($A33,FedFundsRates!$A$2:$MM$3000,MATCH("FedFundsRate",FedFundsRates!$A$2:$MM$2,0),FALSE)</f>
        <v>2.8466666666666671</v>
      </c>
    </row>
    <row r="34" spans="1:9" x14ac:dyDescent="0.25">
      <c r="A34" s="6">
        <v>22965</v>
      </c>
      <c r="B34" s="79">
        <f>VLOOKUP($A34,FedFundsRates!$A$2:$MM$3000,MATCH(B$2,FedFundsRates!$A$2:$MM$2,0),FALSE)</f>
        <v>2.8466666666666671</v>
      </c>
      <c r="C34" s="79" t="e">
        <f>VLOOKUP($A34,NaturalRateMeasures!$A$2:$MK$3000,MATCH(C$2,NaturalRateMeasures!$A$2:$MK$2,0),FALSE)</f>
        <v>#N/A</v>
      </c>
      <c r="D34" s="79">
        <f>VLOOKUP($A34,InflationTargetMeasures!$A$2:$MM$3000,MATCH(D$2,InflationTargetMeasures!$A$2:$MM$2,0),FALSE)</f>
        <v>2</v>
      </c>
      <c r="E34" s="79" t="e">
        <f>VLOOKUP($A34,GapMeasures!$A$2:$LA$3000,MATCH(E$2,GapMeasures!$A$2:$LA$2,0),FALSE)</f>
        <v>#N/A</v>
      </c>
      <c r="F34" s="79">
        <f>VLOOKUP($A34,InflationMeasures!$A$2:$LM$3000,MATCH(F$2,InflationMeasures!$A$2:$LM$2,0),FALSE)</f>
        <v>1.2724250587493602</v>
      </c>
      <c r="G34" s="25">
        <v>22965</v>
      </c>
      <c r="H34" s="24" t="e">
        <f t="shared" si="0"/>
        <v>#N/A</v>
      </c>
      <c r="I34" s="24">
        <f>VLOOKUP($A34,FedFundsRates!$A$2:$MM$3000,MATCH("FedFundsRate",FedFundsRates!$A$2:$MM$2,0),FALSE)</f>
        <v>2.9233333333333333</v>
      </c>
    </row>
    <row r="35" spans="1:9" x14ac:dyDescent="0.25">
      <c r="A35" s="6">
        <v>23057</v>
      </c>
      <c r="B35" s="79">
        <f>VLOOKUP($A35,FedFundsRates!$A$2:$MM$3000,MATCH(B$2,FedFundsRates!$A$2:$MM$2,0),FALSE)</f>
        <v>2.9233333333333333</v>
      </c>
      <c r="C35" s="79" t="e">
        <f>VLOOKUP($A35,NaturalRateMeasures!$A$2:$MK$3000,MATCH(C$2,NaturalRateMeasures!$A$2:$MK$2,0),FALSE)</f>
        <v>#N/A</v>
      </c>
      <c r="D35" s="79">
        <f>VLOOKUP($A35,InflationTargetMeasures!$A$2:$MM$3000,MATCH(D$2,InflationTargetMeasures!$A$2:$MM$2,0),FALSE)</f>
        <v>2</v>
      </c>
      <c r="E35" s="79" t="e">
        <f>VLOOKUP($A35,GapMeasures!$A$2:$LA$3000,MATCH(E$2,GapMeasures!$A$2:$LA$2,0),FALSE)</f>
        <v>#N/A</v>
      </c>
      <c r="F35" s="79">
        <f>VLOOKUP($A35,InflationMeasures!$A$2:$LM$3000,MATCH(F$2,InflationMeasures!$A$2:$LM$2,0),FALSE)</f>
        <v>1.2392210610473464</v>
      </c>
      <c r="G35" s="25">
        <v>23057</v>
      </c>
      <c r="H35" s="24" t="e">
        <f t="shared" si="0"/>
        <v>#N/A</v>
      </c>
      <c r="I35" s="24">
        <f>VLOOKUP($A35,FedFundsRates!$A$2:$MM$3000,MATCH("FedFundsRate",FedFundsRates!$A$2:$MM$2,0),FALSE)</f>
        <v>2.9666666666666668</v>
      </c>
    </row>
    <row r="36" spans="1:9" x14ac:dyDescent="0.25">
      <c r="A36" s="6">
        <v>23146</v>
      </c>
      <c r="B36" s="79">
        <f>VLOOKUP($A36,FedFundsRates!$A$2:$MM$3000,MATCH(B$2,FedFundsRates!$A$2:$MM$2,0),FALSE)</f>
        <v>2.9666666666666668</v>
      </c>
      <c r="C36" s="79" t="e">
        <f>VLOOKUP($A36,NaturalRateMeasures!$A$2:$MK$3000,MATCH(C$2,NaturalRateMeasures!$A$2:$MK$2,0),FALSE)</f>
        <v>#N/A</v>
      </c>
      <c r="D36" s="79">
        <f>VLOOKUP($A36,InflationTargetMeasures!$A$2:$MM$3000,MATCH(D$2,InflationTargetMeasures!$A$2:$MM$2,0),FALSE)</f>
        <v>2</v>
      </c>
      <c r="E36" s="79" t="e">
        <f>VLOOKUP($A36,GapMeasures!$A$2:$LA$3000,MATCH(E$2,GapMeasures!$A$2:$LA$2,0),FALSE)</f>
        <v>#N/A</v>
      </c>
      <c r="F36" s="79">
        <f>VLOOKUP($A36,InflationMeasures!$A$2:$LM$3000,MATCH(F$2,InflationMeasures!$A$2:$LM$2,0),FALSE)</f>
        <v>1.2344976675389807</v>
      </c>
      <c r="G36" s="25">
        <v>23146</v>
      </c>
      <c r="H36" s="24" t="e">
        <f t="shared" si="0"/>
        <v>#N/A</v>
      </c>
      <c r="I36" s="24">
        <f>VLOOKUP($A36,FedFundsRates!$A$2:$MM$3000,MATCH("FedFundsRate",FedFundsRates!$A$2:$MM$2,0),FALSE)</f>
        <v>2.9633333333333334</v>
      </c>
    </row>
    <row r="37" spans="1:9" x14ac:dyDescent="0.25">
      <c r="A37" s="6">
        <v>23238</v>
      </c>
      <c r="B37" s="79">
        <f>VLOOKUP($A37,FedFundsRates!$A$2:$MM$3000,MATCH(B$2,FedFundsRates!$A$2:$MM$2,0),FALSE)</f>
        <v>2.9633333333333334</v>
      </c>
      <c r="C37" s="79" t="e">
        <f>VLOOKUP($A37,NaturalRateMeasures!$A$2:$MK$3000,MATCH(C$2,NaturalRateMeasures!$A$2:$MK$2,0),FALSE)</f>
        <v>#N/A</v>
      </c>
      <c r="D37" s="79">
        <f>VLOOKUP($A37,InflationTargetMeasures!$A$2:$MM$3000,MATCH(D$2,InflationTargetMeasures!$A$2:$MM$2,0),FALSE)</f>
        <v>2</v>
      </c>
      <c r="E37" s="79" t="e">
        <f>VLOOKUP($A37,GapMeasures!$A$2:$LA$3000,MATCH(E$2,GapMeasures!$A$2:$LA$2,0),FALSE)</f>
        <v>#N/A</v>
      </c>
      <c r="F37" s="79">
        <f>VLOOKUP($A37,InflationMeasures!$A$2:$LM$3000,MATCH(F$2,InflationMeasures!$A$2:$LM$2,0),FALSE)</f>
        <v>1.2871399410297135</v>
      </c>
      <c r="G37" s="25">
        <v>23238</v>
      </c>
      <c r="H37" s="24" t="e">
        <f t="shared" si="0"/>
        <v>#N/A</v>
      </c>
      <c r="I37" s="24">
        <f>VLOOKUP($A37,FedFundsRates!$A$2:$MM$3000,MATCH("FedFundsRate",FedFundsRates!$A$2:$MM$2,0),FALSE)</f>
        <v>3.33</v>
      </c>
    </row>
    <row r="38" spans="1:9" x14ac:dyDescent="0.25">
      <c r="A38" s="6">
        <v>23330</v>
      </c>
      <c r="B38" s="79">
        <f>VLOOKUP($A38,FedFundsRates!$A$2:$MM$3000,MATCH(B$2,FedFundsRates!$A$2:$MM$2,0),FALSE)</f>
        <v>3.33</v>
      </c>
      <c r="C38" s="79" t="e">
        <f>VLOOKUP($A38,NaturalRateMeasures!$A$2:$MK$3000,MATCH(C$2,NaturalRateMeasures!$A$2:$MK$2,0),FALSE)</f>
        <v>#N/A</v>
      </c>
      <c r="D38" s="79">
        <f>VLOOKUP($A38,InflationTargetMeasures!$A$2:$MM$3000,MATCH(D$2,InflationTargetMeasures!$A$2:$MM$2,0),FALSE)</f>
        <v>2</v>
      </c>
      <c r="E38" s="79" t="e">
        <f>VLOOKUP($A38,GapMeasures!$A$2:$LA$3000,MATCH(E$2,GapMeasures!$A$2:$LA$2,0),FALSE)</f>
        <v>#N/A</v>
      </c>
      <c r="F38" s="79">
        <f>VLOOKUP($A38,InflationMeasures!$A$2:$LM$3000,MATCH(F$2,InflationMeasures!$A$2:$LM$2,0),FALSE)</f>
        <v>1.5903559907181952</v>
      </c>
      <c r="G38" s="25">
        <v>23330</v>
      </c>
      <c r="H38" s="24" t="e">
        <f t="shared" si="0"/>
        <v>#N/A</v>
      </c>
      <c r="I38" s="24">
        <f>VLOOKUP($A38,FedFundsRates!$A$2:$MM$3000,MATCH("FedFundsRate",FedFundsRates!$A$2:$MM$2,0),FALSE)</f>
        <v>3.4533333333333331</v>
      </c>
    </row>
    <row r="39" spans="1:9" x14ac:dyDescent="0.25">
      <c r="A39" s="6">
        <v>23422</v>
      </c>
      <c r="B39" s="79">
        <f>VLOOKUP($A39,FedFundsRates!$A$2:$MM$3000,MATCH(B$2,FedFundsRates!$A$2:$MM$2,0),FALSE)</f>
        <v>3.4533333333333331</v>
      </c>
      <c r="C39" s="79" t="e">
        <f>VLOOKUP($A39,NaturalRateMeasures!$A$2:$MK$3000,MATCH(C$2,NaturalRateMeasures!$A$2:$MK$2,0),FALSE)</f>
        <v>#N/A</v>
      </c>
      <c r="D39" s="79">
        <f>VLOOKUP($A39,InflationTargetMeasures!$A$2:$MM$3000,MATCH(D$2,InflationTargetMeasures!$A$2:$MM$2,0),FALSE)</f>
        <v>2</v>
      </c>
      <c r="E39" s="79" t="e">
        <f>VLOOKUP($A39,GapMeasures!$A$2:$LA$3000,MATCH(E$2,GapMeasures!$A$2:$LA$2,0),FALSE)</f>
        <v>#N/A</v>
      </c>
      <c r="F39" s="79">
        <f>VLOOKUP($A39,InflationMeasures!$A$2:$LM$3000,MATCH(F$2,InflationMeasures!$A$2:$LM$2,0),FALSE)</f>
        <v>1.6809566787003405</v>
      </c>
      <c r="G39" s="25">
        <v>23422</v>
      </c>
      <c r="H39" s="24" t="e">
        <f t="shared" si="0"/>
        <v>#N/A</v>
      </c>
      <c r="I39" s="24">
        <f>VLOOKUP($A39,FedFundsRates!$A$2:$MM$3000,MATCH("FedFundsRate",FedFundsRates!$A$2:$MM$2,0),FALSE)</f>
        <v>3.4633333333333334</v>
      </c>
    </row>
    <row r="40" spans="1:9" x14ac:dyDescent="0.25">
      <c r="A40" s="6">
        <v>23512</v>
      </c>
      <c r="B40" s="79">
        <f>VLOOKUP($A40,FedFundsRates!$A$2:$MM$3000,MATCH(B$2,FedFundsRates!$A$2:$MM$2,0),FALSE)</f>
        <v>3.4633333333333334</v>
      </c>
      <c r="C40" s="79" t="e">
        <f>VLOOKUP($A40,NaturalRateMeasures!$A$2:$MK$3000,MATCH(C$2,NaturalRateMeasures!$A$2:$MK$2,0),FALSE)</f>
        <v>#N/A</v>
      </c>
      <c r="D40" s="79">
        <f>VLOOKUP($A40,InflationTargetMeasures!$A$2:$MM$3000,MATCH(D$2,InflationTargetMeasures!$A$2:$MM$2,0),FALSE)</f>
        <v>2</v>
      </c>
      <c r="E40" s="79" t="e">
        <f>VLOOKUP($A40,GapMeasures!$A$2:$LA$3000,MATCH(E$2,GapMeasures!$A$2:$LA$2,0),FALSE)</f>
        <v>#N/A</v>
      </c>
      <c r="F40" s="79">
        <f>VLOOKUP($A40,InflationMeasures!$A$2:$LM$3000,MATCH(F$2,InflationMeasures!$A$2:$LM$2,0),FALSE)</f>
        <v>1.5959539196403361</v>
      </c>
      <c r="G40" s="25">
        <v>23512</v>
      </c>
      <c r="H40" s="24" t="e">
        <f t="shared" si="0"/>
        <v>#N/A</v>
      </c>
      <c r="I40" s="24">
        <f>VLOOKUP($A40,FedFundsRates!$A$2:$MM$3000,MATCH("FedFundsRate",FedFundsRates!$A$2:$MM$2,0),FALSE)</f>
        <v>3.49</v>
      </c>
    </row>
    <row r="41" spans="1:9" x14ac:dyDescent="0.25">
      <c r="A41" s="6">
        <v>23604</v>
      </c>
      <c r="B41" s="79">
        <f>VLOOKUP($A41,FedFundsRates!$A$2:$MM$3000,MATCH(B$2,FedFundsRates!$A$2:$MM$2,0),FALSE)</f>
        <v>3.49</v>
      </c>
      <c r="C41" s="79" t="e">
        <f>VLOOKUP($A41,NaturalRateMeasures!$A$2:$MK$3000,MATCH(C$2,NaturalRateMeasures!$A$2:$MK$2,0),FALSE)</f>
        <v>#N/A</v>
      </c>
      <c r="D41" s="79">
        <f>VLOOKUP($A41,InflationTargetMeasures!$A$2:$MM$3000,MATCH(D$2,InflationTargetMeasures!$A$2:$MM$2,0),FALSE)</f>
        <v>2</v>
      </c>
      <c r="E41" s="79" t="e">
        <f>VLOOKUP($A41,GapMeasures!$A$2:$LA$3000,MATCH(E$2,GapMeasures!$A$2:$LA$2,0),FALSE)</f>
        <v>#N/A</v>
      </c>
      <c r="F41" s="79">
        <f>VLOOKUP($A41,InflationMeasures!$A$2:$LM$3000,MATCH(F$2,InflationMeasures!$A$2:$LM$2,0),FALSE)</f>
        <v>1.4891115714045888</v>
      </c>
      <c r="G41" s="25">
        <v>23604</v>
      </c>
      <c r="H41" s="24" t="e">
        <f t="shared" si="0"/>
        <v>#N/A</v>
      </c>
      <c r="I41" s="24">
        <f>VLOOKUP($A41,FedFundsRates!$A$2:$MM$3000,MATCH("FedFundsRate",FedFundsRates!$A$2:$MM$2,0),FALSE)</f>
        <v>3.456666666666667</v>
      </c>
    </row>
    <row r="42" spans="1:9" x14ac:dyDescent="0.25">
      <c r="A42" s="6">
        <v>23696</v>
      </c>
      <c r="B42" s="79">
        <f>VLOOKUP($A42,FedFundsRates!$A$2:$MM$3000,MATCH(B$2,FedFundsRates!$A$2:$MM$2,0),FALSE)</f>
        <v>3.456666666666667</v>
      </c>
      <c r="C42" s="79" t="e">
        <f>VLOOKUP($A42,NaturalRateMeasures!$A$2:$MK$3000,MATCH(C$2,NaturalRateMeasures!$A$2:$MK$2,0),FALSE)</f>
        <v>#N/A</v>
      </c>
      <c r="D42" s="79">
        <f>VLOOKUP($A42,InflationTargetMeasures!$A$2:$MM$3000,MATCH(D$2,InflationTargetMeasures!$A$2:$MM$2,0),FALSE)</f>
        <v>2</v>
      </c>
      <c r="E42" s="79" t="e">
        <f>VLOOKUP($A42,GapMeasures!$A$2:$LA$3000,MATCH(E$2,GapMeasures!$A$2:$LA$2,0),FALSE)</f>
        <v>#N/A</v>
      </c>
      <c r="F42" s="79">
        <f>VLOOKUP($A42,InflationMeasures!$A$2:$LM$3000,MATCH(F$2,InflationMeasures!$A$2:$LM$2,0),FALSE)</f>
        <v>1.2534818941504211</v>
      </c>
      <c r="G42" s="25">
        <v>23696</v>
      </c>
      <c r="H42" s="24" t="e">
        <f t="shared" si="0"/>
        <v>#N/A</v>
      </c>
      <c r="I42" s="24">
        <f>VLOOKUP($A42,FedFundsRates!$A$2:$MM$3000,MATCH("FedFundsRate",FedFundsRates!$A$2:$MM$2,0),FALSE)</f>
        <v>3.5766666666666667</v>
      </c>
    </row>
    <row r="43" spans="1:9" x14ac:dyDescent="0.25">
      <c r="A43" s="6">
        <v>23788</v>
      </c>
      <c r="B43" s="79">
        <f>VLOOKUP($A43,FedFundsRates!$A$2:$MM$3000,MATCH(B$2,FedFundsRates!$A$2:$MM$2,0),FALSE)</f>
        <v>3.5766666666666667</v>
      </c>
      <c r="C43" s="79" t="e">
        <f>VLOOKUP($A43,NaturalRateMeasures!$A$2:$MK$3000,MATCH(C$2,NaturalRateMeasures!$A$2:$MK$2,0),FALSE)</f>
        <v>#N/A</v>
      </c>
      <c r="D43" s="79">
        <f>VLOOKUP($A43,InflationTargetMeasures!$A$2:$MM$3000,MATCH(D$2,InflationTargetMeasures!$A$2:$MM$2,0),FALSE)</f>
        <v>2</v>
      </c>
      <c r="E43" s="79" t="e">
        <f>VLOOKUP($A43,GapMeasures!$A$2:$LA$3000,MATCH(E$2,GapMeasures!$A$2:$LA$2,0),FALSE)</f>
        <v>#N/A</v>
      </c>
      <c r="F43" s="79">
        <f>VLOOKUP($A43,InflationMeasures!$A$2:$LM$3000,MATCH(F$2,InflationMeasures!$A$2:$LM$2,0),FALSE)</f>
        <v>1.2093642516365355</v>
      </c>
      <c r="G43" s="25">
        <v>23788</v>
      </c>
      <c r="H43" s="24" t="e">
        <f t="shared" si="0"/>
        <v>#N/A</v>
      </c>
      <c r="I43" s="24">
        <f>VLOOKUP($A43,FedFundsRates!$A$2:$MM$3000,MATCH("FedFundsRate",FedFundsRates!$A$2:$MM$2,0),FALSE)</f>
        <v>3.9766666666666666</v>
      </c>
    </row>
    <row r="44" spans="1:9" x14ac:dyDescent="0.25">
      <c r="A44" s="6">
        <v>23877</v>
      </c>
      <c r="B44" s="79">
        <f>VLOOKUP($A44,FedFundsRates!$A$2:$MM$3000,MATCH(B$2,FedFundsRates!$A$2:$MM$2,0),FALSE)</f>
        <v>3.9766666666666666</v>
      </c>
      <c r="C44" s="79" t="e">
        <f>VLOOKUP($A44,NaturalRateMeasures!$A$2:$MK$3000,MATCH(C$2,NaturalRateMeasures!$A$2:$MK$2,0),FALSE)</f>
        <v>#N/A</v>
      </c>
      <c r="D44" s="79">
        <f>VLOOKUP($A44,InflationTargetMeasures!$A$2:$MM$3000,MATCH(D$2,InflationTargetMeasures!$A$2:$MM$2,0),FALSE)</f>
        <v>2</v>
      </c>
      <c r="E44" s="79" t="e">
        <f>VLOOKUP($A44,GapMeasures!$A$2:$LA$3000,MATCH(E$2,GapMeasures!$A$2:$LA$2,0),FALSE)</f>
        <v>#N/A</v>
      </c>
      <c r="F44" s="79">
        <f>VLOOKUP($A44,InflationMeasures!$A$2:$LM$3000,MATCH(F$2,InflationMeasures!$A$2:$LM$2,0),FALSE)</f>
        <v>1.2279440234526096</v>
      </c>
      <c r="G44" s="25">
        <v>23877</v>
      </c>
      <c r="H44" s="24" t="e">
        <f t="shared" si="0"/>
        <v>#N/A</v>
      </c>
      <c r="I44" s="24">
        <f>VLOOKUP($A44,FedFundsRates!$A$2:$MM$3000,MATCH("FedFundsRate",FedFundsRates!$A$2:$MM$2,0),FALSE)</f>
        <v>4.0799999999999992</v>
      </c>
    </row>
    <row r="45" spans="1:9" x14ac:dyDescent="0.25">
      <c r="A45" s="6">
        <v>23969</v>
      </c>
      <c r="B45" s="79">
        <f>VLOOKUP($A45,FedFundsRates!$A$2:$MM$3000,MATCH(B$2,FedFundsRates!$A$2:$MM$2,0),FALSE)</f>
        <v>4.0799999999999992</v>
      </c>
      <c r="C45" s="79" t="e">
        <f>VLOOKUP($A45,NaturalRateMeasures!$A$2:$MK$3000,MATCH(C$2,NaturalRateMeasures!$A$2:$MK$2,0),FALSE)</f>
        <v>#N/A</v>
      </c>
      <c r="D45" s="79">
        <f>VLOOKUP($A45,InflationTargetMeasures!$A$2:$MM$3000,MATCH(D$2,InflationTargetMeasures!$A$2:$MM$2,0),FALSE)</f>
        <v>2</v>
      </c>
      <c r="E45" s="79" t="e">
        <f>VLOOKUP($A45,GapMeasures!$A$2:$LA$3000,MATCH(E$2,GapMeasures!$A$2:$LA$2,0),FALSE)</f>
        <v>#N/A</v>
      </c>
      <c r="F45" s="79">
        <f>VLOOKUP($A45,InflationMeasures!$A$2:$LM$3000,MATCH(F$2,InflationMeasures!$A$2:$LM$2,0),FALSE)</f>
        <v>1.2631695074190485</v>
      </c>
      <c r="G45" s="25">
        <v>23969</v>
      </c>
      <c r="H45" s="24" t="e">
        <f t="shared" si="0"/>
        <v>#N/A</v>
      </c>
      <c r="I45" s="24">
        <f>VLOOKUP($A45,FedFundsRates!$A$2:$MM$3000,MATCH("FedFundsRate",FedFundsRates!$A$2:$MM$2,0),FALSE)</f>
        <v>4.0766666666666671</v>
      </c>
    </row>
    <row r="46" spans="1:9" x14ac:dyDescent="0.25">
      <c r="A46" s="6">
        <v>24061</v>
      </c>
      <c r="B46" s="79">
        <f>VLOOKUP($A46,FedFundsRates!$A$2:$MM$3000,MATCH(B$2,FedFundsRates!$A$2:$MM$2,0),FALSE)</f>
        <v>4.0766666666666671</v>
      </c>
      <c r="C46" s="79" t="e">
        <f>VLOOKUP($A46,NaturalRateMeasures!$A$2:$MK$3000,MATCH(C$2,NaturalRateMeasures!$A$2:$MK$2,0),FALSE)</f>
        <v>#N/A</v>
      </c>
      <c r="D46" s="79">
        <f>VLOOKUP($A46,InflationTargetMeasures!$A$2:$MM$3000,MATCH(D$2,InflationTargetMeasures!$A$2:$MM$2,0),FALSE)</f>
        <v>2</v>
      </c>
      <c r="E46" s="79" t="e">
        <f>VLOOKUP($A46,GapMeasures!$A$2:$LA$3000,MATCH(E$2,GapMeasures!$A$2:$LA$2,0),FALSE)</f>
        <v>#N/A</v>
      </c>
      <c r="F46" s="79">
        <f>VLOOKUP($A46,InflationMeasures!$A$2:$LM$3000,MATCH(F$2,InflationMeasures!$A$2:$LM$2,0),FALSE)</f>
        <v>1.342503438789544</v>
      </c>
      <c r="G46" s="25">
        <v>24061</v>
      </c>
      <c r="H46" s="24" t="e">
        <f t="shared" si="0"/>
        <v>#N/A</v>
      </c>
      <c r="I46" s="24">
        <f>VLOOKUP($A46,FedFundsRates!$A$2:$MM$3000,MATCH("FedFundsRate",FedFundsRates!$A$2:$MM$2,0),FALSE)</f>
        <v>4.166666666666667</v>
      </c>
    </row>
    <row r="47" spans="1:9" x14ac:dyDescent="0.25">
      <c r="A47" s="6">
        <v>24153</v>
      </c>
      <c r="B47" s="79">
        <f>VLOOKUP($A47,FedFundsRates!$A$2:$MM$3000,MATCH(B$2,FedFundsRates!$A$2:$MM$2,0),FALSE)</f>
        <v>4.166666666666667</v>
      </c>
      <c r="C47" s="79" t="e">
        <f>VLOOKUP($A47,NaturalRateMeasures!$A$2:$MK$3000,MATCH(C$2,NaturalRateMeasures!$A$2:$MK$2,0),FALSE)</f>
        <v>#N/A</v>
      </c>
      <c r="D47" s="79">
        <f>VLOOKUP($A47,InflationTargetMeasures!$A$2:$MM$3000,MATCH(D$2,InflationTargetMeasures!$A$2:$MM$2,0),FALSE)</f>
        <v>2</v>
      </c>
      <c r="E47" s="79" t="e">
        <f>VLOOKUP($A47,GapMeasures!$A$2:$LA$3000,MATCH(E$2,GapMeasures!$A$2:$LA$2,0),FALSE)</f>
        <v>#N/A</v>
      </c>
      <c r="F47" s="79">
        <f>VLOOKUP($A47,InflationMeasures!$A$2:$LM$3000,MATCH(F$2,InflationMeasures!$A$2:$LM$2,0),FALSE)</f>
        <v>1.4634948476211385</v>
      </c>
      <c r="G47" s="25">
        <v>24153</v>
      </c>
      <c r="H47" s="24" t="e">
        <f t="shared" si="0"/>
        <v>#N/A</v>
      </c>
      <c r="I47" s="24">
        <f>VLOOKUP($A47,FedFundsRates!$A$2:$MM$3000,MATCH("FedFundsRate",FedFundsRates!$A$2:$MM$2,0),FALSE)</f>
        <v>4.5599999999999996</v>
      </c>
    </row>
    <row r="48" spans="1:9" x14ac:dyDescent="0.25">
      <c r="A48" s="6">
        <v>24242</v>
      </c>
      <c r="B48" s="79">
        <f>VLOOKUP($A48,FedFundsRates!$A$2:$MM$3000,MATCH(B$2,FedFundsRates!$A$2:$MM$2,0),FALSE)</f>
        <v>4.5599999999999996</v>
      </c>
      <c r="C48" s="79" t="e">
        <f>VLOOKUP($A48,NaturalRateMeasures!$A$2:$MK$3000,MATCH(C$2,NaturalRateMeasures!$A$2:$MK$2,0),FALSE)</f>
        <v>#N/A</v>
      </c>
      <c r="D48" s="79">
        <f>VLOOKUP($A48,InflationTargetMeasures!$A$2:$MM$3000,MATCH(D$2,InflationTargetMeasures!$A$2:$MM$2,0),FALSE)</f>
        <v>2</v>
      </c>
      <c r="E48" s="79" t="e">
        <f>VLOOKUP($A48,GapMeasures!$A$2:$LA$3000,MATCH(E$2,GapMeasures!$A$2:$LA$2,0),FALSE)</f>
        <v>#N/A</v>
      </c>
      <c r="F48" s="79">
        <f>VLOOKUP($A48,InflationMeasures!$A$2:$LM$3000,MATCH(F$2,InflationMeasures!$A$2:$LM$2,0),FALSE)</f>
        <v>1.9671056226435946</v>
      </c>
      <c r="G48" s="25">
        <v>24242</v>
      </c>
      <c r="H48" s="24" t="e">
        <f t="shared" si="0"/>
        <v>#N/A</v>
      </c>
      <c r="I48" s="24">
        <f>VLOOKUP($A48,FedFundsRates!$A$2:$MM$3000,MATCH("FedFundsRate",FedFundsRates!$A$2:$MM$2,0),FALSE)</f>
        <v>4.9133333333333331</v>
      </c>
    </row>
    <row r="49" spans="1:9" x14ac:dyDescent="0.25">
      <c r="A49" s="6">
        <v>24334</v>
      </c>
      <c r="B49" s="79">
        <f>VLOOKUP($A49,FedFundsRates!$A$2:$MM$3000,MATCH(B$2,FedFundsRates!$A$2:$MM$2,0),FALSE)</f>
        <v>4.9133333333333331</v>
      </c>
      <c r="C49" s="79" t="e">
        <f>VLOOKUP($A49,NaturalRateMeasures!$A$2:$MK$3000,MATCH(C$2,NaturalRateMeasures!$A$2:$MK$2,0),FALSE)</f>
        <v>#N/A</v>
      </c>
      <c r="D49" s="79">
        <f>VLOOKUP($A49,InflationTargetMeasures!$A$2:$MM$3000,MATCH(D$2,InflationTargetMeasures!$A$2:$MM$2,0),FALSE)</f>
        <v>2</v>
      </c>
      <c r="E49" s="79" t="e">
        <f>VLOOKUP($A49,GapMeasures!$A$2:$LA$3000,MATCH(E$2,GapMeasures!$A$2:$LA$2,0),FALSE)</f>
        <v>#N/A</v>
      </c>
      <c r="F49" s="79">
        <f>VLOOKUP($A49,InflationMeasures!$A$2:$LM$3000,MATCH(F$2,InflationMeasures!$A$2:$LM$2,0),FALSE)</f>
        <v>2.4893779278788664</v>
      </c>
      <c r="G49" s="25">
        <v>24334</v>
      </c>
      <c r="H49" s="24" t="e">
        <f t="shared" si="0"/>
        <v>#N/A</v>
      </c>
      <c r="I49" s="24">
        <f>VLOOKUP($A49,FedFundsRates!$A$2:$MM$3000,MATCH("FedFundsRate",FedFundsRates!$A$2:$MM$2,0),FALSE)</f>
        <v>5.41</v>
      </c>
    </row>
    <row r="50" spans="1:9" x14ac:dyDescent="0.25">
      <c r="A50" s="6">
        <v>24426</v>
      </c>
      <c r="B50" s="79">
        <f>VLOOKUP($A50,FedFundsRates!$A$2:$MM$3000,MATCH(B$2,FedFundsRates!$A$2:$MM$2,0),FALSE)</f>
        <v>5.41</v>
      </c>
      <c r="C50" s="79" t="e">
        <f>VLOOKUP($A50,NaturalRateMeasures!$A$2:$MK$3000,MATCH(C$2,NaturalRateMeasures!$A$2:$MK$2,0),FALSE)</f>
        <v>#N/A</v>
      </c>
      <c r="D50" s="79">
        <f>VLOOKUP($A50,InflationTargetMeasures!$A$2:$MM$3000,MATCH(D$2,InflationTargetMeasures!$A$2:$MM$2,0),FALSE)</f>
        <v>2</v>
      </c>
      <c r="E50" s="79" t="e">
        <f>VLOOKUP($A50,GapMeasures!$A$2:$LA$3000,MATCH(E$2,GapMeasures!$A$2:$LA$2,0),FALSE)</f>
        <v>#N/A</v>
      </c>
      <c r="F50" s="79">
        <f>VLOOKUP($A50,InflationMeasures!$A$2:$LM$3000,MATCH(F$2,InflationMeasures!$A$2:$LM$2,0),FALSE)</f>
        <v>3.034909604213043</v>
      </c>
      <c r="G50" s="25">
        <v>24426</v>
      </c>
      <c r="H50" s="24" t="e">
        <f t="shared" si="0"/>
        <v>#N/A</v>
      </c>
      <c r="I50" s="24">
        <f>VLOOKUP($A50,FedFundsRates!$A$2:$MM$3000,MATCH("FedFundsRate",FedFundsRates!$A$2:$MM$2,0),FALSE)</f>
        <v>5.5633333333333326</v>
      </c>
    </row>
    <row r="51" spans="1:9" x14ac:dyDescent="0.25">
      <c r="A51" s="6">
        <v>24518</v>
      </c>
      <c r="B51" s="79">
        <f>VLOOKUP($A51,FedFundsRates!$A$2:$MM$3000,MATCH(B$2,FedFundsRates!$A$2:$MM$2,0),FALSE)</f>
        <v>5.5633333333333326</v>
      </c>
      <c r="C51" s="79" t="e">
        <f>VLOOKUP($A51,NaturalRateMeasures!$A$2:$MK$3000,MATCH(C$2,NaturalRateMeasures!$A$2:$MK$2,0),FALSE)</f>
        <v>#N/A</v>
      </c>
      <c r="D51" s="79">
        <f>VLOOKUP($A51,InflationTargetMeasures!$A$2:$MM$3000,MATCH(D$2,InflationTargetMeasures!$A$2:$MM$2,0),FALSE)</f>
        <v>2</v>
      </c>
      <c r="E51" s="79" t="e">
        <f>VLOOKUP($A51,GapMeasures!$A$2:$LA$3000,MATCH(E$2,GapMeasures!$A$2:$LA$2,0),FALSE)</f>
        <v>#N/A</v>
      </c>
      <c r="F51" s="79">
        <f>VLOOKUP($A51,InflationMeasures!$A$2:$LM$3000,MATCH(F$2,InflationMeasures!$A$2:$LM$2,0),FALSE)</f>
        <v>3.0846523688617733</v>
      </c>
      <c r="G51" s="25">
        <v>24518</v>
      </c>
      <c r="H51" s="24" t="e">
        <f t="shared" si="0"/>
        <v>#N/A</v>
      </c>
      <c r="I51" s="24">
        <f>VLOOKUP($A51,FedFundsRates!$A$2:$MM$3000,MATCH("FedFundsRate",FedFundsRates!$A$2:$MM$2,0),FALSE)</f>
        <v>4.8233333333333341</v>
      </c>
    </row>
    <row r="52" spans="1:9" x14ac:dyDescent="0.25">
      <c r="A52" s="6">
        <v>24607</v>
      </c>
      <c r="B52" s="79">
        <f>VLOOKUP($A52,FedFundsRates!$A$2:$MM$3000,MATCH(B$2,FedFundsRates!$A$2:$MM$2,0),FALSE)</f>
        <v>4.8233333333333341</v>
      </c>
      <c r="C52" s="79" t="e">
        <f>VLOOKUP($A52,NaturalRateMeasures!$A$2:$MK$3000,MATCH(C$2,NaturalRateMeasures!$A$2:$MK$2,0),FALSE)</f>
        <v>#N/A</v>
      </c>
      <c r="D52" s="79">
        <f>VLOOKUP($A52,InflationTargetMeasures!$A$2:$MM$3000,MATCH(D$2,InflationTargetMeasures!$A$2:$MM$2,0),FALSE)</f>
        <v>2</v>
      </c>
      <c r="E52" s="79" t="e">
        <f>VLOOKUP($A52,GapMeasures!$A$2:$LA$3000,MATCH(E$2,GapMeasures!$A$2:$LA$2,0),FALSE)</f>
        <v>#N/A</v>
      </c>
      <c r="F52" s="79">
        <f>VLOOKUP($A52,InflationMeasures!$A$2:$LM$3000,MATCH(F$2,InflationMeasures!$A$2:$LM$2,0),FALSE)</f>
        <v>2.9419645249450621</v>
      </c>
      <c r="G52" s="25">
        <v>24607</v>
      </c>
      <c r="H52" s="24" t="e">
        <f t="shared" si="0"/>
        <v>#N/A</v>
      </c>
      <c r="I52" s="24">
        <f>VLOOKUP($A52,FedFundsRates!$A$2:$MM$3000,MATCH("FedFundsRate",FedFundsRates!$A$2:$MM$2,0),FALSE)</f>
        <v>3.99</v>
      </c>
    </row>
    <row r="53" spans="1:9" x14ac:dyDescent="0.25">
      <c r="A53" s="6">
        <v>24699</v>
      </c>
      <c r="B53" s="79">
        <f>VLOOKUP($A53,FedFundsRates!$A$2:$MM$3000,MATCH(B$2,FedFundsRates!$A$2:$MM$2,0),FALSE)</f>
        <v>3.99</v>
      </c>
      <c r="C53" s="79" t="e">
        <f>VLOOKUP($A53,NaturalRateMeasures!$A$2:$MK$3000,MATCH(C$2,NaturalRateMeasures!$A$2:$MK$2,0),FALSE)</f>
        <v>#N/A</v>
      </c>
      <c r="D53" s="79">
        <f>VLOOKUP($A53,InflationTargetMeasures!$A$2:$MM$3000,MATCH(D$2,InflationTargetMeasures!$A$2:$MM$2,0),FALSE)</f>
        <v>2</v>
      </c>
      <c r="E53" s="79" t="e">
        <f>VLOOKUP($A53,GapMeasures!$A$2:$LA$3000,MATCH(E$2,GapMeasures!$A$2:$LA$2,0),FALSE)</f>
        <v>#N/A</v>
      </c>
      <c r="F53" s="79">
        <f>VLOOKUP($A53,InflationMeasures!$A$2:$LM$3000,MATCH(F$2,InflationMeasures!$A$2:$LM$2,0),FALSE)</f>
        <v>3.0294977411639668</v>
      </c>
      <c r="G53" s="25">
        <v>24699</v>
      </c>
      <c r="H53" s="24" t="e">
        <f t="shared" si="0"/>
        <v>#N/A</v>
      </c>
      <c r="I53" s="24">
        <f>VLOOKUP($A53,FedFundsRates!$A$2:$MM$3000,MATCH("FedFundsRate",FedFundsRates!$A$2:$MM$2,0),FALSE)</f>
        <v>3.8933333333333331</v>
      </c>
    </row>
    <row r="54" spans="1:9" x14ac:dyDescent="0.25">
      <c r="A54" s="6">
        <v>24791</v>
      </c>
      <c r="B54" s="79">
        <f>VLOOKUP($A54,FedFundsRates!$A$2:$MM$3000,MATCH(B$2,FedFundsRates!$A$2:$MM$2,0),FALSE)</f>
        <v>3.8933333333333331</v>
      </c>
      <c r="C54" s="79" t="e">
        <f>VLOOKUP($A54,NaturalRateMeasures!$A$2:$MK$3000,MATCH(C$2,NaturalRateMeasures!$A$2:$MK$2,0),FALSE)</f>
        <v>#N/A</v>
      </c>
      <c r="D54" s="79">
        <f>VLOOKUP($A54,InflationTargetMeasures!$A$2:$MM$3000,MATCH(D$2,InflationTargetMeasures!$A$2:$MM$2,0),FALSE)</f>
        <v>2</v>
      </c>
      <c r="E54" s="79" t="e">
        <f>VLOOKUP($A54,GapMeasures!$A$2:$LA$3000,MATCH(E$2,GapMeasures!$A$2:$LA$2,0),FALSE)</f>
        <v>#N/A</v>
      </c>
      <c r="F54" s="79">
        <f>VLOOKUP($A54,InflationMeasures!$A$2:$LM$3000,MATCH(F$2,InflationMeasures!$A$2:$LM$2,0),FALSE)</f>
        <v>3.1720940035830703</v>
      </c>
      <c r="G54" s="25">
        <v>24791</v>
      </c>
      <c r="H54" s="24" t="e">
        <f t="shared" si="0"/>
        <v>#N/A</v>
      </c>
      <c r="I54" s="24">
        <f>VLOOKUP($A54,FedFundsRates!$A$2:$MM$3000,MATCH("FedFundsRate",FedFundsRates!$A$2:$MM$2,0),FALSE)</f>
        <v>4.1733333333333329</v>
      </c>
    </row>
    <row r="55" spans="1:9" x14ac:dyDescent="0.25">
      <c r="A55" s="6">
        <v>24883</v>
      </c>
      <c r="B55" s="79">
        <f>VLOOKUP($A55,FedFundsRates!$A$2:$MM$3000,MATCH(B$2,FedFundsRates!$A$2:$MM$2,0),FALSE)</f>
        <v>4.1733333333333329</v>
      </c>
      <c r="C55" s="79" t="e">
        <f>VLOOKUP($A55,NaturalRateMeasures!$A$2:$MK$3000,MATCH(C$2,NaturalRateMeasures!$A$2:$MK$2,0),FALSE)</f>
        <v>#N/A</v>
      </c>
      <c r="D55" s="79">
        <f>VLOOKUP($A55,InflationTargetMeasures!$A$2:$MM$3000,MATCH(D$2,InflationTargetMeasures!$A$2:$MM$2,0),FALSE)</f>
        <v>2</v>
      </c>
      <c r="E55" s="79" t="e">
        <f>VLOOKUP($A55,GapMeasures!$A$2:$LA$3000,MATCH(E$2,GapMeasures!$A$2:$LA$2,0),FALSE)</f>
        <v>#N/A</v>
      </c>
      <c r="F55" s="79">
        <f>VLOOKUP($A55,InflationMeasures!$A$2:$LM$3000,MATCH(F$2,InflationMeasures!$A$2:$LM$2,0),FALSE)</f>
        <v>3.7784299339691962</v>
      </c>
      <c r="G55" s="25">
        <v>24883</v>
      </c>
      <c r="H55" s="24" t="e">
        <f t="shared" si="0"/>
        <v>#N/A</v>
      </c>
      <c r="I55" s="24">
        <f>VLOOKUP($A55,FedFundsRates!$A$2:$MM$3000,MATCH("FedFundsRate",FedFundsRates!$A$2:$MM$2,0),FALSE)</f>
        <v>4.79</v>
      </c>
    </row>
    <row r="56" spans="1:9" x14ac:dyDescent="0.25">
      <c r="A56" s="6">
        <v>24973</v>
      </c>
      <c r="B56" s="79">
        <f>VLOOKUP($A56,FedFundsRates!$A$2:$MM$3000,MATCH(B$2,FedFundsRates!$A$2:$MM$2,0),FALSE)</f>
        <v>4.79</v>
      </c>
      <c r="C56" s="79" t="e">
        <f>VLOOKUP($A56,NaturalRateMeasures!$A$2:$MK$3000,MATCH(C$2,NaturalRateMeasures!$A$2:$MK$2,0),FALSE)</f>
        <v>#N/A</v>
      </c>
      <c r="D56" s="79">
        <f>VLOOKUP($A56,InflationTargetMeasures!$A$2:$MM$3000,MATCH(D$2,InflationTargetMeasures!$A$2:$MM$2,0),FALSE)</f>
        <v>2</v>
      </c>
      <c r="E56" s="79" t="e">
        <f>VLOOKUP($A56,GapMeasures!$A$2:$LA$3000,MATCH(E$2,GapMeasures!$A$2:$LA$2,0),FALSE)</f>
        <v>#N/A</v>
      </c>
      <c r="F56" s="79">
        <f>VLOOKUP($A56,InflationMeasures!$A$2:$LM$3000,MATCH(F$2,InflationMeasures!$A$2:$LM$2,0),FALSE)</f>
        <v>4.2842269651223397</v>
      </c>
      <c r="G56" s="25">
        <v>24973</v>
      </c>
      <c r="H56" s="24" t="e">
        <f t="shared" si="0"/>
        <v>#N/A</v>
      </c>
      <c r="I56" s="24">
        <f>VLOOKUP($A56,FedFundsRates!$A$2:$MM$3000,MATCH("FedFundsRate",FedFundsRates!$A$2:$MM$2,0),FALSE)</f>
        <v>5.9833333333333334</v>
      </c>
    </row>
    <row r="57" spans="1:9" x14ac:dyDescent="0.25">
      <c r="A57" s="6">
        <v>25065</v>
      </c>
      <c r="B57" s="79">
        <f>VLOOKUP($A57,FedFundsRates!$A$2:$MM$3000,MATCH(B$2,FedFundsRates!$A$2:$MM$2,0),FALSE)</f>
        <v>5.9833333333333334</v>
      </c>
      <c r="C57" s="79" t="e">
        <f>VLOOKUP($A57,NaturalRateMeasures!$A$2:$MK$3000,MATCH(C$2,NaturalRateMeasures!$A$2:$MK$2,0),FALSE)</f>
        <v>#N/A</v>
      </c>
      <c r="D57" s="79">
        <f>VLOOKUP($A57,InflationTargetMeasures!$A$2:$MM$3000,MATCH(D$2,InflationTargetMeasures!$A$2:$MM$2,0),FALSE)</f>
        <v>2</v>
      </c>
      <c r="E57" s="79" t="e">
        <f>VLOOKUP($A57,GapMeasures!$A$2:$LA$3000,MATCH(E$2,GapMeasures!$A$2:$LA$2,0),FALSE)</f>
        <v>#N/A</v>
      </c>
      <c r="F57" s="79">
        <f>VLOOKUP($A57,InflationMeasures!$A$2:$LM$3000,MATCH(F$2,InflationMeasures!$A$2:$LM$2,0),FALSE)</f>
        <v>4.5034820737683612</v>
      </c>
      <c r="G57" s="25">
        <v>25065</v>
      </c>
      <c r="H57" s="24" t="e">
        <f t="shared" si="0"/>
        <v>#N/A</v>
      </c>
      <c r="I57" s="24">
        <f>VLOOKUP($A57,FedFundsRates!$A$2:$MM$3000,MATCH("FedFundsRate",FedFundsRates!$A$2:$MM$2,0),FALSE)</f>
        <v>5.9466666666666663</v>
      </c>
    </row>
    <row r="58" spans="1:9" x14ac:dyDescent="0.25">
      <c r="A58" s="6">
        <v>25157</v>
      </c>
      <c r="B58" s="79">
        <f>VLOOKUP($A58,FedFundsRates!$A$2:$MM$3000,MATCH(B$2,FedFundsRates!$A$2:$MM$2,0),FALSE)</f>
        <v>5.9466666666666663</v>
      </c>
      <c r="C58" s="79" t="e">
        <f>VLOOKUP($A58,NaturalRateMeasures!$A$2:$MK$3000,MATCH(C$2,NaturalRateMeasures!$A$2:$MK$2,0),FALSE)</f>
        <v>#N/A</v>
      </c>
      <c r="D58" s="79">
        <f>VLOOKUP($A58,InflationTargetMeasures!$A$2:$MM$3000,MATCH(D$2,InflationTargetMeasures!$A$2:$MM$2,0),FALSE)</f>
        <v>2</v>
      </c>
      <c r="E58" s="79" t="e">
        <f>VLOOKUP($A58,GapMeasures!$A$2:$LA$3000,MATCH(E$2,GapMeasures!$A$2:$LA$2,0),FALSE)</f>
        <v>#N/A</v>
      </c>
      <c r="F58" s="79">
        <f>VLOOKUP($A58,InflationMeasures!$A$2:$LM$3000,MATCH(F$2,InflationMeasures!$A$2:$LM$2,0),FALSE)</f>
        <v>4.6629213483146081</v>
      </c>
      <c r="G58" s="25">
        <v>25157</v>
      </c>
      <c r="H58" s="24" t="e">
        <f t="shared" si="0"/>
        <v>#N/A</v>
      </c>
      <c r="I58" s="24">
        <f>VLOOKUP($A58,FedFundsRates!$A$2:$MM$3000,MATCH("FedFundsRate",FedFundsRates!$A$2:$MM$2,0),FALSE)</f>
        <v>5.916666666666667</v>
      </c>
    </row>
    <row r="59" spans="1:9" x14ac:dyDescent="0.25">
      <c r="A59" s="6">
        <v>25249</v>
      </c>
      <c r="B59" s="79">
        <f>VLOOKUP($A59,FedFundsRates!$A$2:$MM$3000,MATCH(B$2,FedFundsRates!$A$2:$MM$2,0),FALSE)</f>
        <v>5.916666666666667</v>
      </c>
      <c r="C59" s="79" t="e">
        <f>VLOOKUP($A59,NaturalRateMeasures!$A$2:$MK$3000,MATCH(C$2,NaturalRateMeasures!$A$2:$MK$2,0),FALSE)</f>
        <v>#N/A</v>
      </c>
      <c r="D59" s="79">
        <f>VLOOKUP($A59,InflationTargetMeasures!$A$2:$MM$3000,MATCH(D$2,InflationTargetMeasures!$A$2:$MM$2,0),FALSE)</f>
        <v>2</v>
      </c>
      <c r="E59" s="79" t="e">
        <f>VLOOKUP($A59,GapMeasures!$A$2:$LA$3000,MATCH(E$2,GapMeasures!$A$2:$LA$2,0),FALSE)</f>
        <v>#N/A</v>
      </c>
      <c r="F59" s="79">
        <f>VLOOKUP($A59,InflationMeasures!$A$2:$LM$3000,MATCH(F$2,InflationMeasures!$A$2:$LM$2,0),FALSE)</f>
        <v>4.6154623036913422</v>
      </c>
      <c r="G59" s="25">
        <v>25249</v>
      </c>
      <c r="H59" s="24" t="e">
        <f t="shared" si="0"/>
        <v>#N/A</v>
      </c>
      <c r="I59" s="24">
        <f>VLOOKUP($A59,FedFundsRates!$A$2:$MM$3000,MATCH("FedFundsRate",FedFundsRates!$A$2:$MM$2,0),FALSE)</f>
        <v>6.5666666666666664</v>
      </c>
    </row>
    <row r="60" spans="1:9" x14ac:dyDescent="0.25">
      <c r="A60" s="6">
        <v>25338</v>
      </c>
      <c r="B60" s="79">
        <f>VLOOKUP($A60,FedFundsRates!$A$2:$MM$3000,MATCH(B$2,FedFundsRates!$A$2:$MM$2,0),FALSE)</f>
        <v>6.5666666666666664</v>
      </c>
      <c r="C60" s="79" t="e">
        <f>VLOOKUP($A60,NaturalRateMeasures!$A$2:$MK$3000,MATCH(C$2,NaturalRateMeasures!$A$2:$MK$2,0),FALSE)</f>
        <v>#N/A</v>
      </c>
      <c r="D60" s="79">
        <f>VLOOKUP($A60,InflationTargetMeasures!$A$2:$MM$3000,MATCH(D$2,InflationTargetMeasures!$A$2:$MM$2,0),FALSE)</f>
        <v>2</v>
      </c>
      <c r="E60" s="79" t="e">
        <f>VLOOKUP($A60,GapMeasures!$A$2:$LA$3000,MATCH(E$2,GapMeasures!$A$2:$LA$2,0),FALSE)</f>
        <v>#N/A</v>
      </c>
      <c r="F60" s="79">
        <f>VLOOKUP($A60,InflationMeasures!$A$2:$LM$3000,MATCH(F$2,InflationMeasures!$A$2:$LM$2,0),FALSE)</f>
        <v>4.6523236659511635</v>
      </c>
      <c r="G60" s="25">
        <v>25338</v>
      </c>
      <c r="H60" s="24" t="e">
        <f t="shared" si="0"/>
        <v>#N/A</v>
      </c>
      <c r="I60" s="24">
        <f>VLOOKUP($A60,FedFundsRates!$A$2:$MM$3000,MATCH("FedFundsRate",FedFundsRates!$A$2:$MM$2,0),FALSE)</f>
        <v>8.3266666666666662</v>
      </c>
    </row>
    <row r="61" spans="1:9" x14ac:dyDescent="0.25">
      <c r="A61" s="6">
        <v>25430</v>
      </c>
      <c r="B61" s="79">
        <f>VLOOKUP($A61,FedFundsRates!$A$2:$MM$3000,MATCH(B$2,FedFundsRates!$A$2:$MM$2,0),FALSE)</f>
        <v>8.3266666666666662</v>
      </c>
      <c r="C61" s="79" t="e">
        <f>VLOOKUP($A61,NaturalRateMeasures!$A$2:$MK$3000,MATCH(C$2,NaturalRateMeasures!$A$2:$MK$2,0),FALSE)</f>
        <v>#N/A</v>
      </c>
      <c r="D61" s="79">
        <f>VLOOKUP($A61,InflationTargetMeasures!$A$2:$MM$3000,MATCH(D$2,InflationTargetMeasures!$A$2:$MM$2,0),FALSE)</f>
        <v>2</v>
      </c>
      <c r="E61" s="79" t="e">
        <f>VLOOKUP($A61,GapMeasures!$A$2:$LA$3000,MATCH(E$2,GapMeasures!$A$2:$LA$2,0),FALSE)</f>
        <v>#N/A</v>
      </c>
      <c r="F61" s="79">
        <f>VLOOKUP($A61,InflationMeasures!$A$2:$LM$3000,MATCH(F$2,InflationMeasures!$A$2:$LM$2,0),FALSE)</f>
        <v>4.6845690591371447</v>
      </c>
      <c r="G61" s="25">
        <v>25430</v>
      </c>
      <c r="H61" s="24" t="e">
        <f t="shared" si="0"/>
        <v>#N/A</v>
      </c>
      <c r="I61" s="24">
        <f>VLOOKUP($A61,FedFundsRates!$A$2:$MM$3000,MATCH("FedFundsRate",FedFundsRates!$A$2:$MM$2,0),FALSE)</f>
        <v>8.9833333333333325</v>
      </c>
    </row>
    <row r="62" spans="1:9" x14ac:dyDescent="0.25">
      <c r="A62" s="6">
        <v>25522</v>
      </c>
      <c r="B62" s="79">
        <f>VLOOKUP($A62,FedFundsRates!$A$2:$MM$3000,MATCH(B$2,FedFundsRates!$A$2:$MM$2,0),FALSE)</f>
        <v>8.9833333333333325</v>
      </c>
      <c r="C62" s="79" t="e">
        <f>VLOOKUP($A62,NaturalRateMeasures!$A$2:$MK$3000,MATCH(C$2,NaturalRateMeasures!$A$2:$MK$2,0),FALSE)</f>
        <v>#N/A</v>
      </c>
      <c r="D62" s="79">
        <f>VLOOKUP($A62,InflationTargetMeasures!$A$2:$MM$3000,MATCH(D$2,InflationTargetMeasures!$A$2:$MM$2,0),FALSE)</f>
        <v>2</v>
      </c>
      <c r="E62" s="79" t="e">
        <f>VLOOKUP($A62,GapMeasures!$A$2:$LA$3000,MATCH(E$2,GapMeasures!$A$2:$LA$2,0),FALSE)</f>
        <v>#N/A</v>
      </c>
      <c r="F62" s="79">
        <f>VLOOKUP($A62,InflationMeasures!$A$2:$LM$3000,MATCH(F$2,InflationMeasures!$A$2:$LM$2,0),FALSE)</f>
        <v>4.6991655687308009</v>
      </c>
      <c r="G62" s="25">
        <v>25522</v>
      </c>
      <c r="H62" s="24" t="e">
        <f t="shared" si="0"/>
        <v>#N/A</v>
      </c>
      <c r="I62" s="24">
        <f>VLOOKUP($A62,FedFundsRates!$A$2:$MM$3000,MATCH("FedFundsRate",FedFundsRates!$A$2:$MM$2,0),FALSE)</f>
        <v>8.94</v>
      </c>
    </row>
    <row r="63" spans="1:9" x14ac:dyDescent="0.25">
      <c r="A63" s="6">
        <v>25614</v>
      </c>
      <c r="B63" s="79">
        <f>VLOOKUP($A63,FedFundsRates!$A$2:$MM$3000,MATCH(B$2,FedFundsRates!$A$2:$MM$2,0),FALSE)</f>
        <v>8.94</v>
      </c>
      <c r="C63" s="79" t="e">
        <f>VLOOKUP($A63,NaturalRateMeasures!$A$2:$MK$3000,MATCH(C$2,NaturalRateMeasures!$A$2:$MK$2,0),FALSE)</f>
        <v>#N/A</v>
      </c>
      <c r="D63" s="79">
        <f>VLOOKUP($A63,InflationTargetMeasures!$A$2:$MM$3000,MATCH(D$2,InflationTargetMeasures!$A$2:$MM$2,0),FALSE)</f>
        <v>2</v>
      </c>
      <c r="E63" s="79" t="e">
        <f>VLOOKUP($A63,GapMeasures!$A$2:$LA$3000,MATCH(E$2,GapMeasures!$A$2:$LA$2,0),FALSE)</f>
        <v>#N/A</v>
      </c>
      <c r="F63" s="79">
        <f>VLOOKUP($A63,InflationMeasures!$A$2:$LM$3000,MATCH(F$2,InflationMeasures!$A$2:$LM$2,0),FALSE)</f>
        <v>4.6966259593570703</v>
      </c>
      <c r="G63" s="25">
        <v>25614</v>
      </c>
      <c r="H63" s="24" t="e">
        <f t="shared" si="0"/>
        <v>#N/A</v>
      </c>
      <c r="I63" s="24">
        <f>VLOOKUP($A63,FedFundsRates!$A$2:$MM$3000,MATCH("FedFundsRate",FedFundsRates!$A$2:$MM$2,0),FALSE)</f>
        <v>8.5733333333333324</v>
      </c>
    </row>
    <row r="64" spans="1:9" x14ac:dyDescent="0.25">
      <c r="A64" s="6">
        <v>25703</v>
      </c>
      <c r="B64" s="79">
        <f>VLOOKUP($A64,FedFundsRates!$A$2:$MM$3000,MATCH(B$2,FedFundsRates!$A$2:$MM$2,0),FALSE)</f>
        <v>8.5733333333333324</v>
      </c>
      <c r="C64" s="79" t="e">
        <f>VLOOKUP($A64,NaturalRateMeasures!$A$2:$MK$3000,MATCH(C$2,NaturalRateMeasures!$A$2:$MK$2,0),FALSE)</f>
        <v>#N/A</v>
      </c>
      <c r="D64" s="79">
        <f>VLOOKUP($A64,InflationTargetMeasures!$A$2:$MM$3000,MATCH(D$2,InflationTargetMeasures!$A$2:$MM$2,0),FALSE)</f>
        <v>2</v>
      </c>
      <c r="E64" s="79" t="e">
        <f>VLOOKUP($A64,GapMeasures!$A$2:$LA$3000,MATCH(E$2,GapMeasures!$A$2:$LA$2,0),FALSE)</f>
        <v>#N/A</v>
      </c>
      <c r="F64" s="79">
        <f>VLOOKUP($A64,InflationMeasures!$A$2:$LM$3000,MATCH(F$2,InflationMeasures!$A$2:$LM$2,0),FALSE)</f>
        <v>4.626758883854043</v>
      </c>
      <c r="G64" s="25">
        <v>25703</v>
      </c>
      <c r="H64" s="24" t="e">
        <f t="shared" si="0"/>
        <v>#N/A</v>
      </c>
      <c r="I64" s="24">
        <f>VLOOKUP($A64,FedFundsRates!$A$2:$MM$3000,MATCH("FedFundsRate",FedFundsRates!$A$2:$MM$2,0),FALSE)</f>
        <v>7.8866666666666667</v>
      </c>
    </row>
    <row r="65" spans="1:9" x14ac:dyDescent="0.25">
      <c r="A65" s="6">
        <v>25795</v>
      </c>
      <c r="B65" s="79">
        <f>VLOOKUP($A65,FedFundsRates!$A$2:$MM$3000,MATCH(B$2,FedFundsRates!$A$2:$MM$2,0),FALSE)</f>
        <v>7.8866666666666667</v>
      </c>
      <c r="C65" s="79" t="e">
        <f>VLOOKUP($A65,NaturalRateMeasures!$A$2:$MK$3000,MATCH(C$2,NaturalRateMeasures!$A$2:$MK$2,0),FALSE)</f>
        <v>#N/A</v>
      </c>
      <c r="D65" s="79">
        <f>VLOOKUP($A65,InflationTargetMeasures!$A$2:$MM$3000,MATCH(D$2,InflationTargetMeasures!$A$2:$MM$2,0),FALSE)</f>
        <v>2</v>
      </c>
      <c r="E65" s="79" t="e">
        <f>VLOOKUP($A65,GapMeasures!$A$2:$LA$3000,MATCH(E$2,GapMeasures!$A$2:$LA$2,0),FALSE)</f>
        <v>#N/A</v>
      </c>
      <c r="F65" s="79">
        <f>VLOOKUP($A65,InflationMeasures!$A$2:$LM$3000,MATCH(F$2,InflationMeasures!$A$2:$LM$2,0),FALSE)</f>
        <v>4.583392276135223</v>
      </c>
      <c r="G65" s="25">
        <v>25795</v>
      </c>
      <c r="H65" s="24" t="e">
        <f t="shared" si="0"/>
        <v>#N/A</v>
      </c>
      <c r="I65" s="24">
        <f>VLOOKUP($A65,FedFundsRates!$A$2:$MM$3000,MATCH("FedFundsRate",FedFundsRates!$A$2:$MM$2,0),FALSE)</f>
        <v>6.706666666666667</v>
      </c>
    </row>
    <row r="66" spans="1:9" x14ac:dyDescent="0.25">
      <c r="A66" s="6">
        <v>25887</v>
      </c>
      <c r="B66" s="79">
        <f>VLOOKUP($A66,FedFundsRates!$A$2:$MM$3000,MATCH(B$2,FedFundsRates!$A$2:$MM$2,0),FALSE)</f>
        <v>6.706666666666667</v>
      </c>
      <c r="C66" s="79" t="e">
        <f>VLOOKUP($A66,NaturalRateMeasures!$A$2:$MK$3000,MATCH(C$2,NaturalRateMeasures!$A$2:$MK$2,0),FALSE)</f>
        <v>#N/A</v>
      </c>
      <c r="D66" s="79">
        <f>VLOOKUP($A66,InflationTargetMeasures!$A$2:$MM$3000,MATCH(D$2,InflationTargetMeasures!$A$2:$MM$2,0),FALSE)</f>
        <v>2</v>
      </c>
      <c r="E66" s="79" t="e">
        <f>VLOOKUP($A66,GapMeasures!$A$2:$LA$3000,MATCH(E$2,GapMeasures!$A$2:$LA$2,0),FALSE)</f>
        <v>#N/A</v>
      </c>
      <c r="F66" s="79">
        <f>VLOOKUP($A66,InflationMeasures!$A$2:$LM$3000,MATCH(F$2,InflationMeasures!$A$2:$LM$2,0),FALSE)</f>
        <v>4.8238255033557165</v>
      </c>
      <c r="G66" s="25">
        <v>25887</v>
      </c>
      <c r="H66" s="24" t="e">
        <f t="shared" si="0"/>
        <v>#N/A</v>
      </c>
      <c r="I66" s="24">
        <f>VLOOKUP($A66,FedFundsRates!$A$2:$MM$3000,MATCH("FedFundsRate",FedFundsRates!$A$2:$MM$2,0),FALSE)</f>
        <v>5.5666666666666673</v>
      </c>
    </row>
    <row r="67" spans="1:9" x14ac:dyDescent="0.25">
      <c r="A67" s="6">
        <v>25979</v>
      </c>
      <c r="B67" s="79">
        <f>VLOOKUP($A67,FedFundsRates!$A$2:$MM$3000,MATCH(B$2,FedFundsRates!$A$2:$MM$2,0),FALSE)</f>
        <v>5.5666666666666673</v>
      </c>
      <c r="C67" s="79" t="e">
        <f>VLOOKUP($A67,NaturalRateMeasures!$A$2:$MK$3000,MATCH(C$2,NaturalRateMeasures!$A$2:$MK$2,0),FALSE)</f>
        <v>#N/A</v>
      </c>
      <c r="D67" s="79">
        <f>VLOOKUP($A67,InflationTargetMeasures!$A$2:$MM$3000,MATCH(D$2,InflationTargetMeasures!$A$2:$MM$2,0),FALSE)</f>
        <v>2</v>
      </c>
      <c r="E67" s="79" t="e">
        <f>VLOOKUP($A67,GapMeasures!$A$2:$LA$3000,MATCH(E$2,GapMeasures!$A$2:$LA$2,0),FALSE)</f>
        <v>#N/A</v>
      </c>
      <c r="F67" s="79">
        <f>VLOOKUP($A67,InflationMeasures!$A$2:$LM$3000,MATCH(F$2,InflationMeasures!$A$2:$LM$2,0),FALSE)</f>
        <v>5.0069156293222505</v>
      </c>
      <c r="G67" s="25">
        <v>25979</v>
      </c>
      <c r="H67" s="24" t="e">
        <f t="shared" si="0"/>
        <v>#N/A</v>
      </c>
      <c r="I67" s="24">
        <f>VLOOKUP($A67,FedFundsRates!$A$2:$MM$3000,MATCH("FedFundsRate",FedFundsRates!$A$2:$MM$2,0),FALSE)</f>
        <v>3.8566666666666669</v>
      </c>
    </row>
    <row r="68" spans="1:9" x14ac:dyDescent="0.25">
      <c r="A68" s="6">
        <v>26068</v>
      </c>
      <c r="B68" s="79">
        <f>VLOOKUP($A68,FedFundsRates!$A$2:$MM$3000,MATCH(B$2,FedFundsRates!$A$2:$MM$2,0),FALSE)</f>
        <v>3.8566666666666669</v>
      </c>
      <c r="C68" s="79" t="e">
        <f>VLOOKUP($A68,NaturalRateMeasures!$A$2:$MK$3000,MATCH(C$2,NaturalRateMeasures!$A$2:$MK$2,0),FALSE)</f>
        <v>#N/A</v>
      </c>
      <c r="D68" s="79">
        <f>VLOOKUP($A68,InflationTargetMeasures!$A$2:$MM$3000,MATCH(D$2,InflationTargetMeasures!$A$2:$MM$2,0),FALSE)</f>
        <v>2</v>
      </c>
      <c r="E68" s="79" t="e">
        <f>VLOOKUP($A68,GapMeasures!$A$2:$LA$3000,MATCH(E$2,GapMeasures!$A$2:$LA$2,0),FALSE)</f>
        <v>#N/A</v>
      </c>
      <c r="F68" s="79">
        <f>VLOOKUP($A68,InflationMeasures!$A$2:$LM$3000,MATCH(F$2,InflationMeasures!$A$2:$LM$2,0),FALSE)</f>
        <v>5.019375427399142</v>
      </c>
      <c r="G68" s="25">
        <v>26068</v>
      </c>
      <c r="H68" s="24" t="e">
        <f t="shared" si="0"/>
        <v>#N/A</v>
      </c>
      <c r="I68" s="24">
        <f>VLOOKUP($A68,FedFundsRates!$A$2:$MM$3000,MATCH("FedFundsRate",FedFundsRates!$A$2:$MM$2,0),FALSE)</f>
        <v>4.5666666666666664</v>
      </c>
    </row>
    <row r="69" spans="1:9" x14ac:dyDescent="0.25">
      <c r="A69" s="6">
        <v>26160</v>
      </c>
      <c r="B69" s="79">
        <f>VLOOKUP($A69,FedFundsRates!$A$2:$MM$3000,MATCH(B$2,FedFundsRates!$A$2:$MM$2,0),FALSE)</f>
        <v>4.5666666666666664</v>
      </c>
      <c r="C69" s="79" t="e">
        <f>VLOOKUP($A69,NaturalRateMeasures!$A$2:$MK$3000,MATCH(C$2,NaturalRateMeasures!$A$2:$MK$2,0),FALSE)</f>
        <v>#N/A</v>
      </c>
      <c r="D69" s="79">
        <f>VLOOKUP($A69,InflationTargetMeasures!$A$2:$MM$3000,MATCH(D$2,InflationTargetMeasures!$A$2:$MM$2,0),FALSE)</f>
        <v>2</v>
      </c>
      <c r="E69" s="79" t="e">
        <f>VLOOKUP($A69,GapMeasures!$A$2:$LA$3000,MATCH(E$2,GapMeasures!$A$2:$LA$2,0),FALSE)</f>
        <v>#N/A</v>
      </c>
      <c r="F69" s="79">
        <f>VLOOKUP($A69,InflationMeasures!$A$2:$LM$3000,MATCH(F$2,InflationMeasures!$A$2:$LM$2,0),FALSE)</f>
        <v>4.8424185039902756</v>
      </c>
      <c r="G69" s="25">
        <v>26160</v>
      </c>
      <c r="H69" s="24" t="e">
        <f t="shared" ref="H69:H132" si="1">$L$29*B69 + (1-$L$29)*(C69+D69+1.5*(F69-D69)+$L$31*E69)</f>
        <v>#N/A</v>
      </c>
      <c r="I69" s="24">
        <f>VLOOKUP($A69,FedFundsRates!$A$2:$MM$3000,MATCH("FedFundsRate",FedFundsRates!$A$2:$MM$2,0),FALSE)</f>
        <v>5.4766666666666666</v>
      </c>
    </row>
    <row r="70" spans="1:9" x14ac:dyDescent="0.25">
      <c r="A70" s="6">
        <v>26252</v>
      </c>
      <c r="B70" s="79">
        <f>VLOOKUP($A70,FedFundsRates!$A$2:$MM$3000,MATCH(B$2,FedFundsRates!$A$2:$MM$2,0),FALSE)</f>
        <v>5.4766666666666666</v>
      </c>
      <c r="C70" s="79" t="e">
        <f>VLOOKUP($A70,NaturalRateMeasures!$A$2:$MK$3000,MATCH(C$2,NaturalRateMeasures!$A$2:$MK$2,0),FALSE)</f>
        <v>#N/A</v>
      </c>
      <c r="D70" s="79">
        <f>VLOOKUP($A70,InflationTargetMeasures!$A$2:$MM$3000,MATCH(D$2,InflationTargetMeasures!$A$2:$MM$2,0),FALSE)</f>
        <v>2</v>
      </c>
      <c r="E70" s="79" t="e">
        <f>VLOOKUP($A70,GapMeasures!$A$2:$LA$3000,MATCH(E$2,GapMeasures!$A$2:$LA$2,0),FALSE)</f>
        <v>#N/A</v>
      </c>
      <c r="F70" s="79">
        <f>VLOOKUP($A70,InflationMeasures!$A$2:$LM$3000,MATCH(F$2,InflationMeasures!$A$2:$LM$2,0),FALSE)</f>
        <v>3.9749233026544095</v>
      </c>
      <c r="G70" s="25">
        <v>26252</v>
      </c>
      <c r="H70" s="24" t="e">
        <f t="shared" si="1"/>
        <v>#N/A</v>
      </c>
      <c r="I70" s="24">
        <f>VLOOKUP($A70,FedFundsRates!$A$2:$MM$3000,MATCH("FedFundsRate",FedFundsRates!$A$2:$MM$2,0),FALSE)</f>
        <v>4.75</v>
      </c>
    </row>
    <row r="71" spans="1:9" x14ac:dyDescent="0.25">
      <c r="A71" s="6">
        <v>26344</v>
      </c>
      <c r="B71" s="79">
        <f>VLOOKUP($A71,FedFundsRates!$A$2:$MM$3000,MATCH(B$2,FedFundsRates!$A$2:$MM$2,0),FALSE)</f>
        <v>4.75</v>
      </c>
      <c r="C71" s="79" t="e">
        <f>VLOOKUP($A71,NaturalRateMeasures!$A$2:$MK$3000,MATCH(C$2,NaturalRateMeasures!$A$2:$MK$2,0),FALSE)</f>
        <v>#N/A</v>
      </c>
      <c r="D71" s="79">
        <f>VLOOKUP($A71,InflationTargetMeasures!$A$2:$MM$3000,MATCH(D$2,InflationTargetMeasures!$A$2:$MM$2,0),FALSE)</f>
        <v>2</v>
      </c>
      <c r="E71" s="79" t="e">
        <f>VLOOKUP($A71,GapMeasures!$A$2:$LA$3000,MATCH(E$2,GapMeasures!$A$2:$LA$2,0),FALSE)</f>
        <v>#N/A</v>
      </c>
      <c r="F71" s="79">
        <f>VLOOKUP($A71,InflationMeasures!$A$2:$LM$3000,MATCH(F$2,InflationMeasures!$A$2:$LM$2,0),FALSE)</f>
        <v>3.6573586231120503</v>
      </c>
      <c r="G71" s="25">
        <v>26344</v>
      </c>
      <c r="H71" s="24" t="e">
        <f t="shared" si="1"/>
        <v>#N/A</v>
      </c>
      <c r="I71" s="24">
        <f>VLOOKUP($A71,FedFundsRates!$A$2:$MM$3000,MATCH("FedFundsRate",FedFundsRates!$A$2:$MM$2,0),FALSE)</f>
        <v>3.5466666666666669</v>
      </c>
    </row>
    <row r="72" spans="1:9" x14ac:dyDescent="0.25">
      <c r="A72" s="6">
        <v>26434</v>
      </c>
      <c r="B72" s="79">
        <f>VLOOKUP($A72,FedFundsRates!$A$2:$MM$3000,MATCH(B$2,FedFundsRates!$A$2:$MM$2,0),FALSE)</f>
        <v>3.5466666666666669</v>
      </c>
      <c r="C72" s="79" t="e">
        <f>VLOOKUP($A72,NaturalRateMeasures!$A$2:$MK$3000,MATCH(C$2,NaturalRateMeasures!$A$2:$MK$2,0),FALSE)</f>
        <v>#N/A</v>
      </c>
      <c r="D72" s="79">
        <f>VLOOKUP($A72,InflationTargetMeasures!$A$2:$MM$3000,MATCH(D$2,InflationTargetMeasures!$A$2:$MM$2,0),FALSE)</f>
        <v>2</v>
      </c>
      <c r="E72" s="79" t="e">
        <f>VLOOKUP($A72,GapMeasures!$A$2:$LA$3000,MATCH(E$2,GapMeasures!$A$2:$LA$2,0),FALSE)</f>
        <v>#N/A</v>
      </c>
      <c r="F72" s="79">
        <f>VLOOKUP($A72,InflationMeasures!$A$2:$LM$3000,MATCH(F$2,InflationMeasures!$A$2:$LM$2,0),FALSE)</f>
        <v>3.1819760375064954</v>
      </c>
      <c r="G72" s="25">
        <v>26434</v>
      </c>
      <c r="H72" s="24" t="e">
        <f t="shared" si="1"/>
        <v>#N/A</v>
      </c>
      <c r="I72" s="24">
        <f>VLOOKUP($A72,FedFundsRates!$A$2:$MM$3000,MATCH("FedFundsRate",FedFundsRates!$A$2:$MM$2,0),FALSE)</f>
        <v>4.3</v>
      </c>
    </row>
    <row r="73" spans="1:9" x14ac:dyDescent="0.25">
      <c r="A73" s="6">
        <v>26526</v>
      </c>
      <c r="B73" s="79">
        <f>VLOOKUP($A73,FedFundsRates!$A$2:$MM$3000,MATCH(B$2,FedFundsRates!$A$2:$MM$2,0),FALSE)</f>
        <v>4.3</v>
      </c>
      <c r="C73" s="79" t="e">
        <f>VLOOKUP($A73,NaturalRateMeasures!$A$2:$MK$3000,MATCH(C$2,NaturalRateMeasures!$A$2:$MK$2,0),FALSE)</f>
        <v>#N/A</v>
      </c>
      <c r="D73" s="79">
        <f>VLOOKUP($A73,InflationTargetMeasures!$A$2:$MM$3000,MATCH(D$2,InflationTargetMeasures!$A$2:$MM$2,0),FALSE)</f>
        <v>2</v>
      </c>
      <c r="E73" s="79" t="e">
        <f>VLOOKUP($A73,GapMeasures!$A$2:$LA$3000,MATCH(E$2,GapMeasures!$A$2:$LA$2,0),FALSE)</f>
        <v>#N/A</v>
      </c>
      <c r="F73" s="79">
        <f>VLOOKUP($A73,InflationMeasures!$A$2:$LM$3000,MATCH(F$2,InflationMeasures!$A$2:$LM$2,0),FALSE)</f>
        <v>2.9888616522599332</v>
      </c>
      <c r="G73" s="25">
        <v>26526</v>
      </c>
      <c r="H73" s="24" t="e">
        <f t="shared" si="1"/>
        <v>#N/A</v>
      </c>
      <c r="I73" s="24">
        <f>VLOOKUP($A73,FedFundsRates!$A$2:$MM$3000,MATCH("FedFundsRate",FedFundsRates!$A$2:$MM$2,0),FALSE)</f>
        <v>4.7433333333333332</v>
      </c>
    </row>
    <row r="74" spans="1:9" x14ac:dyDescent="0.25">
      <c r="A74" s="6">
        <v>26618</v>
      </c>
      <c r="B74" s="79">
        <f>VLOOKUP($A74,FedFundsRates!$A$2:$MM$3000,MATCH(B$2,FedFundsRates!$A$2:$MM$2,0),FALSE)</f>
        <v>4.7433333333333332</v>
      </c>
      <c r="C74" s="79" t="e">
        <f>VLOOKUP($A74,NaturalRateMeasures!$A$2:$MK$3000,MATCH(C$2,NaturalRateMeasures!$A$2:$MK$2,0),FALSE)</f>
        <v>#N/A</v>
      </c>
      <c r="D74" s="79">
        <f>VLOOKUP($A74,InflationTargetMeasures!$A$2:$MM$3000,MATCH(D$2,InflationTargetMeasures!$A$2:$MM$2,0),FALSE)</f>
        <v>2</v>
      </c>
      <c r="E74" s="79" t="e">
        <f>VLOOKUP($A74,GapMeasures!$A$2:$LA$3000,MATCH(E$2,GapMeasures!$A$2:$LA$2,0),FALSE)</f>
        <v>#N/A</v>
      </c>
      <c r="F74" s="79">
        <f>VLOOKUP($A74,InflationMeasures!$A$2:$LM$3000,MATCH(F$2,InflationMeasures!$A$2:$LM$2,0),FALSE)</f>
        <v>3.0489630104767906</v>
      </c>
      <c r="G74" s="25">
        <v>26618</v>
      </c>
      <c r="H74" s="24" t="e">
        <f t="shared" si="1"/>
        <v>#N/A</v>
      </c>
      <c r="I74" s="24">
        <f>VLOOKUP($A74,FedFundsRates!$A$2:$MM$3000,MATCH("FedFundsRate",FedFundsRates!$A$2:$MM$2,0),FALSE)</f>
        <v>5.1466666666666665</v>
      </c>
    </row>
    <row r="75" spans="1:9" x14ac:dyDescent="0.25">
      <c r="A75" s="6">
        <v>26710</v>
      </c>
      <c r="B75" s="79">
        <f>VLOOKUP($A75,FedFundsRates!$A$2:$MM$3000,MATCH(B$2,FedFundsRates!$A$2:$MM$2,0),FALSE)</f>
        <v>5.1466666666666665</v>
      </c>
      <c r="C75" s="79" t="e">
        <f>VLOOKUP($A75,NaturalRateMeasures!$A$2:$MK$3000,MATCH(C$2,NaturalRateMeasures!$A$2:$MK$2,0),FALSE)</f>
        <v>#N/A</v>
      </c>
      <c r="D75" s="79">
        <f>VLOOKUP($A75,InflationTargetMeasures!$A$2:$MM$3000,MATCH(D$2,InflationTargetMeasures!$A$2:$MM$2,0),FALSE)</f>
        <v>2</v>
      </c>
      <c r="E75" s="79" t="e">
        <f>VLOOKUP($A75,GapMeasures!$A$2:$LA$3000,MATCH(E$2,GapMeasures!$A$2:$LA$2,0),FALSE)</f>
        <v>#N/A</v>
      </c>
      <c r="F75" s="79">
        <f>VLOOKUP($A75,InflationMeasures!$A$2:$LM$3000,MATCH(F$2,InflationMeasures!$A$2:$LM$2,0),FALSE)</f>
        <v>2.7828370536659541</v>
      </c>
      <c r="G75" s="25">
        <v>26710</v>
      </c>
      <c r="H75" s="24" t="e">
        <f t="shared" si="1"/>
        <v>#N/A</v>
      </c>
      <c r="I75" s="24">
        <f>VLOOKUP($A75,FedFundsRates!$A$2:$MM$3000,MATCH("FedFundsRate",FedFundsRates!$A$2:$MM$2,0),FALSE)</f>
        <v>6.5366666666666662</v>
      </c>
    </row>
    <row r="76" spans="1:9" x14ac:dyDescent="0.25">
      <c r="A76" s="6">
        <v>26799</v>
      </c>
      <c r="B76" s="79">
        <f>VLOOKUP($A76,FedFundsRates!$A$2:$MM$3000,MATCH(B$2,FedFundsRates!$A$2:$MM$2,0),FALSE)</f>
        <v>6.5366666666666662</v>
      </c>
      <c r="C76" s="79" t="e">
        <f>VLOOKUP($A76,NaturalRateMeasures!$A$2:$MK$3000,MATCH(C$2,NaturalRateMeasures!$A$2:$MK$2,0),FALSE)</f>
        <v>#N/A</v>
      </c>
      <c r="D76" s="79">
        <f>VLOOKUP($A76,InflationTargetMeasures!$A$2:$MM$3000,MATCH(D$2,InflationTargetMeasures!$A$2:$MM$2,0),FALSE)</f>
        <v>2</v>
      </c>
      <c r="E76" s="79" t="e">
        <f>VLOOKUP($A76,GapMeasures!$A$2:$LA$3000,MATCH(E$2,GapMeasures!$A$2:$LA$2,0),FALSE)</f>
        <v>#N/A</v>
      </c>
      <c r="F76" s="79">
        <f>VLOOKUP($A76,InflationMeasures!$A$2:$LM$3000,MATCH(F$2,InflationMeasures!$A$2:$LM$2,0),FALSE)</f>
        <v>3.4835289663006641</v>
      </c>
      <c r="G76" s="25">
        <v>26799</v>
      </c>
      <c r="H76" s="24" t="e">
        <f t="shared" si="1"/>
        <v>#N/A</v>
      </c>
      <c r="I76" s="24">
        <f>VLOOKUP($A76,FedFundsRates!$A$2:$MM$3000,MATCH("FedFundsRate",FedFundsRates!$A$2:$MM$2,0),FALSE)</f>
        <v>7.8166666666666673</v>
      </c>
    </row>
    <row r="77" spans="1:9" x14ac:dyDescent="0.25">
      <c r="A77" s="6">
        <v>26891</v>
      </c>
      <c r="B77" s="79">
        <f>VLOOKUP($A77,FedFundsRates!$A$2:$MM$3000,MATCH(B$2,FedFundsRates!$A$2:$MM$2,0),FALSE)</f>
        <v>7.8166666666666673</v>
      </c>
      <c r="C77" s="79" t="e">
        <f>VLOOKUP($A77,NaturalRateMeasures!$A$2:$MK$3000,MATCH(C$2,NaturalRateMeasures!$A$2:$MK$2,0),FALSE)</f>
        <v>#N/A</v>
      </c>
      <c r="D77" s="79">
        <f>VLOOKUP($A77,InflationTargetMeasures!$A$2:$MM$3000,MATCH(D$2,InflationTargetMeasures!$A$2:$MM$2,0),FALSE)</f>
        <v>2</v>
      </c>
      <c r="E77" s="79" t="e">
        <f>VLOOKUP($A77,GapMeasures!$A$2:$LA$3000,MATCH(E$2,GapMeasures!$A$2:$LA$2,0),FALSE)</f>
        <v>#N/A</v>
      </c>
      <c r="F77" s="79">
        <f>VLOOKUP($A77,InflationMeasures!$A$2:$LM$3000,MATCH(F$2,InflationMeasures!$A$2:$LM$2,0),FALSE)</f>
        <v>4.0754969099715987</v>
      </c>
      <c r="G77" s="25">
        <v>26891</v>
      </c>
      <c r="H77" s="24" t="e">
        <f t="shared" si="1"/>
        <v>#N/A</v>
      </c>
      <c r="I77" s="24">
        <f>VLOOKUP($A77,FedFundsRates!$A$2:$MM$3000,MATCH("FedFundsRate",FedFundsRates!$A$2:$MM$2,0),FALSE)</f>
        <v>10.56</v>
      </c>
    </row>
    <row r="78" spans="1:9" x14ac:dyDescent="0.25">
      <c r="A78" s="6">
        <v>26983</v>
      </c>
      <c r="B78" s="79">
        <f>VLOOKUP($A78,FedFundsRates!$A$2:$MM$3000,MATCH(B$2,FedFundsRates!$A$2:$MM$2,0),FALSE)</f>
        <v>10.56</v>
      </c>
      <c r="C78" s="79" t="e">
        <f>VLOOKUP($A78,NaturalRateMeasures!$A$2:$MK$3000,MATCH(C$2,NaturalRateMeasures!$A$2:$MK$2,0),FALSE)</f>
        <v>#N/A</v>
      </c>
      <c r="D78" s="79">
        <f>VLOOKUP($A78,InflationTargetMeasures!$A$2:$MM$3000,MATCH(D$2,InflationTargetMeasures!$A$2:$MM$2,0),FALSE)</f>
        <v>2</v>
      </c>
      <c r="E78" s="79" t="e">
        <f>VLOOKUP($A78,GapMeasures!$A$2:$LA$3000,MATCH(E$2,GapMeasures!$A$2:$LA$2,0),FALSE)</f>
        <v>#N/A</v>
      </c>
      <c r="F78" s="79">
        <f>VLOOKUP($A78,InflationMeasures!$A$2:$LM$3000,MATCH(F$2,InflationMeasures!$A$2:$LM$2,0),FALSE)</f>
        <v>4.8676238692007656</v>
      </c>
      <c r="G78" s="25">
        <v>26983</v>
      </c>
      <c r="H78" s="24" t="e">
        <f t="shared" si="1"/>
        <v>#N/A</v>
      </c>
      <c r="I78" s="24">
        <f>VLOOKUP($A78,FedFundsRates!$A$2:$MM$3000,MATCH("FedFundsRate",FedFundsRates!$A$2:$MM$2,0),FALSE)</f>
        <v>9.9966666666666661</v>
      </c>
    </row>
    <row r="79" spans="1:9" x14ac:dyDescent="0.25">
      <c r="A79" s="6">
        <v>27075</v>
      </c>
      <c r="B79" s="79">
        <f>VLOOKUP($A79,FedFundsRates!$A$2:$MM$3000,MATCH(B$2,FedFundsRates!$A$2:$MM$2,0),FALSE)</f>
        <v>9.9966666666666661</v>
      </c>
      <c r="C79" s="79" t="e">
        <f>VLOOKUP($A79,NaturalRateMeasures!$A$2:$MK$3000,MATCH(C$2,NaturalRateMeasures!$A$2:$MK$2,0),FALSE)</f>
        <v>#N/A</v>
      </c>
      <c r="D79" s="79">
        <f>VLOOKUP($A79,InflationTargetMeasures!$A$2:$MM$3000,MATCH(D$2,InflationTargetMeasures!$A$2:$MM$2,0),FALSE)</f>
        <v>2</v>
      </c>
      <c r="E79" s="79" t="e">
        <f>VLOOKUP($A79,GapMeasures!$A$2:$LA$3000,MATCH(E$2,GapMeasures!$A$2:$LA$2,0),FALSE)</f>
        <v>#N/A</v>
      </c>
      <c r="F79" s="79">
        <f>VLOOKUP($A79,InflationMeasures!$A$2:$LM$3000,MATCH(F$2,InflationMeasures!$A$2:$LM$2,0),FALSE)</f>
        <v>5.9259869776642216</v>
      </c>
      <c r="G79" s="25">
        <v>27075</v>
      </c>
      <c r="H79" s="24" t="e">
        <f t="shared" si="1"/>
        <v>#N/A</v>
      </c>
      <c r="I79" s="24">
        <f>VLOOKUP($A79,FedFundsRates!$A$2:$MM$3000,MATCH("FedFundsRate",FedFundsRates!$A$2:$MM$2,0),FALSE)</f>
        <v>9.3233333333333324</v>
      </c>
    </row>
    <row r="80" spans="1:9" x14ac:dyDescent="0.25">
      <c r="A80" s="6">
        <v>27164</v>
      </c>
      <c r="B80" s="79">
        <f>VLOOKUP($A80,FedFundsRates!$A$2:$MM$3000,MATCH(B$2,FedFundsRates!$A$2:$MM$2,0),FALSE)</f>
        <v>9.3233333333333324</v>
      </c>
      <c r="C80" s="79" t="e">
        <f>VLOOKUP($A80,NaturalRateMeasures!$A$2:$MK$3000,MATCH(C$2,NaturalRateMeasures!$A$2:$MK$2,0),FALSE)</f>
        <v>#N/A</v>
      </c>
      <c r="D80" s="79">
        <f>VLOOKUP($A80,InflationTargetMeasures!$A$2:$MM$3000,MATCH(D$2,InflationTargetMeasures!$A$2:$MM$2,0),FALSE)</f>
        <v>2</v>
      </c>
      <c r="E80" s="79" t="e">
        <f>VLOOKUP($A80,GapMeasures!$A$2:$LA$3000,MATCH(E$2,GapMeasures!$A$2:$LA$2,0),FALSE)</f>
        <v>#N/A</v>
      </c>
      <c r="F80" s="79">
        <f>VLOOKUP($A80,InflationMeasures!$A$2:$LM$3000,MATCH(F$2,InflationMeasures!$A$2:$LM$2,0),FALSE)</f>
        <v>7.0984266373947946</v>
      </c>
      <c r="G80" s="25">
        <v>27164</v>
      </c>
      <c r="H80" s="24" t="e">
        <f t="shared" si="1"/>
        <v>#N/A</v>
      </c>
      <c r="I80" s="24">
        <f>VLOOKUP($A80,FedFundsRates!$A$2:$MM$3000,MATCH("FedFundsRate",FedFundsRates!$A$2:$MM$2,0),FALSE)</f>
        <v>11.25</v>
      </c>
    </row>
    <row r="81" spans="1:9" x14ac:dyDescent="0.25">
      <c r="A81" s="6">
        <v>27256</v>
      </c>
      <c r="B81" s="79">
        <f>VLOOKUP($A81,FedFundsRates!$A$2:$MM$3000,MATCH(B$2,FedFundsRates!$A$2:$MM$2,0),FALSE)</f>
        <v>11.25</v>
      </c>
      <c r="C81" s="79" t="e">
        <f>VLOOKUP($A81,NaturalRateMeasures!$A$2:$MK$3000,MATCH(C$2,NaturalRateMeasures!$A$2:$MK$2,0),FALSE)</f>
        <v>#N/A</v>
      </c>
      <c r="D81" s="79">
        <f>VLOOKUP($A81,InflationTargetMeasures!$A$2:$MM$3000,MATCH(D$2,InflationTargetMeasures!$A$2:$MM$2,0),FALSE)</f>
        <v>2</v>
      </c>
      <c r="E81" s="79" t="e">
        <f>VLOOKUP($A81,GapMeasures!$A$2:$LA$3000,MATCH(E$2,GapMeasures!$A$2:$LA$2,0),FALSE)</f>
        <v>#N/A</v>
      </c>
      <c r="F81" s="79">
        <f>VLOOKUP($A81,InflationMeasures!$A$2:$LM$3000,MATCH(F$2,InflationMeasures!$A$2:$LM$2,0),FALSE)</f>
        <v>8.7144920558497763</v>
      </c>
      <c r="G81" s="25">
        <v>27256</v>
      </c>
      <c r="H81" s="24" t="e">
        <f t="shared" si="1"/>
        <v>#N/A</v>
      </c>
      <c r="I81" s="24">
        <f>VLOOKUP($A81,FedFundsRates!$A$2:$MM$3000,MATCH("FedFundsRate",FedFundsRates!$A$2:$MM$2,0),FALSE)</f>
        <v>12.089999999999998</v>
      </c>
    </row>
    <row r="82" spans="1:9" x14ac:dyDescent="0.25">
      <c r="A82" s="6">
        <v>27348</v>
      </c>
      <c r="B82" s="79">
        <f>VLOOKUP($A82,FedFundsRates!$A$2:$MM$3000,MATCH(B$2,FedFundsRates!$A$2:$MM$2,0),FALSE)</f>
        <v>12.089999999999998</v>
      </c>
      <c r="C82" s="79" t="e">
        <f>VLOOKUP($A82,NaturalRateMeasures!$A$2:$MK$3000,MATCH(C$2,NaturalRateMeasures!$A$2:$MK$2,0),FALSE)</f>
        <v>#N/A</v>
      </c>
      <c r="D82" s="79">
        <f>VLOOKUP($A82,InflationTargetMeasures!$A$2:$MM$3000,MATCH(D$2,InflationTargetMeasures!$A$2:$MM$2,0),FALSE)</f>
        <v>2</v>
      </c>
      <c r="E82" s="79" t="e">
        <f>VLOOKUP($A82,GapMeasures!$A$2:$LA$3000,MATCH(E$2,GapMeasures!$A$2:$LA$2,0),FALSE)</f>
        <v>#N/A</v>
      </c>
      <c r="F82" s="79">
        <f>VLOOKUP($A82,InflationMeasures!$A$2:$LM$3000,MATCH(F$2,InflationMeasures!$A$2:$LM$2,0),FALSE)</f>
        <v>9.8413200902219842</v>
      </c>
      <c r="G82" s="25">
        <v>27348</v>
      </c>
      <c r="H82" s="24" t="e">
        <f t="shared" si="1"/>
        <v>#N/A</v>
      </c>
      <c r="I82" s="24">
        <f>VLOOKUP($A82,FedFundsRates!$A$2:$MM$3000,MATCH("FedFundsRate",FedFundsRates!$A$2:$MM$2,0),FALSE)</f>
        <v>9.3466666666666658</v>
      </c>
    </row>
    <row r="83" spans="1:9" x14ac:dyDescent="0.25">
      <c r="A83" s="6">
        <v>27440</v>
      </c>
      <c r="B83" s="79">
        <f>VLOOKUP($A83,FedFundsRates!$A$2:$MM$3000,MATCH(B$2,FedFundsRates!$A$2:$MM$2,0),FALSE)</f>
        <v>9.3466666666666658</v>
      </c>
      <c r="C83" s="79" t="e">
        <f>VLOOKUP($A83,NaturalRateMeasures!$A$2:$MK$3000,MATCH(C$2,NaturalRateMeasures!$A$2:$MK$2,0),FALSE)</f>
        <v>#N/A</v>
      </c>
      <c r="D83" s="79">
        <f>VLOOKUP($A83,InflationTargetMeasures!$A$2:$MM$3000,MATCH(D$2,InflationTargetMeasures!$A$2:$MM$2,0),FALSE)</f>
        <v>2</v>
      </c>
      <c r="E83" s="79" t="e">
        <f>VLOOKUP($A83,GapMeasures!$A$2:$LA$3000,MATCH(E$2,GapMeasures!$A$2:$LA$2,0),FALSE)</f>
        <v>#N/A</v>
      </c>
      <c r="F83" s="79">
        <f>VLOOKUP($A83,InflationMeasures!$A$2:$LM$3000,MATCH(F$2,InflationMeasures!$A$2:$LM$2,0),FALSE)</f>
        <v>10.103485838779957</v>
      </c>
      <c r="G83" s="25">
        <v>27440</v>
      </c>
      <c r="H83" s="24" t="e">
        <f t="shared" si="1"/>
        <v>#N/A</v>
      </c>
      <c r="I83" s="24">
        <f>VLOOKUP($A83,FedFundsRates!$A$2:$MM$3000,MATCH("FedFundsRate",FedFundsRates!$A$2:$MM$2,0),FALSE)</f>
        <v>6.3033333333333337</v>
      </c>
    </row>
    <row r="84" spans="1:9" x14ac:dyDescent="0.25">
      <c r="A84" s="6">
        <v>27529</v>
      </c>
      <c r="B84" s="79">
        <f>VLOOKUP($A84,FedFundsRates!$A$2:$MM$3000,MATCH(B$2,FedFundsRates!$A$2:$MM$2,0),FALSE)</f>
        <v>6.3033333333333337</v>
      </c>
      <c r="C84" s="79" t="e">
        <f>VLOOKUP($A84,NaturalRateMeasures!$A$2:$MK$3000,MATCH(C$2,NaturalRateMeasures!$A$2:$MK$2,0),FALSE)</f>
        <v>#N/A</v>
      </c>
      <c r="D84" s="79">
        <f>VLOOKUP($A84,InflationTargetMeasures!$A$2:$MM$3000,MATCH(D$2,InflationTargetMeasures!$A$2:$MM$2,0),FALSE)</f>
        <v>2</v>
      </c>
      <c r="E84" s="79" t="e">
        <f>VLOOKUP($A84,GapMeasures!$A$2:$LA$3000,MATCH(E$2,GapMeasures!$A$2:$LA$2,0),FALSE)</f>
        <v>#N/A</v>
      </c>
      <c r="F84" s="79">
        <f>VLOOKUP($A84,InflationMeasures!$A$2:$LM$3000,MATCH(F$2,InflationMeasures!$A$2:$LM$2,0),FALSE)</f>
        <v>9.0688228371863531</v>
      </c>
      <c r="G84" s="25">
        <v>27529</v>
      </c>
      <c r="H84" s="24" t="e">
        <f t="shared" si="1"/>
        <v>#N/A</v>
      </c>
      <c r="I84" s="24">
        <f>VLOOKUP($A84,FedFundsRates!$A$2:$MM$3000,MATCH("FedFundsRate",FedFundsRates!$A$2:$MM$2,0),FALSE)</f>
        <v>5.4200000000000008</v>
      </c>
    </row>
    <row r="85" spans="1:9" x14ac:dyDescent="0.25">
      <c r="A85" s="6">
        <v>27621</v>
      </c>
      <c r="B85" s="79">
        <f>VLOOKUP($A85,FedFundsRates!$A$2:$MM$3000,MATCH(B$2,FedFundsRates!$A$2:$MM$2,0),FALSE)</f>
        <v>5.4200000000000008</v>
      </c>
      <c r="C85" s="79" t="e">
        <f>VLOOKUP($A85,NaturalRateMeasures!$A$2:$MK$3000,MATCH(C$2,NaturalRateMeasures!$A$2:$MK$2,0),FALSE)</f>
        <v>#N/A</v>
      </c>
      <c r="D85" s="79">
        <f>VLOOKUP($A85,InflationTargetMeasures!$A$2:$MM$3000,MATCH(D$2,InflationTargetMeasures!$A$2:$MM$2,0),FALSE)</f>
        <v>2</v>
      </c>
      <c r="E85" s="79" t="e">
        <f>VLOOKUP($A85,GapMeasures!$A$2:$LA$3000,MATCH(E$2,GapMeasures!$A$2:$LA$2,0),FALSE)</f>
        <v>#N/A</v>
      </c>
      <c r="F85" s="79">
        <f>VLOOKUP($A85,InflationMeasures!$A$2:$LM$3000,MATCH(F$2,InflationMeasures!$A$2:$LM$2,0),FALSE)</f>
        <v>7.6284322409211791</v>
      </c>
      <c r="G85" s="25">
        <v>27621</v>
      </c>
      <c r="H85" s="24" t="e">
        <f t="shared" si="1"/>
        <v>#N/A</v>
      </c>
      <c r="I85" s="24">
        <f>VLOOKUP($A85,FedFundsRates!$A$2:$MM$3000,MATCH("FedFundsRate",FedFundsRates!$A$2:$MM$2,0),FALSE)</f>
        <v>6.1599999999999993</v>
      </c>
    </row>
    <row r="86" spans="1:9" x14ac:dyDescent="0.25">
      <c r="A86" s="6">
        <v>27713</v>
      </c>
      <c r="B86" s="79">
        <f>VLOOKUP($A86,FedFundsRates!$A$2:$MM$3000,MATCH(B$2,FedFundsRates!$A$2:$MM$2,0),FALSE)</f>
        <v>6.1599999999999993</v>
      </c>
      <c r="C86" s="79" t="e">
        <f>VLOOKUP($A86,NaturalRateMeasures!$A$2:$MK$3000,MATCH(C$2,NaturalRateMeasures!$A$2:$MK$2,0),FALSE)</f>
        <v>#N/A</v>
      </c>
      <c r="D86" s="79">
        <f>VLOOKUP($A86,InflationTargetMeasures!$A$2:$MM$3000,MATCH(D$2,InflationTargetMeasures!$A$2:$MM$2,0),FALSE)</f>
        <v>2</v>
      </c>
      <c r="E86" s="79" t="e">
        <f>VLOOKUP($A86,GapMeasures!$A$2:$LA$3000,MATCH(E$2,GapMeasures!$A$2:$LA$2,0),FALSE)</f>
        <v>#N/A</v>
      </c>
      <c r="F86" s="79">
        <f>VLOOKUP($A86,InflationMeasures!$A$2:$LM$3000,MATCH(F$2,InflationMeasures!$A$2:$LM$2,0),FALSE)</f>
        <v>6.7728222494416013</v>
      </c>
      <c r="G86" s="25">
        <v>27713</v>
      </c>
      <c r="H86" s="24" t="e">
        <f t="shared" si="1"/>
        <v>#N/A</v>
      </c>
      <c r="I86" s="24">
        <f>VLOOKUP($A86,FedFundsRates!$A$2:$MM$3000,MATCH("FedFundsRate",FedFundsRates!$A$2:$MM$2,0),FALSE)</f>
        <v>5.4133333333333331</v>
      </c>
    </row>
    <row r="87" spans="1:9" x14ac:dyDescent="0.25">
      <c r="A87" s="6">
        <v>27805</v>
      </c>
      <c r="B87" s="79">
        <f>VLOOKUP($A87,FedFundsRates!$A$2:$MM$3000,MATCH(B$2,FedFundsRates!$A$2:$MM$2,0),FALSE)</f>
        <v>5.4133333333333331</v>
      </c>
      <c r="C87" s="79" t="e">
        <f>VLOOKUP($A87,NaturalRateMeasures!$A$2:$MK$3000,MATCH(C$2,NaturalRateMeasures!$A$2:$MK$2,0),FALSE)</f>
        <v>#N/A</v>
      </c>
      <c r="D87" s="79">
        <f>VLOOKUP($A87,InflationTargetMeasures!$A$2:$MM$3000,MATCH(D$2,InflationTargetMeasures!$A$2:$MM$2,0),FALSE)</f>
        <v>2</v>
      </c>
      <c r="E87" s="79" t="e">
        <f>VLOOKUP($A87,GapMeasures!$A$2:$LA$3000,MATCH(E$2,GapMeasures!$A$2:$LA$2,0),FALSE)</f>
        <v>#N/A</v>
      </c>
      <c r="F87" s="79">
        <f>VLOOKUP($A87,InflationMeasures!$A$2:$LM$3000,MATCH(F$2,InflationMeasures!$A$2:$LM$2,0),FALSE)</f>
        <v>6.3142645136214259</v>
      </c>
      <c r="G87" s="25">
        <v>27805</v>
      </c>
      <c r="H87" s="24" t="e">
        <f t="shared" si="1"/>
        <v>#N/A</v>
      </c>
      <c r="I87" s="24">
        <f>VLOOKUP($A87,FedFundsRates!$A$2:$MM$3000,MATCH("FedFundsRate",FedFundsRates!$A$2:$MM$2,0),FALSE)</f>
        <v>4.8266666666666671</v>
      </c>
    </row>
    <row r="88" spans="1:9" x14ac:dyDescent="0.25">
      <c r="A88" s="6">
        <v>27895</v>
      </c>
      <c r="B88" s="79">
        <f>VLOOKUP($A88,FedFundsRates!$A$2:$MM$3000,MATCH(B$2,FedFundsRates!$A$2:$MM$2,0),FALSE)</f>
        <v>4.8266666666666671</v>
      </c>
      <c r="C88" s="79" t="e">
        <f>VLOOKUP($A88,NaturalRateMeasures!$A$2:$MK$3000,MATCH(C$2,NaturalRateMeasures!$A$2:$MK$2,0),FALSE)</f>
        <v>#N/A</v>
      </c>
      <c r="D88" s="79">
        <f>VLOOKUP($A88,InflationTargetMeasures!$A$2:$MM$3000,MATCH(D$2,InflationTargetMeasures!$A$2:$MM$2,0),FALSE)</f>
        <v>2</v>
      </c>
      <c r="E88" s="79" t="e">
        <f>VLOOKUP($A88,GapMeasures!$A$2:$LA$3000,MATCH(E$2,GapMeasures!$A$2:$LA$2,0),FALSE)</f>
        <v>#N/A</v>
      </c>
      <c r="F88" s="79">
        <f>VLOOKUP($A88,InflationMeasures!$A$2:$LM$3000,MATCH(F$2,InflationMeasures!$A$2:$LM$2,0),FALSE)</f>
        <v>5.975915355700967</v>
      </c>
      <c r="G88" s="25">
        <v>27895</v>
      </c>
      <c r="H88" s="24" t="e">
        <f t="shared" si="1"/>
        <v>#N/A</v>
      </c>
      <c r="I88" s="24">
        <f>VLOOKUP($A88,FedFundsRates!$A$2:$MM$3000,MATCH("FedFundsRate",FedFundsRates!$A$2:$MM$2,0),FALSE)</f>
        <v>5.1966666666666663</v>
      </c>
    </row>
    <row r="89" spans="1:9" x14ac:dyDescent="0.25">
      <c r="A89" s="6">
        <v>27987</v>
      </c>
      <c r="B89" s="79">
        <f>VLOOKUP($A89,FedFundsRates!$A$2:$MM$3000,MATCH(B$2,FedFundsRates!$A$2:$MM$2,0),FALSE)</f>
        <v>5.1966666666666663</v>
      </c>
      <c r="C89" s="79" t="e">
        <f>VLOOKUP($A89,NaturalRateMeasures!$A$2:$MK$3000,MATCH(C$2,NaturalRateMeasures!$A$2:$MK$2,0),FALSE)</f>
        <v>#N/A</v>
      </c>
      <c r="D89" s="79">
        <f>VLOOKUP($A89,InflationTargetMeasures!$A$2:$MM$3000,MATCH(D$2,InflationTargetMeasures!$A$2:$MM$2,0),FALSE)</f>
        <v>2</v>
      </c>
      <c r="E89" s="79" t="e">
        <f>VLOOKUP($A89,GapMeasures!$A$2:$LA$3000,MATCH(E$2,GapMeasures!$A$2:$LA$2,0),FALSE)</f>
        <v>#N/A</v>
      </c>
      <c r="F89" s="79">
        <f>VLOOKUP($A89,InflationMeasures!$A$2:$LM$3000,MATCH(F$2,InflationMeasures!$A$2:$LM$2,0),FALSE)</f>
        <v>6.0453314130919145</v>
      </c>
      <c r="G89" s="25">
        <v>27987</v>
      </c>
      <c r="H89" s="24" t="e">
        <f t="shared" si="1"/>
        <v>#N/A</v>
      </c>
      <c r="I89" s="24">
        <f>VLOOKUP($A89,FedFundsRates!$A$2:$MM$3000,MATCH("FedFundsRate",FedFundsRates!$A$2:$MM$2,0),FALSE)</f>
        <v>5.2833333333333332</v>
      </c>
    </row>
    <row r="90" spans="1:9" x14ac:dyDescent="0.25">
      <c r="A90" s="6">
        <v>28079</v>
      </c>
      <c r="B90" s="79">
        <f>VLOOKUP($A90,FedFundsRates!$A$2:$MM$3000,MATCH(B$2,FedFundsRates!$A$2:$MM$2,0),FALSE)</f>
        <v>5.2833333333333332</v>
      </c>
      <c r="C90" s="79" t="e">
        <f>VLOOKUP($A90,NaturalRateMeasures!$A$2:$MK$3000,MATCH(C$2,NaturalRateMeasures!$A$2:$MK$2,0),FALSE)</f>
        <v>#N/A</v>
      </c>
      <c r="D90" s="79">
        <f>VLOOKUP($A90,InflationTargetMeasures!$A$2:$MM$3000,MATCH(D$2,InflationTargetMeasures!$A$2:$MM$2,0),FALSE)</f>
        <v>2</v>
      </c>
      <c r="E90" s="79" t="e">
        <f>VLOOKUP($A90,GapMeasures!$A$2:$LA$3000,MATCH(E$2,GapMeasures!$A$2:$LA$2,0),FALSE)</f>
        <v>#N/A</v>
      </c>
      <c r="F90" s="79">
        <f>VLOOKUP($A90,InflationMeasures!$A$2:$LM$3000,MATCH(F$2,InflationMeasures!$A$2:$LM$2,0),FALSE)</f>
        <v>5.9788109858964766</v>
      </c>
      <c r="G90" s="25">
        <v>28079</v>
      </c>
      <c r="H90" s="24" t="e">
        <f t="shared" si="1"/>
        <v>#N/A</v>
      </c>
      <c r="I90" s="24">
        <f>VLOOKUP($A90,FedFundsRates!$A$2:$MM$3000,MATCH("FedFundsRate",FedFundsRates!$A$2:$MM$2,0),FALSE)</f>
        <v>4.8733333333333331</v>
      </c>
    </row>
    <row r="91" spans="1:9" x14ac:dyDescent="0.25">
      <c r="A91" s="6">
        <v>28171</v>
      </c>
      <c r="B91" s="79">
        <f>VLOOKUP($A91,FedFundsRates!$A$2:$MM$3000,MATCH(B$2,FedFundsRates!$A$2:$MM$2,0),FALSE)</f>
        <v>4.8733333333333331</v>
      </c>
      <c r="C91" s="79" t="e">
        <f>VLOOKUP($A91,NaturalRateMeasures!$A$2:$MK$3000,MATCH(C$2,NaturalRateMeasures!$A$2:$MK$2,0),FALSE)</f>
        <v>#N/A</v>
      </c>
      <c r="D91" s="79">
        <f>VLOOKUP($A91,InflationTargetMeasures!$A$2:$MM$3000,MATCH(D$2,InflationTargetMeasures!$A$2:$MM$2,0),FALSE)</f>
        <v>2</v>
      </c>
      <c r="E91" s="79" t="e">
        <f>VLOOKUP($A91,GapMeasures!$A$2:$LA$3000,MATCH(E$2,GapMeasures!$A$2:$LA$2,0),FALSE)</f>
        <v>#N/A</v>
      </c>
      <c r="F91" s="79">
        <f>VLOOKUP($A91,InflationMeasures!$A$2:$LM$3000,MATCH(F$2,InflationMeasures!$A$2:$LM$2,0),FALSE)</f>
        <v>6.1519542674820515</v>
      </c>
      <c r="G91" s="25">
        <v>28171</v>
      </c>
      <c r="H91" s="24" t="e">
        <f t="shared" si="1"/>
        <v>#N/A</v>
      </c>
      <c r="I91" s="24">
        <f>VLOOKUP($A91,FedFundsRates!$A$2:$MM$3000,MATCH("FedFundsRate",FedFundsRates!$A$2:$MM$2,0),FALSE)</f>
        <v>4.66</v>
      </c>
    </row>
    <row r="92" spans="1:9" x14ac:dyDescent="0.25">
      <c r="A92" s="6">
        <v>28260</v>
      </c>
      <c r="B92" s="79">
        <f>VLOOKUP($A92,FedFundsRates!$A$2:$MM$3000,MATCH(B$2,FedFundsRates!$A$2:$MM$2,0),FALSE)</f>
        <v>4.66</v>
      </c>
      <c r="C92" s="79" t="e">
        <f>VLOOKUP($A92,NaturalRateMeasures!$A$2:$MK$3000,MATCH(C$2,NaturalRateMeasures!$A$2:$MK$2,0),FALSE)</f>
        <v>#N/A</v>
      </c>
      <c r="D92" s="79">
        <f>VLOOKUP($A92,InflationTargetMeasures!$A$2:$MM$3000,MATCH(D$2,InflationTargetMeasures!$A$2:$MM$2,0),FALSE)</f>
        <v>2</v>
      </c>
      <c r="E92" s="79" t="e">
        <f>VLOOKUP($A92,GapMeasures!$A$2:$LA$3000,MATCH(E$2,GapMeasures!$A$2:$LA$2,0),FALSE)</f>
        <v>#N/A</v>
      </c>
      <c r="F92" s="79">
        <f>VLOOKUP($A92,InflationMeasures!$A$2:$LM$3000,MATCH(F$2,InflationMeasures!$A$2:$LM$2,0),FALSE)</f>
        <v>6.4961082465762265</v>
      </c>
      <c r="G92" s="25">
        <v>28260</v>
      </c>
      <c r="H92" s="24" t="e">
        <f t="shared" si="1"/>
        <v>#N/A</v>
      </c>
      <c r="I92" s="24">
        <f>VLOOKUP($A92,FedFundsRates!$A$2:$MM$3000,MATCH("FedFundsRate",FedFundsRates!$A$2:$MM$2,0),FALSE)</f>
        <v>5.1566666666666663</v>
      </c>
    </row>
    <row r="93" spans="1:9" x14ac:dyDescent="0.25">
      <c r="A93" s="6">
        <v>28352</v>
      </c>
      <c r="B93" s="79">
        <f>VLOOKUP($A93,FedFundsRates!$A$2:$MM$3000,MATCH(B$2,FedFundsRates!$A$2:$MM$2,0),FALSE)</f>
        <v>5.1566666666666663</v>
      </c>
      <c r="C93" s="79" t="e">
        <f>VLOOKUP($A93,NaturalRateMeasures!$A$2:$MK$3000,MATCH(C$2,NaturalRateMeasures!$A$2:$MK$2,0),FALSE)</f>
        <v>#N/A</v>
      </c>
      <c r="D93" s="79">
        <f>VLOOKUP($A93,InflationTargetMeasures!$A$2:$MM$3000,MATCH(D$2,InflationTargetMeasures!$A$2:$MM$2,0),FALSE)</f>
        <v>2</v>
      </c>
      <c r="E93" s="79" t="e">
        <f>VLOOKUP($A93,GapMeasures!$A$2:$LA$3000,MATCH(E$2,GapMeasures!$A$2:$LA$2,0),FALSE)</f>
        <v>#N/A</v>
      </c>
      <c r="F93" s="79">
        <f>VLOOKUP($A93,InflationMeasures!$A$2:$LM$3000,MATCH(F$2,InflationMeasures!$A$2:$LM$2,0),FALSE)</f>
        <v>6.5963913858889001</v>
      </c>
      <c r="G93" s="25">
        <v>28352</v>
      </c>
      <c r="H93" s="24" t="e">
        <f t="shared" si="1"/>
        <v>#N/A</v>
      </c>
      <c r="I93" s="24">
        <f>VLOOKUP($A93,FedFundsRates!$A$2:$MM$3000,MATCH("FedFundsRate",FedFundsRates!$A$2:$MM$2,0),FALSE)</f>
        <v>5.82</v>
      </c>
    </row>
    <row r="94" spans="1:9" x14ac:dyDescent="0.25">
      <c r="A94" s="6">
        <v>28444</v>
      </c>
      <c r="B94" s="79">
        <f>VLOOKUP($A94,FedFundsRates!$A$2:$MM$3000,MATCH(B$2,FedFundsRates!$A$2:$MM$2,0),FALSE)</f>
        <v>5.82</v>
      </c>
      <c r="C94" s="79" t="e">
        <f>VLOOKUP($A94,NaturalRateMeasures!$A$2:$MK$3000,MATCH(C$2,NaturalRateMeasures!$A$2:$MK$2,0),FALSE)</f>
        <v>#N/A</v>
      </c>
      <c r="D94" s="79">
        <f>VLOOKUP($A94,InflationTargetMeasures!$A$2:$MM$3000,MATCH(D$2,InflationTargetMeasures!$A$2:$MM$2,0),FALSE)</f>
        <v>2</v>
      </c>
      <c r="E94" s="79" t="e">
        <f>VLOOKUP($A94,GapMeasures!$A$2:$LA$3000,MATCH(E$2,GapMeasures!$A$2:$LA$2,0),FALSE)</f>
        <v>#N/A</v>
      </c>
      <c r="F94" s="79">
        <f>VLOOKUP($A94,InflationMeasures!$A$2:$LM$3000,MATCH(F$2,InflationMeasures!$A$2:$LM$2,0),FALSE)</f>
        <v>6.4788283985991679</v>
      </c>
      <c r="G94" s="25">
        <v>28444</v>
      </c>
      <c r="H94" s="24" t="e">
        <f t="shared" si="1"/>
        <v>#N/A</v>
      </c>
      <c r="I94" s="24">
        <f>VLOOKUP($A94,FedFundsRates!$A$2:$MM$3000,MATCH("FedFundsRate",FedFundsRates!$A$2:$MM$2,0),FALSE)</f>
        <v>6.5133333333333328</v>
      </c>
    </row>
    <row r="95" spans="1:9" x14ac:dyDescent="0.25">
      <c r="A95" s="6">
        <v>28536</v>
      </c>
      <c r="B95" s="79">
        <f>VLOOKUP($A95,FedFundsRates!$A$2:$MM$3000,MATCH(B$2,FedFundsRates!$A$2:$MM$2,0),FALSE)</f>
        <v>6.5133333333333328</v>
      </c>
      <c r="C95" s="79" t="e">
        <f>VLOOKUP($A95,NaturalRateMeasures!$A$2:$MK$3000,MATCH(C$2,NaturalRateMeasures!$A$2:$MK$2,0),FALSE)</f>
        <v>#N/A</v>
      </c>
      <c r="D95" s="79">
        <f>VLOOKUP($A95,InflationTargetMeasures!$A$2:$MM$3000,MATCH(D$2,InflationTargetMeasures!$A$2:$MM$2,0),FALSE)</f>
        <v>2</v>
      </c>
      <c r="E95" s="79" t="e">
        <f>VLOOKUP($A95,GapMeasures!$A$2:$LA$3000,MATCH(E$2,GapMeasures!$A$2:$LA$2,0),FALSE)</f>
        <v>#N/A</v>
      </c>
      <c r="F95" s="79">
        <f>VLOOKUP($A95,InflationMeasures!$A$2:$LM$3000,MATCH(F$2,InflationMeasures!$A$2:$LM$2,0),FALSE)</f>
        <v>6.3496039324963061</v>
      </c>
      <c r="G95" s="25">
        <v>28536</v>
      </c>
      <c r="H95" s="24" t="e">
        <f t="shared" si="1"/>
        <v>#N/A</v>
      </c>
      <c r="I95" s="24">
        <f>VLOOKUP($A95,FedFundsRates!$A$2:$MM$3000,MATCH("FedFundsRate",FedFundsRates!$A$2:$MM$2,0),FALSE)</f>
        <v>6.7566666666666668</v>
      </c>
    </row>
    <row r="96" spans="1:9" x14ac:dyDescent="0.25">
      <c r="A96" s="6">
        <v>28625</v>
      </c>
      <c r="B96" s="79">
        <f>VLOOKUP($A96,FedFundsRates!$A$2:$MM$3000,MATCH(B$2,FedFundsRates!$A$2:$MM$2,0),FALSE)</f>
        <v>6.7566666666666668</v>
      </c>
      <c r="C96" s="79" t="e">
        <f>VLOOKUP($A96,NaturalRateMeasures!$A$2:$MK$3000,MATCH(C$2,NaturalRateMeasures!$A$2:$MK$2,0),FALSE)</f>
        <v>#N/A</v>
      </c>
      <c r="D96" s="79">
        <f>VLOOKUP($A96,InflationTargetMeasures!$A$2:$MM$3000,MATCH(D$2,InflationTargetMeasures!$A$2:$MM$2,0),FALSE)</f>
        <v>2</v>
      </c>
      <c r="E96" s="79" t="e">
        <f>VLOOKUP($A96,GapMeasures!$A$2:$LA$3000,MATCH(E$2,GapMeasures!$A$2:$LA$2,0),FALSE)</f>
        <v>#N/A</v>
      </c>
      <c r="F96" s="79">
        <f>VLOOKUP($A96,InflationMeasures!$A$2:$LM$3000,MATCH(F$2,InflationMeasures!$A$2:$LM$2,0),FALSE)</f>
        <v>6.556264841027537</v>
      </c>
      <c r="G96" s="25">
        <v>28625</v>
      </c>
      <c r="H96" s="24" t="e">
        <f t="shared" si="1"/>
        <v>#N/A</v>
      </c>
      <c r="I96" s="24">
        <f>VLOOKUP($A96,FedFundsRates!$A$2:$MM$3000,MATCH("FedFundsRate",FedFundsRates!$A$2:$MM$2,0),FALSE)</f>
        <v>7.2833333333333341</v>
      </c>
    </row>
    <row r="97" spans="1:9" x14ac:dyDescent="0.25">
      <c r="A97" s="6">
        <v>28717</v>
      </c>
      <c r="B97" s="79">
        <f>VLOOKUP($A97,FedFundsRates!$A$2:$MM$3000,MATCH(B$2,FedFundsRates!$A$2:$MM$2,0),FALSE)</f>
        <v>7.2833333333333341</v>
      </c>
      <c r="C97" s="79" t="e">
        <f>VLOOKUP($A97,NaturalRateMeasures!$A$2:$MK$3000,MATCH(C$2,NaturalRateMeasures!$A$2:$MK$2,0),FALSE)</f>
        <v>#N/A</v>
      </c>
      <c r="D97" s="79">
        <f>VLOOKUP($A97,InflationTargetMeasures!$A$2:$MM$3000,MATCH(D$2,InflationTargetMeasures!$A$2:$MM$2,0),FALSE)</f>
        <v>2</v>
      </c>
      <c r="E97" s="79" t="e">
        <f>VLOOKUP($A97,GapMeasures!$A$2:$LA$3000,MATCH(E$2,GapMeasures!$A$2:$LA$2,0),FALSE)</f>
        <v>#N/A</v>
      </c>
      <c r="F97" s="79">
        <f>VLOOKUP($A97,InflationMeasures!$A$2:$LM$3000,MATCH(F$2,InflationMeasures!$A$2:$LM$2,0),FALSE)</f>
        <v>6.6128738700479195</v>
      </c>
      <c r="G97" s="25">
        <v>28717</v>
      </c>
      <c r="H97" s="24" t="e">
        <f t="shared" si="1"/>
        <v>#N/A</v>
      </c>
      <c r="I97" s="24">
        <f>VLOOKUP($A97,FedFundsRates!$A$2:$MM$3000,MATCH("FedFundsRate",FedFundsRates!$A$2:$MM$2,0),FALSE)</f>
        <v>8.1</v>
      </c>
    </row>
    <row r="98" spans="1:9" x14ac:dyDescent="0.25">
      <c r="A98" s="6">
        <v>28809</v>
      </c>
      <c r="B98" s="79">
        <f>VLOOKUP($A98,FedFundsRates!$A$2:$MM$3000,MATCH(B$2,FedFundsRates!$A$2:$MM$2,0),FALSE)</f>
        <v>8.1</v>
      </c>
      <c r="C98" s="79" t="e">
        <f>VLOOKUP($A98,NaturalRateMeasures!$A$2:$MK$3000,MATCH(C$2,NaturalRateMeasures!$A$2:$MK$2,0),FALSE)</f>
        <v>#N/A</v>
      </c>
      <c r="D98" s="79">
        <f>VLOOKUP($A98,InflationTargetMeasures!$A$2:$MM$3000,MATCH(D$2,InflationTargetMeasures!$A$2:$MM$2,0),FALSE)</f>
        <v>2</v>
      </c>
      <c r="E98" s="79" t="e">
        <f>VLOOKUP($A98,GapMeasures!$A$2:$LA$3000,MATCH(E$2,GapMeasures!$A$2:$LA$2,0),FALSE)</f>
        <v>#N/A</v>
      </c>
      <c r="F98" s="79">
        <f>VLOOKUP($A98,InflationMeasures!$A$2:$LM$3000,MATCH(F$2,InflationMeasures!$A$2:$LM$2,0),FALSE)</f>
        <v>6.9726416504709343</v>
      </c>
      <c r="G98" s="25">
        <v>28809</v>
      </c>
      <c r="H98" s="24" t="e">
        <f t="shared" si="1"/>
        <v>#N/A</v>
      </c>
      <c r="I98" s="24">
        <f>VLOOKUP($A98,FedFundsRates!$A$2:$MM$3000,MATCH("FedFundsRate",FedFundsRates!$A$2:$MM$2,0),FALSE)</f>
        <v>9.5833333333333339</v>
      </c>
    </row>
    <row r="99" spans="1:9" x14ac:dyDescent="0.25">
      <c r="A99" s="6">
        <v>28901</v>
      </c>
      <c r="B99" s="79">
        <f>VLOOKUP($A99,FedFundsRates!$A$2:$MM$3000,MATCH(B$2,FedFundsRates!$A$2:$MM$2,0),FALSE)</f>
        <v>9.5833333333333339</v>
      </c>
      <c r="C99" s="79" t="e">
        <f>VLOOKUP($A99,NaturalRateMeasures!$A$2:$MK$3000,MATCH(C$2,NaturalRateMeasures!$A$2:$MK$2,0),FALSE)</f>
        <v>#N/A</v>
      </c>
      <c r="D99" s="79">
        <f>VLOOKUP($A99,InflationTargetMeasures!$A$2:$MM$3000,MATCH(D$2,InflationTargetMeasures!$A$2:$MM$2,0),FALSE)</f>
        <v>2</v>
      </c>
      <c r="E99" s="79" t="e">
        <f>VLOOKUP($A99,GapMeasures!$A$2:$LA$3000,MATCH(E$2,GapMeasures!$A$2:$LA$2,0),FALSE)</f>
        <v>#N/A</v>
      </c>
      <c r="F99" s="79">
        <f>VLOOKUP($A99,InflationMeasures!$A$2:$LM$3000,MATCH(F$2,InflationMeasures!$A$2:$LM$2,0),FALSE)</f>
        <v>6.768333971207352</v>
      </c>
      <c r="G99" s="25">
        <v>28901</v>
      </c>
      <c r="H99" s="24" t="e">
        <f t="shared" si="1"/>
        <v>#N/A</v>
      </c>
      <c r="I99" s="24">
        <f>VLOOKUP($A99,FedFundsRates!$A$2:$MM$3000,MATCH("FedFundsRate",FedFundsRates!$A$2:$MM$2,0),FALSE)</f>
        <v>10.073333333333334</v>
      </c>
    </row>
    <row r="100" spans="1:9" x14ac:dyDescent="0.25">
      <c r="A100" s="6">
        <v>28990</v>
      </c>
      <c r="B100" s="79">
        <f>VLOOKUP($A100,FedFundsRates!$A$2:$MM$3000,MATCH(B$2,FedFundsRates!$A$2:$MM$2,0),FALSE)</f>
        <v>10.073333333333334</v>
      </c>
      <c r="C100" s="79" t="e">
        <f>VLOOKUP($A100,NaturalRateMeasures!$A$2:$MK$3000,MATCH(C$2,NaturalRateMeasures!$A$2:$MK$2,0),FALSE)</f>
        <v>#N/A</v>
      </c>
      <c r="D100" s="79">
        <f>VLOOKUP($A100,InflationTargetMeasures!$A$2:$MM$3000,MATCH(D$2,InflationTargetMeasures!$A$2:$MM$2,0),FALSE)</f>
        <v>2</v>
      </c>
      <c r="E100" s="79" t="e">
        <f>VLOOKUP($A100,GapMeasures!$A$2:$LA$3000,MATCH(E$2,GapMeasures!$A$2:$LA$2,0),FALSE)</f>
        <v>#N/A</v>
      </c>
      <c r="F100" s="79">
        <f>VLOOKUP($A100,InflationMeasures!$A$2:$LM$3000,MATCH(F$2,InflationMeasures!$A$2:$LM$2,0),FALSE)</f>
        <v>7.264202818858001</v>
      </c>
      <c r="G100" s="25">
        <v>28990</v>
      </c>
      <c r="H100" s="24" t="e">
        <f t="shared" si="1"/>
        <v>#N/A</v>
      </c>
      <c r="I100" s="24">
        <f>VLOOKUP($A100,FedFundsRates!$A$2:$MM$3000,MATCH("FedFundsRate",FedFundsRates!$A$2:$MM$2,0),FALSE)</f>
        <v>10.18</v>
      </c>
    </row>
    <row r="101" spans="1:9" x14ac:dyDescent="0.25">
      <c r="A101" s="6">
        <v>29082</v>
      </c>
      <c r="B101" s="79">
        <f>VLOOKUP($A101,FedFundsRates!$A$2:$MM$3000,MATCH(B$2,FedFundsRates!$A$2:$MM$2,0),FALSE)</f>
        <v>10.18</v>
      </c>
      <c r="C101" s="79" t="e">
        <f>VLOOKUP($A101,NaturalRateMeasures!$A$2:$MK$3000,MATCH(C$2,NaturalRateMeasures!$A$2:$MK$2,0),FALSE)</f>
        <v>#N/A</v>
      </c>
      <c r="D101" s="79">
        <f>VLOOKUP($A101,InflationTargetMeasures!$A$2:$MM$3000,MATCH(D$2,InflationTargetMeasures!$A$2:$MM$2,0),FALSE)</f>
        <v>2</v>
      </c>
      <c r="E101" s="79" t="e">
        <f>VLOOKUP($A101,GapMeasures!$A$2:$LA$3000,MATCH(E$2,GapMeasures!$A$2:$LA$2,0),FALSE)</f>
        <v>#N/A</v>
      </c>
      <c r="F101" s="79">
        <f>VLOOKUP($A101,InflationMeasures!$A$2:$LM$3000,MATCH(F$2,InflationMeasures!$A$2:$LM$2,0),FALSE)</f>
        <v>7.400557673703978</v>
      </c>
      <c r="G101" s="25">
        <v>29082</v>
      </c>
      <c r="H101" s="24" t="e">
        <f t="shared" si="1"/>
        <v>#N/A</v>
      </c>
      <c r="I101" s="24">
        <f>VLOOKUP($A101,FedFundsRates!$A$2:$MM$3000,MATCH("FedFundsRate",FedFundsRates!$A$2:$MM$2,0),FALSE)</f>
        <v>10.946666666666667</v>
      </c>
    </row>
    <row r="102" spans="1:9" x14ac:dyDescent="0.25">
      <c r="A102" s="6">
        <v>29174</v>
      </c>
      <c r="B102" s="79">
        <f>VLOOKUP($A102,FedFundsRates!$A$2:$MM$3000,MATCH(B$2,FedFundsRates!$A$2:$MM$2,0),FALSE)</f>
        <v>10.946666666666667</v>
      </c>
      <c r="C102" s="79" t="e">
        <f>VLOOKUP($A102,NaturalRateMeasures!$A$2:$MK$3000,MATCH(C$2,NaturalRateMeasures!$A$2:$MK$2,0),FALSE)</f>
        <v>#N/A</v>
      </c>
      <c r="D102" s="79">
        <f>VLOOKUP($A102,InflationTargetMeasures!$A$2:$MM$3000,MATCH(D$2,InflationTargetMeasures!$A$2:$MM$2,0),FALSE)</f>
        <v>2</v>
      </c>
      <c r="E102" s="79" t="e">
        <f>VLOOKUP($A102,GapMeasures!$A$2:$LA$3000,MATCH(E$2,GapMeasures!$A$2:$LA$2,0),FALSE)</f>
        <v>#N/A</v>
      </c>
      <c r="F102" s="79">
        <f>VLOOKUP($A102,InflationMeasures!$A$2:$LM$3000,MATCH(F$2,InflationMeasures!$A$2:$LM$2,0),FALSE)</f>
        <v>7.7060681443385404</v>
      </c>
      <c r="G102" s="25">
        <v>29174</v>
      </c>
      <c r="H102" s="24" t="e">
        <f t="shared" si="1"/>
        <v>#N/A</v>
      </c>
      <c r="I102" s="24">
        <f>VLOOKUP($A102,FedFundsRates!$A$2:$MM$3000,MATCH("FedFundsRate",FedFundsRates!$A$2:$MM$2,0),FALSE)</f>
        <v>13.576666666666666</v>
      </c>
    </row>
    <row r="103" spans="1:9" x14ac:dyDescent="0.25">
      <c r="A103" s="6">
        <v>29266</v>
      </c>
      <c r="B103" s="79">
        <f>VLOOKUP($A103,FedFundsRates!$A$2:$MM$3000,MATCH(B$2,FedFundsRates!$A$2:$MM$2,0),FALSE)</f>
        <v>13.576666666666666</v>
      </c>
      <c r="C103" s="79" t="e">
        <f>VLOOKUP($A103,NaturalRateMeasures!$A$2:$MK$3000,MATCH(C$2,NaturalRateMeasures!$A$2:$MK$2,0),FALSE)</f>
        <v>#N/A</v>
      </c>
      <c r="D103" s="79">
        <f>VLOOKUP($A103,InflationTargetMeasures!$A$2:$MM$3000,MATCH(D$2,InflationTargetMeasures!$A$2:$MM$2,0),FALSE)</f>
        <v>2</v>
      </c>
      <c r="E103" s="79" t="e">
        <f>VLOOKUP($A103,GapMeasures!$A$2:$LA$3000,MATCH(E$2,GapMeasures!$A$2:$LA$2,0),FALSE)</f>
        <v>#N/A</v>
      </c>
      <c r="F103" s="79">
        <f>VLOOKUP($A103,InflationMeasures!$A$2:$LM$3000,MATCH(F$2,InflationMeasures!$A$2:$LM$2,0),FALSE)</f>
        <v>8.8540230518943339</v>
      </c>
      <c r="G103" s="25">
        <v>29266</v>
      </c>
      <c r="H103" s="24" t="e">
        <f t="shared" si="1"/>
        <v>#N/A</v>
      </c>
      <c r="I103" s="24">
        <f>VLOOKUP($A103,FedFundsRates!$A$2:$MM$3000,MATCH("FedFundsRate",FedFundsRates!$A$2:$MM$2,0),FALSE)</f>
        <v>15.046666666666667</v>
      </c>
    </row>
    <row r="104" spans="1:9" x14ac:dyDescent="0.25">
      <c r="A104" s="6">
        <v>29356</v>
      </c>
      <c r="B104" s="79">
        <f>VLOOKUP($A104,FedFundsRates!$A$2:$MM$3000,MATCH(B$2,FedFundsRates!$A$2:$MM$2,0),FALSE)</f>
        <v>15.046666666666667</v>
      </c>
      <c r="C104" s="79" t="e">
        <f>VLOOKUP($A104,NaturalRateMeasures!$A$2:$MK$3000,MATCH(C$2,NaturalRateMeasures!$A$2:$MK$2,0),FALSE)</f>
        <v>#N/A</v>
      </c>
      <c r="D104" s="79">
        <f>VLOOKUP($A104,InflationTargetMeasures!$A$2:$MM$3000,MATCH(D$2,InflationTargetMeasures!$A$2:$MM$2,0),FALSE)</f>
        <v>2</v>
      </c>
      <c r="E104" s="79" t="e">
        <f>VLOOKUP($A104,GapMeasures!$A$2:$LA$3000,MATCH(E$2,GapMeasures!$A$2:$LA$2,0),FALSE)</f>
        <v>#N/A</v>
      </c>
      <c r="F104" s="79">
        <f>VLOOKUP($A104,InflationMeasures!$A$2:$LM$3000,MATCH(F$2,InflationMeasures!$A$2:$LM$2,0),FALSE)</f>
        <v>8.895664139438253</v>
      </c>
      <c r="G104" s="25">
        <v>29356</v>
      </c>
      <c r="H104" s="24" t="e">
        <f t="shared" si="1"/>
        <v>#N/A</v>
      </c>
      <c r="I104" s="24">
        <f>VLOOKUP($A104,FedFundsRates!$A$2:$MM$3000,MATCH("FedFundsRate",FedFundsRates!$A$2:$MM$2,0),FALSE)</f>
        <v>12.686666666666667</v>
      </c>
    </row>
    <row r="105" spans="1:9" x14ac:dyDescent="0.25">
      <c r="A105" s="6">
        <v>29448</v>
      </c>
      <c r="B105" s="79">
        <f>VLOOKUP($A105,FedFundsRates!$A$2:$MM$3000,MATCH(B$2,FedFundsRates!$A$2:$MM$2,0),FALSE)</f>
        <v>12.686666666666667</v>
      </c>
      <c r="C105" s="79" t="e">
        <f>VLOOKUP($A105,NaturalRateMeasures!$A$2:$MK$3000,MATCH(C$2,NaturalRateMeasures!$A$2:$MK$2,0),FALSE)</f>
        <v>#N/A</v>
      </c>
      <c r="D105" s="79">
        <f>VLOOKUP($A105,InflationTargetMeasures!$A$2:$MM$3000,MATCH(D$2,InflationTargetMeasures!$A$2:$MM$2,0),FALSE)</f>
        <v>2</v>
      </c>
      <c r="E105" s="79" t="e">
        <f>VLOOKUP($A105,GapMeasures!$A$2:$LA$3000,MATCH(E$2,GapMeasures!$A$2:$LA$2,0),FALSE)</f>
        <v>#N/A</v>
      </c>
      <c r="F105" s="79">
        <f>VLOOKUP($A105,InflationMeasures!$A$2:$LM$3000,MATCH(F$2,InflationMeasures!$A$2:$LM$2,0),FALSE)</f>
        <v>9.3040506530320357</v>
      </c>
      <c r="G105" s="25">
        <v>29448</v>
      </c>
      <c r="H105" s="24" t="e">
        <f t="shared" si="1"/>
        <v>#N/A</v>
      </c>
      <c r="I105" s="24">
        <f>VLOOKUP($A105,FedFundsRates!$A$2:$MM$3000,MATCH("FedFundsRate",FedFundsRates!$A$2:$MM$2,0),FALSE)</f>
        <v>9.836666666666666</v>
      </c>
    </row>
    <row r="106" spans="1:9" x14ac:dyDescent="0.25">
      <c r="A106" s="6">
        <v>29540</v>
      </c>
      <c r="B106" s="79">
        <f>VLOOKUP($A106,FedFundsRates!$A$2:$MM$3000,MATCH(B$2,FedFundsRates!$A$2:$MM$2,0),FALSE)</f>
        <v>9.836666666666666</v>
      </c>
      <c r="C106" s="79" t="e">
        <f>VLOOKUP($A106,NaturalRateMeasures!$A$2:$MK$3000,MATCH(C$2,NaturalRateMeasures!$A$2:$MK$2,0),FALSE)</f>
        <v>#N/A</v>
      </c>
      <c r="D106" s="79">
        <f>VLOOKUP($A106,InflationTargetMeasures!$A$2:$MM$3000,MATCH(D$2,InflationTargetMeasures!$A$2:$MM$2,0),FALSE)</f>
        <v>2</v>
      </c>
      <c r="E106" s="79" t="e">
        <f>VLOOKUP($A106,GapMeasures!$A$2:$LA$3000,MATCH(E$2,GapMeasures!$A$2:$LA$2,0),FALSE)</f>
        <v>#N/A</v>
      </c>
      <c r="F106" s="79">
        <f>VLOOKUP($A106,InflationMeasures!$A$2:$LM$3000,MATCH(F$2,InflationMeasures!$A$2:$LM$2,0),FALSE)</f>
        <v>9.6797633258940188</v>
      </c>
      <c r="G106" s="25">
        <v>29540</v>
      </c>
      <c r="H106" s="24" t="e">
        <f t="shared" si="1"/>
        <v>#N/A</v>
      </c>
      <c r="I106" s="24">
        <f>VLOOKUP($A106,FedFundsRates!$A$2:$MM$3000,MATCH("FedFundsRate",FedFundsRates!$A$2:$MM$2,0),FALSE)</f>
        <v>15.853333333333333</v>
      </c>
    </row>
    <row r="107" spans="1:9" x14ac:dyDescent="0.25">
      <c r="A107" s="6">
        <v>29632</v>
      </c>
      <c r="B107" s="79">
        <f>VLOOKUP($A107,FedFundsRates!$A$2:$MM$3000,MATCH(B$2,FedFundsRates!$A$2:$MM$2,0),FALSE)</f>
        <v>15.853333333333333</v>
      </c>
      <c r="C107" s="79" t="e">
        <f>VLOOKUP($A107,NaturalRateMeasures!$A$2:$MK$3000,MATCH(C$2,NaturalRateMeasures!$A$2:$MK$2,0),FALSE)</f>
        <v>#N/A</v>
      </c>
      <c r="D107" s="79">
        <f>VLOOKUP($A107,InflationTargetMeasures!$A$2:$MM$3000,MATCH(D$2,InflationTargetMeasures!$A$2:$MM$2,0),FALSE)</f>
        <v>2</v>
      </c>
      <c r="E107" s="79" t="e">
        <f>VLOOKUP($A107,GapMeasures!$A$2:$LA$3000,MATCH(E$2,GapMeasures!$A$2:$LA$2,0),FALSE)</f>
        <v>#N/A</v>
      </c>
      <c r="F107" s="79">
        <f>VLOOKUP($A107,InflationMeasures!$A$2:$LM$3000,MATCH(F$2,InflationMeasures!$A$2:$LM$2,0),FALSE)</f>
        <v>9.4358740532461951</v>
      </c>
      <c r="G107" s="25">
        <v>29632</v>
      </c>
      <c r="H107" s="24" t="e">
        <f t="shared" si="1"/>
        <v>#N/A</v>
      </c>
      <c r="I107" s="24">
        <f>VLOOKUP($A107,FedFundsRates!$A$2:$MM$3000,MATCH("FedFundsRate",FedFundsRates!$A$2:$MM$2,0),FALSE)</f>
        <v>16.569999999999997</v>
      </c>
    </row>
    <row r="108" spans="1:9" x14ac:dyDescent="0.25">
      <c r="A108" s="6">
        <v>29721</v>
      </c>
      <c r="B108" s="79">
        <f>VLOOKUP($A108,FedFundsRates!$A$2:$MM$3000,MATCH(B$2,FedFundsRates!$A$2:$MM$2,0),FALSE)</f>
        <v>16.569999999999997</v>
      </c>
      <c r="C108" s="79" t="e">
        <f>VLOOKUP($A108,NaturalRateMeasures!$A$2:$MK$3000,MATCH(C$2,NaturalRateMeasures!$A$2:$MK$2,0),FALSE)</f>
        <v>#N/A</v>
      </c>
      <c r="D108" s="79">
        <f>VLOOKUP($A108,InflationTargetMeasures!$A$2:$MM$3000,MATCH(D$2,InflationTargetMeasures!$A$2:$MM$2,0),FALSE)</f>
        <v>2</v>
      </c>
      <c r="E108" s="79" t="e">
        <f>VLOOKUP($A108,GapMeasures!$A$2:$LA$3000,MATCH(E$2,GapMeasures!$A$2:$LA$2,0),FALSE)</f>
        <v>#N/A</v>
      </c>
      <c r="F108" s="79">
        <f>VLOOKUP($A108,InflationMeasures!$A$2:$LM$3000,MATCH(F$2,InflationMeasures!$A$2:$LM$2,0),FALSE)</f>
        <v>9.0634291377601706</v>
      </c>
      <c r="G108" s="25">
        <v>29721</v>
      </c>
      <c r="H108" s="24" t="e">
        <f t="shared" si="1"/>
        <v>#N/A</v>
      </c>
      <c r="I108" s="24">
        <f>VLOOKUP($A108,FedFundsRates!$A$2:$MM$3000,MATCH("FedFundsRate",FedFundsRates!$A$2:$MM$2,0),FALSE)</f>
        <v>17.78</v>
      </c>
    </row>
    <row r="109" spans="1:9" x14ac:dyDescent="0.25">
      <c r="A109" s="6">
        <v>29813</v>
      </c>
      <c r="B109" s="79">
        <f>VLOOKUP($A109,FedFundsRates!$A$2:$MM$3000,MATCH(B$2,FedFundsRates!$A$2:$MM$2,0),FALSE)</f>
        <v>17.78</v>
      </c>
      <c r="C109" s="79" t="e">
        <f>VLOOKUP($A109,NaturalRateMeasures!$A$2:$MK$3000,MATCH(C$2,NaturalRateMeasures!$A$2:$MK$2,0),FALSE)</f>
        <v>#N/A</v>
      </c>
      <c r="D109" s="79">
        <f>VLOOKUP($A109,InflationTargetMeasures!$A$2:$MM$3000,MATCH(D$2,InflationTargetMeasures!$A$2:$MM$2,0),FALSE)</f>
        <v>2</v>
      </c>
      <c r="E109" s="79" t="e">
        <f>VLOOKUP($A109,GapMeasures!$A$2:$LA$3000,MATCH(E$2,GapMeasures!$A$2:$LA$2,0),FALSE)</f>
        <v>#N/A</v>
      </c>
      <c r="F109" s="79">
        <f>VLOOKUP($A109,InflationMeasures!$A$2:$LM$3000,MATCH(F$2,InflationMeasures!$A$2:$LM$2,0),FALSE)</f>
        <v>8.6526576019777544</v>
      </c>
      <c r="G109" s="25">
        <v>29813</v>
      </c>
      <c r="H109" s="24" t="e">
        <f t="shared" si="1"/>
        <v>#N/A</v>
      </c>
      <c r="I109" s="24">
        <f>VLOOKUP($A109,FedFundsRates!$A$2:$MM$3000,MATCH("FedFundsRate",FedFundsRates!$A$2:$MM$2,0),FALSE)</f>
        <v>17.576666666666664</v>
      </c>
    </row>
    <row r="110" spans="1:9" x14ac:dyDescent="0.25">
      <c r="A110" s="6">
        <v>29905</v>
      </c>
      <c r="B110" s="79">
        <f>VLOOKUP($A110,FedFundsRates!$A$2:$MM$3000,MATCH(B$2,FedFundsRates!$A$2:$MM$2,0),FALSE)</f>
        <v>17.576666666666664</v>
      </c>
      <c r="C110" s="79" t="e">
        <f>VLOOKUP($A110,NaturalRateMeasures!$A$2:$MK$3000,MATCH(C$2,NaturalRateMeasures!$A$2:$MK$2,0),FALSE)</f>
        <v>#N/A</v>
      </c>
      <c r="D110" s="79">
        <f>VLOOKUP($A110,InflationTargetMeasures!$A$2:$MM$3000,MATCH(D$2,InflationTargetMeasures!$A$2:$MM$2,0),FALSE)</f>
        <v>2</v>
      </c>
      <c r="E110" s="79" t="e">
        <f>VLOOKUP($A110,GapMeasures!$A$2:$LA$3000,MATCH(E$2,GapMeasures!$A$2:$LA$2,0),FALSE)</f>
        <v>#N/A</v>
      </c>
      <c r="F110" s="79">
        <f>VLOOKUP($A110,InflationMeasures!$A$2:$LM$3000,MATCH(F$2,InflationMeasures!$A$2:$LM$2,0),FALSE)</f>
        <v>7.9547605527162446</v>
      </c>
      <c r="G110" s="25">
        <v>29905</v>
      </c>
      <c r="H110" s="24" t="e">
        <f t="shared" si="1"/>
        <v>#N/A</v>
      </c>
      <c r="I110" s="24">
        <f>VLOOKUP($A110,FedFundsRates!$A$2:$MM$3000,MATCH("FedFundsRate",FedFundsRates!$A$2:$MM$2,0),FALSE)</f>
        <v>13.586666666666666</v>
      </c>
    </row>
    <row r="111" spans="1:9" x14ac:dyDescent="0.25">
      <c r="A111" s="6">
        <v>29997</v>
      </c>
      <c r="B111" s="79">
        <f>VLOOKUP($A111,FedFundsRates!$A$2:$MM$3000,MATCH(B$2,FedFundsRates!$A$2:$MM$2,0),FALSE)</f>
        <v>13.586666666666666</v>
      </c>
      <c r="C111" s="79" t="e">
        <f>VLOOKUP($A111,NaturalRateMeasures!$A$2:$MK$3000,MATCH(C$2,NaturalRateMeasures!$A$2:$MK$2,0),FALSE)</f>
        <v>#N/A</v>
      </c>
      <c r="D111" s="79">
        <f>VLOOKUP($A111,InflationTargetMeasures!$A$2:$MM$3000,MATCH(D$2,InflationTargetMeasures!$A$2:$MM$2,0),FALSE)</f>
        <v>2</v>
      </c>
      <c r="E111" s="79" t="e">
        <f>VLOOKUP($A111,GapMeasures!$A$2:$LA$3000,MATCH(E$2,GapMeasures!$A$2:$LA$2,0),FALSE)</f>
        <v>#N/A</v>
      </c>
      <c r="F111" s="79">
        <f>VLOOKUP($A111,InflationMeasures!$A$2:$LM$3000,MATCH(F$2,InflationMeasures!$A$2:$LM$2,0),FALSE)</f>
        <v>7.1570760612934547</v>
      </c>
      <c r="G111" s="25">
        <v>29997</v>
      </c>
      <c r="H111" s="24" t="e">
        <f t="shared" si="1"/>
        <v>#N/A</v>
      </c>
      <c r="I111" s="24">
        <f>VLOOKUP($A111,FedFundsRates!$A$2:$MM$3000,MATCH("FedFundsRate",FedFundsRates!$A$2:$MM$2,0),FALSE)</f>
        <v>14.226666666666667</v>
      </c>
    </row>
    <row r="112" spans="1:9" x14ac:dyDescent="0.25">
      <c r="A112" s="6">
        <v>30086</v>
      </c>
      <c r="B112" s="79">
        <f>VLOOKUP($A112,FedFundsRates!$A$2:$MM$3000,MATCH(B$2,FedFundsRates!$A$2:$MM$2,0),FALSE)</f>
        <v>14.226666666666667</v>
      </c>
      <c r="C112" s="79" t="e">
        <f>VLOOKUP($A112,NaturalRateMeasures!$A$2:$MK$3000,MATCH(C$2,NaturalRateMeasures!$A$2:$MK$2,0),FALSE)</f>
        <v>#N/A</v>
      </c>
      <c r="D112" s="79">
        <f>VLOOKUP($A112,InflationTargetMeasures!$A$2:$MM$3000,MATCH(D$2,InflationTargetMeasures!$A$2:$MM$2,0),FALSE)</f>
        <v>2</v>
      </c>
      <c r="E112" s="79" t="e">
        <f>VLOOKUP($A112,GapMeasures!$A$2:$LA$3000,MATCH(E$2,GapMeasures!$A$2:$LA$2,0),FALSE)</f>
        <v>#N/A</v>
      </c>
      <c r="F112" s="79">
        <f>VLOOKUP($A112,InflationMeasures!$A$2:$LM$3000,MATCH(F$2,InflationMeasures!$A$2:$LM$2,0),FALSE)</f>
        <v>6.5927575082920686</v>
      </c>
      <c r="G112" s="25">
        <v>30086</v>
      </c>
      <c r="H112" s="24" t="e">
        <f t="shared" si="1"/>
        <v>#N/A</v>
      </c>
      <c r="I112" s="24">
        <f>VLOOKUP($A112,FedFundsRates!$A$2:$MM$3000,MATCH("FedFundsRate",FedFundsRates!$A$2:$MM$2,0),FALSE)</f>
        <v>14.513333333333334</v>
      </c>
    </row>
    <row r="113" spans="1:9" x14ac:dyDescent="0.25">
      <c r="A113" s="6">
        <v>30178</v>
      </c>
      <c r="B113" s="79">
        <f>VLOOKUP($A113,FedFundsRates!$A$2:$MM$3000,MATCH(B$2,FedFundsRates!$A$2:$MM$2,0),FALSE)</f>
        <v>14.513333333333334</v>
      </c>
      <c r="C113" s="79" t="e">
        <f>VLOOKUP($A113,NaturalRateMeasures!$A$2:$MK$3000,MATCH(C$2,NaturalRateMeasures!$A$2:$MK$2,0),FALSE)</f>
        <v>#N/A</v>
      </c>
      <c r="D113" s="79">
        <f>VLOOKUP($A113,InflationTargetMeasures!$A$2:$MM$3000,MATCH(D$2,InflationTargetMeasures!$A$2:$MM$2,0),FALSE)</f>
        <v>2</v>
      </c>
      <c r="E113" s="79" t="e">
        <f>VLOOKUP($A113,GapMeasures!$A$2:$LA$3000,MATCH(E$2,GapMeasures!$A$2:$LA$2,0),FALSE)</f>
        <v>#N/A</v>
      </c>
      <c r="F113" s="79">
        <f>VLOOKUP($A113,InflationMeasures!$A$2:$LM$3000,MATCH(F$2,InflationMeasures!$A$2:$LM$2,0),FALSE)</f>
        <v>6.3418769100359151</v>
      </c>
      <c r="G113" s="25">
        <v>30178</v>
      </c>
      <c r="H113" s="24" t="e">
        <f t="shared" si="1"/>
        <v>#N/A</v>
      </c>
      <c r="I113" s="24">
        <f>VLOOKUP($A113,FedFundsRates!$A$2:$MM$3000,MATCH("FedFundsRate",FedFundsRates!$A$2:$MM$2,0),FALSE)</f>
        <v>11.006666666666668</v>
      </c>
    </row>
    <row r="114" spans="1:9" x14ac:dyDescent="0.25">
      <c r="A114" s="6">
        <v>30270</v>
      </c>
      <c r="B114" s="79">
        <f>VLOOKUP($A114,FedFundsRates!$A$2:$MM$3000,MATCH(B$2,FedFundsRates!$A$2:$MM$2,0),FALSE)</f>
        <v>11.006666666666668</v>
      </c>
      <c r="C114" s="79" t="e">
        <f>VLOOKUP($A114,NaturalRateMeasures!$A$2:$MK$3000,MATCH(C$2,NaturalRateMeasures!$A$2:$MK$2,0),FALSE)</f>
        <v>#N/A</v>
      </c>
      <c r="D114" s="79">
        <f>VLOOKUP($A114,InflationTargetMeasures!$A$2:$MM$3000,MATCH(D$2,InflationTargetMeasures!$A$2:$MM$2,0),FALSE)</f>
        <v>2</v>
      </c>
      <c r="E114" s="79" t="e">
        <f>VLOOKUP($A114,GapMeasures!$A$2:$LA$3000,MATCH(E$2,GapMeasures!$A$2:$LA$2,0),FALSE)</f>
        <v>#N/A</v>
      </c>
      <c r="F114" s="79">
        <f>VLOOKUP($A114,InflationMeasures!$A$2:$LM$3000,MATCH(F$2,InflationMeasures!$A$2:$LM$2,0),FALSE)</f>
        <v>5.9395958444746544</v>
      </c>
      <c r="G114" s="25">
        <v>30270</v>
      </c>
      <c r="H114" s="24" t="e">
        <f t="shared" si="1"/>
        <v>#N/A</v>
      </c>
      <c r="I114" s="24">
        <f>VLOOKUP($A114,FedFundsRates!$A$2:$MM$3000,MATCH("FedFundsRate",FedFundsRates!$A$2:$MM$2,0),FALSE)</f>
        <v>9.2866666666666671</v>
      </c>
    </row>
    <row r="115" spans="1:9" x14ac:dyDescent="0.25">
      <c r="A115" s="6">
        <v>30362</v>
      </c>
      <c r="B115" s="79">
        <f>VLOOKUP($A115,FedFundsRates!$A$2:$MM$3000,MATCH(B$2,FedFundsRates!$A$2:$MM$2,0),FALSE)</f>
        <v>9.2866666666666671</v>
      </c>
      <c r="C115" s="79" t="e">
        <f>VLOOKUP($A115,NaturalRateMeasures!$A$2:$MK$3000,MATCH(C$2,NaturalRateMeasures!$A$2:$MK$2,0),FALSE)</f>
        <v>#N/A</v>
      </c>
      <c r="D115" s="79">
        <f>VLOOKUP($A115,InflationTargetMeasures!$A$2:$MM$3000,MATCH(D$2,InflationTargetMeasures!$A$2:$MM$2,0),FALSE)</f>
        <v>2</v>
      </c>
      <c r="E115" s="79" t="e">
        <f>VLOOKUP($A115,GapMeasures!$A$2:$LA$3000,MATCH(E$2,GapMeasures!$A$2:$LA$2,0),FALSE)</f>
        <v>#N/A</v>
      </c>
      <c r="F115" s="79">
        <f>VLOOKUP($A115,InflationMeasures!$A$2:$LM$3000,MATCH(F$2,InflationMeasures!$A$2:$LM$2,0),FALSE)</f>
        <v>5.7826068172981415</v>
      </c>
      <c r="G115" s="25">
        <v>30362</v>
      </c>
      <c r="H115" s="24" t="e">
        <f t="shared" si="1"/>
        <v>#N/A</v>
      </c>
      <c r="I115" s="24">
        <f>VLOOKUP($A115,FedFundsRates!$A$2:$MM$3000,MATCH("FedFundsRate",FedFundsRates!$A$2:$MM$2,0),FALSE)</f>
        <v>8.6533333333333324</v>
      </c>
    </row>
    <row r="116" spans="1:9" x14ac:dyDescent="0.25">
      <c r="A116" s="6">
        <v>30451</v>
      </c>
      <c r="B116" s="79">
        <f>VLOOKUP($A116,FedFundsRates!$A$2:$MM$3000,MATCH(B$2,FedFundsRates!$A$2:$MM$2,0),FALSE)</f>
        <v>8.6533333333333324</v>
      </c>
      <c r="C116" s="79" t="e">
        <f>VLOOKUP($A116,NaturalRateMeasures!$A$2:$MK$3000,MATCH(C$2,NaturalRateMeasures!$A$2:$MK$2,0),FALSE)</f>
        <v>#N/A</v>
      </c>
      <c r="D116" s="79">
        <f>VLOOKUP($A116,InflationTargetMeasures!$A$2:$MM$3000,MATCH(D$2,InflationTargetMeasures!$A$2:$MM$2,0),FALSE)</f>
        <v>2</v>
      </c>
      <c r="E116" s="79" t="e">
        <f>VLOOKUP($A116,GapMeasures!$A$2:$LA$3000,MATCH(E$2,GapMeasures!$A$2:$LA$2,0),FALSE)</f>
        <v>#N/A</v>
      </c>
      <c r="F116" s="79">
        <f>VLOOKUP($A116,InflationMeasures!$A$2:$LM$3000,MATCH(F$2,InflationMeasures!$A$2:$LM$2,0),FALSE)</f>
        <v>5.1705029838021943</v>
      </c>
      <c r="G116" s="25">
        <v>30451</v>
      </c>
      <c r="H116" s="24" t="e">
        <f t="shared" si="1"/>
        <v>#N/A</v>
      </c>
      <c r="I116" s="24">
        <f>VLOOKUP($A116,FedFundsRates!$A$2:$MM$3000,MATCH("FedFundsRate",FedFundsRates!$A$2:$MM$2,0),FALSE)</f>
        <v>8.8033333333333328</v>
      </c>
    </row>
    <row r="117" spans="1:9" x14ac:dyDescent="0.25">
      <c r="A117" s="6">
        <v>30543</v>
      </c>
      <c r="B117" s="79">
        <f>VLOOKUP($A117,FedFundsRates!$A$2:$MM$3000,MATCH(B$2,FedFundsRates!$A$2:$MM$2,0),FALSE)</f>
        <v>8.8033333333333328</v>
      </c>
      <c r="C117" s="79" t="e">
        <f>VLOOKUP($A117,NaturalRateMeasures!$A$2:$MK$3000,MATCH(C$2,NaturalRateMeasures!$A$2:$MK$2,0),FALSE)</f>
        <v>#N/A</v>
      </c>
      <c r="D117" s="79">
        <f>VLOOKUP($A117,InflationTargetMeasures!$A$2:$MM$3000,MATCH(D$2,InflationTargetMeasures!$A$2:$MM$2,0),FALSE)</f>
        <v>2</v>
      </c>
      <c r="E117" s="79" t="e">
        <f>VLOOKUP($A117,GapMeasures!$A$2:$LA$3000,MATCH(E$2,GapMeasures!$A$2:$LA$2,0),FALSE)</f>
        <v>#N/A</v>
      </c>
      <c r="F117" s="79">
        <f>VLOOKUP($A117,InflationMeasures!$A$2:$LM$3000,MATCH(F$2,InflationMeasures!$A$2:$LM$2,0),FALSE)</f>
        <v>5.0826480953180209</v>
      </c>
      <c r="G117" s="25">
        <v>30543</v>
      </c>
      <c r="H117" s="24" t="e">
        <f t="shared" si="1"/>
        <v>#N/A</v>
      </c>
      <c r="I117" s="24">
        <f>VLOOKUP($A117,FedFundsRates!$A$2:$MM$3000,MATCH("FedFundsRate",FedFundsRates!$A$2:$MM$2,0),FALSE)</f>
        <v>9.4599999999999991</v>
      </c>
    </row>
    <row r="118" spans="1:9" x14ac:dyDescent="0.25">
      <c r="A118" s="6">
        <v>30635</v>
      </c>
      <c r="B118" s="79">
        <f>VLOOKUP($A118,FedFundsRates!$A$2:$MM$3000,MATCH(B$2,FedFundsRates!$A$2:$MM$2,0),FALSE)</f>
        <v>9.4599999999999991</v>
      </c>
      <c r="C118" s="79" t="e">
        <f>VLOOKUP($A118,NaturalRateMeasures!$A$2:$MK$3000,MATCH(C$2,NaturalRateMeasures!$A$2:$MK$2,0),FALSE)</f>
        <v>#N/A</v>
      </c>
      <c r="D118" s="79">
        <f>VLOOKUP($A118,InflationTargetMeasures!$A$2:$MM$3000,MATCH(D$2,InflationTargetMeasures!$A$2:$MM$2,0),FALSE)</f>
        <v>2</v>
      </c>
      <c r="E118" s="79" t="e">
        <f>VLOOKUP($A118,GapMeasures!$A$2:$LA$3000,MATCH(E$2,GapMeasures!$A$2:$LA$2,0),FALSE)</f>
        <v>#N/A</v>
      </c>
      <c r="F118" s="79">
        <f>VLOOKUP($A118,InflationMeasures!$A$2:$LM$3000,MATCH(F$2,InflationMeasures!$A$2:$LM$2,0),FALSE)</f>
        <v>4.4687189672294014</v>
      </c>
      <c r="G118" s="25">
        <v>30635</v>
      </c>
      <c r="H118" s="24" t="e">
        <f t="shared" si="1"/>
        <v>#N/A</v>
      </c>
      <c r="I118" s="24">
        <f>VLOOKUP($A118,FedFundsRates!$A$2:$MM$3000,MATCH("FedFundsRate",FedFundsRates!$A$2:$MM$2,0),FALSE)</f>
        <v>9.43</v>
      </c>
    </row>
    <row r="119" spans="1:9" x14ac:dyDescent="0.25">
      <c r="A119" s="6">
        <v>30727</v>
      </c>
      <c r="B119" s="79">
        <f>VLOOKUP($A119,FedFundsRates!$A$2:$MM$3000,MATCH(B$2,FedFundsRates!$A$2:$MM$2,0),FALSE)</f>
        <v>9.43</v>
      </c>
      <c r="C119" s="79" t="e">
        <f>VLOOKUP($A119,NaturalRateMeasures!$A$2:$MK$3000,MATCH(C$2,NaturalRateMeasures!$A$2:$MK$2,0),FALSE)</f>
        <v>#N/A</v>
      </c>
      <c r="D119" s="79">
        <f>VLOOKUP($A119,InflationTargetMeasures!$A$2:$MM$3000,MATCH(D$2,InflationTargetMeasures!$A$2:$MM$2,0),FALSE)</f>
        <v>2</v>
      </c>
      <c r="E119" s="79" t="e">
        <f>VLOOKUP($A119,GapMeasures!$A$2:$LA$3000,MATCH(E$2,GapMeasures!$A$2:$LA$2,0),FALSE)</f>
        <v>#N/A</v>
      </c>
      <c r="F119" s="79">
        <f>VLOOKUP($A119,InflationMeasures!$A$2:$LM$3000,MATCH(F$2,InflationMeasures!$A$2:$LM$2,0),FALSE)</f>
        <v>4.1555206142410928</v>
      </c>
      <c r="G119" s="25">
        <v>30727</v>
      </c>
      <c r="H119" s="24" t="e">
        <f t="shared" si="1"/>
        <v>#N/A</v>
      </c>
      <c r="I119" s="24">
        <f>VLOOKUP($A119,FedFundsRates!$A$2:$MM$3000,MATCH("FedFundsRate",FedFundsRates!$A$2:$MM$2,0),FALSE)</f>
        <v>9.6866666666666656</v>
      </c>
    </row>
    <row r="120" spans="1:9" x14ac:dyDescent="0.25">
      <c r="A120" s="6">
        <v>30817</v>
      </c>
      <c r="B120" s="79">
        <f>VLOOKUP($A120,FedFundsRates!$A$2:$MM$3000,MATCH(B$2,FedFundsRates!$A$2:$MM$2,0),FALSE)</f>
        <v>9.6866666666666656</v>
      </c>
      <c r="C120" s="79" t="e">
        <f>VLOOKUP($A120,NaturalRateMeasures!$A$2:$MK$3000,MATCH(C$2,NaturalRateMeasures!$A$2:$MK$2,0),FALSE)</f>
        <v>#N/A</v>
      </c>
      <c r="D120" s="79">
        <f>VLOOKUP($A120,InflationTargetMeasures!$A$2:$MM$3000,MATCH(D$2,InflationTargetMeasures!$A$2:$MM$2,0),FALSE)</f>
        <v>2</v>
      </c>
      <c r="E120" s="79" t="e">
        <f>VLOOKUP($A120,GapMeasures!$A$2:$LA$3000,MATCH(E$2,GapMeasures!$A$2:$LA$2,0),FALSE)</f>
        <v>#N/A</v>
      </c>
      <c r="F120" s="79">
        <f>VLOOKUP($A120,InflationMeasures!$A$2:$LM$3000,MATCH(F$2,InflationMeasures!$A$2:$LM$2,0),FALSE)</f>
        <v>4.5738256393628829</v>
      </c>
      <c r="G120" s="25">
        <v>30817</v>
      </c>
      <c r="H120" s="24" t="e">
        <f t="shared" si="1"/>
        <v>#N/A</v>
      </c>
      <c r="I120" s="24">
        <f>VLOOKUP($A120,FedFundsRates!$A$2:$MM$3000,MATCH("FedFundsRate",FedFundsRates!$A$2:$MM$2,0),FALSE)</f>
        <v>10.556666666666667</v>
      </c>
    </row>
    <row r="121" spans="1:9" x14ac:dyDescent="0.25">
      <c r="A121" s="6">
        <v>30909</v>
      </c>
      <c r="B121" s="79">
        <f>VLOOKUP($A121,FedFundsRates!$A$2:$MM$3000,MATCH(B$2,FedFundsRates!$A$2:$MM$2,0),FALSE)</f>
        <v>10.556666666666667</v>
      </c>
      <c r="C121" s="79" t="e">
        <f>VLOOKUP($A121,NaturalRateMeasures!$A$2:$MK$3000,MATCH(C$2,NaturalRateMeasures!$A$2:$MK$2,0),FALSE)</f>
        <v>#N/A</v>
      </c>
      <c r="D121" s="79">
        <f>VLOOKUP($A121,InflationTargetMeasures!$A$2:$MM$3000,MATCH(D$2,InflationTargetMeasures!$A$2:$MM$2,0),FALSE)</f>
        <v>2</v>
      </c>
      <c r="E121" s="79" t="e">
        <f>VLOOKUP($A121,GapMeasures!$A$2:$LA$3000,MATCH(E$2,GapMeasures!$A$2:$LA$2,0),FALSE)</f>
        <v>#N/A</v>
      </c>
      <c r="F121" s="79">
        <f>VLOOKUP($A121,InflationMeasures!$A$2:$LM$3000,MATCH(F$2,InflationMeasures!$A$2:$LM$2,0),FALSE)</f>
        <v>3.9784409621718808</v>
      </c>
      <c r="G121" s="25">
        <v>30909</v>
      </c>
      <c r="H121" s="24" t="e">
        <f t="shared" si="1"/>
        <v>#N/A</v>
      </c>
      <c r="I121" s="24">
        <f>VLOOKUP($A121,FedFundsRates!$A$2:$MM$3000,MATCH("FedFundsRate",FedFundsRates!$A$2:$MM$2,0),FALSE)</f>
        <v>11.39</v>
      </c>
    </row>
    <row r="122" spans="1:9" x14ac:dyDescent="0.25">
      <c r="A122" s="6">
        <v>31001</v>
      </c>
      <c r="B122" s="79">
        <f>VLOOKUP($A122,FedFundsRates!$A$2:$MM$3000,MATCH(B$2,FedFundsRates!$A$2:$MM$2,0),FALSE)</f>
        <v>11.39</v>
      </c>
      <c r="C122" s="79" t="e">
        <f>VLOOKUP($A122,NaturalRateMeasures!$A$2:$MK$3000,MATCH(C$2,NaturalRateMeasures!$A$2:$MK$2,0),FALSE)</f>
        <v>#N/A</v>
      </c>
      <c r="D122" s="79">
        <f>VLOOKUP($A122,InflationTargetMeasures!$A$2:$MM$3000,MATCH(D$2,InflationTargetMeasures!$A$2:$MM$2,0),FALSE)</f>
        <v>2</v>
      </c>
      <c r="E122" s="79" t="e">
        <f>VLOOKUP($A122,GapMeasures!$A$2:$LA$3000,MATCH(E$2,GapMeasures!$A$2:$LA$2,0),FALSE)</f>
        <v>#N/A</v>
      </c>
      <c r="F122" s="79">
        <f>VLOOKUP($A122,InflationMeasures!$A$2:$LM$3000,MATCH(F$2,InflationMeasures!$A$2:$LM$2,0),FALSE)</f>
        <v>3.8854562737642429</v>
      </c>
      <c r="G122" s="25">
        <v>31001</v>
      </c>
      <c r="H122" s="24" t="e">
        <f t="shared" si="1"/>
        <v>#N/A</v>
      </c>
      <c r="I122" s="24">
        <f>VLOOKUP($A122,FedFundsRates!$A$2:$MM$3000,MATCH("FedFundsRate",FedFundsRates!$A$2:$MM$2,0),FALSE)</f>
        <v>9.2666666666666675</v>
      </c>
    </row>
    <row r="123" spans="1:9" x14ac:dyDescent="0.25">
      <c r="A123" s="6">
        <v>31093</v>
      </c>
      <c r="B123" s="79">
        <f>VLOOKUP($A123,FedFundsRates!$A$2:$MM$3000,MATCH(B$2,FedFundsRates!$A$2:$MM$2,0),FALSE)</f>
        <v>9.2666666666666675</v>
      </c>
      <c r="C123" s="79" t="e">
        <f>VLOOKUP($A123,NaturalRateMeasures!$A$2:$MK$3000,MATCH(C$2,NaturalRateMeasures!$A$2:$MK$2,0),FALSE)</f>
        <v>#N/A</v>
      </c>
      <c r="D123" s="79">
        <f>VLOOKUP($A123,InflationTargetMeasures!$A$2:$MM$3000,MATCH(D$2,InflationTargetMeasures!$A$2:$MM$2,0),FALSE)</f>
        <v>2</v>
      </c>
      <c r="E123" s="79" t="e">
        <f>VLOOKUP($A123,GapMeasures!$A$2:$LA$3000,MATCH(E$2,GapMeasures!$A$2:$LA$2,0),FALSE)</f>
        <v>#N/A</v>
      </c>
      <c r="F123" s="79">
        <f>VLOOKUP($A123,InflationMeasures!$A$2:$LM$3000,MATCH(F$2,InflationMeasures!$A$2:$LM$2,0),FALSE)</f>
        <v>4.2504803356467891</v>
      </c>
      <c r="G123" s="25">
        <v>31093</v>
      </c>
      <c r="H123" s="24" t="e">
        <f t="shared" si="1"/>
        <v>#N/A</v>
      </c>
      <c r="I123" s="24">
        <f>VLOOKUP($A123,FedFundsRates!$A$2:$MM$3000,MATCH("FedFundsRate",FedFundsRates!$A$2:$MM$2,0),FALSE)</f>
        <v>8.4766666666666666</v>
      </c>
    </row>
    <row r="124" spans="1:9" x14ac:dyDescent="0.25">
      <c r="A124" s="6">
        <v>31182</v>
      </c>
      <c r="B124" s="79">
        <f>VLOOKUP($A124,FedFundsRates!$A$2:$MM$3000,MATCH(B$2,FedFundsRates!$A$2:$MM$2,0),FALSE)</f>
        <v>8.4766666666666666</v>
      </c>
      <c r="C124" s="79" t="e">
        <f>VLOOKUP($A124,NaturalRateMeasures!$A$2:$MK$3000,MATCH(C$2,NaturalRateMeasures!$A$2:$MK$2,0),FALSE)</f>
        <v>#N/A</v>
      </c>
      <c r="D124" s="79">
        <f>VLOOKUP($A124,InflationTargetMeasures!$A$2:$MM$3000,MATCH(D$2,InflationTargetMeasures!$A$2:$MM$2,0),FALSE)</f>
        <v>2</v>
      </c>
      <c r="E124" s="79" t="e">
        <f>VLOOKUP($A124,GapMeasures!$A$2:$LA$3000,MATCH(E$2,GapMeasures!$A$2:$LA$2,0),FALSE)</f>
        <v>#N/A</v>
      </c>
      <c r="F124" s="79">
        <f>VLOOKUP($A124,InflationMeasures!$A$2:$LM$3000,MATCH(F$2,InflationMeasures!$A$2:$LM$2,0),FALSE)</f>
        <v>3.9377555568474554</v>
      </c>
      <c r="G124" s="25">
        <v>31182</v>
      </c>
      <c r="H124" s="24" t="e">
        <f t="shared" si="1"/>
        <v>#N/A</v>
      </c>
      <c r="I124" s="24">
        <f>VLOOKUP($A124,FedFundsRates!$A$2:$MM$3000,MATCH("FedFundsRate",FedFundsRates!$A$2:$MM$2,0),FALSE)</f>
        <v>7.9233333333333329</v>
      </c>
    </row>
    <row r="125" spans="1:9" x14ac:dyDescent="0.25">
      <c r="A125" s="6">
        <v>31274</v>
      </c>
      <c r="B125" s="79">
        <f>VLOOKUP($A125,FedFundsRates!$A$2:$MM$3000,MATCH(B$2,FedFundsRates!$A$2:$MM$2,0),FALSE)</f>
        <v>7.9233333333333329</v>
      </c>
      <c r="C125" s="79" t="e">
        <f>VLOOKUP($A125,NaturalRateMeasures!$A$2:$MK$3000,MATCH(C$2,NaturalRateMeasures!$A$2:$MK$2,0),FALSE)</f>
        <v>#N/A</v>
      </c>
      <c r="D125" s="79">
        <f>VLOOKUP($A125,InflationTargetMeasures!$A$2:$MM$3000,MATCH(D$2,InflationTargetMeasures!$A$2:$MM$2,0),FALSE)</f>
        <v>2</v>
      </c>
      <c r="E125" s="79" t="e">
        <f>VLOOKUP($A125,GapMeasures!$A$2:$LA$3000,MATCH(E$2,GapMeasures!$A$2:$LA$2,0),FALSE)</f>
        <v>#N/A</v>
      </c>
      <c r="F125" s="79">
        <f>VLOOKUP($A125,InflationMeasures!$A$2:$LM$3000,MATCH(F$2,InflationMeasures!$A$2:$LM$2,0),FALSE)</f>
        <v>4.0277991091998144</v>
      </c>
      <c r="G125" s="25">
        <v>31274</v>
      </c>
      <c r="H125" s="24" t="e">
        <f t="shared" si="1"/>
        <v>#N/A</v>
      </c>
      <c r="I125" s="24">
        <f>VLOOKUP($A125,FedFundsRates!$A$2:$MM$3000,MATCH("FedFundsRate",FedFundsRates!$A$2:$MM$2,0),FALSE)</f>
        <v>7.9000000000000012</v>
      </c>
    </row>
    <row r="126" spans="1:9" x14ac:dyDescent="0.25">
      <c r="A126" s="6">
        <v>31366</v>
      </c>
      <c r="B126" s="79">
        <f>VLOOKUP($A126,FedFundsRates!$A$2:$MM$3000,MATCH(B$2,FedFundsRates!$A$2:$MM$2,0),FALSE)</f>
        <v>7.9000000000000012</v>
      </c>
      <c r="C126" s="79" t="e">
        <f>VLOOKUP($A126,NaturalRateMeasures!$A$2:$MK$3000,MATCH(C$2,NaturalRateMeasures!$A$2:$MK$2,0),FALSE)</f>
        <v>#N/A</v>
      </c>
      <c r="D126" s="79">
        <f>VLOOKUP($A126,InflationTargetMeasures!$A$2:$MM$3000,MATCH(D$2,InflationTargetMeasures!$A$2:$MM$2,0),FALSE)</f>
        <v>2</v>
      </c>
      <c r="E126" s="79" t="e">
        <f>VLOOKUP($A126,GapMeasures!$A$2:$LA$3000,MATCH(E$2,GapMeasures!$A$2:$LA$2,0),FALSE)</f>
        <v>#N/A</v>
      </c>
      <c r="F126" s="79">
        <f>VLOOKUP($A126,InflationMeasures!$A$2:$LM$3000,MATCH(F$2,InflationMeasures!$A$2:$LM$2,0),FALSE)</f>
        <v>4.0356094399329079</v>
      </c>
      <c r="G126" s="25">
        <v>31366</v>
      </c>
      <c r="H126" s="24" t="e">
        <f t="shared" si="1"/>
        <v>#N/A</v>
      </c>
      <c r="I126" s="24">
        <f>VLOOKUP($A126,FedFundsRates!$A$2:$MM$3000,MATCH("FedFundsRate",FedFundsRates!$A$2:$MM$2,0),FALSE)</f>
        <v>8.1033333333333335</v>
      </c>
    </row>
    <row r="127" spans="1:9" x14ac:dyDescent="0.25">
      <c r="A127" s="6">
        <v>31458</v>
      </c>
      <c r="B127" s="79">
        <f>VLOOKUP($A127,FedFundsRates!$A$2:$MM$3000,MATCH(B$2,FedFundsRates!$A$2:$MM$2,0),FALSE)</f>
        <v>8.1033333333333335</v>
      </c>
      <c r="C127" s="79" t="e">
        <f>VLOOKUP($A127,NaturalRateMeasures!$A$2:$MK$3000,MATCH(C$2,NaturalRateMeasures!$A$2:$MK$2,0),FALSE)</f>
        <v>#N/A</v>
      </c>
      <c r="D127" s="79">
        <f>VLOOKUP($A127,InflationTargetMeasures!$A$2:$MM$3000,MATCH(D$2,InflationTargetMeasures!$A$2:$MM$2,0),FALSE)</f>
        <v>2</v>
      </c>
      <c r="E127" s="79" t="e">
        <f>VLOOKUP($A127,GapMeasures!$A$2:$LA$3000,MATCH(E$2,GapMeasures!$A$2:$LA$2,0),FALSE)</f>
        <v>#N/A</v>
      </c>
      <c r="F127" s="79">
        <f>VLOOKUP($A127,InflationMeasures!$A$2:$LM$3000,MATCH(F$2,InflationMeasures!$A$2:$LM$2,0),FALSE)</f>
        <v>3.7443111294993781</v>
      </c>
      <c r="G127" s="25">
        <v>31458</v>
      </c>
      <c r="H127" s="24" t="e">
        <f t="shared" si="1"/>
        <v>#N/A</v>
      </c>
      <c r="I127" s="24">
        <f>VLOOKUP($A127,FedFundsRates!$A$2:$MM$3000,MATCH("FedFundsRate",FedFundsRates!$A$2:$MM$2,0),FALSE)</f>
        <v>7.8266666666666671</v>
      </c>
    </row>
    <row r="128" spans="1:9" x14ac:dyDescent="0.25">
      <c r="A128" s="6">
        <v>31547</v>
      </c>
      <c r="B128" s="79">
        <f>VLOOKUP($A128,FedFundsRates!$A$2:$MM$3000,MATCH(B$2,FedFundsRates!$A$2:$MM$2,0),FALSE)</f>
        <v>7.8266666666666671</v>
      </c>
      <c r="C128" s="79" t="e">
        <f>VLOOKUP($A128,NaturalRateMeasures!$A$2:$MK$3000,MATCH(C$2,NaturalRateMeasures!$A$2:$MK$2,0),FALSE)</f>
        <v>#N/A</v>
      </c>
      <c r="D128" s="79">
        <f>VLOOKUP($A128,InflationTargetMeasures!$A$2:$MM$3000,MATCH(D$2,InflationTargetMeasures!$A$2:$MM$2,0),FALSE)</f>
        <v>2</v>
      </c>
      <c r="E128" s="79" t="e">
        <f>VLOOKUP($A128,GapMeasures!$A$2:$LA$3000,MATCH(E$2,GapMeasures!$A$2:$LA$2,0),FALSE)</f>
        <v>#N/A</v>
      </c>
      <c r="F128" s="79">
        <f>VLOOKUP($A128,InflationMeasures!$A$2:$LM$3000,MATCH(F$2,InflationMeasures!$A$2:$LM$2,0),FALSE)</f>
        <v>3.5555141232404219</v>
      </c>
      <c r="G128" s="25">
        <v>31547</v>
      </c>
      <c r="H128" s="24" t="e">
        <f t="shared" si="1"/>
        <v>#N/A</v>
      </c>
      <c r="I128" s="24">
        <f>VLOOKUP($A128,FedFundsRates!$A$2:$MM$3000,MATCH("FedFundsRate",FedFundsRates!$A$2:$MM$2,0),FALSE)</f>
        <v>6.919999999999999</v>
      </c>
    </row>
    <row r="129" spans="1:9" x14ac:dyDescent="0.25">
      <c r="A129" s="6">
        <v>31639</v>
      </c>
      <c r="B129" s="79">
        <f>VLOOKUP($A129,FedFundsRates!$A$2:$MM$3000,MATCH(B$2,FedFundsRates!$A$2:$MM$2,0),FALSE)</f>
        <v>6.919999999999999</v>
      </c>
      <c r="C129" s="79" t="e">
        <f>VLOOKUP($A129,NaturalRateMeasures!$A$2:$MK$3000,MATCH(C$2,NaturalRateMeasures!$A$2:$MK$2,0),FALSE)</f>
        <v>#N/A</v>
      </c>
      <c r="D129" s="79">
        <f>VLOOKUP($A129,InflationTargetMeasures!$A$2:$MM$3000,MATCH(D$2,InflationTargetMeasures!$A$2:$MM$2,0),FALSE)</f>
        <v>2</v>
      </c>
      <c r="E129" s="79" t="e">
        <f>VLOOKUP($A129,GapMeasures!$A$2:$LA$3000,MATCH(E$2,GapMeasures!$A$2:$LA$2,0),FALSE)</f>
        <v>#N/A</v>
      </c>
      <c r="F129" s="79">
        <f>VLOOKUP($A129,InflationMeasures!$A$2:$LM$3000,MATCH(F$2,InflationMeasures!$A$2:$LM$2,0),FALSE)</f>
        <v>3.2074705643524215</v>
      </c>
      <c r="G129" s="25">
        <v>31639</v>
      </c>
      <c r="H129" s="24" t="e">
        <f t="shared" si="1"/>
        <v>#N/A</v>
      </c>
      <c r="I129" s="24">
        <f>VLOOKUP($A129,FedFundsRates!$A$2:$MM$3000,MATCH("FedFundsRate",FedFundsRates!$A$2:$MM$2,0),FALSE)</f>
        <v>6.206666666666667</v>
      </c>
    </row>
    <row r="130" spans="1:9" x14ac:dyDescent="0.25">
      <c r="A130" s="6">
        <v>31731</v>
      </c>
      <c r="B130" s="79">
        <f>VLOOKUP($A130,FedFundsRates!$A$2:$MM$3000,MATCH(B$2,FedFundsRates!$A$2:$MM$2,0),FALSE)</f>
        <v>6.206666666666667</v>
      </c>
      <c r="C130" s="79" t="e">
        <f>VLOOKUP($A130,NaturalRateMeasures!$A$2:$MK$3000,MATCH(C$2,NaturalRateMeasures!$A$2:$MK$2,0),FALSE)</f>
        <v>#N/A</v>
      </c>
      <c r="D130" s="79">
        <f>VLOOKUP($A130,InflationTargetMeasures!$A$2:$MM$3000,MATCH(D$2,InflationTargetMeasures!$A$2:$MM$2,0),FALSE)</f>
        <v>2</v>
      </c>
      <c r="E130" s="79" t="e">
        <f>VLOOKUP($A130,GapMeasures!$A$2:$LA$3000,MATCH(E$2,GapMeasures!$A$2:$LA$2,0),FALSE)</f>
        <v>#N/A</v>
      </c>
      <c r="F130" s="79">
        <f>VLOOKUP($A130,InflationMeasures!$A$2:$LM$3000,MATCH(F$2,InflationMeasures!$A$2:$LM$2,0),FALSE)</f>
        <v>3.3037104901511682</v>
      </c>
      <c r="G130" s="25">
        <v>31731</v>
      </c>
      <c r="H130" s="24" t="e">
        <f t="shared" si="1"/>
        <v>#N/A</v>
      </c>
      <c r="I130" s="24">
        <f>VLOOKUP($A130,FedFundsRates!$A$2:$MM$3000,MATCH("FedFundsRate",FedFundsRates!$A$2:$MM$2,0),FALSE)</f>
        <v>6.2666666666666666</v>
      </c>
    </row>
    <row r="131" spans="1:9" x14ac:dyDescent="0.25">
      <c r="A131" s="6">
        <v>31823</v>
      </c>
      <c r="B131" s="79">
        <f>VLOOKUP($A131,FedFundsRates!$A$2:$MM$3000,MATCH(B$2,FedFundsRates!$A$2:$MM$2,0),FALSE)</f>
        <v>6.2666666666666666</v>
      </c>
      <c r="C131" s="79" t="e">
        <f>VLOOKUP($A131,NaturalRateMeasures!$A$2:$MK$3000,MATCH(C$2,NaturalRateMeasures!$A$2:$MK$2,0),FALSE)</f>
        <v>#N/A</v>
      </c>
      <c r="D131" s="79">
        <f>VLOOKUP($A131,InflationTargetMeasures!$A$2:$MM$3000,MATCH(D$2,InflationTargetMeasures!$A$2:$MM$2,0),FALSE)</f>
        <v>2</v>
      </c>
      <c r="E131" s="79" t="e">
        <f>VLOOKUP($A131,GapMeasures!$A$2:$LA$3000,MATCH(E$2,GapMeasures!$A$2:$LA$2,0),FALSE)</f>
        <v>#N/A</v>
      </c>
      <c r="F131" s="79">
        <f>VLOOKUP($A131,InflationMeasures!$A$2:$LM$3000,MATCH(F$2,InflationMeasures!$A$2:$LM$2,0),FALSE)</f>
        <v>2.8405692014864536</v>
      </c>
      <c r="G131" s="25">
        <v>31823</v>
      </c>
      <c r="H131" s="24" t="e">
        <f t="shared" si="1"/>
        <v>#N/A</v>
      </c>
      <c r="I131" s="24">
        <f>VLOOKUP($A131,FedFundsRates!$A$2:$MM$3000,MATCH("FedFundsRate",FedFundsRates!$A$2:$MM$2,0),FALSE)</f>
        <v>6.22</v>
      </c>
    </row>
    <row r="132" spans="1:9" x14ac:dyDescent="0.25">
      <c r="A132" s="6">
        <v>31912</v>
      </c>
      <c r="B132" s="79">
        <f>VLOOKUP($A132,FedFundsRates!$A$2:$MM$3000,MATCH(B$2,FedFundsRates!$A$2:$MM$2,0),FALSE)</f>
        <v>6.22</v>
      </c>
      <c r="C132" s="79" t="e">
        <f>VLOOKUP($A132,NaturalRateMeasures!$A$2:$MK$3000,MATCH(C$2,NaturalRateMeasures!$A$2:$MK$2,0),FALSE)</f>
        <v>#N/A</v>
      </c>
      <c r="D132" s="79">
        <f>VLOOKUP($A132,InflationTargetMeasures!$A$2:$MM$3000,MATCH(D$2,InflationTargetMeasures!$A$2:$MM$2,0),FALSE)</f>
        <v>2</v>
      </c>
      <c r="E132" s="79" t="e">
        <f>VLOOKUP($A132,GapMeasures!$A$2:$LA$3000,MATCH(E$2,GapMeasures!$A$2:$LA$2,0),FALSE)</f>
        <v>#N/A</v>
      </c>
      <c r="F132" s="79">
        <f>VLOOKUP($A132,InflationMeasures!$A$2:$LM$3000,MATCH(F$2,InflationMeasures!$A$2:$LM$2,0),FALSE)</f>
        <v>3.1327643945122441</v>
      </c>
      <c r="G132" s="25">
        <v>31912</v>
      </c>
      <c r="H132" s="24" t="e">
        <f t="shared" si="1"/>
        <v>#N/A</v>
      </c>
      <c r="I132" s="24">
        <f>VLOOKUP($A132,FedFundsRates!$A$2:$MM$3000,MATCH("FedFundsRate",FedFundsRates!$A$2:$MM$2,0),FALSE)</f>
        <v>6.6499999999999995</v>
      </c>
    </row>
    <row r="133" spans="1:9" x14ac:dyDescent="0.25">
      <c r="A133" s="6">
        <v>32004</v>
      </c>
      <c r="B133" s="79">
        <f>VLOOKUP($A133,FedFundsRates!$A$2:$MM$3000,MATCH(B$2,FedFundsRates!$A$2:$MM$2,0),FALSE)</f>
        <v>6.6499999999999995</v>
      </c>
      <c r="C133" s="79" t="e">
        <f>VLOOKUP($A133,NaturalRateMeasures!$A$2:$MK$3000,MATCH(C$2,NaturalRateMeasures!$A$2:$MK$2,0),FALSE)</f>
        <v>#N/A</v>
      </c>
      <c r="D133" s="79">
        <f>VLOOKUP($A133,InflationTargetMeasures!$A$2:$MM$3000,MATCH(D$2,InflationTargetMeasures!$A$2:$MM$2,0),FALSE)</f>
        <v>2</v>
      </c>
      <c r="E133" s="79" t="e">
        <f>VLOOKUP($A133,GapMeasures!$A$2:$LA$3000,MATCH(E$2,GapMeasures!$A$2:$LA$2,0),FALSE)</f>
        <v>#N/A</v>
      </c>
      <c r="F133" s="79">
        <f>VLOOKUP($A133,InflationMeasures!$A$2:$LM$3000,MATCH(F$2,InflationMeasures!$A$2:$LM$2,0),FALSE)</f>
        <v>3.3456119018668184</v>
      </c>
      <c r="G133" s="25">
        <v>32004</v>
      </c>
      <c r="H133" s="24" t="e">
        <f t="shared" ref="H133:H196" si="2">$L$29*B133 + (1-$L$29)*(C133+D133+1.5*(F133-D133)+$L$31*E133)</f>
        <v>#N/A</v>
      </c>
      <c r="I133" s="24">
        <f>VLOOKUP($A133,FedFundsRates!$A$2:$MM$3000,MATCH("FedFundsRate",FedFundsRates!$A$2:$MM$2,0),FALSE)</f>
        <v>6.8433333333333337</v>
      </c>
    </row>
    <row r="134" spans="1:9" x14ac:dyDescent="0.25">
      <c r="A134" s="6">
        <v>32096</v>
      </c>
      <c r="B134" s="79">
        <f>VLOOKUP($A134,FedFundsRates!$A$2:$MM$3000,MATCH(B$2,FedFundsRates!$A$2:$MM$2,0),FALSE)</f>
        <v>6.8433333333333337</v>
      </c>
      <c r="C134" s="79" t="e">
        <f>VLOOKUP($A134,NaturalRateMeasures!$A$2:$MK$3000,MATCH(C$2,NaturalRateMeasures!$A$2:$MK$2,0),FALSE)</f>
        <v>#N/A</v>
      </c>
      <c r="D134" s="79">
        <f>VLOOKUP($A134,InflationTargetMeasures!$A$2:$MM$3000,MATCH(D$2,InflationTargetMeasures!$A$2:$MM$2,0),FALSE)</f>
        <v>2</v>
      </c>
      <c r="E134" s="79" t="e">
        <f>VLOOKUP($A134,GapMeasures!$A$2:$LA$3000,MATCH(E$2,GapMeasures!$A$2:$LA$2,0),FALSE)</f>
        <v>#N/A</v>
      </c>
      <c r="F134" s="79">
        <f>VLOOKUP($A134,InflationMeasures!$A$2:$LM$3000,MATCH(F$2,InflationMeasures!$A$2:$LM$2,0),FALSE)</f>
        <v>3.5545780268899207</v>
      </c>
      <c r="G134" s="25">
        <v>32096</v>
      </c>
      <c r="H134" s="24" t="e">
        <f t="shared" si="2"/>
        <v>#N/A</v>
      </c>
      <c r="I134" s="24">
        <f>VLOOKUP($A134,FedFundsRates!$A$2:$MM$3000,MATCH("FedFundsRate",FedFundsRates!$A$2:$MM$2,0),FALSE)</f>
        <v>6.916666666666667</v>
      </c>
    </row>
    <row r="135" spans="1:9" x14ac:dyDescent="0.25">
      <c r="A135" s="6">
        <v>32188</v>
      </c>
      <c r="B135" s="79">
        <f>VLOOKUP($A135,FedFundsRates!$A$2:$MM$3000,MATCH(B$2,FedFundsRates!$A$2:$MM$2,0),FALSE)</f>
        <v>6.916666666666667</v>
      </c>
      <c r="C135" s="79" t="e">
        <f>VLOOKUP($A135,NaturalRateMeasures!$A$2:$MK$3000,MATCH(C$2,NaturalRateMeasures!$A$2:$MK$2,0),FALSE)</f>
        <v>#N/A</v>
      </c>
      <c r="D135" s="79">
        <f>VLOOKUP($A135,InflationTargetMeasures!$A$2:$MM$3000,MATCH(D$2,InflationTargetMeasures!$A$2:$MM$2,0),FALSE)</f>
        <v>2</v>
      </c>
      <c r="E135" s="79" t="e">
        <f>VLOOKUP($A135,GapMeasures!$A$2:$LA$3000,MATCH(E$2,GapMeasures!$A$2:$LA$2,0),FALSE)</f>
        <v>#N/A</v>
      </c>
      <c r="F135" s="79">
        <f>VLOOKUP($A135,InflationMeasures!$A$2:$LM$3000,MATCH(F$2,InflationMeasures!$A$2:$LM$2,0),FALSE)</f>
        <v>3.9007967284777623</v>
      </c>
      <c r="G135" s="25">
        <v>32188</v>
      </c>
      <c r="H135" s="24" t="e">
        <f t="shared" si="2"/>
        <v>#N/A</v>
      </c>
      <c r="I135" s="24">
        <f>VLOOKUP($A135,FedFundsRates!$A$2:$MM$3000,MATCH("FedFundsRate",FedFundsRates!$A$2:$MM$2,0),FALSE)</f>
        <v>6.663333333333334</v>
      </c>
    </row>
    <row r="136" spans="1:9" x14ac:dyDescent="0.25">
      <c r="A136" s="6">
        <v>32278</v>
      </c>
      <c r="B136" s="79">
        <f>VLOOKUP($A136,FedFundsRates!$A$2:$MM$3000,MATCH(B$2,FedFundsRates!$A$2:$MM$2,0),FALSE)</f>
        <v>6.663333333333334</v>
      </c>
      <c r="C136" s="79" t="e">
        <f>VLOOKUP($A136,NaturalRateMeasures!$A$2:$MK$3000,MATCH(C$2,NaturalRateMeasures!$A$2:$MK$2,0),FALSE)</f>
        <v>#N/A</v>
      </c>
      <c r="D136" s="79">
        <f>VLOOKUP($A136,InflationTargetMeasures!$A$2:$MM$3000,MATCH(D$2,InflationTargetMeasures!$A$2:$MM$2,0),FALSE)</f>
        <v>2</v>
      </c>
      <c r="E136" s="79" t="e">
        <f>VLOOKUP($A136,GapMeasures!$A$2:$LA$3000,MATCH(E$2,GapMeasures!$A$2:$LA$2,0),FALSE)</f>
        <v>#N/A</v>
      </c>
      <c r="F136" s="79">
        <f>VLOOKUP($A136,InflationMeasures!$A$2:$LM$3000,MATCH(F$2,InflationMeasures!$A$2:$LM$2,0),FALSE)</f>
        <v>4.1513913620334408</v>
      </c>
      <c r="G136" s="25">
        <v>32278</v>
      </c>
      <c r="H136" s="24" t="e">
        <f t="shared" si="2"/>
        <v>#N/A</v>
      </c>
      <c r="I136" s="24">
        <f>VLOOKUP($A136,FedFundsRates!$A$2:$MM$3000,MATCH("FedFundsRate",FedFundsRates!$A$2:$MM$2,0),FALSE)</f>
        <v>7.1566666666666663</v>
      </c>
    </row>
    <row r="137" spans="1:9" x14ac:dyDescent="0.25">
      <c r="A137" s="6">
        <v>32370</v>
      </c>
      <c r="B137" s="79">
        <f>VLOOKUP($A137,FedFundsRates!$A$2:$MM$3000,MATCH(B$2,FedFundsRates!$A$2:$MM$2,0),FALSE)</f>
        <v>7.1566666666666663</v>
      </c>
      <c r="C137" s="79" t="e">
        <f>VLOOKUP($A137,NaturalRateMeasures!$A$2:$MK$3000,MATCH(C$2,NaturalRateMeasures!$A$2:$MK$2,0),FALSE)</f>
        <v>#N/A</v>
      </c>
      <c r="D137" s="79">
        <f>VLOOKUP($A137,InflationTargetMeasures!$A$2:$MM$3000,MATCH(D$2,InflationTargetMeasures!$A$2:$MM$2,0),FALSE)</f>
        <v>2</v>
      </c>
      <c r="E137" s="79" t="e">
        <f>VLOOKUP($A137,GapMeasures!$A$2:$LA$3000,MATCH(E$2,GapMeasures!$A$2:$LA$2,0),FALSE)</f>
        <v>#N/A</v>
      </c>
      <c r="F137" s="79">
        <f>VLOOKUP($A137,InflationMeasures!$A$2:$LM$3000,MATCH(F$2,InflationMeasures!$A$2:$LM$2,0),FALSE)</f>
        <v>4.4156068864088516</v>
      </c>
      <c r="G137" s="25">
        <v>32370</v>
      </c>
      <c r="H137" s="24" t="e">
        <f t="shared" si="2"/>
        <v>#N/A</v>
      </c>
      <c r="I137" s="24">
        <f>VLOOKUP($A137,FedFundsRates!$A$2:$MM$3000,MATCH("FedFundsRate",FedFundsRates!$A$2:$MM$2,0),FALSE)</f>
        <v>7.9833333333333334</v>
      </c>
    </row>
    <row r="138" spans="1:9" x14ac:dyDescent="0.25">
      <c r="A138" s="6">
        <v>32462</v>
      </c>
      <c r="B138" s="79">
        <f>VLOOKUP($A138,FedFundsRates!$A$2:$MM$3000,MATCH(B$2,FedFundsRates!$A$2:$MM$2,0),FALSE)</f>
        <v>7.9833333333333334</v>
      </c>
      <c r="C138" s="79" t="e">
        <f>VLOOKUP($A138,NaturalRateMeasures!$A$2:$MK$3000,MATCH(C$2,NaturalRateMeasures!$A$2:$MK$2,0),FALSE)</f>
        <v>#N/A</v>
      </c>
      <c r="D138" s="79">
        <f>VLOOKUP($A138,InflationTargetMeasures!$A$2:$MM$3000,MATCH(D$2,InflationTargetMeasures!$A$2:$MM$2,0),FALSE)</f>
        <v>2</v>
      </c>
      <c r="E138" s="79" t="e">
        <f>VLOOKUP($A138,GapMeasures!$A$2:$LA$3000,MATCH(E$2,GapMeasures!$A$2:$LA$2,0),FALSE)</f>
        <v>#N/A</v>
      </c>
      <c r="F138" s="79">
        <f>VLOOKUP($A138,InflationMeasures!$A$2:$LM$3000,MATCH(F$2,InflationMeasures!$A$2:$LM$2,0),FALSE)</f>
        <v>4.521941694357845</v>
      </c>
      <c r="G138" s="25">
        <v>32462</v>
      </c>
      <c r="H138" s="24" t="e">
        <f t="shared" si="2"/>
        <v>#N/A</v>
      </c>
      <c r="I138" s="24">
        <f>VLOOKUP($A138,FedFundsRates!$A$2:$MM$3000,MATCH("FedFundsRate",FedFundsRates!$A$2:$MM$2,0),FALSE)</f>
        <v>8.4699999999999989</v>
      </c>
    </row>
    <row r="139" spans="1:9" x14ac:dyDescent="0.25">
      <c r="A139" s="6">
        <v>32554</v>
      </c>
      <c r="B139" s="79">
        <f>VLOOKUP($A139,FedFundsRates!$A$2:$MM$3000,MATCH(B$2,FedFundsRates!$A$2:$MM$2,0),FALSE)</f>
        <v>8.4699999999999989</v>
      </c>
      <c r="C139" s="79" t="e">
        <f>VLOOKUP($A139,NaturalRateMeasures!$A$2:$MK$3000,MATCH(C$2,NaturalRateMeasures!$A$2:$MK$2,0),FALSE)</f>
        <v>#N/A</v>
      </c>
      <c r="D139" s="79">
        <f>VLOOKUP($A139,InflationTargetMeasures!$A$2:$MM$3000,MATCH(D$2,InflationTargetMeasures!$A$2:$MM$2,0),FALSE)</f>
        <v>2</v>
      </c>
      <c r="E139" s="79" t="e">
        <f>VLOOKUP($A139,GapMeasures!$A$2:$LA$3000,MATCH(E$2,GapMeasures!$A$2:$LA$2,0),FALSE)</f>
        <v>#N/A</v>
      </c>
      <c r="F139" s="79">
        <f>VLOOKUP($A139,InflationMeasures!$A$2:$LM$3000,MATCH(F$2,InflationMeasures!$A$2:$LM$2,0),FALSE)</f>
        <v>4.6517940452964535</v>
      </c>
      <c r="G139" s="25">
        <v>32554</v>
      </c>
      <c r="H139" s="24" t="e">
        <f t="shared" si="2"/>
        <v>#N/A</v>
      </c>
      <c r="I139" s="24">
        <f>VLOOKUP($A139,FedFundsRates!$A$2:$MM$3000,MATCH("FedFundsRate",FedFundsRates!$A$2:$MM$2,0),FALSE)</f>
        <v>9.4433333333333334</v>
      </c>
    </row>
    <row r="140" spans="1:9" x14ac:dyDescent="0.25">
      <c r="A140" s="6">
        <v>32643</v>
      </c>
      <c r="B140" s="79">
        <f>VLOOKUP($A140,FedFundsRates!$A$2:$MM$3000,MATCH(B$2,FedFundsRates!$A$2:$MM$2,0),FALSE)</f>
        <v>9.4433333333333334</v>
      </c>
      <c r="C140" s="79" t="e">
        <f>VLOOKUP($A140,NaturalRateMeasures!$A$2:$MK$3000,MATCH(C$2,NaturalRateMeasures!$A$2:$MK$2,0),FALSE)</f>
        <v>#N/A</v>
      </c>
      <c r="D140" s="79">
        <f>VLOOKUP($A140,InflationTargetMeasures!$A$2:$MM$3000,MATCH(D$2,InflationTargetMeasures!$A$2:$MM$2,0),FALSE)</f>
        <v>2</v>
      </c>
      <c r="E140" s="79" t="e">
        <f>VLOOKUP($A140,GapMeasures!$A$2:$LA$3000,MATCH(E$2,GapMeasures!$A$2:$LA$2,0),FALSE)</f>
        <v>#N/A</v>
      </c>
      <c r="F140" s="79">
        <f>VLOOKUP($A140,InflationMeasures!$A$2:$LM$3000,MATCH(F$2,InflationMeasures!$A$2:$LM$2,0),FALSE)</f>
        <v>4.3395910157559614</v>
      </c>
      <c r="G140" s="25">
        <v>32643</v>
      </c>
      <c r="H140" s="24" t="e">
        <f t="shared" si="2"/>
        <v>#N/A</v>
      </c>
      <c r="I140" s="24">
        <f>VLOOKUP($A140,FedFundsRates!$A$2:$MM$3000,MATCH("FedFundsRate",FedFundsRates!$A$2:$MM$2,0),FALSE)</f>
        <v>9.7266666666666666</v>
      </c>
    </row>
    <row r="141" spans="1:9" x14ac:dyDescent="0.25">
      <c r="A141" s="6">
        <v>32735</v>
      </c>
      <c r="B141" s="79">
        <f>VLOOKUP($A141,FedFundsRates!$A$2:$MM$3000,MATCH(B$2,FedFundsRates!$A$2:$MM$2,0),FALSE)</f>
        <v>9.7266666666666666</v>
      </c>
      <c r="C141" s="79" t="e">
        <f>VLOOKUP($A141,NaturalRateMeasures!$A$2:$MK$3000,MATCH(C$2,NaturalRateMeasures!$A$2:$MK$2,0),FALSE)</f>
        <v>#N/A</v>
      </c>
      <c r="D141" s="79">
        <f>VLOOKUP($A141,InflationTargetMeasures!$A$2:$MM$3000,MATCH(D$2,InflationTargetMeasures!$A$2:$MM$2,0),FALSE)</f>
        <v>2</v>
      </c>
      <c r="E141" s="79" t="e">
        <f>VLOOKUP($A141,GapMeasures!$A$2:$LA$3000,MATCH(E$2,GapMeasures!$A$2:$LA$2,0),FALSE)</f>
        <v>#N/A</v>
      </c>
      <c r="F141" s="79">
        <f>VLOOKUP($A141,InflationMeasures!$A$2:$LM$3000,MATCH(F$2,InflationMeasures!$A$2:$LM$2,0),FALSE)</f>
        <v>3.9190017730790228</v>
      </c>
      <c r="G141" s="25">
        <v>32735</v>
      </c>
      <c r="H141" s="24" t="e">
        <f t="shared" si="2"/>
        <v>#N/A</v>
      </c>
      <c r="I141" s="24">
        <f>VLOOKUP($A141,FedFundsRates!$A$2:$MM$3000,MATCH("FedFundsRate",FedFundsRates!$A$2:$MM$2,0),FALSE)</f>
        <v>9.0833333333333339</v>
      </c>
    </row>
    <row r="142" spans="1:9" x14ac:dyDescent="0.25">
      <c r="A142" s="6">
        <v>32827</v>
      </c>
      <c r="B142" s="79">
        <f>VLOOKUP($A142,FedFundsRates!$A$2:$MM$3000,MATCH(B$2,FedFundsRates!$A$2:$MM$2,0),FALSE)</f>
        <v>9.0833333333333339</v>
      </c>
      <c r="C142" s="79" t="e">
        <f>VLOOKUP($A142,NaturalRateMeasures!$A$2:$MK$3000,MATCH(C$2,NaturalRateMeasures!$A$2:$MK$2,0),FALSE)</f>
        <v>#N/A</v>
      </c>
      <c r="D142" s="79">
        <f>VLOOKUP($A142,InflationTargetMeasures!$A$2:$MM$3000,MATCH(D$2,InflationTargetMeasures!$A$2:$MM$2,0),FALSE)</f>
        <v>2</v>
      </c>
      <c r="E142" s="79" t="e">
        <f>VLOOKUP($A142,GapMeasures!$A$2:$LA$3000,MATCH(E$2,GapMeasures!$A$2:$LA$2,0),FALSE)</f>
        <v>#N/A</v>
      </c>
      <c r="F142" s="79">
        <f>VLOOKUP($A142,InflationMeasures!$A$2:$LM$3000,MATCH(F$2,InflationMeasures!$A$2:$LM$2,0),FALSE)</f>
        <v>3.7101373275212346</v>
      </c>
      <c r="G142" s="25">
        <v>32827</v>
      </c>
      <c r="H142" s="24" t="e">
        <f t="shared" si="2"/>
        <v>#N/A</v>
      </c>
      <c r="I142" s="24">
        <f>VLOOKUP($A142,FedFundsRates!$A$2:$MM$3000,MATCH("FedFundsRate",FedFundsRates!$A$2:$MM$2,0),FALSE)</f>
        <v>8.6133333333333333</v>
      </c>
    </row>
    <row r="143" spans="1:9" x14ac:dyDescent="0.25">
      <c r="A143" s="6">
        <v>32919</v>
      </c>
      <c r="B143" s="79">
        <f>VLOOKUP($A143,FedFundsRates!$A$2:$MM$3000,MATCH(B$2,FedFundsRates!$A$2:$MM$2,0),FALSE)</f>
        <v>8.6133333333333333</v>
      </c>
      <c r="C143" s="79" t="e">
        <f>VLOOKUP($A143,NaturalRateMeasures!$A$2:$MK$3000,MATCH(C$2,NaturalRateMeasures!$A$2:$MK$2,0),FALSE)</f>
        <v>#N/A</v>
      </c>
      <c r="D143" s="79">
        <f>VLOOKUP($A143,InflationTargetMeasures!$A$2:$MM$3000,MATCH(D$2,InflationTargetMeasures!$A$2:$MM$2,0),FALSE)</f>
        <v>2</v>
      </c>
      <c r="E143" s="79" t="e">
        <f>VLOOKUP($A143,GapMeasures!$A$2:$LA$3000,MATCH(E$2,GapMeasures!$A$2:$LA$2,0),FALSE)</f>
        <v>#N/A</v>
      </c>
      <c r="F143" s="79">
        <f>VLOOKUP($A143,InflationMeasures!$A$2:$LM$3000,MATCH(F$2,InflationMeasures!$A$2:$LM$2,0),FALSE)</f>
        <v>3.7738907711511338</v>
      </c>
      <c r="G143" s="25">
        <v>32919</v>
      </c>
      <c r="H143" s="24" t="e">
        <f t="shared" si="2"/>
        <v>#N/A</v>
      </c>
      <c r="I143" s="24">
        <f>VLOOKUP($A143,FedFundsRates!$A$2:$MM$3000,MATCH("FedFundsRate",FedFundsRates!$A$2:$MM$2,0),FALSE)</f>
        <v>8.25</v>
      </c>
    </row>
    <row r="144" spans="1:9" x14ac:dyDescent="0.25">
      <c r="A144" s="6">
        <v>33008</v>
      </c>
      <c r="B144" s="79">
        <f>VLOOKUP($A144,FedFundsRates!$A$2:$MM$3000,MATCH(B$2,FedFundsRates!$A$2:$MM$2,0),FALSE)</f>
        <v>8.25</v>
      </c>
      <c r="C144" s="79" t="e">
        <f>VLOOKUP($A144,NaturalRateMeasures!$A$2:$MK$3000,MATCH(C$2,NaturalRateMeasures!$A$2:$MK$2,0),FALSE)</f>
        <v>#N/A</v>
      </c>
      <c r="D144" s="79">
        <f>VLOOKUP($A144,InflationTargetMeasures!$A$2:$MM$3000,MATCH(D$2,InflationTargetMeasures!$A$2:$MM$2,0),FALSE)</f>
        <v>2</v>
      </c>
      <c r="E144" s="79" t="e">
        <f>VLOOKUP($A144,GapMeasures!$A$2:$LA$3000,MATCH(E$2,GapMeasures!$A$2:$LA$2,0),FALSE)</f>
        <v>#N/A</v>
      </c>
      <c r="F144" s="79">
        <f>VLOOKUP($A144,InflationMeasures!$A$2:$LM$3000,MATCH(F$2,InflationMeasures!$A$2:$LM$2,0),FALSE)</f>
        <v>3.9856061944770316</v>
      </c>
      <c r="G144" s="25">
        <v>33008</v>
      </c>
      <c r="H144" s="24" t="e">
        <f t="shared" si="2"/>
        <v>#N/A</v>
      </c>
      <c r="I144" s="24">
        <f>VLOOKUP($A144,FedFundsRates!$A$2:$MM$3000,MATCH("FedFundsRate",FedFundsRates!$A$2:$MM$2,0),FALSE)</f>
        <v>8.2433333333333323</v>
      </c>
    </row>
    <row r="145" spans="1:9" x14ac:dyDescent="0.25">
      <c r="A145" s="6">
        <v>33100</v>
      </c>
      <c r="B145" s="79">
        <f>VLOOKUP($A145,FedFundsRates!$A$2:$MM$3000,MATCH(B$2,FedFundsRates!$A$2:$MM$2,0),FALSE)</f>
        <v>8.2433333333333323</v>
      </c>
      <c r="C145" s="79" t="e">
        <f>VLOOKUP($A145,NaturalRateMeasures!$A$2:$MK$3000,MATCH(C$2,NaturalRateMeasures!$A$2:$MK$2,0),FALSE)</f>
        <v>#N/A</v>
      </c>
      <c r="D145" s="79">
        <f>VLOOKUP($A145,InflationTargetMeasures!$A$2:$MM$3000,MATCH(D$2,InflationTargetMeasures!$A$2:$MM$2,0),FALSE)</f>
        <v>2</v>
      </c>
      <c r="E145" s="79" t="e">
        <f>VLOOKUP($A145,GapMeasures!$A$2:$LA$3000,MATCH(E$2,GapMeasures!$A$2:$LA$2,0),FALSE)</f>
        <v>#N/A</v>
      </c>
      <c r="F145" s="79">
        <f>VLOOKUP($A145,InflationMeasures!$A$2:$LM$3000,MATCH(F$2,InflationMeasures!$A$2:$LM$2,0),FALSE)</f>
        <v>4.260747544329635</v>
      </c>
      <c r="G145" s="25">
        <v>33100</v>
      </c>
      <c r="H145" s="24" t="e">
        <f t="shared" si="2"/>
        <v>#N/A</v>
      </c>
      <c r="I145" s="24">
        <f>VLOOKUP($A145,FedFundsRates!$A$2:$MM$3000,MATCH("FedFundsRate",FedFundsRates!$A$2:$MM$2,0),FALSE)</f>
        <v>8.16</v>
      </c>
    </row>
    <row r="146" spans="1:9" x14ac:dyDescent="0.25">
      <c r="A146" s="6">
        <v>33192</v>
      </c>
      <c r="B146" s="79">
        <f>VLOOKUP($A146,FedFundsRates!$A$2:$MM$3000,MATCH(B$2,FedFundsRates!$A$2:$MM$2,0),FALSE)</f>
        <v>8.16</v>
      </c>
      <c r="C146" s="79" t="e">
        <f>VLOOKUP($A146,NaturalRateMeasures!$A$2:$MK$3000,MATCH(C$2,NaturalRateMeasures!$A$2:$MK$2,0),FALSE)</f>
        <v>#N/A</v>
      </c>
      <c r="D146" s="79">
        <f>VLOOKUP($A146,InflationTargetMeasures!$A$2:$MM$3000,MATCH(D$2,InflationTargetMeasures!$A$2:$MM$2,0),FALSE)</f>
        <v>2</v>
      </c>
      <c r="E146" s="79" t="e">
        <f>VLOOKUP($A146,GapMeasures!$A$2:$LA$3000,MATCH(E$2,GapMeasures!$A$2:$LA$2,0),FALSE)</f>
        <v>#N/A</v>
      </c>
      <c r="F146" s="79">
        <f>VLOOKUP($A146,InflationMeasures!$A$2:$LM$3000,MATCH(F$2,InflationMeasures!$A$2:$LM$2,0),FALSE)</f>
        <v>4.1825996270897337</v>
      </c>
      <c r="G146" s="25">
        <v>33192</v>
      </c>
      <c r="H146" s="24" t="e">
        <f t="shared" si="2"/>
        <v>#N/A</v>
      </c>
      <c r="I146" s="24">
        <f>VLOOKUP($A146,FedFundsRates!$A$2:$MM$3000,MATCH("FedFundsRate",FedFundsRates!$A$2:$MM$2,0),FALSE)</f>
        <v>7.7433333333333323</v>
      </c>
    </row>
    <row r="147" spans="1:9" x14ac:dyDescent="0.25">
      <c r="A147" s="6">
        <v>33284</v>
      </c>
      <c r="B147" s="79">
        <f>VLOOKUP($A147,FedFundsRates!$A$2:$MM$3000,MATCH(B$2,FedFundsRates!$A$2:$MM$2,0),FALSE)</f>
        <v>7.7433333333333323</v>
      </c>
      <c r="C147" s="79" t="e">
        <f>VLOOKUP($A147,NaturalRateMeasures!$A$2:$MK$3000,MATCH(C$2,NaturalRateMeasures!$A$2:$MK$2,0),FALSE)</f>
        <v>#N/A</v>
      </c>
      <c r="D147" s="79">
        <f>VLOOKUP($A147,InflationTargetMeasures!$A$2:$MM$3000,MATCH(D$2,InflationTargetMeasures!$A$2:$MM$2,0),FALSE)</f>
        <v>2</v>
      </c>
      <c r="E147" s="79" t="e">
        <f>VLOOKUP($A147,GapMeasures!$A$2:$LA$3000,MATCH(E$2,GapMeasures!$A$2:$LA$2,0),FALSE)</f>
        <v>#N/A</v>
      </c>
      <c r="F147" s="79">
        <f>VLOOKUP($A147,InflationMeasures!$A$2:$LM$3000,MATCH(F$2,InflationMeasures!$A$2:$LM$2,0),FALSE)</f>
        <v>3.9100210888073139</v>
      </c>
      <c r="G147" s="25">
        <v>33284</v>
      </c>
      <c r="H147" s="24" t="e">
        <f t="shared" si="2"/>
        <v>#N/A</v>
      </c>
      <c r="I147" s="24">
        <f>VLOOKUP($A147,FedFundsRates!$A$2:$MM$3000,MATCH("FedFundsRate",FedFundsRates!$A$2:$MM$2,0),FALSE)</f>
        <v>6.4266666666666667</v>
      </c>
    </row>
    <row r="148" spans="1:9" x14ac:dyDescent="0.25">
      <c r="A148" s="6">
        <v>33373</v>
      </c>
      <c r="B148" s="79">
        <f>VLOOKUP($A148,FedFundsRates!$A$2:$MM$3000,MATCH(B$2,FedFundsRates!$A$2:$MM$2,0),FALSE)</f>
        <v>6.4266666666666667</v>
      </c>
      <c r="C148" s="79" t="e">
        <f>VLOOKUP($A148,NaturalRateMeasures!$A$2:$MK$3000,MATCH(C$2,NaturalRateMeasures!$A$2:$MK$2,0),FALSE)</f>
        <v>#N/A</v>
      </c>
      <c r="D148" s="79">
        <f>VLOOKUP($A148,InflationTargetMeasures!$A$2:$MM$3000,MATCH(D$2,InflationTargetMeasures!$A$2:$MM$2,0),FALSE)</f>
        <v>2</v>
      </c>
      <c r="E148" s="79" t="e">
        <f>VLOOKUP($A148,GapMeasures!$A$2:$LA$3000,MATCH(E$2,GapMeasures!$A$2:$LA$2,0),FALSE)</f>
        <v>#N/A</v>
      </c>
      <c r="F148" s="79">
        <f>VLOOKUP($A148,InflationMeasures!$A$2:$LM$3000,MATCH(F$2,InflationMeasures!$A$2:$LM$2,0),FALSE)</f>
        <v>3.5547659508728513</v>
      </c>
      <c r="G148" s="25">
        <v>33373</v>
      </c>
      <c r="H148" s="24" t="e">
        <f t="shared" si="2"/>
        <v>#N/A</v>
      </c>
      <c r="I148" s="24">
        <f>VLOOKUP($A148,FedFundsRates!$A$2:$MM$3000,MATCH("FedFundsRate",FedFundsRates!$A$2:$MM$2,0),FALSE)</f>
        <v>5.8633333333333342</v>
      </c>
    </row>
    <row r="149" spans="1:9" x14ac:dyDescent="0.25">
      <c r="A149" s="6">
        <v>33465</v>
      </c>
      <c r="B149" s="79">
        <f>VLOOKUP($A149,FedFundsRates!$A$2:$MM$3000,MATCH(B$2,FedFundsRates!$A$2:$MM$2,0),FALSE)</f>
        <v>5.8633333333333342</v>
      </c>
      <c r="C149" s="79" t="e">
        <f>VLOOKUP($A149,NaturalRateMeasures!$A$2:$MK$3000,MATCH(C$2,NaturalRateMeasures!$A$2:$MK$2,0),FALSE)</f>
        <v>#N/A</v>
      </c>
      <c r="D149" s="79">
        <f>VLOOKUP($A149,InflationTargetMeasures!$A$2:$MM$3000,MATCH(D$2,InflationTargetMeasures!$A$2:$MM$2,0),FALSE)</f>
        <v>2</v>
      </c>
      <c r="E149" s="79" t="e">
        <f>VLOOKUP($A149,GapMeasures!$A$2:$LA$3000,MATCH(E$2,GapMeasures!$A$2:$LA$2,0),FALSE)</f>
        <v>#N/A</v>
      </c>
      <c r="F149" s="79">
        <f>VLOOKUP($A149,InflationMeasures!$A$2:$LM$3000,MATCH(F$2,InflationMeasures!$A$2:$LM$2,0),FALSE)</f>
        <v>3.4427382845956256</v>
      </c>
      <c r="G149" s="25">
        <v>33465</v>
      </c>
      <c r="H149" s="24" t="e">
        <f t="shared" si="2"/>
        <v>#N/A</v>
      </c>
      <c r="I149" s="24">
        <f>VLOOKUP($A149,FedFundsRates!$A$2:$MM$3000,MATCH("FedFundsRate",FedFundsRates!$A$2:$MM$2,0),FALSE)</f>
        <v>5.6433333333333335</v>
      </c>
    </row>
    <row r="150" spans="1:9" x14ac:dyDescent="0.25">
      <c r="A150" s="6">
        <v>33557</v>
      </c>
      <c r="B150" s="79">
        <f>VLOOKUP($A150,FedFundsRates!$A$2:$MM$3000,MATCH(B$2,FedFundsRates!$A$2:$MM$2,0),FALSE)</f>
        <v>5.6433333333333335</v>
      </c>
      <c r="C150" s="79" t="e">
        <f>VLOOKUP($A150,NaturalRateMeasures!$A$2:$MK$3000,MATCH(C$2,NaturalRateMeasures!$A$2:$MK$2,0),FALSE)</f>
        <v>#N/A</v>
      </c>
      <c r="D150" s="79">
        <f>VLOOKUP($A150,InflationTargetMeasures!$A$2:$MM$3000,MATCH(D$2,InflationTargetMeasures!$A$2:$MM$2,0),FALSE)</f>
        <v>2</v>
      </c>
      <c r="E150" s="79" t="e">
        <f>VLOOKUP($A150,GapMeasures!$A$2:$LA$3000,MATCH(E$2,GapMeasures!$A$2:$LA$2,0),FALSE)</f>
        <v>#N/A</v>
      </c>
      <c r="F150" s="79">
        <f>VLOOKUP($A150,InflationMeasures!$A$2:$LM$3000,MATCH(F$2,InflationMeasures!$A$2:$LM$2,0),FALSE)</f>
        <v>3.3882881106577889</v>
      </c>
      <c r="G150" s="25">
        <v>33557</v>
      </c>
      <c r="H150" s="24" t="e">
        <f t="shared" si="2"/>
        <v>#N/A</v>
      </c>
      <c r="I150" s="24">
        <f>VLOOKUP($A150,FedFundsRates!$A$2:$MM$3000,MATCH("FedFundsRate",FedFundsRates!$A$2:$MM$2,0),FALSE)</f>
        <v>4.8166666666666664</v>
      </c>
    </row>
    <row r="151" spans="1:9" x14ac:dyDescent="0.25">
      <c r="A151" s="6">
        <v>33649</v>
      </c>
      <c r="B151" s="79">
        <f>VLOOKUP($A151,FedFundsRates!$A$2:$MM$3000,MATCH(B$2,FedFundsRates!$A$2:$MM$2,0),FALSE)</f>
        <v>4.8166666666666664</v>
      </c>
      <c r="C151" s="79" t="e">
        <f>VLOOKUP($A151,NaturalRateMeasures!$A$2:$MK$3000,MATCH(C$2,NaturalRateMeasures!$A$2:$MK$2,0),FALSE)</f>
        <v>#N/A</v>
      </c>
      <c r="D151" s="79">
        <f>VLOOKUP($A151,InflationTargetMeasures!$A$2:$MM$3000,MATCH(D$2,InflationTargetMeasures!$A$2:$MM$2,0),FALSE)</f>
        <v>2</v>
      </c>
      <c r="E151" s="79" t="e">
        <f>VLOOKUP($A151,GapMeasures!$A$2:$LA$3000,MATCH(E$2,GapMeasures!$A$2:$LA$2,0),FALSE)</f>
        <v>#N/A</v>
      </c>
      <c r="F151" s="79">
        <f>VLOOKUP($A151,InflationMeasures!$A$2:$LM$3000,MATCH(F$2,InflationMeasures!$A$2:$LM$2,0),FALSE)</f>
        <v>3.2622748729667084</v>
      </c>
      <c r="G151" s="25">
        <v>33649</v>
      </c>
      <c r="H151" s="24" t="e">
        <f t="shared" si="2"/>
        <v>#N/A</v>
      </c>
      <c r="I151" s="24">
        <f>VLOOKUP($A151,FedFundsRates!$A$2:$MM$3000,MATCH("FedFundsRate",FedFundsRates!$A$2:$MM$2,0),FALSE)</f>
        <v>4.0233333333333334</v>
      </c>
    </row>
    <row r="152" spans="1:9" x14ac:dyDescent="0.25">
      <c r="A152" s="6">
        <v>33739</v>
      </c>
      <c r="B152" s="79">
        <f>VLOOKUP($A152,FedFundsRates!$A$2:$MM$3000,MATCH(B$2,FedFundsRates!$A$2:$MM$2,0),FALSE)</f>
        <v>4.0233333333333334</v>
      </c>
      <c r="C152" s="79" t="e">
        <f>VLOOKUP($A152,NaturalRateMeasures!$A$2:$MK$3000,MATCH(C$2,NaturalRateMeasures!$A$2:$MK$2,0),FALSE)</f>
        <v>#N/A</v>
      </c>
      <c r="D152" s="79">
        <f>VLOOKUP($A152,InflationTargetMeasures!$A$2:$MM$3000,MATCH(D$2,InflationTargetMeasures!$A$2:$MM$2,0),FALSE)</f>
        <v>2</v>
      </c>
      <c r="E152" s="79" t="e">
        <f>VLOOKUP($A152,GapMeasures!$A$2:$LA$3000,MATCH(E$2,GapMeasures!$A$2:$LA$2,0),FALSE)</f>
        <v>#N/A</v>
      </c>
      <c r="F152" s="79">
        <f>VLOOKUP($A152,InflationMeasures!$A$2:$LM$3000,MATCH(F$2,InflationMeasures!$A$2:$LM$2,0),FALSE)</f>
        <v>3.1955363936089221</v>
      </c>
      <c r="G152" s="25">
        <v>33739</v>
      </c>
      <c r="H152" s="24" t="e">
        <f t="shared" si="2"/>
        <v>#N/A</v>
      </c>
      <c r="I152" s="24">
        <f>VLOOKUP($A152,FedFundsRates!$A$2:$MM$3000,MATCH("FedFundsRate",FedFundsRates!$A$2:$MM$2,0),FALSE)</f>
        <v>3.7699999999999996</v>
      </c>
    </row>
    <row r="153" spans="1:9" x14ac:dyDescent="0.25">
      <c r="A153" s="6">
        <v>33831</v>
      </c>
      <c r="B153" s="79">
        <f>VLOOKUP($A153,FedFundsRates!$A$2:$MM$3000,MATCH(B$2,FedFundsRates!$A$2:$MM$2,0),FALSE)</f>
        <v>3.7699999999999996</v>
      </c>
      <c r="C153" s="79" t="e">
        <f>VLOOKUP($A153,NaturalRateMeasures!$A$2:$MK$3000,MATCH(C$2,NaturalRateMeasures!$A$2:$MK$2,0),FALSE)</f>
        <v>#N/A</v>
      </c>
      <c r="D153" s="79">
        <f>VLOOKUP($A153,InflationTargetMeasures!$A$2:$MM$3000,MATCH(D$2,InflationTargetMeasures!$A$2:$MM$2,0),FALSE)</f>
        <v>2</v>
      </c>
      <c r="E153" s="79" t="e">
        <f>VLOOKUP($A153,GapMeasures!$A$2:$LA$3000,MATCH(E$2,GapMeasures!$A$2:$LA$2,0),FALSE)</f>
        <v>#N/A</v>
      </c>
      <c r="F153" s="79">
        <f>VLOOKUP($A153,InflationMeasures!$A$2:$LM$3000,MATCH(F$2,InflationMeasures!$A$2:$LM$2,0),FALSE)</f>
        <v>2.8801655947364502</v>
      </c>
      <c r="G153" s="25">
        <v>33831</v>
      </c>
      <c r="H153" s="24" t="e">
        <f t="shared" si="2"/>
        <v>#N/A</v>
      </c>
      <c r="I153" s="24">
        <f>VLOOKUP($A153,FedFundsRates!$A$2:$MM$3000,MATCH("FedFundsRate",FedFundsRates!$A$2:$MM$2,0),FALSE)</f>
        <v>3.2566666666666664</v>
      </c>
    </row>
    <row r="154" spans="1:9" x14ac:dyDescent="0.25">
      <c r="A154" s="6">
        <v>33923</v>
      </c>
      <c r="B154" s="79">
        <f>VLOOKUP($A154,FedFundsRates!$A$2:$MM$3000,MATCH(B$2,FedFundsRates!$A$2:$MM$2,0),FALSE)</f>
        <v>3.2566666666666664</v>
      </c>
      <c r="C154" s="79" t="e">
        <f>VLOOKUP($A154,NaturalRateMeasures!$A$2:$MK$3000,MATCH(C$2,NaturalRateMeasures!$A$2:$MK$2,0),FALSE)</f>
        <v>#N/A</v>
      </c>
      <c r="D154" s="79">
        <f>VLOOKUP($A154,InflationTargetMeasures!$A$2:$MM$3000,MATCH(D$2,InflationTargetMeasures!$A$2:$MM$2,0),FALSE)</f>
        <v>2</v>
      </c>
      <c r="E154" s="79" t="e">
        <f>VLOOKUP($A154,GapMeasures!$A$2:$LA$3000,MATCH(E$2,GapMeasures!$A$2:$LA$2,0),FALSE)</f>
        <v>#N/A</v>
      </c>
      <c r="F154" s="79">
        <f>VLOOKUP($A154,InflationMeasures!$A$2:$LM$3000,MATCH(F$2,InflationMeasures!$A$2:$LM$2,0),FALSE)</f>
        <v>2.8254140566549735</v>
      </c>
      <c r="G154" s="25">
        <v>33923</v>
      </c>
      <c r="H154" s="24" t="e">
        <f t="shared" si="2"/>
        <v>#N/A</v>
      </c>
      <c r="I154" s="24">
        <f>VLOOKUP($A154,FedFundsRates!$A$2:$MM$3000,MATCH("FedFundsRate",FedFundsRates!$A$2:$MM$2,0),FALSE)</f>
        <v>3.0366666666666666</v>
      </c>
    </row>
    <row r="155" spans="1:9" x14ac:dyDescent="0.25">
      <c r="A155" s="6">
        <v>34015</v>
      </c>
      <c r="B155" s="79">
        <f>VLOOKUP($A155,FedFundsRates!$A$2:$MM$3000,MATCH(B$2,FedFundsRates!$A$2:$MM$2,0),FALSE)</f>
        <v>3.0366666666666666</v>
      </c>
      <c r="C155" s="79" t="e">
        <f>VLOOKUP($A155,NaturalRateMeasures!$A$2:$MK$3000,MATCH(C$2,NaturalRateMeasures!$A$2:$MK$2,0),FALSE)</f>
        <v>#N/A</v>
      </c>
      <c r="D155" s="79">
        <f>VLOOKUP($A155,InflationTargetMeasures!$A$2:$MM$3000,MATCH(D$2,InflationTargetMeasures!$A$2:$MM$2,0),FALSE)</f>
        <v>2</v>
      </c>
      <c r="E155" s="79" t="e">
        <f>VLOOKUP($A155,GapMeasures!$A$2:$LA$3000,MATCH(E$2,GapMeasures!$A$2:$LA$2,0),FALSE)</f>
        <v>#N/A</v>
      </c>
      <c r="F155" s="79">
        <f>VLOOKUP($A155,InflationMeasures!$A$2:$LM$3000,MATCH(F$2,InflationMeasures!$A$2:$LM$2,0),FALSE)</f>
        <v>2.7486606102958167</v>
      </c>
      <c r="G155" s="25">
        <v>34015</v>
      </c>
      <c r="H155" s="24" t="e">
        <f t="shared" si="2"/>
        <v>#N/A</v>
      </c>
      <c r="I155" s="24">
        <f>VLOOKUP($A155,FedFundsRates!$A$2:$MM$3000,MATCH("FedFundsRate",FedFundsRates!$A$2:$MM$2,0),FALSE)</f>
        <v>3.0399999999999996</v>
      </c>
    </row>
    <row r="156" spans="1:9" x14ac:dyDescent="0.25">
      <c r="A156" s="6">
        <v>34104</v>
      </c>
      <c r="B156" s="79">
        <f>VLOOKUP($A156,FedFundsRates!$A$2:$MM$3000,MATCH(B$2,FedFundsRates!$A$2:$MM$2,0),FALSE)</f>
        <v>3.0399999999999996</v>
      </c>
      <c r="C156" s="79" t="e">
        <f>VLOOKUP($A156,NaturalRateMeasures!$A$2:$MK$3000,MATCH(C$2,NaturalRateMeasures!$A$2:$MK$2,0),FALSE)</f>
        <v>#N/A</v>
      </c>
      <c r="D156" s="79">
        <f>VLOOKUP($A156,InflationTargetMeasures!$A$2:$MM$3000,MATCH(D$2,InflationTargetMeasures!$A$2:$MM$2,0),FALSE)</f>
        <v>2</v>
      </c>
      <c r="E156" s="79" t="e">
        <f>VLOOKUP($A156,GapMeasures!$A$2:$LA$3000,MATCH(E$2,GapMeasures!$A$2:$LA$2,0),FALSE)</f>
        <v>#N/A</v>
      </c>
      <c r="F156" s="79">
        <f>VLOOKUP($A156,InflationMeasures!$A$2:$LM$3000,MATCH(F$2,InflationMeasures!$A$2:$LM$2,0),FALSE)</f>
        <v>2.8031168230378878</v>
      </c>
      <c r="G156" s="25">
        <v>34104</v>
      </c>
      <c r="H156" s="24" t="e">
        <f t="shared" si="2"/>
        <v>#N/A</v>
      </c>
      <c r="I156" s="24">
        <f>VLOOKUP($A156,FedFundsRates!$A$2:$MM$3000,MATCH("FedFundsRate",FedFundsRates!$A$2:$MM$2,0),FALSE)</f>
        <v>3</v>
      </c>
    </row>
    <row r="157" spans="1:9" x14ac:dyDescent="0.25">
      <c r="A157" s="6">
        <v>34196</v>
      </c>
      <c r="B157" s="79">
        <f>VLOOKUP($A157,FedFundsRates!$A$2:$MM$3000,MATCH(B$2,FedFundsRates!$A$2:$MM$2,0),FALSE)</f>
        <v>3</v>
      </c>
      <c r="C157" s="79" t="e">
        <f>VLOOKUP($A157,NaturalRateMeasures!$A$2:$MK$3000,MATCH(C$2,NaturalRateMeasures!$A$2:$MK$2,0),FALSE)</f>
        <v>#N/A</v>
      </c>
      <c r="D157" s="79">
        <f>VLOOKUP($A157,InflationTargetMeasures!$A$2:$MM$3000,MATCH(D$2,InflationTargetMeasures!$A$2:$MM$2,0),FALSE)</f>
        <v>2</v>
      </c>
      <c r="E157" s="79" t="e">
        <f>VLOOKUP($A157,GapMeasures!$A$2:$LA$3000,MATCH(E$2,GapMeasures!$A$2:$LA$2,0),FALSE)</f>
        <v>#N/A</v>
      </c>
      <c r="F157" s="79">
        <f>VLOOKUP($A157,InflationMeasures!$A$2:$LM$3000,MATCH(F$2,InflationMeasures!$A$2:$LM$2,0),FALSE)</f>
        <v>2.7679174511015647</v>
      </c>
      <c r="G157" s="25">
        <v>34196</v>
      </c>
      <c r="H157" s="24" t="e">
        <f t="shared" si="2"/>
        <v>#N/A</v>
      </c>
      <c r="I157" s="24">
        <f>VLOOKUP($A157,FedFundsRates!$A$2:$MM$3000,MATCH("FedFundsRate",FedFundsRates!$A$2:$MM$2,0),FALSE)</f>
        <v>3.06</v>
      </c>
    </row>
    <row r="158" spans="1:9" x14ac:dyDescent="0.25">
      <c r="A158" s="6">
        <v>34288</v>
      </c>
      <c r="B158" s="79">
        <f>VLOOKUP($A158,FedFundsRates!$A$2:$MM$3000,MATCH(B$2,FedFundsRates!$A$2:$MM$2,0),FALSE)</f>
        <v>3.06</v>
      </c>
      <c r="C158" s="79" t="e">
        <f>VLOOKUP($A158,NaturalRateMeasures!$A$2:$MK$3000,MATCH(C$2,NaturalRateMeasures!$A$2:$MK$2,0),FALSE)</f>
        <v>#N/A</v>
      </c>
      <c r="D158" s="79">
        <f>VLOOKUP($A158,InflationTargetMeasures!$A$2:$MM$3000,MATCH(D$2,InflationTargetMeasures!$A$2:$MM$2,0),FALSE)</f>
        <v>2</v>
      </c>
      <c r="E158" s="79" t="e">
        <f>VLOOKUP($A158,GapMeasures!$A$2:$LA$3000,MATCH(E$2,GapMeasures!$A$2:$LA$2,0),FALSE)</f>
        <v>#N/A</v>
      </c>
      <c r="F158" s="79">
        <f>VLOOKUP($A158,InflationMeasures!$A$2:$LM$3000,MATCH(F$2,InflationMeasures!$A$2:$LM$2,0),FALSE)</f>
        <v>2.5451899619077345</v>
      </c>
      <c r="G158" s="25">
        <v>34288</v>
      </c>
      <c r="H158" s="24" t="e">
        <f t="shared" si="2"/>
        <v>#N/A</v>
      </c>
      <c r="I158" s="24">
        <f>VLOOKUP($A158,FedFundsRates!$A$2:$MM$3000,MATCH("FedFundsRate",FedFundsRates!$A$2:$MM$2,0),FALSE)</f>
        <v>2.9899999999999998</v>
      </c>
    </row>
    <row r="159" spans="1:9" x14ac:dyDescent="0.25">
      <c r="A159" s="6">
        <v>34380</v>
      </c>
      <c r="B159" s="79">
        <f>VLOOKUP($A159,FedFundsRates!$A$2:$MM$3000,MATCH(B$2,FedFundsRates!$A$2:$MM$2,0),FALSE)</f>
        <v>2.9899999999999998</v>
      </c>
      <c r="C159" s="79" t="e">
        <f>VLOOKUP($A159,NaturalRateMeasures!$A$2:$MK$3000,MATCH(C$2,NaturalRateMeasures!$A$2:$MK$2,0),FALSE)</f>
        <v>#N/A</v>
      </c>
      <c r="D159" s="79">
        <f>VLOOKUP($A159,InflationTargetMeasures!$A$2:$MM$3000,MATCH(D$2,InflationTargetMeasures!$A$2:$MM$2,0),FALSE)</f>
        <v>2</v>
      </c>
      <c r="E159" s="79" t="e">
        <f>VLOOKUP($A159,GapMeasures!$A$2:$LA$3000,MATCH(E$2,GapMeasures!$A$2:$LA$2,0),FALSE)</f>
        <v>#N/A</v>
      </c>
      <c r="F159" s="79">
        <f>VLOOKUP($A159,InflationMeasures!$A$2:$LM$3000,MATCH(F$2,InflationMeasures!$A$2:$LM$2,0),FALSE)</f>
        <v>2.3053162548175132</v>
      </c>
      <c r="G159" s="25">
        <v>34380</v>
      </c>
      <c r="H159" s="24" t="e">
        <f t="shared" si="2"/>
        <v>#N/A</v>
      </c>
      <c r="I159" s="24">
        <f>VLOOKUP($A159,FedFundsRates!$A$2:$MM$3000,MATCH("FedFundsRate",FedFundsRates!$A$2:$MM$2,0),FALSE)</f>
        <v>3.2133333333333334</v>
      </c>
    </row>
    <row r="160" spans="1:9" x14ac:dyDescent="0.25">
      <c r="A160" s="6">
        <v>34469</v>
      </c>
      <c r="B160" s="79">
        <f>VLOOKUP($A160,FedFundsRates!$A$2:$MM$3000,MATCH(B$2,FedFundsRates!$A$2:$MM$2,0),FALSE)</f>
        <v>3.2133333333333334</v>
      </c>
      <c r="C160" s="79" t="e">
        <f>VLOOKUP($A160,NaturalRateMeasures!$A$2:$MK$3000,MATCH(C$2,NaturalRateMeasures!$A$2:$MK$2,0),FALSE)</f>
        <v>#N/A</v>
      </c>
      <c r="D160" s="79">
        <f>VLOOKUP($A160,InflationTargetMeasures!$A$2:$MM$3000,MATCH(D$2,InflationTargetMeasures!$A$2:$MM$2,0),FALSE)</f>
        <v>2</v>
      </c>
      <c r="E160" s="79" t="e">
        <f>VLOOKUP($A160,GapMeasures!$A$2:$LA$3000,MATCH(E$2,GapMeasures!$A$2:$LA$2,0),FALSE)</f>
        <v>#N/A</v>
      </c>
      <c r="F160" s="79">
        <f>VLOOKUP($A160,InflationMeasures!$A$2:$LM$3000,MATCH(F$2,InflationMeasures!$A$2:$LM$2,0),FALSE)</f>
        <v>2.2176285296433784</v>
      </c>
      <c r="G160" s="25">
        <v>34469</v>
      </c>
      <c r="H160" s="24" t="e">
        <f t="shared" si="2"/>
        <v>#N/A</v>
      </c>
      <c r="I160" s="24">
        <f>VLOOKUP($A160,FedFundsRates!$A$2:$MM$3000,MATCH("FedFundsRate",FedFundsRates!$A$2:$MM$2,0),FALSE)</f>
        <v>3.94</v>
      </c>
    </row>
    <row r="161" spans="1:9" x14ac:dyDescent="0.25">
      <c r="A161" s="6">
        <v>34561</v>
      </c>
      <c r="B161" s="79">
        <f>VLOOKUP($A161,FedFundsRates!$A$2:$MM$3000,MATCH(B$2,FedFundsRates!$A$2:$MM$2,0),FALSE)</f>
        <v>3.94</v>
      </c>
      <c r="C161" s="79" t="e">
        <f>VLOOKUP($A161,NaturalRateMeasures!$A$2:$MK$3000,MATCH(C$2,NaturalRateMeasures!$A$2:$MK$2,0),FALSE)</f>
        <v>#N/A</v>
      </c>
      <c r="D161" s="79">
        <f>VLOOKUP($A161,InflationTargetMeasures!$A$2:$MM$3000,MATCH(D$2,InflationTargetMeasures!$A$2:$MM$2,0),FALSE)</f>
        <v>2</v>
      </c>
      <c r="E161" s="79" t="e">
        <f>VLOOKUP($A161,GapMeasures!$A$2:$LA$3000,MATCH(E$2,GapMeasures!$A$2:$LA$2,0),FALSE)</f>
        <v>#N/A</v>
      </c>
      <c r="F161" s="79">
        <f>VLOOKUP($A161,InflationMeasures!$A$2:$LM$3000,MATCH(F$2,InflationMeasures!$A$2:$LM$2,0),FALSE)</f>
        <v>2.2179026416255354</v>
      </c>
      <c r="G161" s="25">
        <v>34561</v>
      </c>
      <c r="H161" s="24" t="e">
        <f t="shared" si="2"/>
        <v>#N/A</v>
      </c>
      <c r="I161" s="24">
        <f>VLOOKUP($A161,FedFundsRates!$A$2:$MM$3000,MATCH("FedFundsRate",FedFundsRates!$A$2:$MM$2,0),FALSE)</f>
        <v>4.4866666666666672</v>
      </c>
    </row>
    <row r="162" spans="1:9" x14ac:dyDescent="0.25">
      <c r="A162" s="6">
        <v>34653</v>
      </c>
      <c r="B162" s="79">
        <f>VLOOKUP($A162,FedFundsRates!$A$2:$MM$3000,MATCH(B$2,FedFundsRates!$A$2:$MM$2,0),FALSE)</f>
        <v>4.4866666666666672</v>
      </c>
      <c r="C162" s="79" t="e">
        <f>VLOOKUP($A162,NaturalRateMeasures!$A$2:$MK$3000,MATCH(C$2,NaturalRateMeasures!$A$2:$MK$2,0),FALSE)</f>
        <v>#N/A</v>
      </c>
      <c r="D162" s="79">
        <f>VLOOKUP($A162,InflationTargetMeasures!$A$2:$MM$3000,MATCH(D$2,InflationTargetMeasures!$A$2:$MM$2,0),FALSE)</f>
        <v>2</v>
      </c>
      <c r="E162" s="79" t="e">
        <f>VLOOKUP($A162,GapMeasures!$A$2:$LA$3000,MATCH(E$2,GapMeasures!$A$2:$LA$2,0),FALSE)</f>
        <v>#N/A</v>
      </c>
      <c r="F162" s="79">
        <f>VLOOKUP($A162,InflationMeasures!$A$2:$LM$3000,MATCH(F$2,InflationMeasures!$A$2:$LM$2,0),FALSE)</f>
        <v>2.2121123586126279</v>
      </c>
      <c r="G162" s="25">
        <v>34653</v>
      </c>
      <c r="H162" s="24" t="e">
        <f t="shared" si="2"/>
        <v>#N/A</v>
      </c>
      <c r="I162" s="24">
        <f>VLOOKUP($A162,FedFundsRates!$A$2:$MM$3000,MATCH("FedFundsRate",FedFundsRates!$A$2:$MM$2,0),FALSE)</f>
        <v>5.166666666666667</v>
      </c>
    </row>
    <row r="163" spans="1:9" x14ac:dyDescent="0.25">
      <c r="A163" s="6">
        <v>34745</v>
      </c>
      <c r="B163" s="79">
        <f>VLOOKUP($A163,FedFundsRates!$A$2:$MM$3000,MATCH(B$2,FedFundsRates!$A$2:$MM$2,0),FALSE)</f>
        <v>5.166666666666667</v>
      </c>
      <c r="C163" s="79" t="e">
        <f>VLOOKUP($A163,NaturalRateMeasures!$A$2:$MK$3000,MATCH(C$2,NaturalRateMeasures!$A$2:$MK$2,0),FALSE)</f>
        <v>#N/A</v>
      </c>
      <c r="D163" s="79">
        <f>VLOOKUP($A163,InflationTargetMeasures!$A$2:$MM$3000,MATCH(D$2,InflationTargetMeasures!$A$2:$MM$2,0),FALSE)</f>
        <v>2</v>
      </c>
      <c r="E163" s="79" t="e">
        <f>VLOOKUP($A163,GapMeasures!$A$2:$LA$3000,MATCH(E$2,GapMeasures!$A$2:$LA$2,0),FALSE)</f>
        <v>#N/A</v>
      </c>
      <c r="F163" s="79">
        <f>VLOOKUP($A163,InflationMeasures!$A$2:$LM$3000,MATCH(F$2,InflationMeasures!$A$2:$LM$2,0),FALSE)</f>
        <v>2.283838621663925</v>
      </c>
      <c r="G163" s="25">
        <v>34745</v>
      </c>
      <c r="H163" s="24" t="e">
        <f t="shared" si="2"/>
        <v>#N/A</v>
      </c>
      <c r="I163" s="24">
        <f>VLOOKUP($A163,FedFundsRates!$A$2:$MM$3000,MATCH("FedFundsRate",FedFundsRates!$A$2:$MM$2,0),FALSE)</f>
        <v>5.81</v>
      </c>
    </row>
    <row r="164" spans="1:9" x14ac:dyDescent="0.25">
      <c r="A164" s="6">
        <v>34834</v>
      </c>
      <c r="B164" s="79">
        <f>VLOOKUP($A164,FedFundsRates!$A$2:$MM$3000,MATCH(B$2,FedFundsRates!$A$2:$MM$2,0),FALSE)</f>
        <v>5.81</v>
      </c>
      <c r="C164" s="79" t="e">
        <f>VLOOKUP($A164,NaturalRateMeasures!$A$2:$MK$3000,MATCH(C$2,NaturalRateMeasures!$A$2:$MK$2,0),FALSE)</f>
        <v>#N/A</v>
      </c>
      <c r="D164" s="79">
        <f>VLOOKUP($A164,InflationTargetMeasures!$A$2:$MM$3000,MATCH(D$2,InflationTargetMeasures!$A$2:$MM$2,0),FALSE)</f>
        <v>2</v>
      </c>
      <c r="E164" s="79" t="e">
        <f>VLOOKUP($A164,GapMeasures!$A$2:$LA$3000,MATCH(E$2,GapMeasures!$A$2:$LA$2,0),FALSE)</f>
        <v>#N/A</v>
      </c>
      <c r="F164" s="79">
        <f>VLOOKUP($A164,InflationMeasures!$A$2:$LM$3000,MATCH(F$2,InflationMeasures!$A$2:$LM$2,0),FALSE)</f>
        <v>2.2025340835615026</v>
      </c>
      <c r="G164" s="25">
        <v>34834</v>
      </c>
      <c r="H164" s="24" t="e">
        <f t="shared" si="2"/>
        <v>#N/A</v>
      </c>
      <c r="I164" s="24">
        <f>VLOOKUP($A164,FedFundsRates!$A$2:$MM$3000,MATCH("FedFundsRate",FedFundsRates!$A$2:$MM$2,0),FALSE)</f>
        <v>6.02</v>
      </c>
    </row>
    <row r="165" spans="1:9" x14ac:dyDescent="0.25">
      <c r="A165" s="6">
        <v>34926</v>
      </c>
      <c r="B165" s="79">
        <f>VLOOKUP($A165,FedFundsRates!$A$2:$MM$3000,MATCH(B$2,FedFundsRates!$A$2:$MM$2,0),FALSE)</f>
        <v>6.02</v>
      </c>
      <c r="C165" s="79" t="e">
        <f>VLOOKUP($A165,NaturalRateMeasures!$A$2:$MK$3000,MATCH(C$2,NaturalRateMeasures!$A$2:$MK$2,0),FALSE)</f>
        <v>#N/A</v>
      </c>
      <c r="D165" s="79">
        <f>VLOOKUP($A165,InflationTargetMeasures!$A$2:$MM$3000,MATCH(D$2,InflationTargetMeasures!$A$2:$MM$2,0),FALSE)</f>
        <v>2</v>
      </c>
      <c r="E165" s="79" t="e">
        <f>VLOOKUP($A165,GapMeasures!$A$2:$LA$3000,MATCH(E$2,GapMeasures!$A$2:$LA$2,0),FALSE)</f>
        <v>#N/A</v>
      </c>
      <c r="F165" s="79">
        <f>VLOOKUP($A165,InflationMeasures!$A$2:$LM$3000,MATCH(F$2,InflationMeasures!$A$2:$LM$2,0),FALSE)</f>
        <v>2.119159997263842</v>
      </c>
      <c r="G165" s="25">
        <v>34926</v>
      </c>
      <c r="H165" s="24" t="e">
        <f t="shared" si="2"/>
        <v>#N/A</v>
      </c>
      <c r="I165" s="24">
        <f>VLOOKUP($A165,FedFundsRates!$A$2:$MM$3000,MATCH("FedFundsRate",FedFundsRates!$A$2:$MM$2,0),FALSE)</f>
        <v>5.7966666666666669</v>
      </c>
    </row>
    <row r="166" spans="1:9" x14ac:dyDescent="0.25">
      <c r="A166" s="6">
        <v>35018</v>
      </c>
      <c r="B166" s="79">
        <f>VLOOKUP($A166,FedFundsRates!$A$2:$MM$3000,MATCH(B$2,FedFundsRates!$A$2:$MM$2,0),FALSE)</f>
        <v>5.7966666666666669</v>
      </c>
      <c r="C166" s="79" t="e">
        <f>VLOOKUP($A166,NaturalRateMeasures!$A$2:$MK$3000,MATCH(C$2,NaturalRateMeasures!$A$2:$MK$2,0),FALSE)</f>
        <v>#N/A</v>
      </c>
      <c r="D166" s="79">
        <f>VLOOKUP($A166,InflationTargetMeasures!$A$2:$MM$3000,MATCH(D$2,InflationTargetMeasures!$A$2:$MM$2,0),FALSE)</f>
        <v>2</v>
      </c>
      <c r="E166" s="79" t="e">
        <f>VLOOKUP($A166,GapMeasures!$A$2:$LA$3000,MATCH(E$2,GapMeasures!$A$2:$LA$2,0),FALSE)</f>
        <v>#N/A</v>
      </c>
      <c r="F166" s="79">
        <f>VLOOKUP($A166,InflationMeasures!$A$2:$LM$3000,MATCH(F$2,InflationMeasures!$A$2:$LM$2,0),FALSE)</f>
        <v>2.1125131011202392</v>
      </c>
      <c r="G166" s="25">
        <v>35018</v>
      </c>
      <c r="H166" s="24" t="e">
        <f t="shared" si="2"/>
        <v>#N/A</v>
      </c>
      <c r="I166" s="24">
        <f>VLOOKUP($A166,FedFundsRates!$A$2:$MM$3000,MATCH("FedFundsRate",FedFundsRates!$A$2:$MM$2,0),FALSE)</f>
        <v>5.7199999999999989</v>
      </c>
    </row>
    <row r="167" spans="1:9" x14ac:dyDescent="0.25">
      <c r="A167" s="6">
        <v>35110</v>
      </c>
      <c r="B167" s="79">
        <f>VLOOKUP($A167,FedFundsRates!$A$2:$MM$3000,MATCH(B$2,FedFundsRates!$A$2:$MM$2,0),FALSE)</f>
        <v>5.7199999999999989</v>
      </c>
      <c r="C167" s="79" t="e">
        <f>VLOOKUP($A167,NaturalRateMeasures!$A$2:$MK$3000,MATCH(C$2,NaturalRateMeasures!$A$2:$MK$2,0),FALSE)</f>
        <v>#N/A</v>
      </c>
      <c r="D167" s="79">
        <f>VLOOKUP($A167,InflationTargetMeasures!$A$2:$MM$3000,MATCH(D$2,InflationTargetMeasures!$A$2:$MM$2,0),FALSE)</f>
        <v>2</v>
      </c>
      <c r="E167" s="79" t="e">
        <f>VLOOKUP($A167,GapMeasures!$A$2:$LA$3000,MATCH(E$2,GapMeasures!$A$2:$LA$2,0),FALSE)</f>
        <v>#N/A</v>
      </c>
      <c r="F167" s="79">
        <f>VLOOKUP($A167,InflationMeasures!$A$2:$LM$3000,MATCH(F$2,InflationMeasures!$A$2:$LM$2,0),FALSE)</f>
        <v>1.9782808860965062</v>
      </c>
      <c r="G167" s="25">
        <v>35110</v>
      </c>
      <c r="H167" s="24" t="e">
        <f t="shared" si="2"/>
        <v>#N/A</v>
      </c>
      <c r="I167" s="24">
        <f>VLOOKUP($A167,FedFundsRates!$A$2:$MM$3000,MATCH("FedFundsRate",FedFundsRates!$A$2:$MM$2,0),FALSE)</f>
        <v>5.3633333333333333</v>
      </c>
    </row>
    <row r="168" spans="1:9" x14ac:dyDescent="0.25">
      <c r="A168" s="6">
        <v>35200</v>
      </c>
      <c r="B168" s="79">
        <f>VLOOKUP($A168,FedFundsRates!$A$2:$MM$3000,MATCH(B$2,FedFundsRates!$A$2:$MM$2,0),FALSE)</f>
        <v>5.3633333333333333</v>
      </c>
      <c r="C168" s="79" t="e">
        <f>VLOOKUP($A168,NaturalRateMeasures!$A$2:$MK$3000,MATCH(C$2,NaturalRateMeasures!$A$2:$MK$2,0),FALSE)</f>
        <v>#N/A</v>
      </c>
      <c r="D168" s="79">
        <f>VLOOKUP($A168,InflationTargetMeasures!$A$2:$MM$3000,MATCH(D$2,InflationTargetMeasures!$A$2:$MM$2,0),FALSE)</f>
        <v>2</v>
      </c>
      <c r="E168" s="79" t="e">
        <f>VLOOKUP($A168,GapMeasures!$A$2:$LA$3000,MATCH(E$2,GapMeasures!$A$2:$LA$2,0),FALSE)</f>
        <v>#N/A</v>
      </c>
      <c r="F168" s="79">
        <f>VLOOKUP($A168,InflationMeasures!$A$2:$LM$3000,MATCH(F$2,InflationMeasures!$A$2:$LM$2,0),FALSE)</f>
        <v>1.8602772916946897</v>
      </c>
      <c r="G168" s="25">
        <v>35200</v>
      </c>
      <c r="H168" s="24" t="e">
        <f t="shared" si="2"/>
        <v>#N/A</v>
      </c>
      <c r="I168" s="24">
        <f>VLOOKUP($A168,FedFundsRates!$A$2:$MM$3000,MATCH("FedFundsRate",FedFundsRates!$A$2:$MM$2,0),FALSE)</f>
        <v>5.2433333333333332</v>
      </c>
    </row>
    <row r="169" spans="1:9" x14ac:dyDescent="0.25">
      <c r="A169" s="6">
        <v>35292</v>
      </c>
      <c r="B169" s="79">
        <f>VLOOKUP($A169,FedFundsRates!$A$2:$MM$3000,MATCH(B$2,FedFundsRates!$A$2:$MM$2,0),FALSE)</f>
        <v>5.2433333333333332</v>
      </c>
      <c r="C169" s="79" t="e">
        <f>VLOOKUP($A169,NaturalRateMeasures!$A$2:$MK$3000,MATCH(C$2,NaturalRateMeasures!$A$2:$MK$2,0),FALSE)</f>
        <v>#N/A</v>
      </c>
      <c r="D169" s="79">
        <f>VLOOKUP($A169,InflationTargetMeasures!$A$2:$MM$3000,MATCH(D$2,InflationTargetMeasures!$A$2:$MM$2,0),FALSE)</f>
        <v>2</v>
      </c>
      <c r="E169" s="79" t="e">
        <f>VLOOKUP($A169,GapMeasures!$A$2:$LA$3000,MATCH(E$2,GapMeasures!$A$2:$LA$2,0),FALSE)</f>
        <v>#N/A</v>
      </c>
      <c r="F169" s="79">
        <f>VLOOKUP($A169,InflationMeasures!$A$2:$LM$3000,MATCH(F$2,InflationMeasures!$A$2:$LM$2,0),FALSE)</f>
        <v>1.8393976742939744</v>
      </c>
      <c r="G169" s="25">
        <v>35292</v>
      </c>
      <c r="H169" s="24" t="e">
        <f t="shared" si="2"/>
        <v>#N/A</v>
      </c>
      <c r="I169" s="24">
        <f>VLOOKUP($A169,FedFundsRates!$A$2:$MM$3000,MATCH("FedFundsRate",FedFundsRates!$A$2:$MM$2,0),FALSE)</f>
        <v>5.3066666666666675</v>
      </c>
    </row>
    <row r="170" spans="1:9" x14ac:dyDescent="0.25">
      <c r="A170" s="6">
        <v>35384</v>
      </c>
      <c r="B170" s="79">
        <f>VLOOKUP($A170,FedFundsRates!$A$2:$MM$3000,MATCH(B$2,FedFundsRates!$A$2:$MM$2,0),FALSE)</f>
        <v>5.3066666666666675</v>
      </c>
      <c r="C170" s="79" t="e">
        <f>VLOOKUP($A170,NaturalRateMeasures!$A$2:$MK$3000,MATCH(C$2,NaturalRateMeasures!$A$2:$MK$2,0),FALSE)</f>
        <v>#N/A</v>
      </c>
      <c r="D170" s="79">
        <f>VLOOKUP($A170,InflationTargetMeasures!$A$2:$MM$3000,MATCH(D$2,InflationTargetMeasures!$A$2:$MM$2,0),FALSE)</f>
        <v>2</v>
      </c>
      <c r="E170" s="79" t="e">
        <f>VLOOKUP($A170,GapMeasures!$A$2:$LA$3000,MATCH(E$2,GapMeasures!$A$2:$LA$2,0),FALSE)</f>
        <v>#N/A</v>
      </c>
      <c r="F170" s="79">
        <f>VLOOKUP($A170,InflationMeasures!$A$2:$LM$3000,MATCH(F$2,InflationMeasures!$A$2:$LM$2,0),FALSE)</f>
        <v>1.9075167624201805</v>
      </c>
      <c r="G170" s="25">
        <v>35384</v>
      </c>
      <c r="H170" s="24" t="e">
        <f t="shared" si="2"/>
        <v>#N/A</v>
      </c>
      <c r="I170" s="24">
        <f>VLOOKUP($A170,FedFundsRates!$A$2:$MM$3000,MATCH("FedFundsRate",FedFundsRates!$A$2:$MM$2,0),FALSE)</f>
        <v>5.28</v>
      </c>
    </row>
    <row r="171" spans="1:9" x14ac:dyDescent="0.25">
      <c r="A171" s="6">
        <v>35476</v>
      </c>
      <c r="B171" s="79">
        <f>VLOOKUP($A171,FedFundsRates!$A$2:$MM$3000,MATCH(B$2,FedFundsRates!$A$2:$MM$2,0),FALSE)</f>
        <v>5.28</v>
      </c>
      <c r="C171" s="79" t="e">
        <f>VLOOKUP($A171,NaturalRateMeasures!$A$2:$MK$3000,MATCH(C$2,NaturalRateMeasures!$A$2:$MK$2,0),FALSE)</f>
        <v>#N/A</v>
      </c>
      <c r="D171" s="79">
        <f>VLOOKUP($A171,InflationTargetMeasures!$A$2:$MM$3000,MATCH(D$2,InflationTargetMeasures!$A$2:$MM$2,0),FALSE)</f>
        <v>2</v>
      </c>
      <c r="E171" s="79" t="e">
        <f>VLOOKUP($A171,GapMeasures!$A$2:$LA$3000,MATCH(E$2,GapMeasures!$A$2:$LA$2,0),FALSE)</f>
        <v>#N/A</v>
      </c>
      <c r="F171" s="79">
        <f>VLOOKUP($A171,InflationMeasures!$A$2:$LM$3000,MATCH(F$2,InflationMeasures!$A$2:$LM$2,0),FALSE)</f>
        <v>1.9080371250647321</v>
      </c>
      <c r="G171" s="25">
        <v>35476</v>
      </c>
      <c r="H171" s="24" t="e">
        <f t="shared" si="2"/>
        <v>#N/A</v>
      </c>
      <c r="I171" s="24">
        <f>VLOOKUP($A171,FedFundsRates!$A$2:$MM$3000,MATCH("FedFundsRate",FedFundsRates!$A$2:$MM$2,0),FALSE)</f>
        <v>5.2766666666666673</v>
      </c>
    </row>
    <row r="172" spans="1:9" x14ac:dyDescent="0.25">
      <c r="A172" s="6">
        <v>35565</v>
      </c>
      <c r="B172" s="79">
        <f>VLOOKUP($A172,FedFundsRates!$A$2:$MM$3000,MATCH(B$2,FedFundsRates!$A$2:$MM$2,0),FALSE)</f>
        <v>5.2766666666666673</v>
      </c>
      <c r="C172" s="79" t="e">
        <f>VLOOKUP($A172,NaturalRateMeasures!$A$2:$MK$3000,MATCH(C$2,NaturalRateMeasures!$A$2:$MK$2,0),FALSE)</f>
        <v>#N/A</v>
      </c>
      <c r="D172" s="79">
        <f>VLOOKUP($A172,InflationTargetMeasures!$A$2:$MM$3000,MATCH(D$2,InflationTargetMeasures!$A$2:$MM$2,0),FALSE)</f>
        <v>2</v>
      </c>
      <c r="E172" s="79" t="e">
        <f>VLOOKUP($A172,GapMeasures!$A$2:$LA$3000,MATCH(E$2,GapMeasures!$A$2:$LA$2,0),FALSE)</f>
        <v>#N/A</v>
      </c>
      <c r="F172" s="79">
        <f>VLOOKUP($A172,InflationMeasures!$A$2:$LM$3000,MATCH(F$2,InflationMeasures!$A$2:$LM$2,0),FALSE)</f>
        <v>1.9531662966487007</v>
      </c>
      <c r="G172" s="25">
        <v>35565</v>
      </c>
      <c r="H172" s="24" t="e">
        <f t="shared" si="2"/>
        <v>#N/A</v>
      </c>
      <c r="I172" s="24">
        <f>VLOOKUP($A172,FedFundsRates!$A$2:$MM$3000,MATCH("FedFundsRate",FedFundsRates!$A$2:$MM$2,0),FALSE)</f>
        <v>5.5233333333333334</v>
      </c>
    </row>
    <row r="173" spans="1:9" x14ac:dyDescent="0.25">
      <c r="A173" s="6">
        <v>35657</v>
      </c>
      <c r="B173" s="79">
        <f>VLOOKUP($A173,FedFundsRates!$A$2:$MM$3000,MATCH(B$2,FedFundsRates!$A$2:$MM$2,0),FALSE)</f>
        <v>5.5233333333333334</v>
      </c>
      <c r="C173" s="79" t="e">
        <f>VLOOKUP($A173,NaturalRateMeasures!$A$2:$MK$3000,MATCH(C$2,NaturalRateMeasures!$A$2:$MK$2,0),FALSE)</f>
        <v>#N/A</v>
      </c>
      <c r="D173" s="79">
        <f>VLOOKUP($A173,InflationTargetMeasures!$A$2:$MM$3000,MATCH(D$2,InflationTargetMeasures!$A$2:$MM$2,0),FALSE)</f>
        <v>2</v>
      </c>
      <c r="E173" s="79" t="e">
        <f>VLOOKUP($A173,GapMeasures!$A$2:$LA$3000,MATCH(E$2,GapMeasures!$A$2:$LA$2,0),FALSE)</f>
        <v>#N/A</v>
      </c>
      <c r="F173" s="79">
        <f>VLOOKUP($A173,InflationMeasures!$A$2:$LM$3000,MATCH(F$2,InflationMeasures!$A$2:$LM$2,0),FALSE)</f>
        <v>1.7272452214636136</v>
      </c>
      <c r="G173" s="25">
        <v>35657</v>
      </c>
      <c r="H173" s="24" t="e">
        <f t="shared" si="2"/>
        <v>#N/A</v>
      </c>
      <c r="I173" s="24">
        <f>VLOOKUP($A173,FedFundsRates!$A$2:$MM$3000,MATCH("FedFundsRate",FedFundsRates!$A$2:$MM$2,0),FALSE)</f>
        <v>5.5333333333333323</v>
      </c>
    </row>
    <row r="174" spans="1:9" x14ac:dyDescent="0.25">
      <c r="A174" s="6">
        <v>35749</v>
      </c>
      <c r="B174" s="79">
        <f>VLOOKUP($A174,FedFundsRates!$A$2:$MM$3000,MATCH(B$2,FedFundsRates!$A$2:$MM$2,0),FALSE)</f>
        <v>5.5333333333333323</v>
      </c>
      <c r="C174" s="79" t="e">
        <f>VLOOKUP($A174,NaturalRateMeasures!$A$2:$MK$3000,MATCH(C$2,NaturalRateMeasures!$A$2:$MK$2,0),FALSE)</f>
        <v>#N/A</v>
      </c>
      <c r="D174" s="79">
        <f>VLOOKUP($A174,InflationTargetMeasures!$A$2:$MM$3000,MATCH(D$2,InflationTargetMeasures!$A$2:$MM$2,0),FALSE)</f>
        <v>2</v>
      </c>
      <c r="E174" s="79" t="e">
        <f>VLOOKUP($A174,GapMeasures!$A$2:$LA$3000,MATCH(E$2,GapMeasures!$A$2:$LA$2,0),FALSE)</f>
        <v>#N/A</v>
      </c>
      <c r="F174" s="79">
        <f>VLOOKUP($A174,InflationMeasures!$A$2:$LM$3000,MATCH(F$2,InflationMeasures!$A$2:$LM$2,0),FALSE)</f>
        <v>1.4715500327011188</v>
      </c>
      <c r="G174" s="25">
        <v>35749</v>
      </c>
      <c r="H174" s="24" t="e">
        <f t="shared" si="2"/>
        <v>#N/A</v>
      </c>
      <c r="I174" s="24">
        <f>VLOOKUP($A174,FedFundsRates!$A$2:$MM$3000,MATCH("FedFundsRate",FedFundsRates!$A$2:$MM$2,0),FALSE)</f>
        <v>5.5066666666666668</v>
      </c>
    </row>
    <row r="175" spans="1:9" x14ac:dyDescent="0.25">
      <c r="A175" s="6">
        <v>35841</v>
      </c>
      <c r="B175" s="79">
        <f>VLOOKUP($A175,FedFundsRates!$A$2:$MM$3000,MATCH(B$2,FedFundsRates!$A$2:$MM$2,0),FALSE)</f>
        <v>5.5066666666666668</v>
      </c>
      <c r="C175" s="79" t="e">
        <f>VLOOKUP($A175,NaturalRateMeasures!$A$2:$MK$3000,MATCH(C$2,NaturalRateMeasures!$A$2:$MK$2,0),FALSE)</f>
        <v>#N/A</v>
      </c>
      <c r="D175" s="79">
        <f>VLOOKUP($A175,InflationTargetMeasures!$A$2:$MM$3000,MATCH(D$2,InflationTargetMeasures!$A$2:$MM$2,0),FALSE)</f>
        <v>2</v>
      </c>
      <c r="E175" s="79" t="e">
        <f>VLOOKUP($A175,GapMeasures!$A$2:$LA$3000,MATCH(E$2,GapMeasures!$A$2:$LA$2,0),FALSE)</f>
        <v>#N/A</v>
      </c>
      <c r="F175" s="79">
        <f>VLOOKUP($A175,InflationMeasures!$A$2:$LM$3000,MATCH(F$2,InflationMeasures!$A$2:$LM$2,0),FALSE)</f>
        <v>1.3732899022801393</v>
      </c>
      <c r="G175" s="25">
        <v>35841</v>
      </c>
      <c r="H175" s="24" t="e">
        <f t="shared" si="2"/>
        <v>#N/A</v>
      </c>
      <c r="I175" s="24">
        <f>VLOOKUP($A175,FedFundsRates!$A$2:$MM$3000,MATCH("FedFundsRate",FedFundsRates!$A$2:$MM$2,0),FALSE)</f>
        <v>5.5200000000000005</v>
      </c>
    </row>
    <row r="176" spans="1:9" x14ac:dyDescent="0.25">
      <c r="A176" s="6">
        <v>35930</v>
      </c>
      <c r="B176" s="79">
        <f>VLOOKUP($A176,FedFundsRates!$A$2:$MM$3000,MATCH(B$2,FedFundsRates!$A$2:$MM$2,0),FALSE)</f>
        <v>5.5200000000000005</v>
      </c>
      <c r="C176" s="79" t="e">
        <f>VLOOKUP($A176,NaturalRateMeasures!$A$2:$MK$3000,MATCH(C$2,NaturalRateMeasures!$A$2:$MK$2,0),FALSE)</f>
        <v>#N/A</v>
      </c>
      <c r="D176" s="79">
        <f>VLOOKUP($A176,InflationTargetMeasures!$A$2:$MM$3000,MATCH(D$2,InflationTargetMeasures!$A$2:$MM$2,0),FALSE)</f>
        <v>2</v>
      </c>
      <c r="E176" s="79" t="e">
        <f>VLOOKUP($A176,GapMeasures!$A$2:$LA$3000,MATCH(E$2,GapMeasures!$A$2:$LA$2,0),FALSE)</f>
        <v>#N/A</v>
      </c>
      <c r="F176" s="79">
        <f>VLOOKUP($A176,InflationMeasures!$A$2:$LM$3000,MATCH(F$2,InflationMeasures!$A$2:$LM$2,0),FALSE)</f>
        <v>1.1561892417368602</v>
      </c>
      <c r="G176" s="25">
        <v>35930</v>
      </c>
      <c r="H176" s="24" t="e">
        <f t="shared" si="2"/>
        <v>#N/A</v>
      </c>
      <c r="I176" s="24">
        <f>VLOOKUP($A176,FedFundsRates!$A$2:$MM$3000,MATCH("FedFundsRate",FedFundsRates!$A$2:$MM$2,0),FALSE)</f>
        <v>5.5</v>
      </c>
    </row>
    <row r="177" spans="1:9" x14ac:dyDescent="0.25">
      <c r="A177" s="6">
        <v>36022</v>
      </c>
      <c r="B177" s="79">
        <f>VLOOKUP($A177,FedFundsRates!$A$2:$MM$3000,MATCH(B$2,FedFundsRates!$A$2:$MM$2,0),FALSE)</f>
        <v>5.5</v>
      </c>
      <c r="C177" s="79" t="e">
        <f>VLOOKUP($A177,NaturalRateMeasures!$A$2:$MK$3000,MATCH(C$2,NaturalRateMeasures!$A$2:$MK$2,0),FALSE)</f>
        <v>#N/A</v>
      </c>
      <c r="D177" s="79">
        <f>VLOOKUP($A177,InflationTargetMeasures!$A$2:$MM$3000,MATCH(D$2,InflationTargetMeasures!$A$2:$MM$2,0),FALSE)</f>
        <v>2</v>
      </c>
      <c r="E177" s="79" t="e">
        <f>VLOOKUP($A177,GapMeasures!$A$2:$LA$3000,MATCH(E$2,GapMeasures!$A$2:$LA$2,0),FALSE)</f>
        <v>#N/A</v>
      </c>
      <c r="F177" s="79">
        <f>VLOOKUP($A177,InflationMeasures!$A$2:$LM$3000,MATCH(F$2,InflationMeasures!$A$2:$LM$2,0),FALSE)</f>
        <v>1.2789344368291822</v>
      </c>
      <c r="G177" s="25">
        <v>36022</v>
      </c>
      <c r="H177" s="24" t="e">
        <f t="shared" si="2"/>
        <v>#N/A</v>
      </c>
      <c r="I177" s="24">
        <f>VLOOKUP($A177,FedFundsRates!$A$2:$MM$3000,MATCH("FedFundsRate",FedFundsRates!$A$2:$MM$2,0),FALSE)</f>
        <v>5.5333333333333341</v>
      </c>
    </row>
    <row r="178" spans="1:9" x14ac:dyDescent="0.25">
      <c r="A178" s="6">
        <v>36114</v>
      </c>
      <c r="B178" s="79">
        <f>VLOOKUP($A178,FedFundsRates!$A$2:$MM$3000,MATCH(B$2,FedFundsRates!$A$2:$MM$2,0),FALSE)</f>
        <v>5.5333333333333341</v>
      </c>
      <c r="C178" s="79" t="e">
        <f>VLOOKUP($A178,NaturalRateMeasures!$A$2:$MK$3000,MATCH(C$2,NaturalRateMeasures!$A$2:$MK$2,0),FALSE)</f>
        <v>#N/A</v>
      </c>
      <c r="D178" s="79">
        <f>VLOOKUP($A178,InflationTargetMeasures!$A$2:$MM$3000,MATCH(D$2,InflationTargetMeasures!$A$2:$MM$2,0),FALSE)</f>
        <v>2</v>
      </c>
      <c r="E178" s="79" t="e">
        <f>VLOOKUP($A178,GapMeasures!$A$2:$LA$3000,MATCH(E$2,GapMeasures!$A$2:$LA$2,0),FALSE)</f>
        <v>#N/A</v>
      </c>
      <c r="F178" s="79">
        <f>VLOOKUP($A178,InflationMeasures!$A$2:$LM$3000,MATCH(F$2,InflationMeasures!$A$2:$LM$2,0),FALSE)</f>
        <v>1.2800515630035481</v>
      </c>
      <c r="G178" s="25">
        <v>36114</v>
      </c>
      <c r="H178" s="24" t="e">
        <f t="shared" si="2"/>
        <v>#N/A</v>
      </c>
      <c r="I178" s="24">
        <f>VLOOKUP($A178,FedFundsRates!$A$2:$MM$3000,MATCH("FedFundsRate",FedFundsRates!$A$2:$MM$2,0),FALSE)</f>
        <v>4.8600000000000003</v>
      </c>
    </row>
    <row r="179" spans="1:9" x14ac:dyDescent="0.25">
      <c r="A179" s="6">
        <v>36206</v>
      </c>
      <c r="B179" s="79">
        <f>VLOOKUP($A179,FedFundsRates!$A$2:$MM$3000,MATCH(B$2,FedFundsRates!$A$2:$MM$2,0),FALSE)</f>
        <v>4.8600000000000003</v>
      </c>
      <c r="C179" s="79" t="e">
        <f>VLOOKUP($A179,NaturalRateMeasures!$A$2:$MK$3000,MATCH(C$2,NaturalRateMeasures!$A$2:$MK$2,0),FALSE)</f>
        <v>#N/A</v>
      </c>
      <c r="D179" s="79">
        <f>VLOOKUP($A179,InflationTargetMeasures!$A$2:$MM$3000,MATCH(D$2,InflationTargetMeasures!$A$2:$MM$2,0),FALSE)</f>
        <v>2</v>
      </c>
      <c r="E179" s="79" t="e">
        <f>VLOOKUP($A179,GapMeasures!$A$2:$LA$3000,MATCH(E$2,GapMeasures!$A$2:$LA$2,0),FALSE)</f>
        <v>#N/A</v>
      </c>
      <c r="F179" s="79">
        <f>VLOOKUP($A179,InflationMeasures!$A$2:$LM$3000,MATCH(F$2,InflationMeasures!$A$2:$LM$2,0),FALSE)</f>
        <v>1.2364402858464851</v>
      </c>
      <c r="G179" s="25">
        <v>36206</v>
      </c>
      <c r="H179" s="24" t="e">
        <f t="shared" si="2"/>
        <v>#N/A</v>
      </c>
      <c r="I179" s="24">
        <f>VLOOKUP($A179,FedFundsRates!$A$2:$MM$3000,MATCH("FedFundsRate",FedFundsRates!$A$2:$MM$2,0),FALSE)</f>
        <v>4.7333333333333334</v>
      </c>
    </row>
    <row r="180" spans="1:9" x14ac:dyDescent="0.25">
      <c r="A180" s="6">
        <v>36295</v>
      </c>
      <c r="B180" s="79">
        <f>VLOOKUP($A180,FedFundsRates!$A$2:$MM$3000,MATCH(B$2,FedFundsRates!$A$2:$MM$2,0),FALSE)</f>
        <v>4.7333333333333334</v>
      </c>
      <c r="C180" s="79" t="e">
        <f>VLOOKUP($A180,NaturalRateMeasures!$A$2:$MK$3000,MATCH(C$2,NaturalRateMeasures!$A$2:$MK$2,0),FALSE)</f>
        <v>#N/A</v>
      </c>
      <c r="D180" s="79">
        <f>VLOOKUP($A180,InflationTargetMeasures!$A$2:$MM$3000,MATCH(D$2,InflationTargetMeasures!$A$2:$MM$2,0),FALSE)</f>
        <v>2</v>
      </c>
      <c r="E180" s="79" t="e">
        <f>VLOOKUP($A180,GapMeasures!$A$2:$LA$3000,MATCH(E$2,GapMeasures!$A$2:$LA$2,0),FALSE)</f>
        <v>#N/A</v>
      </c>
      <c r="F180" s="79">
        <f>VLOOKUP($A180,InflationMeasures!$A$2:$LM$3000,MATCH(F$2,InflationMeasures!$A$2:$LM$2,0),FALSE)</f>
        <v>1.277517234309733</v>
      </c>
      <c r="G180" s="25">
        <v>36295</v>
      </c>
      <c r="H180" s="24" t="e">
        <f t="shared" si="2"/>
        <v>#N/A</v>
      </c>
      <c r="I180" s="24">
        <f>VLOOKUP($A180,FedFundsRates!$A$2:$MM$3000,MATCH("FedFundsRate",FedFundsRates!$A$2:$MM$2,0),FALSE)</f>
        <v>4.746666666666667</v>
      </c>
    </row>
    <row r="181" spans="1:9" x14ac:dyDescent="0.25">
      <c r="A181" s="6">
        <v>36387</v>
      </c>
      <c r="B181" s="79">
        <f>VLOOKUP($A181,FedFundsRates!$A$2:$MM$3000,MATCH(B$2,FedFundsRates!$A$2:$MM$2,0),FALSE)</f>
        <v>4.746666666666667</v>
      </c>
      <c r="C181" s="79" t="e">
        <f>VLOOKUP($A181,NaturalRateMeasures!$A$2:$MK$3000,MATCH(C$2,NaturalRateMeasures!$A$2:$MK$2,0),FALSE)</f>
        <v>#N/A</v>
      </c>
      <c r="D181" s="79">
        <f>VLOOKUP($A181,InflationTargetMeasures!$A$2:$MM$3000,MATCH(D$2,InflationTargetMeasures!$A$2:$MM$2,0),FALSE)</f>
        <v>2</v>
      </c>
      <c r="E181" s="79" t="e">
        <f>VLOOKUP($A181,GapMeasures!$A$2:$LA$3000,MATCH(E$2,GapMeasures!$A$2:$LA$2,0),FALSE)</f>
        <v>#N/A</v>
      </c>
      <c r="F181" s="79">
        <f>VLOOKUP($A181,InflationMeasures!$A$2:$LM$3000,MATCH(F$2,InflationMeasures!$A$2:$LM$2,0),FALSE)</f>
        <v>1.2908745004404976</v>
      </c>
      <c r="G181" s="25">
        <v>36387</v>
      </c>
      <c r="H181" s="24" t="e">
        <f t="shared" si="2"/>
        <v>#N/A</v>
      </c>
      <c r="I181" s="24">
        <f>VLOOKUP($A181,FedFundsRates!$A$2:$MM$3000,MATCH("FedFundsRate",FedFundsRates!$A$2:$MM$2,0),FALSE)</f>
        <v>5.0933333333333337</v>
      </c>
    </row>
    <row r="182" spans="1:9" x14ac:dyDescent="0.25">
      <c r="A182" s="6">
        <v>36479</v>
      </c>
      <c r="B182" s="79">
        <f>VLOOKUP($A182,FedFundsRates!$A$2:$MM$3000,MATCH(B$2,FedFundsRates!$A$2:$MM$2,0),FALSE)</f>
        <v>5.0933333333333337</v>
      </c>
      <c r="C182" s="79" t="e">
        <f>VLOOKUP($A182,NaturalRateMeasures!$A$2:$MK$3000,MATCH(C$2,NaturalRateMeasures!$A$2:$MK$2,0),FALSE)</f>
        <v>#N/A</v>
      </c>
      <c r="D182" s="79">
        <f>VLOOKUP($A182,InflationTargetMeasures!$A$2:$MM$3000,MATCH(D$2,InflationTargetMeasures!$A$2:$MM$2,0),FALSE)</f>
        <v>2</v>
      </c>
      <c r="E182" s="79" t="e">
        <f>VLOOKUP($A182,GapMeasures!$A$2:$LA$3000,MATCH(E$2,GapMeasures!$A$2:$LA$2,0),FALSE)</f>
        <v>#N/A</v>
      </c>
      <c r="F182" s="79">
        <f>VLOOKUP($A182,InflationMeasures!$A$2:$LM$3000,MATCH(F$2,InflationMeasures!$A$2:$LM$2,0),FALSE)</f>
        <v>1.444608492006938</v>
      </c>
      <c r="G182" s="25">
        <v>36479</v>
      </c>
      <c r="H182" s="24" t="e">
        <f t="shared" si="2"/>
        <v>#N/A</v>
      </c>
      <c r="I182" s="24">
        <f>VLOOKUP($A182,FedFundsRates!$A$2:$MM$3000,MATCH("FedFundsRate",FedFundsRates!$A$2:$MM$2,0),FALSE)</f>
        <v>5.3066666666666675</v>
      </c>
    </row>
    <row r="183" spans="1:9" x14ac:dyDescent="0.25">
      <c r="A183" s="6">
        <v>36571</v>
      </c>
      <c r="B183" s="79">
        <f>VLOOKUP($A183,FedFundsRates!$A$2:$MM$3000,MATCH(B$2,FedFundsRates!$A$2:$MM$2,0),FALSE)</f>
        <v>5.3066666666666675</v>
      </c>
      <c r="C183" s="79" t="e">
        <f>VLOOKUP($A183,NaturalRateMeasures!$A$2:$MK$3000,MATCH(C$2,NaturalRateMeasures!$A$2:$MK$2,0),FALSE)</f>
        <v>#N/A</v>
      </c>
      <c r="D183" s="79">
        <f>VLOOKUP($A183,InflationTargetMeasures!$A$2:$MM$3000,MATCH(D$2,InflationTargetMeasures!$A$2:$MM$2,0),FALSE)</f>
        <v>2</v>
      </c>
      <c r="E183" s="79" t="e">
        <f>VLOOKUP($A183,GapMeasures!$A$2:$LA$3000,MATCH(E$2,GapMeasures!$A$2:$LA$2,0),FALSE)</f>
        <v>#N/A</v>
      </c>
      <c r="F183" s="79">
        <f>VLOOKUP($A183,InflationMeasures!$A$2:$LM$3000,MATCH(F$2,InflationMeasures!$A$2:$LM$2,0),FALSE)</f>
        <v>1.7202854023309344</v>
      </c>
      <c r="G183" s="25">
        <v>36571</v>
      </c>
      <c r="H183" s="24" t="e">
        <f t="shared" si="2"/>
        <v>#N/A</v>
      </c>
      <c r="I183" s="24">
        <f>VLOOKUP($A183,FedFundsRates!$A$2:$MM$3000,MATCH("FedFundsRate",FedFundsRates!$A$2:$MM$2,0),FALSE)</f>
        <v>5.6766666666666667</v>
      </c>
    </row>
    <row r="184" spans="1:9" x14ac:dyDescent="0.25">
      <c r="A184" s="6">
        <v>36661</v>
      </c>
      <c r="B184" s="79">
        <f>VLOOKUP($A184,FedFundsRates!$A$2:$MM$3000,MATCH(B$2,FedFundsRates!$A$2:$MM$2,0),FALSE)</f>
        <v>5.6766666666666667</v>
      </c>
      <c r="C184" s="79" t="e">
        <f>VLOOKUP($A184,NaturalRateMeasures!$A$2:$MK$3000,MATCH(C$2,NaturalRateMeasures!$A$2:$MK$2,0),FALSE)</f>
        <v>#N/A</v>
      </c>
      <c r="D184" s="79">
        <f>VLOOKUP($A184,InflationTargetMeasures!$A$2:$MM$3000,MATCH(D$2,InflationTargetMeasures!$A$2:$MM$2,0),FALSE)</f>
        <v>2</v>
      </c>
      <c r="E184" s="79" t="e">
        <f>VLOOKUP($A184,GapMeasures!$A$2:$LA$3000,MATCH(E$2,GapMeasures!$A$2:$LA$2,0),FALSE)</f>
        <v>#N/A</v>
      </c>
      <c r="F184" s="79">
        <f>VLOOKUP($A184,InflationMeasures!$A$2:$LM$3000,MATCH(F$2,InflationMeasures!$A$2:$LM$2,0),FALSE)</f>
        <v>1.7219347410772023</v>
      </c>
      <c r="G184" s="25">
        <v>36661</v>
      </c>
      <c r="H184" s="24" t="e">
        <f t="shared" si="2"/>
        <v>#N/A</v>
      </c>
      <c r="I184" s="24">
        <f>VLOOKUP($A184,FedFundsRates!$A$2:$MM$3000,MATCH("FedFundsRate",FedFundsRates!$A$2:$MM$2,0),FALSE)</f>
        <v>6.2733333333333334</v>
      </c>
    </row>
    <row r="185" spans="1:9" x14ac:dyDescent="0.25">
      <c r="A185" s="6">
        <v>36753</v>
      </c>
      <c r="B185" s="79">
        <f>VLOOKUP($A185,FedFundsRates!$A$2:$MM$3000,MATCH(B$2,FedFundsRates!$A$2:$MM$2,0),FALSE)</f>
        <v>6.2733333333333334</v>
      </c>
      <c r="C185" s="79" t="e">
        <f>VLOOKUP($A185,NaturalRateMeasures!$A$2:$MK$3000,MATCH(C$2,NaturalRateMeasures!$A$2:$MK$2,0),FALSE)</f>
        <v>#N/A</v>
      </c>
      <c r="D185" s="79">
        <f>VLOOKUP($A185,InflationTargetMeasures!$A$2:$MM$3000,MATCH(D$2,InflationTargetMeasures!$A$2:$MM$2,0),FALSE)</f>
        <v>2</v>
      </c>
      <c r="E185" s="79" t="e">
        <f>VLOOKUP($A185,GapMeasures!$A$2:$LA$3000,MATCH(E$2,GapMeasures!$A$2:$LA$2,0),FALSE)</f>
        <v>#N/A</v>
      </c>
      <c r="F185" s="79">
        <f>VLOOKUP($A185,InflationMeasures!$A$2:$LM$3000,MATCH(F$2,InflationMeasures!$A$2:$LM$2,0),FALSE)</f>
        <v>1.8378923484180021</v>
      </c>
      <c r="G185" s="25">
        <v>36753</v>
      </c>
      <c r="H185" s="24" t="e">
        <f t="shared" si="2"/>
        <v>#N/A</v>
      </c>
      <c r="I185" s="24">
        <f>VLOOKUP($A185,FedFundsRates!$A$2:$MM$3000,MATCH("FedFundsRate",FedFundsRates!$A$2:$MM$2,0),FALSE)</f>
        <v>6.52</v>
      </c>
    </row>
    <row r="186" spans="1:9" x14ac:dyDescent="0.25">
      <c r="A186" s="6">
        <v>36845</v>
      </c>
      <c r="B186" s="79">
        <f>VLOOKUP($A186,FedFundsRates!$A$2:$MM$3000,MATCH(B$2,FedFundsRates!$A$2:$MM$2,0),FALSE)</f>
        <v>6.52</v>
      </c>
      <c r="C186" s="79" t="e">
        <f>VLOOKUP($A186,NaturalRateMeasures!$A$2:$MK$3000,MATCH(C$2,NaturalRateMeasures!$A$2:$MK$2,0),FALSE)</f>
        <v>#N/A</v>
      </c>
      <c r="D186" s="79">
        <f>VLOOKUP($A186,InflationTargetMeasures!$A$2:$MM$3000,MATCH(D$2,InflationTargetMeasures!$A$2:$MM$2,0),FALSE)</f>
        <v>2</v>
      </c>
      <c r="E186" s="79" t="e">
        <f>VLOOKUP($A186,GapMeasures!$A$2:$LA$3000,MATCH(E$2,GapMeasures!$A$2:$LA$2,0),FALSE)</f>
        <v>#N/A</v>
      </c>
      <c r="F186" s="79">
        <f>VLOOKUP($A186,InflationMeasures!$A$2:$LM$3000,MATCH(F$2,InflationMeasures!$A$2:$LM$2,0),FALSE)</f>
        <v>1.8644216654329027</v>
      </c>
      <c r="G186" s="25">
        <v>36845</v>
      </c>
      <c r="H186" s="24" t="e">
        <f t="shared" si="2"/>
        <v>#N/A</v>
      </c>
      <c r="I186" s="24">
        <f>VLOOKUP($A186,FedFundsRates!$A$2:$MM$3000,MATCH("FedFundsRate",FedFundsRates!$A$2:$MM$2,0),FALSE)</f>
        <v>6.4733333333333336</v>
      </c>
    </row>
    <row r="187" spans="1:9" x14ac:dyDescent="0.25">
      <c r="A187" s="6">
        <v>36937</v>
      </c>
      <c r="B187" s="79">
        <f>VLOOKUP($A187,FedFundsRates!$A$2:$MM$3000,MATCH(B$2,FedFundsRates!$A$2:$MM$2,0),FALSE)</f>
        <v>6.4733333333333336</v>
      </c>
      <c r="C187" s="79" t="e">
        <f>VLOOKUP($A187,NaturalRateMeasures!$A$2:$MK$3000,MATCH(C$2,NaturalRateMeasures!$A$2:$MK$2,0),FALSE)</f>
        <v>#N/A</v>
      </c>
      <c r="D187" s="79">
        <f>VLOOKUP($A187,InflationTargetMeasures!$A$2:$MM$3000,MATCH(D$2,InflationTargetMeasures!$A$2:$MM$2,0),FALSE)</f>
        <v>2</v>
      </c>
      <c r="E187" s="79" t="e">
        <f>VLOOKUP($A187,GapMeasures!$A$2:$LA$3000,MATCH(E$2,GapMeasures!$A$2:$LA$2,0),FALSE)</f>
        <v>#N/A</v>
      </c>
      <c r="F187" s="79">
        <f>VLOOKUP($A187,InflationMeasures!$A$2:$LM$3000,MATCH(F$2,InflationMeasures!$A$2:$LM$2,0),FALSE)</f>
        <v>1.9907390072515296</v>
      </c>
      <c r="G187" s="25">
        <v>36937</v>
      </c>
      <c r="H187" s="24" t="e">
        <f t="shared" si="2"/>
        <v>#N/A</v>
      </c>
      <c r="I187" s="24">
        <f>VLOOKUP($A187,FedFundsRates!$A$2:$MM$3000,MATCH("FedFundsRate",FedFundsRates!$A$2:$MM$2,0),FALSE)</f>
        <v>5.5933333333333337</v>
      </c>
    </row>
    <row r="188" spans="1:9" x14ac:dyDescent="0.25">
      <c r="A188" s="6">
        <v>37026</v>
      </c>
      <c r="B188" s="79">
        <f>VLOOKUP($A188,FedFundsRates!$A$2:$MM$3000,MATCH(B$2,FedFundsRates!$A$2:$MM$2,0),FALSE)</f>
        <v>5.5933333333333337</v>
      </c>
      <c r="C188" s="79" t="e">
        <f>VLOOKUP($A188,NaturalRateMeasures!$A$2:$MK$3000,MATCH(C$2,NaturalRateMeasures!$A$2:$MK$2,0),FALSE)</f>
        <v>#N/A</v>
      </c>
      <c r="D188" s="79">
        <f>VLOOKUP($A188,InflationTargetMeasures!$A$2:$MM$3000,MATCH(D$2,InflationTargetMeasures!$A$2:$MM$2,0),FALSE)</f>
        <v>2</v>
      </c>
      <c r="E188" s="79" t="e">
        <f>VLOOKUP($A188,GapMeasures!$A$2:$LA$3000,MATCH(E$2,GapMeasures!$A$2:$LA$2,0),FALSE)</f>
        <v>#N/A</v>
      </c>
      <c r="F188" s="79">
        <f>VLOOKUP($A188,InflationMeasures!$A$2:$LM$3000,MATCH(F$2,InflationMeasures!$A$2:$LM$2,0),FALSE)</f>
        <v>2.0211442786069567</v>
      </c>
      <c r="G188" s="25">
        <v>37026</v>
      </c>
      <c r="H188" s="24" t="e">
        <f t="shared" si="2"/>
        <v>#N/A</v>
      </c>
      <c r="I188" s="24">
        <f>VLOOKUP($A188,FedFundsRates!$A$2:$MM$3000,MATCH("FedFundsRate",FedFundsRates!$A$2:$MM$2,0),FALSE)</f>
        <v>4.3266666666666671</v>
      </c>
    </row>
    <row r="189" spans="1:9" x14ac:dyDescent="0.25">
      <c r="A189" s="6">
        <v>37118</v>
      </c>
      <c r="B189" s="79">
        <f>VLOOKUP($A189,FedFundsRates!$A$2:$MM$3000,MATCH(B$2,FedFundsRates!$A$2:$MM$2,0),FALSE)</f>
        <v>4.3266666666666671</v>
      </c>
      <c r="C189" s="79" t="e">
        <f>VLOOKUP($A189,NaturalRateMeasures!$A$2:$MK$3000,MATCH(C$2,NaturalRateMeasures!$A$2:$MK$2,0),FALSE)</f>
        <v>#N/A</v>
      </c>
      <c r="D189" s="79">
        <f>VLOOKUP($A189,InflationTargetMeasures!$A$2:$MM$3000,MATCH(D$2,InflationTargetMeasures!$A$2:$MM$2,0),FALSE)</f>
        <v>2</v>
      </c>
      <c r="E189" s="79" t="e">
        <f>VLOOKUP($A189,GapMeasures!$A$2:$LA$3000,MATCH(E$2,GapMeasures!$A$2:$LA$2,0),FALSE)</f>
        <v>#N/A</v>
      </c>
      <c r="F189" s="79">
        <f>VLOOKUP($A189,InflationMeasures!$A$2:$LM$3000,MATCH(F$2,InflationMeasures!$A$2:$LM$2,0),FALSE)</f>
        <v>1.7935832054265521</v>
      </c>
      <c r="G189" s="25">
        <v>37118</v>
      </c>
      <c r="H189" s="24" t="e">
        <f t="shared" si="2"/>
        <v>#N/A</v>
      </c>
      <c r="I189" s="24">
        <f>VLOOKUP($A189,FedFundsRates!$A$2:$MM$3000,MATCH("FedFundsRate",FedFundsRates!$A$2:$MM$2,0),FALSE)</f>
        <v>3.4966666666666666</v>
      </c>
    </row>
    <row r="190" spans="1:9" x14ac:dyDescent="0.25">
      <c r="A190" s="6">
        <v>37210</v>
      </c>
      <c r="B190" s="79">
        <f>VLOOKUP($A190,FedFundsRates!$A$2:$MM$3000,MATCH(B$2,FedFundsRates!$A$2:$MM$2,0),FALSE)</f>
        <v>3.4966666666666666</v>
      </c>
      <c r="C190" s="79" t="e">
        <f>VLOOKUP($A190,NaturalRateMeasures!$A$2:$MK$3000,MATCH(C$2,NaturalRateMeasures!$A$2:$MK$2,0),FALSE)</f>
        <v>#N/A</v>
      </c>
      <c r="D190" s="79">
        <f>VLOOKUP($A190,InflationTargetMeasures!$A$2:$MM$3000,MATCH(D$2,InflationTargetMeasures!$A$2:$MM$2,0),FALSE)</f>
        <v>2</v>
      </c>
      <c r="E190" s="79" t="e">
        <f>VLOOKUP($A190,GapMeasures!$A$2:$LA$3000,MATCH(E$2,GapMeasures!$A$2:$LA$2,0),FALSE)</f>
        <v>#N/A</v>
      </c>
      <c r="F190" s="79">
        <f>VLOOKUP($A190,InflationMeasures!$A$2:$LM$3000,MATCH(F$2,InflationMeasures!$A$2:$LM$2,0),FALSE)</f>
        <v>1.7797977558536404</v>
      </c>
      <c r="G190" s="25">
        <v>37210</v>
      </c>
      <c r="H190" s="24" t="e">
        <f t="shared" si="2"/>
        <v>#N/A</v>
      </c>
      <c r="I190" s="24">
        <f>VLOOKUP($A190,FedFundsRates!$A$2:$MM$3000,MATCH("FedFundsRate",FedFundsRates!$A$2:$MM$2,0),FALSE)</f>
        <v>2.1333333333333333</v>
      </c>
    </row>
    <row r="191" spans="1:9" x14ac:dyDescent="0.25">
      <c r="A191" s="6">
        <v>37302</v>
      </c>
      <c r="B191" s="79">
        <f>VLOOKUP($A191,FedFundsRates!$A$2:$MM$3000,MATCH(B$2,FedFundsRates!$A$2:$MM$2,0),FALSE)</f>
        <v>2.1333333333333333</v>
      </c>
      <c r="C191" s="79" t="e">
        <f>VLOOKUP($A191,NaturalRateMeasures!$A$2:$MK$3000,MATCH(C$2,NaturalRateMeasures!$A$2:$MK$2,0),FALSE)</f>
        <v>#N/A</v>
      </c>
      <c r="D191" s="79">
        <f>VLOOKUP($A191,InflationTargetMeasures!$A$2:$MM$3000,MATCH(D$2,InflationTargetMeasures!$A$2:$MM$2,0),FALSE)</f>
        <v>2</v>
      </c>
      <c r="E191" s="79" t="e">
        <f>VLOOKUP($A191,GapMeasures!$A$2:$LA$3000,MATCH(E$2,GapMeasures!$A$2:$LA$2,0),FALSE)</f>
        <v>#N/A</v>
      </c>
      <c r="F191" s="79">
        <f>VLOOKUP($A191,InflationMeasures!$A$2:$LM$3000,MATCH(F$2,InflationMeasures!$A$2:$LM$2,0),FALSE)</f>
        <v>1.4342356454060567</v>
      </c>
      <c r="G191" s="25">
        <v>37302</v>
      </c>
      <c r="H191" s="24" t="e">
        <f t="shared" si="2"/>
        <v>#N/A</v>
      </c>
      <c r="I191" s="24">
        <f>VLOOKUP($A191,FedFundsRates!$A$2:$MM$3000,MATCH("FedFundsRate",FedFundsRates!$A$2:$MM$2,0),FALSE)</f>
        <v>1.7333333333333332</v>
      </c>
    </row>
    <row r="192" spans="1:9" x14ac:dyDescent="0.25">
      <c r="A192" s="6">
        <v>37391</v>
      </c>
      <c r="B192" s="79">
        <f>VLOOKUP($A192,FedFundsRates!$A$2:$MM$3000,MATCH(B$2,FedFundsRates!$A$2:$MM$2,0),FALSE)</f>
        <v>1.7333333333333332</v>
      </c>
      <c r="C192" s="79" t="e">
        <f>VLOOKUP($A192,NaturalRateMeasures!$A$2:$MK$3000,MATCH(C$2,NaturalRateMeasures!$A$2:$MK$2,0),FALSE)</f>
        <v>#N/A</v>
      </c>
      <c r="D192" s="79">
        <f>VLOOKUP($A192,InflationTargetMeasures!$A$2:$MM$3000,MATCH(D$2,InflationTargetMeasures!$A$2:$MM$2,0),FALSE)</f>
        <v>2</v>
      </c>
      <c r="E192" s="79" t="e">
        <f>VLOOKUP($A192,GapMeasures!$A$2:$LA$3000,MATCH(E$2,GapMeasures!$A$2:$LA$2,0),FALSE)</f>
        <v>#N/A</v>
      </c>
      <c r="F192" s="79">
        <f>VLOOKUP($A192,InflationMeasures!$A$2:$LM$3000,MATCH(F$2,InflationMeasures!$A$2:$LM$2,0),FALSE)</f>
        <v>1.6080463273392187</v>
      </c>
      <c r="G192" s="25">
        <v>37391</v>
      </c>
      <c r="H192" s="24" t="e">
        <f t="shared" si="2"/>
        <v>#N/A</v>
      </c>
      <c r="I192" s="24">
        <f>VLOOKUP($A192,FedFundsRates!$A$2:$MM$3000,MATCH("FedFundsRate",FedFundsRates!$A$2:$MM$2,0),FALSE)</f>
        <v>1.75</v>
      </c>
    </row>
    <row r="193" spans="1:9" x14ac:dyDescent="0.25">
      <c r="A193" s="6">
        <v>37483</v>
      </c>
      <c r="B193" s="79">
        <f>VLOOKUP($A193,FedFundsRates!$A$2:$MM$3000,MATCH(B$2,FedFundsRates!$A$2:$MM$2,0),FALSE)</f>
        <v>1.75</v>
      </c>
      <c r="C193" s="79" t="e">
        <f>VLOOKUP($A193,NaturalRateMeasures!$A$2:$MK$3000,MATCH(C$2,NaturalRateMeasures!$A$2:$MK$2,0),FALSE)</f>
        <v>#N/A</v>
      </c>
      <c r="D193" s="79">
        <f>VLOOKUP($A193,InflationTargetMeasures!$A$2:$MM$3000,MATCH(D$2,InflationTargetMeasures!$A$2:$MM$2,0),FALSE)</f>
        <v>2</v>
      </c>
      <c r="E193" s="79" t="e">
        <f>VLOOKUP($A193,GapMeasures!$A$2:$LA$3000,MATCH(E$2,GapMeasures!$A$2:$LA$2,0),FALSE)</f>
        <v>#N/A</v>
      </c>
      <c r="F193" s="79">
        <f>VLOOKUP($A193,InflationMeasures!$A$2:$LM$3000,MATCH(F$2,InflationMeasures!$A$2:$LM$2,0),FALSE)</f>
        <v>1.8860123788562388</v>
      </c>
      <c r="G193" s="25">
        <v>37483</v>
      </c>
      <c r="H193" s="24" t="e">
        <f t="shared" si="2"/>
        <v>#N/A</v>
      </c>
      <c r="I193" s="24">
        <f>VLOOKUP($A193,FedFundsRates!$A$2:$MM$3000,MATCH("FedFundsRate",FedFundsRates!$A$2:$MM$2,0),FALSE)</f>
        <v>1.74</v>
      </c>
    </row>
    <row r="194" spans="1:9" x14ac:dyDescent="0.25">
      <c r="A194" s="6">
        <v>37575</v>
      </c>
      <c r="B194" s="79">
        <f>VLOOKUP($A194,FedFundsRates!$A$2:$MM$3000,MATCH(B$2,FedFundsRates!$A$2:$MM$2,0),FALSE)</f>
        <v>1.74</v>
      </c>
      <c r="C194" s="79" t="e">
        <f>VLOOKUP($A194,NaturalRateMeasures!$A$2:$MK$3000,MATCH(C$2,NaturalRateMeasures!$A$2:$MK$2,0),FALSE)</f>
        <v>#N/A</v>
      </c>
      <c r="D194" s="79">
        <f>VLOOKUP($A194,InflationTargetMeasures!$A$2:$MM$3000,MATCH(D$2,InflationTargetMeasures!$A$2:$MM$2,0),FALSE)</f>
        <v>2</v>
      </c>
      <c r="E194" s="79" t="e">
        <f>VLOOKUP($A194,GapMeasures!$A$2:$LA$3000,MATCH(E$2,GapMeasures!$A$2:$LA$2,0),FALSE)</f>
        <v>#N/A</v>
      </c>
      <c r="F194" s="79">
        <f>VLOOKUP($A194,InflationMeasures!$A$2:$LM$3000,MATCH(F$2,InflationMeasures!$A$2:$LM$2,0),FALSE)</f>
        <v>1.7571459689716074</v>
      </c>
      <c r="G194" s="25">
        <v>37575</v>
      </c>
      <c r="H194" s="24" t="e">
        <f t="shared" si="2"/>
        <v>#N/A</v>
      </c>
      <c r="I194" s="24">
        <f>VLOOKUP($A194,FedFundsRates!$A$2:$MM$3000,MATCH("FedFundsRate",FedFundsRates!$A$2:$MM$2,0),FALSE)</f>
        <v>1.4433333333333334</v>
      </c>
    </row>
    <row r="195" spans="1:9" x14ac:dyDescent="0.25">
      <c r="A195" s="6">
        <v>37667</v>
      </c>
      <c r="B195" s="79">
        <f>VLOOKUP($A195,FedFundsRates!$A$2:$MM$3000,MATCH(B$2,FedFundsRates!$A$2:$MM$2,0),FALSE)</f>
        <v>1.4433333333333334</v>
      </c>
      <c r="C195" s="79" t="e">
        <f>VLOOKUP($A195,NaturalRateMeasures!$A$2:$MK$3000,MATCH(C$2,NaturalRateMeasures!$A$2:$MK$2,0),FALSE)</f>
        <v>#N/A</v>
      </c>
      <c r="D195" s="79">
        <f>VLOOKUP($A195,InflationTargetMeasures!$A$2:$MM$3000,MATCH(D$2,InflationTargetMeasures!$A$2:$MM$2,0),FALSE)</f>
        <v>2</v>
      </c>
      <c r="E195" s="79" t="e">
        <f>VLOOKUP($A195,GapMeasures!$A$2:$LA$3000,MATCH(E$2,GapMeasures!$A$2:$LA$2,0),FALSE)</f>
        <v>#N/A</v>
      </c>
      <c r="F195" s="79">
        <f>VLOOKUP($A195,InflationMeasures!$A$2:$LM$3000,MATCH(F$2,InflationMeasures!$A$2:$LM$2,0),FALSE)</f>
        <v>1.7577936492616519</v>
      </c>
      <c r="G195" s="25">
        <v>37667</v>
      </c>
      <c r="H195" s="24" t="e">
        <f t="shared" si="2"/>
        <v>#N/A</v>
      </c>
      <c r="I195" s="24">
        <f>VLOOKUP($A195,FedFundsRates!$A$2:$MM$3000,MATCH("FedFundsRate",FedFundsRates!$A$2:$MM$2,0),FALSE)</f>
        <v>1.25</v>
      </c>
    </row>
    <row r="196" spans="1:9" x14ac:dyDescent="0.25">
      <c r="A196" s="6">
        <v>37756</v>
      </c>
      <c r="B196" s="79">
        <f>VLOOKUP($A196,FedFundsRates!$A$2:$MM$3000,MATCH(B$2,FedFundsRates!$A$2:$MM$2,0),FALSE)</f>
        <v>1.25</v>
      </c>
      <c r="C196" s="79" t="e">
        <f>VLOOKUP($A196,NaturalRateMeasures!$A$2:$MK$3000,MATCH(C$2,NaturalRateMeasures!$A$2:$MK$2,0),FALSE)</f>
        <v>#N/A</v>
      </c>
      <c r="D196" s="79">
        <f>VLOOKUP($A196,InflationTargetMeasures!$A$2:$MM$3000,MATCH(D$2,InflationTargetMeasures!$A$2:$MM$2,0),FALSE)</f>
        <v>2</v>
      </c>
      <c r="E196" s="79" t="e">
        <f>VLOOKUP($A196,GapMeasures!$A$2:$LA$3000,MATCH(E$2,GapMeasures!$A$2:$LA$2,0),FALSE)</f>
        <v>#N/A</v>
      </c>
      <c r="F196" s="79">
        <f>VLOOKUP($A196,InflationMeasures!$A$2:$LM$3000,MATCH(F$2,InflationMeasures!$A$2:$LM$2,0),FALSE)</f>
        <v>1.5849971203686142</v>
      </c>
      <c r="G196" s="25">
        <v>37756</v>
      </c>
      <c r="H196" s="24" t="e">
        <f t="shared" si="2"/>
        <v>#N/A</v>
      </c>
      <c r="I196" s="24">
        <f>VLOOKUP($A196,FedFundsRates!$A$2:$MM$3000,MATCH("FedFundsRate",FedFundsRates!$A$2:$MM$2,0),FALSE)</f>
        <v>1.2466666666666668</v>
      </c>
    </row>
    <row r="197" spans="1:9" x14ac:dyDescent="0.25">
      <c r="A197" s="6">
        <v>37848</v>
      </c>
      <c r="B197" s="79">
        <f>VLOOKUP($A197,FedFundsRates!$A$2:$MM$3000,MATCH(B$2,FedFundsRates!$A$2:$MM$2,0),FALSE)</f>
        <v>1.2466666666666668</v>
      </c>
      <c r="C197" s="79" t="e">
        <f>VLOOKUP($A197,NaturalRateMeasures!$A$2:$MK$3000,MATCH(C$2,NaturalRateMeasures!$A$2:$MK$2,0),FALSE)</f>
        <v>#N/A</v>
      </c>
      <c r="D197" s="79">
        <f>VLOOKUP($A197,InflationTargetMeasures!$A$2:$MM$3000,MATCH(D$2,InflationTargetMeasures!$A$2:$MM$2,0),FALSE)</f>
        <v>2</v>
      </c>
      <c r="E197" s="79" t="e">
        <f>VLOOKUP($A197,GapMeasures!$A$2:$LA$3000,MATCH(E$2,GapMeasures!$A$2:$LA$2,0),FALSE)</f>
        <v>#N/A</v>
      </c>
      <c r="F197" s="79">
        <f>VLOOKUP($A197,InflationMeasures!$A$2:$LM$3000,MATCH(F$2,InflationMeasures!$A$2:$LM$2,0),FALSE)</f>
        <v>1.5097627345204589</v>
      </c>
      <c r="G197" s="25">
        <v>37848</v>
      </c>
      <c r="H197" s="24" t="e">
        <f t="shared" ref="H197:H253" si="3">$L$29*B197 + (1-$L$29)*(C197+D197+1.5*(F197-D197)+$L$31*E197)</f>
        <v>#N/A</v>
      </c>
      <c r="I197" s="24">
        <f>VLOOKUP($A197,FedFundsRates!$A$2:$MM$3000,MATCH("FedFundsRate",FedFundsRates!$A$2:$MM$2,0),FALSE)</f>
        <v>1.0166666666666666</v>
      </c>
    </row>
    <row r="198" spans="1:9" x14ac:dyDescent="0.25">
      <c r="A198" s="6">
        <v>37940</v>
      </c>
      <c r="B198" s="79">
        <f>VLOOKUP($A198,FedFundsRates!$A$2:$MM$3000,MATCH(B$2,FedFundsRates!$A$2:$MM$2,0),FALSE)</f>
        <v>1.0166666666666666</v>
      </c>
      <c r="C198" s="79" t="e">
        <f>VLOOKUP($A198,NaturalRateMeasures!$A$2:$MK$3000,MATCH(C$2,NaturalRateMeasures!$A$2:$MK$2,0),FALSE)</f>
        <v>#N/A</v>
      </c>
      <c r="D198" s="79">
        <f>VLOOKUP($A198,InflationTargetMeasures!$A$2:$MM$3000,MATCH(D$2,InflationTargetMeasures!$A$2:$MM$2,0),FALSE)</f>
        <v>2</v>
      </c>
      <c r="E198" s="79" t="e">
        <f>VLOOKUP($A198,GapMeasures!$A$2:$LA$3000,MATCH(E$2,GapMeasures!$A$2:$LA$2,0),FALSE)</f>
        <v>#N/A</v>
      </c>
      <c r="F198" s="79">
        <f>VLOOKUP($A198,InflationMeasures!$A$2:$LM$3000,MATCH(F$2,InflationMeasures!$A$2:$LM$2,0),FALSE)</f>
        <v>1.603120614608855</v>
      </c>
      <c r="G198" s="25">
        <v>37940</v>
      </c>
      <c r="H198" s="24" t="e">
        <f t="shared" si="3"/>
        <v>#N/A</v>
      </c>
      <c r="I198" s="24">
        <f>VLOOKUP($A198,FedFundsRates!$A$2:$MM$3000,MATCH("FedFundsRate",FedFundsRates!$A$2:$MM$2,0),FALSE)</f>
        <v>0.99666666666666659</v>
      </c>
    </row>
    <row r="199" spans="1:9" x14ac:dyDescent="0.25">
      <c r="A199" s="6">
        <v>38032</v>
      </c>
      <c r="B199" s="79">
        <f>VLOOKUP($A199,FedFundsRates!$A$2:$MM$3000,MATCH(B$2,FedFundsRates!$A$2:$MM$2,0),FALSE)</f>
        <v>0.99666666666666659</v>
      </c>
      <c r="C199" s="79" t="e">
        <f>VLOOKUP($A199,NaturalRateMeasures!$A$2:$MK$3000,MATCH(C$2,NaturalRateMeasures!$A$2:$MK$2,0),FALSE)</f>
        <v>#N/A</v>
      </c>
      <c r="D199" s="79">
        <f>VLOOKUP($A199,InflationTargetMeasures!$A$2:$MM$3000,MATCH(D$2,InflationTargetMeasures!$A$2:$MM$2,0),FALSE)</f>
        <v>2</v>
      </c>
      <c r="E199" s="79" t="e">
        <f>VLOOKUP($A199,GapMeasures!$A$2:$LA$3000,MATCH(E$2,GapMeasures!$A$2:$LA$2,0),FALSE)</f>
        <v>#N/A</v>
      </c>
      <c r="F199" s="79">
        <f>VLOOKUP($A199,InflationMeasures!$A$2:$LM$3000,MATCH(F$2,InflationMeasures!$A$2:$LM$2,0),FALSE)</f>
        <v>1.8471752919556605</v>
      </c>
      <c r="G199" s="25">
        <v>38032</v>
      </c>
      <c r="H199" s="24" t="e">
        <f t="shared" si="3"/>
        <v>#N/A</v>
      </c>
      <c r="I199" s="24">
        <f>VLOOKUP($A199,FedFundsRates!$A$2:$MM$3000,MATCH("FedFundsRate",FedFundsRates!$A$2:$MM$2,0),FALSE)</f>
        <v>1.0033333333333332</v>
      </c>
    </row>
    <row r="200" spans="1:9" x14ac:dyDescent="0.25">
      <c r="A200" s="6">
        <v>38122</v>
      </c>
      <c r="B200" s="79">
        <f>VLOOKUP($A200,FedFundsRates!$A$2:$MM$3000,MATCH(B$2,FedFundsRates!$A$2:$MM$2,0),FALSE)</f>
        <v>1.0033333333333332</v>
      </c>
      <c r="C200" s="79" t="e">
        <f>VLOOKUP($A200,NaturalRateMeasures!$A$2:$MK$3000,MATCH(C$2,NaturalRateMeasures!$A$2:$MK$2,0),FALSE)</f>
        <v>#N/A</v>
      </c>
      <c r="D200" s="79">
        <f>VLOOKUP($A200,InflationTargetMeasures!$A$2:$MM$3000,MATCH(D$2,InflationTargetMeasures!$A$2:$MM$2,0),FALSE)</f>
        <v>2</v>
      </c>
      <c r="E200" s="79" t="e">
        <f>VLOOKUP($A200,GapMeasures!$A$2:$LA$3000,MATCH(E$2,GapMeasures!$A$2:$LA$2,0),FALSE)</f>
        <v>#N/A</v>
      </c>
      <c r="F200" s="79">
        <f>VLOOKUP($A200,InflationMeasures!$A$2:$LM$3000,MATCH(F$2,InflationMeasures!$A$2:$LM$2,0),FALSE)</f>
        <v>2.0433473099864097</v>
      </c>
      <c r="G200" s="25">
        <v>38122</v>
      </c>
      <c r="H200" s="24" t="e">
        <f t="shared" si="3"/>
        <v>#N/A</v>
      </c>
      <c r="I200" s="24">
        <f>VLOOKUP($A200,FedFundsRates!$A$2:$MM$3000,MATCH("FedFundsRate",FedFundsRates!$A$2:$MM$2,0),FALSE)</f>
        <v>1.01</v>
      </c>
    </row>
    <row r="201" spans="1:9" x14ac:dyDescent="0.25">
      <c r="A201" s="6">
        <v>38214</v>
      </c>
      <c r="B201" s="79">
        <f>VLOOKUP($A201,FedFundsRates!$A$2:$MM$3000,MATCH(B$2,FedFundsRates!$A$2:$MM$2,0),FALSE)</f>
        <v>1.01</v>
      </c>
      <c r="C201" s="79" t="e">
        <f>VLOOKUP($A201,NaturalRateMeasures!$A$2:$MK$3000,MATCH(C$2,NaturalRateMeasures!$A$2:$MK$2,0),FALSE)</f>
        <v>#N/A</v>
      </c>
      <c r="D201" s="79">
        <f>VLOOKUP($A201,InflationTargetMeasures!$A$2:$MM$3000,MATCH(D$2,InflationTargetMeasures!$A$2:$MM$2,0),FALSE)</f>
        <v>2</v>
      </c>
      <c r="E201" s="79" t="e">
        <f>VLOOKUP($A201,GapMeasures!$A$2:$LA$3000,MATCH(E$2,GapMeasures!$A$2:$LA$2,0),FALSE)</f>
        <v>#N/A</v>
      </c>
      <c r="F201" s="79">
        <f>VLOOKUP($A201,InflationMeasures!$A$2:$LM$3000,MATCH(F$2,InflationMeasures!$A$2:$LM$2,0),FALSE)</f>
        <v>1.941142581684363</v>
      </c>
      <c r="G201" s="25">
        <v>38214</v>
      </c>
      <c r="H201" s="24" t="e">
        <f t="shared" si="3"/>
        <v>#N/A</v>
      </c>
      <c r="I201" s="24">
        <f>VLOOKUP($A201,FedFundsRates!$A$2:$MM$3000,MATCH("FedFundsRate",FedFundsRates!$A$2:$MM$2,0),FALSE)</f>
        <v>1.4333333333333333</v>
      </c>
    </row>
    <row r="202" spans="1:9" x14ac:dyDescent="0.25">
      <c r="A202" s="6">
        <v>38306</v>
      </c>
      <c r="B202" s="79">
        <f>VLOOKUP($A202,FedFundsRates!$A$2:$MM$3000,MATCH(B$2,FedFundsRates!$A$2:$MM$2,0),FALSE)</f>
        <v>1.4333333333333333</v>
      </c>
      <c r="C202" s="79" t="e">
        <f>VLOOKUP($A202,NaturalRateMeasures!$A$2:$MK$3000,MATCH(C$2,NaturalRateMeasures!$A$2:$MK$2,0),FALSE)</f>
        <v>#N/A</v>
      </c>
      <c r="D202" s="79">
        <f>VLOOKUP($A202,InflationTargetMeasures!$A$2:$MM$3000,MATCH(D$2,InflationTargetMeasures!$A$2:$MM$2,0),FALSE)</f>
        <v>2</v>
      </c>
      <c r="E202" s="79" t="e">
        <f>VLOOKUP($A202,GapMeasures!$A$2:$LA$3000,MATCH(E$2,GapMeasures!$A$2:$LA$2,0),FALSE)</f>
        <v>#N/A</v>
      </c>
      <c r="F202" s="79">
        <f>VLOOKUP($A202,InflationMeasures!$A$2:$LM$3000,MATCH(F$2,InflationMeasures!$A$2:$LM$2,0),FALSE)</f>
        <v>2.0366598778004175</v>
      </c>
      <c r="G202" s="25">
        <v>38306</v>
      </c>
      <c r="H202" s="24" t="e">
        <f t="shared" si="3"/>
        <v>#N/A</v>
      </c>
      <c r="I202" s="24">
        <f>VLOOKUP($A202,FedFundsRates!$A$2:$MM$3000,MATCH("FedFundsRate",FedFundsRates!$A$2:$MM$2,0),FALSE)</f>
        <v>1.95</v>
      </c>
    </row>
    <row r="203" spans="1:9" x14ac:dyDescent="0.25">
      <c r="A203" s="6">
        <v>38398</v>
      </c>
      <c r="B203" s="79">
        <f>VLOOKUP($A203,FedFundsRates!$A$2:$MM$3000,MATCH(B$2,FedFundsRates!$A$2:$MM$2,0),FALSE)</f>
        <v>1.95</v>
      </c>
      <c r="C203" s="79" t="e">
        <f>VLOOKUP($A203,NaturalRateMeasures!$A$2:$MK$3000,MATCH(C$2,NaturalRateMeasures!$A$2:$MK$2,0),FALSE)</f>
        <v>#N/A</v>
      </c>
      <c r="D203" s="79">
        <f>VLOOKUP($A203,InflationTargetMeasures!$A$2:$MM$3000,MATCH(D$2,InflationTargetMeasures!$A$2:$MM$2,0),FALSE)</f>
        <v>2</v>
      </c>
      <c r="E203" s="79" t="e">
        <f>VLOOKUP($A203,GapMeasures!$A$2:$LA$3000,MATCH(E$2,GapMeasures!$A$2:$LA$2,0),FALSE)</f>
        <v>#N/A</v>
      </c>
      <c r="F203" s="79">
        <f>VLOOKUP($A203,InflationMeasures!$A$2:$LM$3000,MATCH(F$2,InflationMeasures!$A$2:$LM$2,0),FALSE)</f>
        <v>2.2013200935939281</v>
      </c>
      <c r="G203" s="25">
        <v>38398</v>
      </c>
      <c r="H203" s="24" t="e">
        <f t="shared" si="3"/>
        <v>#N/A</v>
      </c>
      <c r="I203" s="24">
        <f>VLOOKUP($A203,FedFundsRates!$A$2:$MM$3000,MATCH("FedFundsRate",FedFundsRates!$A$2:$MM$2,0),FALSE)</f>
        <v>2.4699999999999998</v>
      </c>
    </row>
    <row r="204" spans="1:9" x14ac:dyDescent="0.25">
      <c r="A204" s="6">
        <v>38487</v>
      </c>
      <c r="B204" s="79">
        <f>VLOOKUP($A204,FedFundsRates!$A$2:$MM$3000,MATCH(B$2,FedFundsRates!$A$2:$MM$2,0),FALSE)</f>
        <v>2.4699999999999998</v>
      </c>
      <c r="C204" s="79" t="e">
        <f>VLOOKUP($A204,NaturalRateMeasures!$A$2:$MK$3000,MATCH(C$2,NaturalRateMeasures!$A$2:$MK$2,0),FALSE)</f>
        <v>#N/A</v>
      </c>
      <c r="D204" s="79">
        <f>VLOOKUP($A204,InflationTargetMeasures!$A$2:$MM$3000,MATCH(D$2,InflationTargetMeasures!$A$2:$MM$2,0),FALSE)</f>
        <v>2</v>
      </c>
      <c r="E204" s="79" t="e">
        <f>VLOOKUP($A204,GapMeasures!$A$2:$LA$3000,MATCH(E$2,GapMeasures!$A$2:$LA$2,0),FALSE)</f>
        <v>#N/A</v>
      </c>
      <c r="F204" s="79">
        <f>VLOOKUP($A204,InflationMeasures!$A$2:$LM$3000,MATCH(F$2,InflationMeasures!$A$2:$LM$2,0),FALSE)</f>
        <v>2.1228080328722809</v>
      </c>
      <c r="G204" s="25">
        <v>38487</v>
      </c>
      <c r="H204" s="24" t="e">
        <f t="shared" si="3"/>
        <v>#N/A</v>
      </c>
      <c r="I204" s="24">
        <f>VLOOKUP($A204,FedFundsRates!$A$2:$MM$3000,MATCH("FedFundsRate",FedFundsRates!$A$2:$MM$2,0),FALSE)</f>
        <v>2.9433333333333334</v>
      </c>
    </row>
    <row r="205" spans="1:9" x14ac:dyDescent="0.25">
      <c r="A205" s="6">
        <v>38579</v>
      </c>
      <c r="B205" s="79">
        <f>VLOOKUP($A205,FedFundsRates!$A$2:$MM$3000,MATCH(B$2,FedFundsRates!$A$2:$MM$2,0),FALSE)</f>
        <v>2.9433333333333334</v>
      </c>
      <c r="C205" s="79" t="e">
        <f>VLOOKUP($A205,NaturalRateMeasures!$A$2:$MK$3000,MATCH(C$2,NaturalRateMeasures!$A$2:$MK$2,0),FALSE)</f>
        <v>#N/A</v>
      </c>
      <c r="D205" s="79">
        <f>VLOOKUP($A205,InflationTargetMeasures!$A$2:$MM$3000,MATCH(D$2,InflationTargetMeasures!$A$2:$MM$2,0),FALSE)</f>
        <v>2</v>
      </c>
      <c r="E205" s="79" t="e">
        <f>VLOOKUP($A205,GapMeasures!$A$2:$LA$3000,MATCH(E$2,GapMeasures!$A$2:$LA$2,0),FALSE)</f>
        <v>#N/A</v>
      </c>
      <c r="F205" s="79">
        <f>VLOOKUP($A205,InflationMeasures!$A$2:$LM$3000,MATCH(F$2,InflationMeasures!$A$2:$LM$2,0),FALSE)</f>
        <v>2.155609891123822</v>
      </c>
      <c r="G205" s="25">
        <v>38579</v>
      </c>
      <c r="H205" s="24" t="e">
        <f t="shared" si="3"/>
        <v>#N/A</v>
      </c>
      <c r="I205" s="24">
        <f>VLOOKUP($A205,FedFundsRates!$A$2:$MM$3000,MATCH("FedFundsRate",FedFundsRates!$A$2:$MM$2,0),FALSE)</f>
        <v>3.4599999999999995</v>
      </c>
    </row>
    <row r="206" spans="1:9" x14ac:dyDescent="0.25">
      <c r="A206" s="6">
        <v>38671</v>
      </c>
      <c r="B206" s="79">
        <f>VLOOKUP($A206,FedFundsRates!$A$2:$MM$3000,MATCH(B$2,FedFundsRates!$A$2:$MM$2,0),FALSE)</f>
        <v>3.4599999999999995</v>
      </c>
      <c r="C206" s="79" t="e">
        <f>VLOOKUP($A206,NaturalRateMeasures!$A$2:$MK$3000,MATCH(C$2,NaturalRateMeasures!$A$2:$MK$2,0),FALSE)</f>
        <v>#N/A</v>
      </c>
      <c r="D206" s="79">
        <f>VLOOKUP($A206,InflationTargetMeasures!$A$2:$MM$3000,MATCH(D$2,InflationTargetMeasures!$A$2:$MM$2,0),FALSE)</f>
        <v>2</v>
      </c>
      <c r="E206" s="79" t="e">
        <f>VLOOKUP($A206,GapMeasures!$A$2:$LA$3000,MATCH(E$2,GapMeasures!$A$2:$LA$2,0),FALSE)</f>
        <v>#N/A</v>
      </c>
      <c r="F206" s="79">
        <f>VLOOKUP($A206,InflationMeasures!$A$2:$LM$3000,MATCH(F$2,InflationMeasures!$A$2:$LM$2,0),FALSE)</f>
        <v>2.2839378713836789</v>
      </c>
      <c r="G206" s="25">
        <v>38671</v>
      </c>
      <c r="H206" s="24" t="e">
        <f t="shared" si="3"/>
        <v>#N/A</v>
      </c>
      <c r="I206" s="24">
        <f>VLOOKUP($A206,FedFundsRates!$A$2:$MM$3000,MATCH("FedFundsRate",FedFundsRates!$A$2:$MM$2,0),FALSE)</f>
        <v>3.98</v>
      </c>
    </row>
    <row r="207" spans="1:9" x14ac:dyDescent="0.25">
      <c r="A207" s="6">
        <v>38763</v>
      </c>
      <c r="B207" s="79">
        <f>VLOOKUP($A207,FedFundsRates!$A$2:$MM$3000,MATCH(B$2,FedFundsRates!$A$2:$MM$2,0),FALSE)</f>
        <v>3.98</v>
      </c>
      <c r="C207" s="79" t="e">
        <f>VLOOKUP($A207,NaturalRateMeasures!$A$2:$MK$3000,MATCH(C$2,NaturalRateMeasures!$A$2:$MK$2,0),FALSE)</f>
        <v>#N/A</v>
      </c>
      <c r="D207" s="79">
        <f>VLOOKUP($A207,InflationTargetMeasures!$A$2:$MM$3000,MATCH(D$2,InflationTargetMeasures!$A$2:$MM$2,0),FALSE)</f>
        <v>2</v>
      </c>
      <c r="E207" s="79" t="e">
        <f>VLOOKUP($A207,GapMeasures!$A$2:$LA$3000,MATCH(E$2,GapMeasures!$A$2:$LA$2,0),FALSE)</f>
        <v>#N/A</v>
      </c>
      <c r="F207" s="79">
        <f>VLOOKUP($A207,InflationMeasures!$A$2:$LM$3000,MATCH(F$2,InflationMeasures!$A$2:$LM$2,0),FALSE)</f>
        <v>2.1493496138688339</v>
      </c>
      <c r="G207" s="25">
        <v>38763</v>
      </c>
      <c r="H207" s="24" t="e">
        <f t="shared" si="3"/>
        <v>#N/A</v>
      </c>
      <c r="I207" s="24">
        <f>VLOOKUP($A207,FedFundsRates!$A$2:$MM$3000,MATCH("FedFundsRate",FedFundsRates!$A$2:$MM$2,0),FALSE)</f>
        <v>4.456666666666667</v>
      </c>
    </row>
    <row r="208" spans="1:9" x14ac:dyDescent="0.25">
      <c r="A208" s="6">
        <v>38852</v>
      </c>
      <c r="B208" s="79">
        <f>VLOOKUP($A208,FedFundsRates!$A$2:$MM$3000,MATCH(B$2,FedFundsRates!$A$2:$MM$2,0),FALSE)</f>
        <v>4.456666666666667</v>
      </c>
      <c r="C208" s="79" t="e">
        <f>VLOOKUP($A208,NaturalRateMeasures!$A$2:$MK$3000,MATCH(C$2,NaturalRateMeasures!$A$2:$MK$2,0),FALSE)</f>
        <v>#N/A</v>
      </c>
      <c r="D208" s="79">
        <f>VLOOKUP($A208,InflationTargetMeasures!$A$2:$MM$3000,MATCH(D$2,InflationTargetMeasures!$A$2:$MM$2,0),FALSE)</f>
        <v>2</v>
      </c>
      <c r="E208" s="79" t="e">
        <f>VLOOKUP($A208,GapMeasures!$A$2:$LA$3000,MATCH(E$2,GapMeasures!$A$2:$LA$2,0),FALSE)</f>
        <v>#N/A</v>
      </c>
      <c r="F208" s="79">
        <f>VLOOKUP($A208,InflationMeasures!$A$2:$LM$3000,MATCH(F$2,InflationMeasures!$A$2:$LM$2,0),FALSE)</f>
        <v>2.4561085357422074</v>
      </c>
      <c r="G208" s="25">
        <v>38852</v>
      </c>
      <c r="H208" s="24" t="e">
        <f t="shared" si="3"/>
        <v>#N/A</v>
      </c>
      <c r="I208" s="24">
        <f>VLOOKUP($A208,FedFundsRates!$A$2:$MM$3000,MATCH("FedFundsRate",FedFundsRates!$A$2:$MM$2,0),FALSE)</f>
        <v>4.9066666666666672</v>
      </c>
    </row>
    <row r="209" spans="1:9" x14ac:dyDescent="0.25">
      <c r="A209" s="6">
        <v>38944</v>
      </c>
      <c r="B209" s="79">
        <f>VLOOKUP($A209,FedFundsRates!$A$2:$MM$3000,MATCH(B$2,FedFundsRates!$A$2:$MM$2,0),FALSE)</f>
        <v>4.9066666666666672</v>
      </c>
      <c r="C209" s="79" t="e">
        <f>VLOOKUP($A209,NaturalRateMeasures!$A$2:$MK$3000,MATCH(C$2,NaturalRateMeasures!$A$2:$MK$2,0),FALSE)</f>
        <v>#N/A</v>
      </c>
      <c r="D209" s="79">
        <f>VLOOKUP($A209,InflationTargetMeasures!$A$2:$MM$3000,MATCH(D$2,InflationTargetMeasures!$A$2:$MM$2,0),FALSE)</f>
        <v>2</v>
      </c>
      <c r="E209" s="79" t="e">
        <f>VLOOKUP($A209,GapMeasures!$A$2:$LA$3000,MATCH(E$2,GapMeasures!$A$2:$LA$2,0),FALSE)</f>
        <v>#N/A</v>
      </c>
      <c r="F209" s="79">
        <f>VLOOKUP($A209,InflationMeasures!$A$2:$LM$3000,MATCH(F$2,InflationMeasures!$A$2:$LM$2,0),FALSE)</f>
        <v>2.6080182448375844</v>
      </c>
      <c r="G209" s="25">
        <v>38944</v>
      </c>
      <c r="H209" s="24" t="e">
        <f t="shared" si="3"/>
        <v>#N/A</v>
      </c>
      <c r="I209" s="24">
        <f>VLOOKUP($A209,FedFundsRates!$A$2:$MM$3000,MATCH("FedFundsRate",FedFundsRates!$A$2:$MM$2,0),FALSE)</f>
        <v>5.246666666666667</v>
      </c>
    </row>
    <row r="210" spans="1:9" x14ac:dyDescent="0.25">
      <c r="A210" s="6">
        <v>39036</v>
      </c>
      <c r="B210" s="79">
        <f>VLOOKUP($A210,FedFundsRates!$A$2:$MM$3000,MATCH(B$2,FedFundsRates!$A$2:$MM$2,0),FALSE)</f>
        <v>5.246666666666667</v>
      </c>
      <c r="C210" s="79" t="e">
        <f>VLOOKUP($A210,NaturalRateMeasures!$A$2:$MK$3000,MATCH(C$2,NaturalRateMeasures!$A$2:$MK$2,0),FALSE)</f>
        <v>#N/A</v>
      </c>
      <c r="D210" s="79">
        <f>VLOOKUP($A210,InflationTargetMeasures!$A$2:$MM$3000,MATCH(D$2,InflationTargetMeasures!$A$2:$MM$2,0),FALSE)</f>
        <v>2</v>
      </c>
      <c r="E210" s="79" t="e">
        <f>VLOOKUP($A210,GapMeasures!$A$2:$LA$3000,MATCH(E$2,GapMeasures!$A$2:$LA$2,0),FALSE)</f>
        <v>#N/A</v>
      </c>
      <c r="F210" s="79">
        <f>VLOOKUP($A210,InflationMeasures!$A$2:$LM$3000,MATCH(F$2,InflationMeasures!$A$2:$LM$2,0),FALSE)</f>
        <v>2.3652778556608522</v>
      </c>
      <c r="G210" s="25">
        <v>39036</v>
      </c>
      <c r="H210" s="24" t="e">
        <f t="shared" si="3"/>
        <v>#N/A</v>
      </c>
      <c r="I210" s="24">
        <f>VLOOKUP($A210,FedFundsRates!$A$2:$MM$3000,MATCH("FedFundsRate",FedFundsRates!$A$2:$MM$2,0),FALSE)</f>
        <v>5.246666666666667</v>
      </c>
    </row>
    <row r="211" spans="1:9" x14ac:dyDescent="0.25">
      <c r="A211" s="6">
        <v>39128</v>
      </c>
      <c r="B211" s="79">
        <f>VLOOKUP($A211,FedFundsRates!$A$2:$MM$3000,MATCH(B$2,FedFundsRates!$A$2:$MM$2,0),FALSE)</f>
        <v>5.246666666666667</v>
      </c>
      <c r="C211" s="79" t="e">
        <f>VLOOKUP($A211,NaturalRateMeasures!$A$2:$MK$3000,MATCH(C$2,NaturalRateMeasures!$A$2:$MK$2,0),FALSE)</f>
        <v>#N/A</v>
      </c>
      <c r="D211" s="79">
        <f>VLOOKUP($A211,InflationTargetMeasures!$A$2:$MM$3000,MATCH(D$2,InflationTargetMeasures!$A$2:$MM$2,0),FALSE)</f>
        <v>2</v>
      </c>
      <c r="E211" s="79" t="e">
        <f>VLOOKUP($A211,GapMeasures!$A$2:$LA$3000,MATCH(E$2,GapMeasures!$A$2:$LA$2,0),FALSE)</f>
        <v>#N/A</v>
      </c>
      <c r="F211" s="79">
        <f>VLOOKUP($A211,InflationMeasures!$A$2:$LM$3000,MATCH(F$2,InflationMeasures!$A$2:$LM$2,0),FALSE)</f>
        <v>2.4787859189794981</v>
      </c>
      <c r="G211" s="25">
        <v>39128</v>
      </c>
      <c r="H211" s="24" t="e">
        <f t="shared" si="3"/>
        <v>#N/A</v>
      </c>
      <c r="I211" s="24">
        <f>VLOOKUP($A211,FedFundsRates!$A$2:$MM$3000,MATCH("FedFundsRate",FedFundsRates!$A$2:$MM$2,0),FALSE)</f>
        <v>5.2566666666666668</v>
      </c>
    </row>
    <row r="212" spans="1:9" x14ac:dyDescent="0.25">
      <c r="A212" s="6">
        <v>39217</v>
      </c>
      <c r="B212" s="79">
        <f>VLOOKUP($A212,FedFundsRates!$A$2:$MM$3000,MATCH(B$2,FedFundsRates!$A$2:$MM$2,0),FALSE)</f>
        <v>5.2566666666666668</v>
      </c>
      <c r="C212" s="79" t="e">
        <f>VLOOKUP($A212,NaturalRateMeasures!$A$2:$MK$3000,MATCH(C$2,NaturalRateMeasures!$A$2:$MK$2,0),FALSE)</f>
        <v>#N/A</v>
      </c>
      <c r="D212" s="79">
        <f>VLOOKUP($A212,InflationTargetMeasures!$A$2:$MM$3000,MATCH(D$2,InflationTargetMeasures!$A$2:$MM$2,0),FALSE)</f>
        <v>2</v>
      </c>
      <c r="E212" s="79" t="e">
        <f>VLOOKUP($A212,GapMeasures!$A$2:$LA$3000,MATCH(E$2,GapMeasures!$A$2:$LA$2,0),FALSE)</f>
        <v>#N/A</v>
      </c>
      <c r="F212" s="79">
        <f>VLOOKUP($A212,InflationMeasures!$A$2:$LM$3000,MATCH(F$2,InflationMeasures!$A$2:$LM$2,0),FALSE)</f>
        <v>2.0908004778972478</v>
      </c>
      <c r="G212" s="25">
        <v>39217</v>
      </c>
      <c r="H212" s="24" t="e">
        <f t="shared" si="3"/>
        <v>#N/A</v>
      </c>
      <c r="I212" s="24">
        <f>VLOOKUP($A212,FedFundsRates!$A$2:$MM$3000,MATCH("FedFundsRate",FedFundsRates!$A$2:$MM$2,0),FALSE)</f>
        <v>5.25</v>
      </c>
    </row>
    <row r="213" spans="1:9" x14ac:dyDescent="0.25">
      <c r="A213" s="6">
        <v>39309</v>
      </c>
      <c r="B213" s="79">
        <f>VLOOKUP($A213,FedFundsRates!$A$2:$MM$3000,MATCH(B$2,FedFundsRates!$A$2:$MM$2,0),FALSE)</f>
        <v>5.25</v>
      </c>
      <c r="C213" s="79" t="e">
        <f>VLOOKUP($A213,NaturalRateMeasures!$A$2:$MK$3000,MATCH(C$2,NaturalRateMeasures!$A$2:$MK$2,0),FALSE)</f>
        <v>#N/A</v>
      </c>
      <c r="D213" s="79">
        <f>VLOOKUP($A213,InflationTargetMeasures!$A$2:$MM$3000,MATCH(D$2,InflationTargetMeasures!$A$2:$MM$2,0),FALSE)</f>
        <v>2</v>
      </c>
      <c r="E213" s="79" t="e">
        <f>VLOOKUP($A213,GapMeasures!$A$2:$LA$3000,MATCH(E$2,GapMeasures!$A$2:$LA$2,0),FALSE)</f>
        <v>#N/A</v>
      </c>
      <c r="F213" s="79">
        <f>VLOOKUP($A213,InflationMeasures!$A$2:$LM$3000,MATCH(F$2,InflationMeasures!$A$2:$LM$2,0),FALSE)</f>
        <v>2.0421861074128467</v>
      </c>
      <c r="G213" s="25">
        <v>39309</v>
      </c>
      <c r="H213" s="24" t="e">
        <f t="shared" si="3"/>
        <v>#N/A</v>
      </c>
      <c r="I213" s="24">
        <f>VLOOKUP($A213,FedFundsRates!$A$2:$MM$3000,MATCH("FedFundsRate",FedFundsRates!$A$2:$MM$2,0),FALSE)</f>
        <v>5.0733333333333333</v>
      </c>
    </row>
    <row r="214" spans="1:9" x14ac:dyDescent="0.25">
      <c r="A214" s="6">
        <v>39401</v>
      </c>
      <c r="B214" s="79">
        <f>VLOOKUP($A214,FedFundsRates!$A$2:$MM$3000,MATCH(B$2,FedFundsRates!$A$2:$MM$2,0),FALSE)</f>
        <v>5.0733333333333333</v>
      </c>
      <c r="C214" s="79" t="e">
        <f>VLOOKUP($A214,NaturalRateMeasures!$A$2:$MK$3000,MATCH(C$2,NaturalRateMeasures!$A$2:$MK$2,0),FALSE)</f>
        <v>#N/A</v>
      </c>
      <c r="D214" s="79">
        <f>VLOOKUP($A214,InflationTargetMeasures!$A$2:$MM$3000,MATCH(D$2,InflationTargetMeasures!$A$2:$MM$2,0),FALSE)</f>
        <v>2</v>
      </c>
      <c r="E214" s="79" t="e">
        <f>VLOOKUP($A214,GapMeasures!$A$2:$LA$3000,MATCH(E$2,GapMeasures!$A$2:$LA$2,0),FALSE)</f>
        <v>#N/A</v>
      </c>
      <c r="F214" s="79">
        <f>VLOOKUP($A214,InflationMeasures!$A$2:$LM$3000,MATCH(F$2,InflationMeasures!$A$2:$LM$2,0),FALSE)</f>
        <v>2.3084339461401981</v>
      </c>
      <c r="G214" s="25">
        <v>39401</v>
      </c>
      <c r="H214" s="24" t="e">
        <f t="shared" si="3"/>
        <v>#N/A</v>
      </c>
      <c r="I214" s="24">
        <f>VLOOKUP($A214,FedFundsRates!$A$2:$MM$3000,MATCH("FedFundsRate",FedFundsRates!$A$2:$MM$2,0),FALSE)</f>
        <v>4.496666666666667</v>
      </c>
    </row>
    <row r="215" spans="1:9" x14ac:dyDescent="0.25">
      <c r="A215" s="6">
        <v>39493</v>
      </c>
      <c r="B215" s="79">
        <f>VLOOKUP($A215,FedFundsRates!$A$2:$MM$3000,MATCH(B$2,FedFundsRates!$A$2:$MM$2,0),FALSE)</f>
        <v>4.496666666666667</v>
      </c>
      <c r="C215" s="79" t="e">
        <f>VLOOKUP($A215,NaturalRateMeasures!$A$2:$MK$3000,MATCH(C$2,NaturalRateMeasures!$A$2:$MK$2,0),FALSE)</f>
        <v>#N/A</v>
      </c>
      <c r="D215" s="79">
        <f>VLOOKUP($A215,InflationTargetMeasures!$A$2:$MM$3000,MATCH(D$2,InflationTargetMeasures!$A$2:$MM$2,0),FALSE)</f>
        <v>2</v>
      </c>
      <c r="E215" s="79" t="e">
        <f>VLOOKUP($A215,GapMeasures!$A$2:$LA$3000,MATCH(E$2,GapMeasures!$A$2:$LA$2,0),FALSE)</f>
        <v>#N/A</v>
      </c>
      <c r="F215" s="79">
        <f>VLOOKUP($A215,InflationMeasures!$A$2:$LM$3000,MATCH(F$2,InflationMeasures!$A$2:$LM$2,0),FALSE)</f>
        <v>2.1446291782729832</v>
      </c>
      <c r="G215" s="25">
        <v>39493</v>
      </c>
      <c r="H215" s="24" t="e">
        <f t="shared" si="3"/>
        <v>#N/A</v>
      </c>
      <c r="I215" s="24">
        <f>VLOOKUP($A215,FedFundsRates!$A$2:$MM$3000,MATCH("FedFundsRate",FedFundsRates!$A$2:$MM$2,0),FALSE)</f>
        <v>3.1766666666666663</v>
      </c>
    </row>
    <row r="216" spans="1:9" x14ac:dyDescent="0.25">
      <c r="A216" s="6">
        <v>39583</v>
      </c>
      <c r="B216" s="79">
        <f>VLOOKUP($A216,FedFundsRates!$A$2:$MM$3000,MATCH(B$2,FedFundsRates!$A$2:$MM$2,0),FALSE)</f>
        <v>3.1766666666666663</v>
      </c>
      <c r="C216" s="79" t="e">
        <f>VLOOKUP($A216,NaturalRateMeasures!$A$2:$MK$3000,MATCH(C$2,NaturalRateMeasures!$A$2:$MK$2,0),FALSE)</f>
        <v>#N/A</v>
      </c>
      <c r="D216" s="79">
        <f>VLOOKUP($A216,InflationTargetMeasures!$A$2:$MM$3000,MATCH(D$2,InflationTargetMeasures!$A$2:$MM$2,0),FALSE)</f>
        <v>2</v>
      </c>
      <c r="E216" s="79" t="e">
        <f>VLOOKUP($A216,GapMeasures!$A$2:$LA$3000,MATCH(E$2,GapMeasures!$A$2:$LA$2,0),FALSE)</f>
        <v>#N/A</v>
      </c>
      <c r="F216" s="79">
        <f>VLOOKUP($A216,InflationMeasures!$A$2:$LM$3000,MATCH(F$2,InflationMeasures!$A$2:$LM$2,0),FALSE)</f>
        <v>2.148754957415</v>
      </c>
      <c r="G216" s="25">
        <v>39583</v>
      </c>
      <c r="H216" s="24" t="e">
        <f t="shared" si="3"/>
        <v>#N/A</v>
      </c>
      <c r="I216" s="24">
        <f>VLOOKUP($A216,FedFundsRates!$A$2:$MM$3000,MATCH("FedFundsRate",FedFundsRates!$A$2:$MM$2,0),FALSE)</f>
        <v>2.0866666666666664</v>
      </c>
    </row>
    <row r="217" spans="1:9" x14ac:dyDescent="0.25">
      <c r="A217" s="6">
        <v>39675</v>
      </c>
      <c r="B217" s="79">
        <f>VLOOKUP($A217,FedFundsRates!$A$2:$MM$3000,MATCH(B$2,FedFundsRates!$A$2:$MM$2,0),FALSE)</f>
        <v>2.0866666666666664</v>
      </c>
      <c r="C217" s="79" t="e">
        <f>VLOOKUP($A217,NaturalRateMeasures!$A$2:$MK$3000,MATCH(C$2,NaturalRateMeasures!$A$2:$MK$2,0),FALSE)</f>
        <v>#N/A</v>
      </c>
      <c r="D217" s="79">
        <f>VLOOKUP($A217,InflationTargetMeasures!$A$2:$MM$3000,MATCH(D$2,InflationTargetMeasures!$A$2:$MM$2,0),FALSE)</f>
        <v>2</v>
      </c>
      <c r="E217" s="79" t="e">
        <f>VLOOKUP($A217,GapMeasures!$A$2:$LA$3000,MATCH(E$2,GapMeasures!$A$2:$LA$2,0),FALSE)</f>
        <v>#N/A</v>
      </c>
      <c r="F217" s="79">
        <f>VLOOKUP($A217,InflationMeasures!$A$2:$LM$3000,MATCH(F$2,InflationMeasures!$A$2:$LM$2,0),FALSE)</f>
        <v>2.1695295398915349</v>
      </c>
      <c r="G217" s="25">
        <v>39675</v>
      </c>
      <c r="H217" s="24" t="e">
        <f t="shared" si="3"/>
        <v>#N/A</v>
      </c>
      <c r="I217" s="24">
        <f>VLOOKUP($A217,FedFundsRates!$A$2:$MM$3000,MATCH("FedFundsRate",FedFundsRates!$A$2:$MM$2,0),FALSE)</f>
        <v>1.9400000000000002</v>
      </c>
    </row>
    <row r="218" spans="1:9" x14ac:dyDescent="0.25">
      <c r="A218" s="6">
        <v>39767</v>
      </c>
      <c r="B218" s="79">
        <f>VLOOKUP($A218,FedFundsRates!$A$2:$MM$3000,MATCH(B$2,FedFundsRates!$A$2:$MM$2,0),FALSE)</f>
        <v>1.9400000000000002</v>
      </c>
      <c r="C218" s="79" t="e">
        <f>VLOOKUP($A218,NaturalRateMeasures!$A$2:$MK$3000,MATCH(C$2,NaturalRateMeasures!$A$2:$MK$2,0),FALSE)</f>
        <v>#N/A</v>
      </c>
      <c r="D218" s="79">
        <f>VLOOKUP($A218,InflationTargetMeasures!$A$2:$MM$3000,MATCH(D$2,InflationTargetMeasures!$A$2:$MM$2,0),FALSE)</f>
        <v>2</v>
      </c>
      <c r="E218" s="79" t="e">
        <f>VLOOKUP($A218,GapMeasures!$A$2:$LA$3000,MATCH(E$2,GapMeasures!$A$2:$LA$2,0),FALSE)</f>
        <v>#N/A</v>
      </c>
      <c r="F218" s="79">
        <f>VLOOKUP($A218,InflationMeasures!$A$2:$LM$3000,MATCH(F$2,InflationMeasures!$A$2:$LM$2,0),FALSE)</f>
        <v>1.3867917456442003</v>
      </c>
      <c r="G218" s="25">
        <v>39767</v>
      </c>
      <c r="H218" s="24" t="e">
        <f t="shared" si="3"/>
        <v>#N/A</v>
      </c>
      <c r="I218" s="24">
        <f>VLOOKUP($A218,FedFundsRates!$A$2:$MM$3000,MATCH("FedFundsRate",FedFundsRates!$A$2:$MM$2,0),FALSE)</f>
        <v>0.5066666666666666</v>
      </c>
    </row>
    <row r="219" spans="1:9" x14ac:dyDescent="0.25">
      <c r="A219" s="6">
        <v>39859</v>
      </c>
      <c r="B219" s="79">
        <f>VLOOKUP($A219,FedFundsRates!$A$2:$MM$3000,MATCH(B$2,FedFundsRates!$A$2:$MM$2,0),FALSE)</f>
        <v>0.5066666666666666</v>
      </c>
      <c r="C219" s="79" t="e">
        <f>VLOOKUP($A219,NaturalRateMeasures!$A$2:$MK$3000,MATCH(C$2,NaturalRateMeasures!$A$2:$MK$2,0),FALSE)</f>
        <v>#N/A</v>
      </c>
      <c r="D219" s="79">
        <f>VLOOKUP($A219,InflationTargetMeasures!$A$2:$MM$3000,MATCH(D$2,InflationTargetMeasures!$A$2:$MM$2,0),FALSE)</f>
        <v>2</v>
      </c>
      <c r="E219" s="79">
        <f>VLOOKUP($A219,GapMeasures!$A$2:$LA$3000,MATCH(E$2,GapMeasures!$A$2:$LA$2,0),FALSE)</f>
        <v>-6.7333333333333343</v>
      </c>
      <c r="F219" s="79">
        <f>VLOOKUP($A219,InflationMeasures!$A$2:$LM$3000,MATCH(F$2,InflationMeasures!$A$2:$LM$2,0),FALSE)</f>
        <v>0.85219707057255789</v>
      </c>
      <c r="G219" s="25">
        <v>39859</v>
      </c>
      <c r="H219" s="24" t="e">
        <f t="shared" si="3"/>
        <v>#N/A</v>
      </c>
      <c r="I219" s="24">
        <f>VLOOKUP($A219,FedFundsRates!$A$2:$MM$3000,MATCH("FedFundsRate",FedFundsRates!$A$2:$MM$2,0),FALSE)</f>
        <v>0.18333333333333335</v>
      </c>
    </row>
    <row r="220" spans="1:9" x14ac:dyDescent="0.25">
      <c r="A220" s="6">
        <v>39948</v>
      </c>
      <c r="B220" s="79">
        <f>VLOOKUP($A220,FedFundsRates!$A$2:$MM$3000,MATCH(B$2,FedFundsRates!$A$2:$MM$2,0),FALSE)</f>
        <v>0.18333333333333335</v>
      </c>
      <c r="C220" s="79" t="e">
        <f>VLOOKUP($A220,NaturalRateMeasures!$A$2:$MK$3000,MATCH(C$2,NaturalRateMeasures!$A$2:$MK$2,0),FALSE)</f>
        <v>#N/A</v>
      </c>
      <c r="D220" s="79">
        <f>VLOOKUP($A220,InflationTargetMeasures!$A$2:$MM$3000,MATCH(D$2,InflationTargetMeasures!$A$2:$MM$2,0),FALSE)</f>
        <v>2</v>
      </c>
      <c r="E220" s="79">
        <f>VLOOKUP($A220,GapMeasures!$A$2:$LA$3000,MATCH(E$2,GapMeasures!$A$2:$LA$2,0),FALSE)</f>
        <v>-8.7999999999999972</v>
      </c>
      <c r="F220" s="79">
        <f>VLOOKUP($A220,InflationMeasures!$A$2:$LM$3000,MATCH(F$2,InflationMeasures!$A$2:$LM$2,0),FALSE)</f>
        <v>0.82423702383604969</v>
      </c>
      <c r="G220" s="25">
        <v>39948</v>
      </c>
      <c r="H220" s="24" t="e">
        <f t="shared" si="3"/>
        <v>#N/A</v>
      </c>
      <c r="I220" s="24">
        <f>VLOOKUP($A220,FedFundsRates!$A$2:$MM$3000,MATCH("FedFundsRate",FedFundsRates!$A$2:$MM$2,0),FALSE)</f>
        <v>0.17999999999999997</v>
      </c>
    </row>
    <row r="221" spans="1:9" x14ac:dyDescent="0.25">
      <c r="A221" s="6">
        <v>40040</v>
      </c>
      <c r="B221" s="79">
        <f>VLOOKUP($A221,FedFundsRates!$A$2:$MM$3000,MATCH(B$2,FedFundsRates!$A$2:$MM$2,0),FALSE)</f>
        <v>0.17999999999999997</v>
      </c>
      <c r="C221" s="79" t="e">
        <f>VLOOKUP($A221,NaturalRateMeasures!$A$2:$MK$3000,MATCH(C$2,NaturalRateMeasures!$A$2:$MK$2,0),FALSE)</f>
        <v>#N/A</v>
      </c>
      <c r="D221" s="79">
        <f>VLOOKUP($A221,InflationTargetMeasures!$A$2:$MM$3000,MATCH(D$2,InflationTargetMeasures!$A$2:$MM$2,0),FALSE)</f>
        <v>2</v>
      </c>
      <c r="E221" s="79">
        <f>VLOOKUP($A221,GapMeasures!$A$2:$LA$3000,MATCH(E$2,GapMeasures!$A$2:$LA$2,0),FALSE)</f>
        <v>-9.3666666666666227</v>
      </c>
      <c r="F221" s="79">
        <f>VLOOKUP($A221,InflationMeasures!$A$2:$LM$3000,MATCH(F$2,InflationMeasures!$A$2:$LM$2,0),FALSE)</f>
        <v>0.66701142995850837</v>
      </c>
      <c r="G221" s="25">
        <v>40040</v>
      </c>
      <c r="H221" s="24" t="e">
        <f t="shared" si="3"/>
        <v>#N/A</v>
      </c>
      <c r="I221" s="24">
        <f>VLOOKUP($A221,FedFundsRates!$A$2:$MM$3000,MATCH("FedFundsRate",FedFundsRates!$A$2:$MM$2,0),FALSE)</f>
        <v>0.15666666666666665</v>
      </c>
    </row>
    <row r="222" spans="1:9" x14ac:dyDescent="0.25">
      <c r="A222" s="6">
        <v>40132</v>
      </c>
      <c r="B222" s="79">
        <f>VLOOKUP($A222,FedFundsRates!$A$2:$MM$3000,MATCH(B$2,FedFundsRates!$A$2:$MM$2,0),FALSE)</f>
        <v>0.15666666666666665</v>
      </c>
      <c r="C222" s="79" t="e">
        <f>VLOOKUP($A222,NaturalRateMeasures!$A$2:$MK$3000,MATCH(C$2,NaturalRateMeasures!$A$2:$MK$2,0),FALSE)</f>
        <v>#N/A</v>
      </c>
      <c r="D222" s="79">
        <f>VLOOKUP($A222,InflationTargetMeasures!$A$2:$MM$3000,MATCH(D$2,InflationTargetMeasures!$A$2:$MM$2,0),FALSE)</f>
        <v>2</v>
      </c>
      <c r="E222" s="79">
        <f>VLOOKUP($A222,GapMeasures!$A$2:$LA$3000,MATCH(E$2,GapMeasures!$A$2:$LA$2,0),FALSE)</f>
        <v>-9.7000000000000437</v>
      </c>
      <c r="F222" s="79">
        <f>VLOOKUP($A222,InflationMeasures!$A$2:$LM$3000,MATCH(F$2,InflationMeasures!$A$2:$LM$2,0),FALSE)</f>
        <v>1.3741602940555264</v>
      </c>
      <c r="G222" s="25">
        <v>40132</v>
      </c>
      <c r="H222" s="24" t="e">
        <f t="shared" si="3"/>
        <v>#N/A</v>
      </c>
      <c r="I222" s="24">
        <f>VLOOKUP($A222,FedFundsRates!$A$2:$MM$3000,MATCH("FedFundsRate",FedFundsRates!$A$2:$MM$2,0),FALSE)</f>
        <v>0.12</v>
      </c>
    </row>
    <row r="223" spans="1:9" x14ac:dyDescent="0.25">
      <c r="A223" s="6">
        <v>40224</v>
      </c>
      <c r="B223" s="79">
        <f>VLOOKUP($A223,FedFundsRates!$A$2:$MM$3000,MATCH(B$2,FedFundsRates!$A$2:$MM$2,0),FALSE)</f>
        <v>0.12</v>
      </c>
      <c r="C223" s="79" t="e">
        <f>VLOOKUP($A223,NaturalRateMeasures!$A$2:$MK$3000,MATCH(C$2,NaturalRateMeasures!$A$2:$MK$2,0),FALSE)</f>
        <v>#N/A</v>
      </c>
      <c r="D223" s="79">
        <f>VLOOKUP($A223,InflationTargetMeasures!$A$2:$MM$3000,MATCH(D$2,InflationTargetMeasures!$A$2:$MM$2,0),FALSE)</f>
        <v>2</v>
      </c>
      <c r="E223" s="79">
        <f>VLOOKUP($A223,GapMeasures!$A$2:$LA$3000,MATCH(E$2,GapMeasures!$A$2:$LA$2,0),FALSE)</f>
        <v>-9.4555555555555681</v>
      </c>
      <c r="F223" s="79">
        <f>VLOOKUP($A223,InflationMeasures!$A$2:$LM$3000,MATCH(F$2,InflationMeasures!$A$2:$LM$2,0),FALSE)</f>
        <v>1.7216794296276872</v>
      </c>
      <c r="G223" s="25">
        <v>40224</v>
      </c>
      <c r="H223" s="24" t="e">
        <f t="shared" si="3"/>
        <v>#N/A</v>
      </c>
      <c r="I223" s="24">
        <f>VLOOKUP($A223,FedFundsRates!$A$2:$MM$3000,MATCH("FedFundsRate",FedFundsRates!$A$2:$MM$2,0),FALSE)</f>
        <v>0.13333333333333333</v>
      </c>
    </row>
    <row r="224" spans="1:9" x14ac:dyDescent="0.25">
      <c r="A224" s="6">
        <v>40313</v>
      </c>
      <c r="B224" s="79">
        <f>VLOOKUP($A224,FedFundsRates!$A$2:$MM$3000,MATCH(B$2,FedFundsRates!$A$2:$MM$2,0),FALSE)</f>
        <v>0.13333333333333333</v>
      </c>
      <c r="C224" s="79" t="e">
        <f>VLOOKUP($A224,NaturalRateMeasures!$A$2:$MK$3000,MATCH(C$2,NaturalRateMeasures!$A$2:$MK$2,0),FALSE)</f>
        <v>#N/A</v>
      </c>
      <c r="D224" s="79">
        <f>VLOOKUP($A224,InflationTargetMeasures!$A$2:$MM$3000,MATCH(D$2,InflationTargetMeasures!$A$2:$MM$2,0),FALSE)</f>
        <v>2</v>
      </c>
      <c r="E224" s="79">
        <f>VLOOKUP($A224,GapMeasures!$A$2:$LA$3000,MATCH(E$2,GapMeasures!$A$2:$LA$2,0),FALSE)</f>
        <v>-8.9777777777777974</v>
      </c>
      <c r="F224" s="79">
        <f>VLOOKUP($A224,InflationMeasures!$A$2:$LM$3000,MATCH(F$2,InflationMeasures!$A$2:$LM$2,0),FALSE)</f>
        <v>1.5981735159817267</v>
      </c>
      <c r="G224" s="25">
        <v>40313</v>
      </c>
      <c r="H224" s="24" t="e">
        <f t="shared" si="3"/>
        <v>#N/A</v>
      </c>
      <c r="I224" s="24">
        <f>VLOOKUP($A224,FedFundsRates!$A$2:$MM$3000,MATCH("FedFundsRate",FedFundsRates!$A$2:$MM$2,0),FALSE)</f>
        <v>0.19333333333333336</v>
      </c>
    </row>
    <row r="225" spans="1:9" x14ac:dyDescent="0.25">
      <c r="A225" s="6">
        <v>40405</v>
      </c>
      <c r="B225" s="79">
        <f>VLOOKUP($A225,FedFundsRates!$A$2:$MM$3000,MATCH(B$2,FedFundsRates!$A$2:$MM$2,0),FALSE)</f>
        <v>0.19333333333333336</v>
      </c>
      <c r="C225" s="79" t="e">
        <f>VLOOKUP($A225,NaturalRateMeasures!$A$2:$MK$3000,MATCH(C$2,NaturalRateMeasures!$A$2:$MK$2,0),FALSE)</f>
        <v>#N/A</v>
      </c>
      <c r="D225" s="79">
        <f>VLOOKUP($A225,InflationTargetMeasures!$A$2:$MM$3000,MATCH(D$2,InflationTargetMeasures!$A$2:$MM$2,0),FALSE)</f>
        <v>2</v>
      </c>
      <c r="E225" s="79">
        <f>VLOOKUP($A225,GapMeasures!$A$2:$LA$3000,MATCH(E$2,GapMeasures!$A$2:$LA$2,0),FALSE)</f>
        <v>-8.458333333333254</v>
      </c>
      <c r="F225" s="79">
        <f>VLOOKUP($A225,InflationMeasures!$A$2:$LM$3000,MATCH(F$2,InflationMeasures!$A$2:$LM$2,0),FALSE)</f>
        <v>1.3943784531834869</v>
      </c>
      <c r="G225" s="25">
        <v>40405</v>
      </c>
      <c r="H225" s="24" t="e">
        <f t="shared" si="3"/>
        <v>#N/A</v>
      </c>
      <c r="I225" s="24">
        <f>VLOOKUP($A225,FedFundsRates!$A$2:$MM$3000,MATCH("FedFundsRate",FedFundsRates!$A$2:$MM$2,0),FALSE)</f>
        <v>0.18666666666666668</v>
      </c>
    </row>
    <row r="226" spans="1:9" x14ac:dyDescent="0.25">
      <c r="A226" s="6">
        <v>40497</v>
      </c>
      <c r="B226" s="79">
        <f>VLOOKUP($A226,FedFundsRates!$A$2:$MM$3000,MATCH(B$2,FedFundsRates!$A$2:$MM$2,0),FALSE)</f>
        <v>0.18666666666666668</v>
      </c>
      <c r="C226" s="79" t="e">
        <f>VLOOKUP($A226,NaturalRateMeasures!$A$2:$MK$3000,MATCH(C$2,NaturalRateMeasures!$A$2:$MK$2,0),FALSE)</f>
        <v>#N/A</v>
      </c>
      <c r="D226" s="79">
        <f>VLOOKUP($A226,InflationTargetMeasures!$A$2:$MM$3000,MATCH(D$2,InflationTargetMeasures!$A$2:$MM$2,0),FALSE)</f>
        <v>2</v>
      </c>
      <c r="E226" s="79">
        <f>VLOOKUP($A226,GapMeasures!$A$2:$LA$3000,MATCH(E$2,GapMeasures!$A$2:$LA$2,0),FALSE)</f>
        <v>-8.0583333333334171</v>
      </c>
      <c r="F226" s="79">
        <f>VLOOKUP($A226,InflationMeasures!$A$2:$LM$3000,MATCH(F$2,InflationMeasures!$A$2:$LM$2,0),FALSE)</f>
        <v>1.0856767767277509</v>
      </c>
      <c r="G226" s="25">
        <v>40497</v>
      </c>
      <c r="H226" s="24" t="e">
        <f t="shared" si="3"/>
        <v>#N/A</v>
      </c>
      <c r="I226" s="24">
        <f>VLOOKUP($A226,FedFundsRates!$A$2:$MM$3000,MATCH("FedFundsRate",FedFundsRates!$A$2:$MM$2,0),FALSE)</f>
        <v>0.18666666666666668</v>
      </c>
    </row>
    <row r="227" spans="1:9" x14ac:dyDescent="0.25">
      <c r="A227" s="6">
        <v>40589</v>
      </c>
      <c r="B227" s="79">
        <f>VLOOKUP($A227,FedFundsRates!$A$2:$MM$3000,MATCH(B$2,FedFundsRates!$A$2:$MM$2,0),FALSE)</f>
        <v>0.18666666666666668</v>
      </c>
      <c r="C227" s="79" t="e">
        <f>VLOOKUP($A227,NaturalRateMeasures!$A$2:$MK$3000,MATCH(C$2,NaturalRateMeasures!$A$2:$MK$2,0),FALSE)</f>
        <v>#N/A</v>
      </c>
      <c r="D227" s="79">
        <f>VLOOKUP($A227,InflationTargetMeasures!$A$2:$MM$3000,MATCH(D$2,InflationTargetMeasures!$A$2:$MM$2,0),FALSE)</f>
        <v>2</v>
      </c>
      <c r="E227" s="79">
        <f>VLOOKUP($A227,GapMeasures!$A$2:$LA$3000,MATCH(E$2,GapMeasures!$A$2:$LA$2,0),FALSE)</f>
        <v>-7.1</v>
      </c>
      <c r="F227" s="79">
        <f>VLOOKUP($A227,InflationMeasures!$A$2:$LM$3000,MATCH(F$2,InflationMeasures!$A$2:$LM$2,0),FALSE)</f>
        <v>1.1837391620372673</v>
      </c>
      <c r="G227" s="25">
        <v>40589</v>
      </c>
      <c r="H227" s="24" t="e">
        <f t="shared" si="3"/>
        <v>#N/A</v>
      </c>
      <c r="I227" s="24">
        <f>VLOOKUP($A227,FedFundsRates!$A$2:$MM$3000,MATCH("FedFundsRate",FedFundsRates!$A$2:$MM$2,0),FALSE)</f>
        <v>0.15666666666666668</v>
      </c>
    </row>
    <row r="228" spans="1:9" x14ac:dyDescent="0.25">
      <c r="A228" s="6">
        <v>40678</v>
      </c>
      <c r="B228" s="79">
        <f>VLOOKUP($A228,FedFundsRates!$A$2:$MM$3000,MATCH(B$2,FedFundsRates!$A$2:$MM$2,0),FALSE)</f>
        <v>0.15666666666666668</v>
      </c>
      <c r="C228" s="79" t="e">
        <f>VLOOKUP($A228,NaturalRateMeasures!$A$2:$MK$3000,MATCH(C$2,NaturalRateMeasures!$A$2:$MK$2,0),FALSE)</f>
        <v>#N/A</v>
      </c>
      <c r="D228" s="79">
        <f>VLOOKUP($A228,InflationTargetMeasures!$A$2:$MM$3000,MATCH(D$2,InflationTargetMeasures!$A$2:$MM$2,0),FALSE)</f>
        <v>2</v>
      </c>
      <c r="E228" s="79">
        <f>VLOOKUP($A228,GapMeasures!$A$2:$LA$3000,MATCH(E$2,GapMeasures!$A$2:$LA$2,0),FALSE)</f>
        <v>-7.3333333333333339</v>
      </c>
      <c r="F228" s="79">
        <f>VLOOKUP($A228,InflationMeasures!$A$2:$LM$3000,MATCH(F$2,InflationMeasures!$A$2:$LM$2,0),FALSE)</f>
        <v>1.5015792471392286</v>
      </c>
      <c r="G228" s="25">
        <v>40678</v>
      </c>
      <c r="H228" s="24" t="e">
        <f t="shared" si="3"/>
        <v>#N/A</v>
      </c>
      <c r="I228" s="24">
        <f>VLOOKUP($A228,FedFundsRates!$A$2:$MM$3000,MATCH("FedFundsRate",FedFundsRates!$A$2:$MM$2,0),FALSE)</f>
        <v>9.3333333333333338E-2</v>
      </c>
    </row>
    <row r="229" spans="1:9" x14ac:dyDescent="0.25">
      <c r="A229" s="6">
        <v>40770</v>
      </c>
      <c r="B229" s="79">
        <f>VLOOKUP($A229,FedFundsRates!$A$2:$MM$3000,MATCH(B$2,FedFundsRates!$A$2:$MM$2,0),FALSE)</f>
        <v>9.3333333333333338E-2</v>
      </c>
      <c r="C229" s="79" t="e">
        <f>VLOOKUP($A229,NaturalRateMeasures!$A$2:$MK$3000,MATCH(C$2,NaturalRateMeasures!$A$2:$MK$2,0),FALSE)</f>
        <v>#N/A</v>
      </c>
      <c r="D229" s="79">
        <f>VLOOKUP($A229,InflationTargetMeasures!$A$2:$MM$3000,MATCH(D$2,InflationTargetMeasures!$A$2:$MM$2,0),FALSE)</f>
        <v>2</v>
      </c>
      <c r="E229" s="79">
        <f>VLOOKUP($A229,GapMeasures!$A$2:$LA$3000,MATCH(E$2,GapMeasures!$A$2:$LA$2,0),FALSE)</f>
        <v>-7.0400000000000293</v>
      </c>
      <c r="F229" s="79">
        <f>VLOOKUP($A229,InflationMeasures!$A$2:$LM$3000,MATCH(F$2,InflationMeasures!$A$2:$LM$2,0),FALSE)</f>
        <v>1.8084435391312548</v>
      </c>
      <c r="G229" s="25">
        <v>40770</v>
      </c>
      <c r="H229" s="24" t="e">
        <f t="shared" si="3"/>
        <v>#N/A</v>
      </c>
      <c r="I229" s="24">
        <f>VLOOKUP($A229,FedFundsRates!$A$2:$MM$3000,MATCH("FedFundsRate",FedFundsRates!$A$2:$MM$2,0),FALSE)</f>
        <v>8.3333333333333329E-2</v>
      </c>
    </row>
    <row r="230" spans="1:9" x14ac:dyDescent="0.25">
      <c r="A230" s="6">
        <v>40862</v>
      </c>
      <c r="B230" s="79">
        <f>VLOOKUP($A230,FedFundsRates!$A$2:$MM$3000,MATCH(B$2,FedFundsRates!$A$2:$MM$2,0),FALSE)</f>
        <v>8.3333333333333329E-2</v>
      </c>
      <c r="C230" s="79" t="e">
        <f>VLOOKUP($A230,NaturalRateMeasures!$A$2:$MK$3000,MATCH(C$2,NaturalRateMeasures!$A$2:$MK$2,0),FALSE)</f>
        <v>#N/A</v>
      </c>
      <c r="D230" s="79">
        <f>VLOOKUP($A230,InflationTargetMeasures!$A$2:$MM$3000,MATCH(D$2,InflationTargetMeasures!$A$2:$MM$2,0),FALSE)</f>
        <v>2</v>
      </c>
      <c r="E230" s="79">
        <f>VLOOKUP($A230,GapMeasures!$A$2:$LA$3000,MATCH(E$2,GapMeasures!$A$2:$LA$2,0),FALSE)</f>
        <v>-6.0933333333333763</v>
      </c>
      <c r="F230" s="79">
        <f>VLOOKUP($A230,InflationMeasures!$A$2:$LM$3000,MATCH(F$2,InflationMeasures!$A$2:$LM$2,0),FALSE)</f>
        <v>1.8491223368618526</v>
      </c>
      <c r="G230" s="25">
        <v>40862</v>
      </c>
      <c r="H230" s="24" t="e">
        <f t="shared" si="3"/>
        <v>#N/A</v>
      </c>
      <c r="I230" s="24">
        <f>VLOOKUP($A230,FedFundsRates!$A$2:$MM$3000,MATCH("FedFundsRate",FedFundsRates!$A$2:$MM$2,0),FALSE)</f>
        <v>7.3333333333333348E-2</v>
      </c>
    </row>
    <row r="231" spans="1:9" x14ac:dyDescent="0.25">
      <c r="A231" s="6">
        <v>40954</v>
      </c>
      <c r="B231" s="79">
        <f>VLOOKUP($A231,FedFundsRates!$A$2:$MM$3000,MATCH(B$2,FedFundsRates!$A$2:$MM$2,0),FALSE)</f>
        <v>7.3333333333333348E-2</v>
      </c>
      <c r="C231" s="79">
        <f>VLOOKUP($A231,NaturalRateMeasures!$A$2:$MK$3000,MATCH(C$2,NaturalRateMeasures!$A$2:$MK$2,0),FALSE)</f>
        <v>2.25</v>
      </c>
      <c r="D231" s="79">
        <f>VLOOKUP($A231,InflationTargetMeasures!$A$2:$MM$3000,MATCH(D$2,InflationTargetMeasures!$A$2:$MM$2,0),FALSE)</f>
        <v>2</v>
      </c>
      <c r="E231" s="79">
        <f>VLOOKUP($A231,GapMeasures!$A$2:$LA$3000,MATCH(E$2,GapMeasures!$A$2:$LA$2,0),FALSE)</f>
        <v>-5.3333333333333375</v>
      </c>
      <c r="F231" s="79">
        <f>VLOOKUP($A231,InflationMeasures!$A$2:$LM$3000,MATCH(F$2,InflationMeasures!$A$2:$LM$2,0),FALSE)</f>
        <v>2.0442300785058265</v>
      </c>
      <c r="G231" s="25">
        <v>40954</v>
      </c>
      <c r="H231" s="24">
        <f t="shared" si="3"/>
        <v>1.649678451092071</v>
      </c>
      <c r="I231" s="24">
        <f>VLOOKUP($A231,FedFundsRates!$A$2:$MM$3000,MATCH("FedFundsRate",FedFundsRates!$A$2:$MM$2,0),FALSE)</f>
        <v>0.10333333333333333</v>
      </c>
    </row>
    <row r="232" spans="1:9" x14ac:dyDescent="0.25">
      <c r="A232" s="6">
        <v>41044</v>
      </c>
      <c r="B232" s="79">
        <f>VLOOKUP($A232,FedFundsRates!$A$2:$MM$3000,MATCH(B$2,FedFundsRates!$A$2:$MM$2,0),FALSE)</f>
        <v>0.10333333333333333</v>
      </c>
      <c r="C232" s="79">
        <f>VLOOKUP($A232,NaturalRateMeasures!$A$2:$MK$3000,MATCH(C$2,NaturalRateMeasures!$A$2:$MK$2,0),FALSE)</f>
        <v>2.25</v>
      </c>
      <c r="D232" s="79">
        <f>VLOOKUP($A232,InflationTargetMeasures!$A$2:$MM$3000,MATCH(D$2,InflationTargetMeasures!$A$2:$MM$2,0),FALSE)</f>
        <v>2</v>
      </c>
      <c r="E232" s="79">
        <f>VLOOKUP($A232,GapMeasures!$A$2:$LA$3000,MATCH(E$2,GapMeasures!$A$2:$LA$2,0),FALSE)</f>
        <v>-5.2000000000000011</v>
      </c>
      <c r="F232" s="79">
        <f>VLOOKUP($A232,InflationMeasures!$A$2:$LM$3000,MATCH(F$2,InflationMeasures!$A$2:$LM$2,0),FALSE)</f>
        <v>1.8701219201142649</v>
      </c>
      <c r="G232" s="25">
        <v>41044</v>
      </c>
      <c r="H232" s="24">
        <f t="shared" si="3"/>
        <v>1.4551828801713969</v>
      </c>
      <c r="I232" s="24">
        <f>VLOOKUP($A232,FedFundsRates!$A$2:$MM$3000,MATCH("FedFundsRate",FedFundsRates!$A$2:$MM$2,0),FALSE)</f>
        <v>0.15333333333333335</v>
      </c>
    </row>
    <row r="233" spans="1:9" x14ac:dyDescent="0.25">
      <c r="A233" s="6">
        <v>41136</v>
      </c>
      <c r="B233" s="79">
        <f>VLOOKUP($A233,FedFundsRates!$A$2:$MM$3000,MATCH(B$2,FedFundsRates!$A$2:$MM$2,0),FALSE)</f>
        <v>0.15333333333333335</v>
      </c>
      <c r="C233" s="79">
        <f>VLOOKUP($A233,NaturalRateMeasures!$A$2:$MK$3000,MATCH(C$2,NaturalRateMeasures!$A$2:$MK$2,0),FALSE)</f>
        <v>2.083333333333333</v>
      </c>
      <c r="D233" s="79">
        <f>VLOOKUP($A233,InflationTargetMeasures!$A$2:$MM$3000,MATCH(D$2,InflationTargetMeasures!$A$2:$MM$2,0),FALSE)</f>
        <v>2</v>
      </c>
      <c r="E233" s="79">
        <f>VLOOKUP($A233,GapMeasures!$A$2:$LA$3000,MATCH(E$2,GapMeasures!$A$2:$LA$2,0),FALSE)</f>
        <v>-4.8666666666666689</v>
      </c>
      <c r="F233" s="79">
        <f>VLOOKUP($A233,InflationMeasures!$A$2:$LM$3000,MATCH(F$2,InflationMeasures!$A$2:$LM$2,0),FALSE)</f>
        <v>1.7001482805549362</v>
      </c>
      <c r="G233" s="25">
        <v>41136</v>
      </c>
      <c r="H233" s="24">
        <f t="shared" si="3"/>
        <v>1.2002224208324028</v>
      </c>
      <c r="I233" s="24">
        <f>VLOOKUP($A233,FedFundsRates!$A$2:$MM$3000,MATCH("FedFundsRate",FedFundsRates!$A$2:$MM$2,0),FALSE)</f>
        <v>0.14333333333333334</v>
      </c>
    </row>
    <row r="234" spans="1:9" x14ac:dyDescent="0.25">
      <c r="A234" s="6">
        <v>41228</v>
      </c>
      <c r="B234" s="79">
        <f>VLOOKUP($A234,FedFundsRates!$A$2:$MM$3000,MATCH(B$2,FedFundsRates!$A$2:$MM$2,0),FALSE)</f>
        <v>0.14333333333333334</v>
      </c>
      <c r="C234" s="79">
        <f>VLOOKUP($A234,NaturalRateMeasures!$A$2:$MK$3000,MATCH(C$2,NaturalRateMeasures!$A$2:$MK$2,0),FALSE)</f>
        <v>2</v>
      </c>
      <c r="D234" s="79">
        <f>VLOOKUP($A234,InflationTargetMeasures!$A$2:$MM$3000,MATCH(D$2,InflationTargetMeasures!$A$2:$MM$2,0),FALSE)</f>
        <v>2</v>
      </c>
      <c r="E234" s="79">
        <f>VLOOKUP($A234,GapMeasures!$A$2:$LA$3000,MATCH(E$2,GapMeasures!$A$2:$LA$2,0),FALSE)</f>
        <v>-4.4000000000000021</v>
      </c>
      <c r="F234" s="79">
        <f>VLOOKUP($A234,InflationMeasures!$A$2:$LM$3000,MATCH(F$2,InflationMeasures!$A$2:$LM$2,0),FALSE)</f>
        <v>1.7872142329450558</v>
      </c>
      <c r="G234" s="25">
        <v>41228</v>
      </c>
      <c r="H234" s="24">
        <f t="shared" si="3"/>
        <v>1.4808213494175826</v>
      </c>
      <c r="I234" s="24">
        <f>VLOOKUP($A234,FedFundsRates!$A$2:$MM$3000,MATCH("FedFundsRate",FedFundsRates!$A$2:$MM$2,0),FALSE)</f>
        <v>0.16</v>
      </c>
    </row>
    <row r="235" spans="1:9" x14ac:dyDescent="0.25">
      <c r="A235" s="6">
        <v>41320</v>
      </c>
      <c r="B235" s="79">
        <f>VLOOKUP($A235,FedFundsRates!$A$2:$MM$3000,MATCH(B$2,FedFundsRates!$A$2:$MM$2,0),FALSE)</f>
        <v>0.16</v>
      </c>
      <c r="C235" s="79">
        <f>VLOOKUP($A235,NaturalRateMeasures!$A$2:$MK$3000,MATCH(C$2,NaturalRateMeasures!$A$2:$MK$2,0),FALSE)</f>
        <v>2</v>
      </c>
      <c r="D235" s="79">
        <f>VLOOKUP($A235,InflationTargetMeasures!$A$2:$MM$3000,MATCH(D$2,InflationTargetMeasures!$A$2:$MM$2,0),FALSE)</f>
        <v>2</v>
      </c>
      <c r="E235" s="79">
        <f>VLOOKUP($A235,GapMeasures!$A$2:$LA$3000,MATCH(E$2,GapMeasures!$A$2:$LA$2,0),FALSE)</f>
        <v>-4.2666666666666693</v>
      </c>
      <c r="F235" s="79">
        <f>VLOOKUP($A235,InflationMeasures!$A$2:$LM$3000,MATCH(F$2,InflationMeasures!$A$2:$LM$2,0),FALSE)</f>
        <v>1.5547532608586323</v>
      </c>
      <c r="G235" s="25">
        <v>41320</v>
      </c>
      <c r="H235" s="24">
        <f t="shared" si="3"/>
        <v>1.1987965579546138</v>
      </c>
      <c r="I235" s="24">
        <f>VLOOKUP($A235,FedFundsRates!$A$2:$MM$3000,MATCH("FedFundsRate",FedFundsRates!$A$2:$MM$2,0),FALSE)</f>
        <v>0.14333333333333334</v>
      </c>
    </row>
    <row r="236" spans="1:9" x14ac:dyDescent="0.25">
      <c r="A236" s="6">
        <v>41409</v>
      </c>
      <c r="B236" s="79">
        <f>VLOOKUP($A236,FedFundsRates!$A$2:$MM$3000,MATCH(B$2,FedFundsRates!$A$2:$MM$2,0),FALSE)</f>
        <v>0.14333333333333334</v>
      </c>
      <c r="C236" s="79">
        <f>VLOOKUP($A236,NaturalRateMeasures!$A$2:$MK$3000,MATCH(C$2,NaturalRateMeasures!$A$2:$MK$2,0),FALSE)</f>
        <v>2</v>
      </c>
      <c r="D236" s="79">
        <f>VLOOKUP($A236,InflationTargetMeasures!$A$2:$MM$3000,MATCH(D$2,InflationTargetMeasures!$A$2:$MM$2,0),FALSE)</f>
        <v>2</v>
      </c>
      <c r="E236" s="79">
        <f>VLOOKUP($A236,GapMeasures!$A$2:$LA$3000,MATCH(E$2,GapMeasures!$A$2:$LA$2,0),FALSE)</f>
        <v>-3.8666666666666707</v>
      </c>
      <c r="F236" s="79">
        <f>VLOOKUP($A236,InflationMeasures!$A$2:$LM$3000,MATCH(F$2,InflationMeasures!$A$2:$LM$2,0),FALSE)</f>
        <v>1.4451966989824427</v>
      </c>
      <c r="G236" s="25">
        <v>41409</v>
      </c>
      <c r="H236" s="24">
        <f t="shared" si="3"/>
        <v>1.2344617151403288</v>
      </c>
      <c r="I236" s="24">
        <f>VLOOKUP($A236,FedFundsRates!$A$2:$MM$3000,MATCH("FedFundsRate",FedFundsRates!$A$2:$MM$2,0),FALSE)</f>
        <v>0.11666666666666665</v>
      </c>
    </row>
    <row r="237" spans="1:9" x14ac:dyDescent="0.25">
      <c r="A237" s="6">
        <v>41501</v>
      </c>
      <c r="B237" s="79">
        <f>VLOOKUP($A237,FedFundsRates!$A$2:$MM$3000,MATCH(B$2,FedFundsRates!$A$2:$MM$2,0),FALSE)</f>
        <v>0.11666666666666665</v>
      </c>
      <c r="C237" s="79">
        <f>VLOOKUP($A237,NaturalRateMeasures!$A$2:$MK$3000,MATCH(C$2,NaturalRateMeasures!$A$2:$MK$2,0),FALSE)</f>
        <v>2</v>
      </c>
      <c r="D237" s="79">
        <f>VLOOKUP($A237,InflationTargetMeasures!$A$2:$MM$3000,MATCH(D$2,InflationTargetMeasures!$A$2:$MM$2,0),FALSE)</f>
        <v>2</v>
      </c>
      <c r="E237" s="79">
        <f>VLOOKUP($A237,GapMeasures!$A$2:$LA$3000,MATCH(E$2,GapMeasures!$A$2:$LA$2,0),FALSE)</f>
        <v>-3.3999999999999986</v>
      </c>
      <c r="F237" s="79">
        <f>VLOOKUP($A237,InflationMeasures!$A$2:$LM$3000,MATCH(F$2,InflationMeasures!$A$2:$LM$2,0),FALSE)</f>
        <v>1.5458975792921548</v>
      </c>
      <c r="G237" s="25">
        <v>41501</v>
      </c>
      <c r="H237" s="24">
        <f t="shared" si="3"/>
        <v>1.6188463689382329</v>
      </c>
      <c r="I237" s="24">
        <f>VLOOKUP($A237,FedFundsRates!$A$2:$MM$3000,MATCH("FedFundsRate",FedFundsRates!$A$2:$MM$2,0),FALSE)</f>
        <v>8.3333333333333329E-2</v>
      </c>
    </row>
    <row r="238" spans="1:9" x14ac:dyDescent="0.25">
      <c r="A238" s="6">
        <v>41593</v>
      </c>
      <c r="B238" s="79">
        <f>VLOOKUP($A238,FedFundsRates!$A$2:$MM$3000,MATCH(B$2,FedFundsRates!$A$2:$MM$2,0),FALSE)</f>
        <v>8.3333333333333329E-2</v>
      </c>
      <c r="C238" s="79">
        <f>VLOOKUP($A238,NaturalRateMeasures!$A$2:$MK$3000,MATCH(C$2,NaturalRateMeasures!$A$2:$MK$2,0),FALSE)</f>
        <v>2</v>
      </c>
      <c r="D238" s="79">
        <f>VLOOKUP($A238,InflationTargetMeasures!$A$2:$MM$3000,MATCH(D$2,InflationTargetMeasures!$A$2:$MM$2,0),FALSE)</f>
        <v>2</v>
      </c>
      <c r="E238" s="79">
        <f>VLOOKUP($A238,GapMeasures!$A$2:$LA$3000,MATCH(E$2,GapMeasures!$A$2:$LA$2,0),FALSE)</f>
        <v>-2.8666666666666671</v>
      </c>
      <c r="F238" s="79">
        <f>VLOOKUP($A238,InflationMeasures!$A$2:$LM$3000,MATCH(F$2,InflationMeasures!$A$2:$LM$2,0),FALSE)</f>
        <v>1.592777816442803</v>
      </c>
      <c r="G238" s="25">
        <v>41593</v>
      </c>
      <c r="H238" s="24">
        <f t="shared" si="3"/>
        <v>1.955833391330871</v>
      </c>
      <c r="I238" s="24">
        <f>VLOOKUP($A238,FedFundsRates!$A$2:$MM$3000,MATCH("FedFundsRate",FedFundsRates!$A$2:$MM$2,0),FALSE)</f>
        <v>8.666666666666667E-2</v>
      </c>
    </row>
    <row r="239" spans="1:9" x14ac:dyDescent="0.25">
      <c r="A239" s="6">
        <v>41685</v>
      </c>
      <c r="B239" s="79">
        <f>VLOOKUP($A239,FedFundsRates!$A$2:$MM$3000,MATCH(B$2,FedFundsRates!$A$2:$MM$2,0),FALSE)</f>
        <v>8.666666666666667E-2</v>
      </c>
      <c r="C239" s="79">
        <f>VLOOKUP($A239,NaturalRateMeasures!$A$2:$MK$3000,MATCH(C$2,NaturalRateMeasures!$A$2:$MK$2,0),FALSE)</f>
        <v>2</v>
      </c>
      <c r="D239" s="79">
        <f>VLOOKUP($A239,InflationTargetMeasures!$A$2:$MM$3000,MATCH(D$2,InflationTargetMeasures!$A$2:$MM$2,0),FALSE)</f>
        <v>2</v>
      </c>
      <c r="E239" s="79">
        <f>VLOOKUP($A239,GapMeasures!$A$2:$LA$3000,MATCH(E$2,GapMeasures!$A$2:$LA$2,0),FALSE)</f>
        <v>-2.4666666666666668</v>
      </c>
      <c r="F239" s="79">
        <f>VLOOKUP($A239,InflationMeasures!$A$2:$LM$3000,MATCH(F$2,InflationMeasures!$A$2:$LM$2,0),FALSE)</f>
        <v>1.5349118168404452</v>
      </c>
      <c r="G239" s="25">
        <v>41685</v>
      </c>
      <c r="H239" s="24">
        <f t="shared" si="3"/>
        <v>2.0690343919273344</v>
      </c>
      <c r="I239" s="24">
        <f>VLOOKUP($A239,FedFundsRates!$A$2:$MM$3000,MATCH("FedFundsRate",FedFundsRates!$A$2:$MM$2,0),FALSE)</f>
        <v>7.3333333333333348E-2</v>
      </c>
    </row>
    <row r="240" spans="1:9" x14ac:dyDescent="0.25">
      <c r="A240" s="6">
        <v>41774</v>
      </c>
      <c r="B240" s="79">
        <f>VLOOKUP($A240,FedFundsRates!$A$2:$MM$3000,MATCH(B$2,FedFundsRates!$A$2:$MM$2,0),FALSE)</f>
        <v>7.3333333333333348E-2</v>
      </c>
      <c r="C240" s="79">
        <f>VLOOKUP($A240,NaturalRateMeasures!$A$2:$MK$3000,MATCH(C$2,NaturalRateMeasures!$A$2:$MK$2,0),FALSE)</f>
        <v>1.8333333333333335</v>
      </c>
      <c r="D240" s="79">
        <f>VLOOKUP($A240,InflationTargetMeasures!$A$2:$MM$3000,MATCH(D$2,InflationTargetMeasures!$A$2:$MM$2,0),FALSE)</f>
        <v>2</v>
      </c>
      <c r="E240" s="79">
        <f>VLOOKUP($A240,GapMeasures!$A$2:$LA$3000,MATCH(E$2,GapMeasures!$A$2:$LA$2,0),FALSE)</f>
        <v>-1.6666666666666661</v>
      </c>
      <c r="F240" s="79">
        <f>VLOOKUP($A240,InflationMeasures!$A$2:$LM$3000,MATCH(F$2,InflationMeasures!$A$2:$LM$2,0),FALSE)</f>
        <v>1.7267081971744869</v>
      </c>
      <c r="G240" s="25">
        <v>41774</v>
      </c>
      <c r="H240" s="24">
        <f t="shared" si="3"/>
        <v>2.5900622957617307</v>
      </c>
      <c r="I240" s="24">
        <f>VLOOKUP($A240,FedFundsRates!$A$2:$MM$3000,MATCH("FedFundsRate",FedFundsRates!$A$2:$MM$2,0),FALSE)</f>
        <v>9.3333333333333338E-2</v>
      </c>
    </row>
    <row r="241" spans="1:9" x14ac:dyDescent="0.25">
      <c r="A241" s="6">
        <v>41866</v>
      </c>
      <c r="B241" s="79">
        <f>VLOOKUP($A241,FedFundsRates!$A$2:$MM$3000,MATCH(B$2,FedFundsRates!$A$2:$MM$2,0),FALSE)</f>
        <v>9.3333333333333338E-2</v>
      </c>
      <c r="C241" s="79">
        <f>VLOOKUP($A241,NaturalRateMeasures!$A$2:$MK$3000,MATCH(C$2,NaturalRateMeasures!$A$2:$MK$2,0),FALSE)</f>
        <v>1.75</v>
      </c>
      <c r="D241" s="79">
        <f>VLOOKUP($A241,InflationTargetMeasures!$A$2:$MM$3000,MATCH(D$2,InflationTargetMeasures!$A$2:$MM$2,0),FALSE)</f>
        <v>2</v>
      </c>
      <c r="E241" s="79">
        <f>VLOOKUP($A241,GapMeasures!$A$2:$LA$3000,MATCH(E$2,GapMeasures!$A$2:$LA$2,0),FALSE)</f>
        <v>-1.4333333333333371</v>
      </c>
      <c r="F241" s="79">
        <f>VLOOKUP($A241,InflationMeasures!$A$2:$LM$3000,MATCH(F$2,InflationMeasures!$A$2:$LM$2,0),FALSE)</f>
        <v>1.7249518114944351</v>
      </c>
      <c r="G241" s="25">
        <v>41866</v>
      </c>
      <c r="H241" s="24">
        <f t="shared" si="3"/>
        <v>2.6207610505749841</v>
      </c>
      <c r="I241" s="24">
        <f>VLOOKUP($A241,FedFundsRates!$A$2:$MM$3000,MATCH("FedFundsRate",FedFundsRates!$A$2:$MM$2,0),FALSE)</f>
        <v>9.0000000000000011E-2</v>
      </c>
    </row>
    <row r="242" spans="1:9" x14ac:dyDescent="0.25">
      <c r="A242" s="6">
        <v>41958</v>
      </c>
      <c r="B242" s="79">
        <f>VLOOKUP($A242,FedFundsRates!$A$2:$MM$3000,MATCH(B$2,FedFundsRates!$A$2:$MM$2,0),FALSE)</f>
        <v>9.0000000000000011E-2</v>
      </c>
      <c r="C242" s="79">
        <f>VLOOKUP($A242,NaturalRateMeasures!$A$2:$MK$3000,MATCH(C$2,NaturalRateMeasures!$A$2:$MK$2,0),FALSE)</f>
        <v>1.75</v>
      </c>
      <c r="D242" s="79">
        <f>VLOOKUP($A242,InflationTargetMeasures!$A$2:$MM$3000,MATCH(D$2,InflationTargetMeasures!$A$2:$MM$2,0),FALSE)</f>
        <v>2</v>
      </c>
      <c r="E242" s="79">
        <f>VLOOKUP($A242,GapMeasures!$A$2:$LA$3000,MATCH(E$2,GapMeasures!$A$2:$LA$2,0),FALSE)</f>
        <v>-0.70000000000000284</v>
      </c>
      <c r="F242" s="79">
        <f>VLOOKUP($A242,InflationMeasures!$A$2:$LM$3000,MATCH(F$2,InflationMeasures!$A$2:$LM$2,0),FALSE)</f>
        <v>1.5208306828079499</v>
      </c>
      <c r="G242" s="25">
        <v>41958</v>
      </c>
      <c r="H242" s="24">
        <f t="shared" si="3"/>
        <v>2.6812460242119234</v>
      </c>
      <c r="I242" s="24">
        <f>VLOOKUP($A242,FedFundsRates!$A$2:$MM$3000,MATCH("FedFundsRate",FedFundsRates!$A$2:$MM$2,0),FALSE)</f>
        <v>9.9999999999999992E-2</v>
      </c>
    </row>
    <row r="243" spans="1:9" x14ac:dyDescent="0.25">
      <c r="A243" s="6">
        <v>42050</v>
      </c>
      <c r="B243" s="79">
        <f>VLOOKUP($A243,FedFundsRates!$A$2:$MM$3000,MATCH(B$2,FedFundsRates!$A$2:$MM$2,0),FALSE)</f>
        <v>9.9999999999999992E-2</v>
      </c>
      <c r="C243" s="79">
        <f>VLOOKUP($A243,NaturalRateMeasures!$A$2:$MK$3000,MATCH(C$2,NaturalRateMeasures!$A$2:$MK$2,0),FALSE)</f>
        <v>1.75</v>
      </c>
      <c r="D243" s="79">
        <f>VLOOKUP($A243,InflationTargetMeasures!$A$2:$MM$3000,MATCH(D$2,InflationTargetMeasures!$A$2:$MM$2,0),FALSE)</f>
        <v>2</v>
      </c>
      <c r="E243" s="79">
        <f>VLOOKUP($A243,GapMeasures!$A$2:$LA$3000,MATCH(E$2,GapMeasures!$A$2:$LA$2,0),FALSE)</f>
        <v>-0.70000000000000284</v>
      </c>
      <c r="F243" s="79">
        <f>VLOOKUP($A243,InflationMeasures!$A$2:$LM$3000,MATCH(F$2,InflationMeasures!$A$2:$LM$2,0),FALSE)</f>
        <v>1.3702905406064447</v>
      </c>
      <c r="G243" s="25">
        <v>42050</v>
      </c>
      <c r="H243" s="24">
        <f t="shared" si="3"/>
        <v>2.4554358109096657</v>
      </c>
      <c r="I243" s="24">
        <f>VLOOKUP($A243,FedFundsRates!$A$2:$MM$3000,MATCH("FedFundsRate",FedFundsRates!$A$2:$MM$2,0),FALSE)</f>
        <v>0.11</v>
      </c>
    </row>
    <row r="244" spans="1:9" x14ac:dyDescent="0.25">
      <c r="A244" s="6">
        <v>42139</v>
      </c>
      <c r="B244" s="79">
        <f>VLOOKUP($A244,FedFundsRates!$A$2:$MM$3000,MATCH(B$2,FedFundsRates!$A$2:$MM$2,0),FALSE)</f>
        <v>0.11</v>
      </c>
      <c r="C244" s="79">
        <f>VLOOKUP($A244,NaturalRateMeasures!$A$2:$MK$3000,MATCH(C$2,NaturalRateMeasures!$A$2:$MK$2,0),FALSE)</f>
        <v>1.75</v>
      </c>
      <c r="D244" s="79">
        <f>VLOOKUP($A244,InflationTargetMeasures!$A$2:$MM$3000,MATCH(D$2,InflationTargetMeasures!$A$2:$MM$2,0),FALSE)</f>
        <v>2</v>
      </c>
      <c r="E244" s="79">
        <f>VLOOKUP($A244,GapMeasures!$A$2:$LA$3000,MATCH(E$2,GapMeasures!$A$2:$LA$2,0),FALSE)</f>
        <v>-0.66666666666666785</v>
      </c>
      <c r="F244" s="79">
        <f>VLOOKUP($A244,InflationMeasures!$A$2:$LM$3000,MATCH(F$2,InflationMeasures!$A$2:$LM$2,0),FALSE)</f>
        <v>1.304347826086949</v>
      </c>
      <c r="G244" s="25">
        <v>42139</v>
      </c>
      <c r="H244" s="24">
        <f t="shared" si="3"/>
        <v>2.3731884057970896</v>
      </c>
      <c r="I244" s="24">
        <f>VLOOKUP($A244,FedFundsRates!$A$2:$MM$3000,MATCH("FedFundsRate",FedFundsRates!$A$2:$MM$2,0),FALSE)</f>
        <v>0.12333333333333334</v>
      </c>
    </row>
    <row r="245" spans="1:9" x14ac:dyDescent="0.25">
      <c r="A245" s="6">
        <v>42231</v>
      </c>
      <c r="B245" s="79">
        <f>VLOOKUP($A245,FedFundsRates!$A$2:$MM$3000,MATCH(B$2,FedFundsRates!$A$2:$MM$2,0),FALSE)</f>
        <v>0.12333333333333334</v>
      </c>
      <c r="C245" s="79">
        <f>VLOOKUP($A245,NaturalRateMeasures!$A$2:$MK$3000,MATCH(C$2,NaturalRateMeasures!$A$2:$MK$2,0),FALSE)</f>
        <v>1.5833333333333335</v>
      </c>
      <c r="D245" s="79">
        <f>VLOOKUP($A245,InflationTargetMeasures!$A$2:$MM$3000,MATCH(D$2,InflationTargetMeasures!$A$2:$MM$2,0),FALSE)</f>
        <v>2</v>
      </c>
      <c r="E245" s="79">
        <f>VLOOKUP($A245,GapMeasures!$A$2:$LA$3000,MATCH(E$2,GapMeasures!$A$2:$LA$2,0),FALSE)</f>
        <v>-6.6666666666668206E-2</v>
      </c>
      <c r="F245" s="79">
        <f>VLOOKUP($A245,InflationMeasures!$A$2:$LM$3000,MATCH(F$2,InflationMeasures!$A$2:$LM$2,0),FALSE)</f>
        <v>1.2190877627177521</v>
      </c>
      <c r="G245" s="25">
        <v>42231</v>
      </c>
      <c r="H245" s="24">
        <f t="shared" si="3"/>
        <v>2.3786316440766275</v>
      </c>
      <c r="I245" s="24">
        <f>VLOOKUP($A245,FedFundsRates!$A$2:$MM$3000,MATCH("FedFundsRate",FedFundsRates!$A$2:$MM$2,0),FALSE)</f>
        <v>0.13666666666666669</v>
      </c>
    </row>
    <row r="246" spans="1:9" x14ac:dyDescent="0.25">
      <c r="A246" s="6">
        <v>42323</v>
      </c>
      <c r="B246" s="79">
        <f>VLOOKUP($A246,FedFundsRates!$A$2:$MM$3000,MATCH(B$2,FedFundsRates!$A$2:$MM$2,0),FALSE)</f>
        <v>0.13666666666666669</v>
      </c>
      <c r="C246" s="79">
        <f>VLOOKUP($A246,NaturalRateMeasures!$A$2:$MK$3000,MATCH(C$2,NaturalRateMeasures!$A$2:$MK$2,0),FALSE)</f>
        <v>1.5</v>
      </c>
      <c r="D246" s="79">
        <f>VLOOKUP($A246,InflationTargetMeasures!$A$2:$MM$3000,MATCH(D$2,InflationTargetMeasures!$A$2:$MM$2,0),FALSE)</f>
        <v>2</v>
      </c>
      <c r="E246" s="79">
        <f>VLOOKUP($A246,GapMeasures!$A$2:$LA$3000,MATCH(E$2,GapMeasures!$A$2:$LA$2,0),FALSE)</f>
        <v>-0.16666666666666607</v>
      </c>
      <c r="F246" s="79">
        <f>VLOOKUP($A246,InflationMeasures!$A$2:$LM$3000,MATCH(F$2,InflationMeasures!$A$2:$LM$2,0),FALSE)</f>
        <v>1.1481178001638837</v>
      </c>
      <c r="G246" s="25">
        <v>42323</v>
      </c>
      <c r="H246" s="24">
        <f t="shared" si="3"/>
        <v>2.1388433669124924</v>
      </c>
      <c r="I246" s="24">
        <f>VLOOKUP($A246,FedFundsRates!$A$2:$MM$3000,MATCH("FedFundsRate",FedFundsRates!$A$2:$MM$2,0),FALSE)</f>
        <v>0.16</v>
      </c>
    </row>
    <row r="247" spans="1:9" x14ac:dyDescent="0.25">
      <c r="A247" s="6">
        <v>42415</v>
      </c>
      <c r="B247" s="79">
        <f>VLOOKUP($A247,FedFundsRates!$A$2:$MM$3000,MATCH(B$2,FedFundsRates!$A$2:$MM$2,0),FALSE)</f>
        <v>0.16</v>
      </c>
      <c r="C247" s="79">
        <f>VLOOKUP($A247,NaturalRateMeasures!$A$2:$MK$3000,MATCH(C$2,NaturalRateMeasures!$A$2:$MK$2,0),FALSE)</f>
        <v>1.3333333333333335</v>
      </c>
      <c r="D247" s="79">
        <f>VLOOKUP($A247,InflationTargetMeasures!$A$2:$MM$3000,MATCH(D$2,InflationTargetMeasures!$A$2:$MM$2,0),FALSE)</f>
        <v>2</v>
      </c>
      <c r="E247" s="79">
        <f>VLOOKUP($A247,GapMeasures!$A$2:$LA$3000,MATCH(E$2,GapMeasures!$A$2:$LA$2,0),FALSE)</f>
        <v>-6.666666666666643E-2</v>
      </c>
      <c r="F247" s="79">
        <f>VLOOKUP($A247,InflationMeasures!$A$2:$LM$3000,MATCH(F$2,InflationMeasures!$A$2:$LM$2,0),FALSE)</f>
        <v>1.372933864419168</v>
      </c>
      <c r="G247" s="25">
        <v>42415</v>
      </c>
      <c r="H247" s="24">
        <f t="shared" si="3"/>
        <v>2.3594007966287522</v>
      </c>
      <c r="I247" s="24">
        <f>VLOOKUP($A247,FedFundsRates!$A$2:$MM$3000,MATCH("FedFundsRate",FedFundsRates!$A$2:$MM$2,0),FALSE)</f>
        <v>0.36000000000000004</v>
      </c>
    </row>
    <row r="248" spans="1:9" x14ac:dyDescent="0.25">
      <c r="A248" s="6">
        <v>42505</v>
      </c>
      <c r="B248" s="79">
        <f>VLOOKUP($A248,FedFundsRates!$A$2:$MM$3000,MATCH(B$2,FedFundsRates!$A$2:$MM$2,0),FALSE)</f>
        <v>0.36000000000000004</v>
      </c>
      <c r="C248" s="79">
        <f>VLOOKUP($A248,NaturalRateMeasures!$A$2:$MK$3000,MATCH(C$2,NaturalRateMeasures!$A$2:$MK$2,0),FALSE)</f>
        <v>1.0833333333333335</v>
      </c>
      <c r="D248" s="79">
        <f>VLOOKUP($A248,InflationTargetMeasures!$A$2:$MM$3000,MATCH(D$2,InflationTargetMeasures!$A$2:$MM$2,0),FALSE)</f>
        <v>2</v>
      </c>
      <c r="E248" s="79">
        <f>VLOOKUP($A248,GapMeasures!$A$2:$LA$3000,MATCH(E$2,GapMeasures!$A$2:$LA$2,0),FALSE)</f>
        <v>-0.16666666666666607</v>
      </c>
      <c r="F248" s="79">
        <f>VLOOKUP($A248,InflationMeasures!$A$2:$LM$3000,MATCH(F$2,InflationMeasures!$A$2:$LM$2,0),FALSE)</f>
        <v>1.4877759043531613</v>
      </c>
      <c r="G248" s="25">
        <v>42505</v>
      </c>
      <c r="H248" s="24">
        <f t="shared" si="3"/>
        <v>2.2316638565297424</v>
      </c>
      <c r="I248" s="24">
        <f>VLOOKUP($A248,FedFundsRates!$A$2:$MM$3000,MATCH("FedFundsRate",FedFundsRates!$A$2:$MM$2,0),FALSE)</f>
        <v>0.37333333333333335</v>
      </c>
    </row>
    <row r="249" spans="1:9" x14ac:dyDescent="0.25">
      <c r="A249" s="6">
        <v>42597</v>
      </c>
      <c r="B249" s="79">
        <f>VLOOKUP($A249,FedFundsRates!$A$2:$MM$3000,MATCH(B$2,FedFundsRates!$A$2:$MM$2,0),FALSE)</f>
        <v>0.37333333333333335</v>
      </c>
      <c r="C249" s="79">
        <f>VLOOKUP($A249,NaturalRateMeasures!$A$2:$MK$3000,MATCH(C$2,NaturalRateMeasures!$A$2:$MK$2,0),FALSE)</f>
        <v>0.91666666666666652</v>
      </c>
      <c r="D249" s="79">
        <f>VLOOKUP($A249,InflationTargetMeasures!$A$2:$MM$3000,MATCH(D$2,InflationTargetMeasures!$A$2:$MM$2,0),FALSE)</f>
        <v>2</v>
      </c>
      <c r="E249" s="79">
        <f>VLOOKUP($A249,GapMeasures!$A$2:$LA$3000,MATCH(E$2,GapMeasures!$A$2:$LA$2,0),FALSE)</f>
        <v>-9.9999999999999645E-2</v>
      </c>
      <c r="F249" s="79">
        <f>VLOOKUP($A249,InflationMeasures!$A$2:$LM$3000,MATCH(F$2,InflationMeasures!$A$2:$LM$2,0),FALSE)</f>
        <v>1.6533109198750839</v>
      </c>
      <c r="G249" s="25">
        <v>42597</v>
      </c>
      <c r="H249" s="24">
        <f t="shared" si="3"/>
        <v>2.3466330464792926</v>
      </c>
      <c r="I249" s="24">
        <f>VLOOKUP($A249,FedFundsRates!$A$2:$MM$3000,MATCH("FedFundsRate",FedFundsRates!$A$2:$MM$2,0),FALSE)</f>
        <v>0.39666666666666667</v>
      </c>
    </row>
    <row r="250" spans="1:9" x14ac:dyDescent="0.25">
      <c r="A250" s="6">
        <v>42689</v>
      </c>
      <c r="B250" s="79">
        <f>VLOOKUP($A250,FedFundsRates!$A$2:$MM$3000,MATCH(B$2,FedFundsRates!$A$2:$MM$2,0),FALSE)</f>
        <v>0.39666666666666667</v>
      </c>
      <c r="C250" s="79">
        <f>VLOOKUP($A250,NaturalRateMeasures!$A$2:$MK$3000,MATCH(C$2,NaturalRateMeasures!$A$2:$MK$2,0),FALSE)</f>
        <v>0.95833333333333348</v>
      </c>
      <c r="D250" s="79">
        <f>VLOOKUP($A250,InflationTargetMeasures!$A$2:$MM$3000,MATCH(D$2,InflationTargetMeasures!$A$2:$MM$2,0),FALSE)</f>
        <v>2</v>
      </c>
      <c r="E250" s="79">
        <f>VLOOKUP($A250,GapMeasures!$A$2:$LA$3000,MATCH(E$2,GapMeasures!$A$2:$LA$2,0),FALSE)</f>
        <v>0.16666666666666607</v>
      </c>
      <c r="F250" s="79">
        <f>VLOOKUP($A250,InflationMeasures!$A$2:$LM$3000,MATCH(F$2,InflationMeasures!$A$2:$LM$2,0),FALSE)</f>
        <v>1.8031755713550535</v>
      </c>
      <c r="G250" s="25">
        <v>42689</v>
      </c>
      <c r="H250" s="24">
        <f t="shared" si="3"/>
        <v>2.7464300236992467</v>
      </c>
      <c r="I250" s="24">
        <f>VLOOKUP($A250,FedFundsRates!$A$2:$MM$3000,MATCH("FedFundsRate",FedFundsRates!$A$2:$MM$2,0),FALSE)</f>
        <v>0.45</v>
      </c>
    </row>
    <row r="251" spans="1:9" x14ac:dyDescent="0.25">
      <c r="A251" s="6">
        <v>42781</v>
      </c>
      <c r="B251" s="79">
        <f>VLOOKUP($A251,FedFundsRates!$A$2:$MM$3000,MATCH(B$2,FedFundsRates!$A$2:$MM$2,0),FALSE)</f>
        <v>0.45</v>
      </c>
      <c r="C251" s="79">
        <f>VLOOKUP($A251,NaturalRateMeasures!$A$2:$MK$3000,MATCH(C$2,NaturalRateMeasures!$A$2:$MK$2,0),FALSE)</f>
        <v>1</v>
      </c>
      <c r="D251" s="79">
        <f>VLOOKUP($A251,InflationTargetMeasures!$A$2:$MM$3000,MATCH(D$2,InflationTargetMeasures!$A$2:$MM$2,0),FALSE)</f>
        <v>2</v>
      </c>
      <c r="E251" s="79">
        <f>VLOOKUP($A251,GapMeasures!$A$2:$LA$3000,MATCH(E$2,GapMeasures!$A$2:$LA$2,0),FALSE)</f>
        <v>0.56666666666666465</v>
      </c>
      <c r="F251" s="79">
        <f>VLOOKUP($A251,InflationMeasures!$A$2:$LM$3000,MATCH(F$2,InflationMeasures!$A$2:$LM$2,0),FALSE)</f>
        <v>1.8260333127698924</v>
      </c>
      <c r="G251" s="25">
        <v>42781</v>
      </c>
      <c r="H251" s="24">
        <f t="shared" si="3"/>
        <v>3.022383302488171</v>
      </c>
      <c r="I251" s="24">
        <f>VLOOKUP($A251,FedFundsRates!$A$2:$MM$3000,MATCH("FedFundsRate",FedFundsRates!$A$2:$MM$2,0),FALSE)</f>
        <v>0.70000000000000007</v>
      </c>
    </row>
    <row r="252" spans="1:9" x14ac:dyDescent="0.25">
      <c r="A252" s="6">
        <v>42870</v>
      </c>
      <c r="B252" s="79">
        <f>VLOOKUP($A252,FedFundsRates!$A$2:$MM$3000,MATCH(B$2,FedFundsRates!$A$2:$MM$2,0),FALSE)</f>
        <v>0.70000000000000007</v>
      </c>
      <c r="C252" s="79">
        <f>VLOOKUP($A252,NaturalRateMeasures!$A$2:$MK$3000,MATCH(C$2,NaturalRateMeasures!$A$2:$MK$2,0),FALSE)</f>
        <v>1</v>
      </c>
      <c r="D252" s="79">
        <f>VLOOKUP($A252,InflationTargetMeasures!$A$2:$MM$3000,MATCH(D$2,InflationTargetMeasures!$A$2:$MM$2,0),FALSE)</f>
        <v>2</v>
      </c>
      <c r="E252" s="79">
        <f>VLOOKUP($A252,GapMeasures!$A$2:$LA$3000,MATCH(E$2,GapMeasures!$A$2:$LA$2,0),FALSE)</f>
        <v>0.69999999999999929</v>
      </c>
      <c r="F252" s="79">
        <f>VLOOKUP($A252,InflationMeasures!$A$2:$LM$3000,MATCH(F$2,InflationMeasures!$A$2:$LM$2,0),FALSE)</f>
        <v>1.6840197475858298</v>
      </c>
      <c r="G252" s="25">
        <v>42870</v>
      </c>
      <c r="H252" s="24">
        <f t="shared" si="3"/>
        <v>2.8760296213787444</v>
      </c>
      <c r="I252" s="24">
        <f>VLOOKUP($A252,FedFundsRates!$A$2:$MM$3000,MATCH("FedFundsRate",FedFundsRates!$A$2:$MM$2,0),FALSE)</f>
        <v>0.95000000000000007</v>
      </c>
    </row>
    <row r="253" spans="1:9" x14ac:dyDescent="0.25">
      <c r="A253" s="6">
        <v>42962</v>
      </c>
      <c r="B253" s="79">
        <f>VLOOKUP($A253,FedFundsRates!$A$2:$MM$3000,MATCH(B$2,FedFundsRates!$A$2:$MM$2,0),FALSE)</f>
        <v>0.95000000000000007</v>
      </c>
      <c r="C253" s="79">
        <f>VLOOKUP($A253,NaturalRateMeasures!$A$2:$MK$3000,MATCH(C$2,NaturalRateMeasures!$A$2:$MK$2,0),FALSE)</f>
        <v>0.83333333333333348</v>
      </c>
      <c r="D253" s="79">
        <f>VLOOKUP($A253,InflationTargetMeasures!$A$2:$MM$3000,MATCH(D$2,InflationTargetMeasures!$A$2:$MM$2,0),FALSE)</f>
        <v>2</v>
      </c>
      <c r="E253" s="79">
        <f>VLOOKUP($A253,GapMeasures!$A$2:$LA$3000,MATCH(E$2,GapMeasures!$A$2:$LA$2,0),FALSE)</f>
        <v>0.63333333333333464</v>
      </c>
      <c r="F253" s="79">
        <f>VLOOKUP($A253,InflationMeasures!$A$2:$LM$3000,MATCH(F$2,InflationMeasures!$A$2:$LM$2,0),FALSE)</f>
        <v>1.559710607911291</v>
      </c>
      <c r="G253" s="25">
        <v>42962</v>
      </c>
      <c r="H253" s="24">
        <f t="shared" si="3"/>
        <v>2.4895659118669373</v>
      </c>
      <c r="I253" s="24">
        <f>VLOOKUP($A253,FedFundsRates!$A$2:$MM$3000,MATCH("FedFundsRate",FedFundsRates!$A$2:$MM$2,0),FALSE)</f>
        <v>1.1533333333333331</v>
      </c>
    </row>
    <row r="254" spans="1:9" x14ac:dyDescent="0.25">
      <c r="A254" s="6">
        <v>43054</v>
      </c>
      <c r="B254" s="79">
        <f>VLOOKUP($A254,FedFundsRates!$A$2:$MM$3000,MATCH(B$2,FedFundsRates!$A$2:$MM$2,0),FALSE)</f>
        <v>1.1533333333333331</v>
      </c>
      <c r="C254" s="79">
        <f>VLOOKUP($A254,NaturalRateMeasures!$A$2:$MK$3000,MATCH(C$2,NaturalRateMeasures!$A$2:$MK$2,0),FALSE)</f>
        <v>0.75</v>
      </c>
      <c r="D254" s="79">
        <f>VLOOKUP($A254,InflationTargetMeasures!$A$2:$MM$3000,MATCH(D$2,InflationTargetMeasures!$A$2:$MM$2,0),FALSE)</f>
        <v>2</v>
      </c>
      <c r="E254" s="79">
        <f>VLOOKUP($A254,GapMeasures!$A$2:$LA$3000,MATCH(E$2,GapMeasures!$A$2:$LA$2,0),FALSE)</f>
        <v>0.83333333333333393</v>
      </c>
      <c r="F254" s="79">
        <f>VLOOKUP($A254,InflationMeasures!$A$2:$LM$3000,MATCH(F$2,InflationMeasures!$A$2:$LM$2,0),FALSE)</f>
        <v>1.7047688591810273</v>
      </c>
      <c r="G254" s="25">
        <v>43054</v>
      </c>
      <c r="H254" s="24">
        <f t="shared" ref="H254" si="4">$L$29*B254 + (1-$L$29)*(C254+D254+1.5*(F254-D254)+$L$31*E254)</f>
        <v>2.7238199554382079</v>
      </c>
      <c r="I254" s="24">
        <f>VLOOKUP($A254,FedFundsRates!$A$2:$MM$3000,MATCH("FedFundsRate",FedFundsRates!$A$2:$MM$2,0),FALSE)</f>
        <v>1.2033333333333331</v>
      </c>
    </row>
    <row r="255" spans="1:9" x14ac:dyDescent="0.25">
      <c r="A255" s="6">
        <v>43146</v>
      </c>
      <c r="B255" s="79">
        <f>VLOOKUP($A255,FedFundsRates!$A$2:$MM$3000,MATCH(B$2,FedFundsRates!$A$2:$MM$2,0),FALSE)</f>
        <v>1.2033333333333331</v>
      </c>
      <c r="C255" s="79">
        <f>VLOOKUP($A255,NaturalRateMeasures!$A$2:$MK$3000,MATCH(C$2,NaturalRateMeasures!$A$2:$MK$2,0),FALSE)</f>
        <v>0.83333333333333348</v>
      </c>
      <c r="D255" s="79">
        <f>VLOOKUP($A255,InflationTargetMeasures!$A$2:$MM$3000,MATCH(D$2,InflationTargetMeasures!$A$2:$MM$2,0),FALSE)</f>
        <v>2</v>
      </c>
      <c r="E255" s="79">
        <f>VLOOKUP($A255,GapMeasures!$A$2:$LA$3000,MATCH(E$2,GapMeasures!$A$2:$LA$2,0),FALSE)</f>
        <v>0.96666666666666679</v>
      </c>
      <c r="F255" s="79">
        <f>VLOOKUP($A255,InflationMeasures!$A$2:$LM$3000,MATCH(F$2,InflationMeasures!$A$2:$LM$2,0),FALSE)</f>
        <v>1.8669201875308739</v>
      </c>
      <c r="G255" s="25">
        <v>43146</v>
      </c>
      <c r="H255" s="24">
        <f t="shared" ref="H255" si="5">$L$29*B255 + (1-$L$29)*(C255+D255+1.5*(F255-D255)+$L$31*E255)</f>
        <v>3.1170469479629777</v>
      </c>
      <c r="I255" s="24">
        <f>VLOOKUP($A255,FedFundsRates!$A$2:$MM$3000,MATCH("FedFundsRate",FedFundsRates!$A$2:$MM$2,0),FALSE)</f>
        <v>1.4466666666666665</v>
      </c>
    </row>
    <row r="256" spans="1:9" x14ac:dyDescent="0.25">
      <c r="A256" s="6">
        <v>43235</v>
      </c>
      <c r="B256" s="79">
        <f>VLOOKUP($A256,FedFundsRates!$A$2:$MM$3000,MATCH(B$2,FedFundsRates!$A$2:$MM$2,0),FALSE)</f>
        <v>1.4466666666666665</v>
      </c>
      <c r="C256" s="79">
        <f>VLOOKUP($A256,NaturalRateMeasures!$A$2:$MK$3000,MATCH(C$2,NaturalRateMeasures!$A$2:$MK$2,0),FALSE)</f>
        <v>0.875</v>
      </c>
      <c r="D256" s="79">
        <f>VLOOKUP($A256,InflationTargetMeasures!$A$2:$MM$3000,MATCH(D$2,InflationTargetMeasures!$A$2:$MM$2,0),FALSE)</f>
        <v>2</v>
      </c>
      <c r="E256" s="79">
        <f>VLOOKUP($A256,GapMeasures!$A$2:$LA$3000,MATCH(E$2,GapMeasures!$A$2:$LA$2,0),FALSE)</f>
        <v>1.0666666666666647</v>
      </c>
      <c r="F256" s="79">
        <f>VLOOKUP($A256,InflationMeasures!$A$2:$LM$3000,MATCH(F$2,InflationMeasures!$A$2:$LM$2,0),FALSE)</f>
        <v>2.0627361424420343</v>
      </c>
      <c r="G256" s="25">
        <v>43235</v>
      </c>
      <c r="H256" s="24">
        <f t="shared" ref="H256" si="6">$L$29*B256 + (1-$L$29)*(C256+D256+1.5*(F256-D256)+$L$31*E256)</f>
        <v>3.5024375469963838</v>
      </c>
      <c r="I256" s="24">
        <f>VLOOKUP($A256,FedFundsRates!$A$2:$MM$3000,MATCH("FedFundsRate",FedFundsRates!$A$2:$MM$2,0),FALSE)</f>
        <v>1.7366666666666666</v>
      </c>
    </row>
    <row r="257" spans="1:9" x14ac:dyDescent="0.25">
      <c r="A257" s="6">
        <v>43327</v>
      </c>
      <c r="B257" s="79">
        <f>VLOOKUP($A257,FedFundsRates!$A$2:$MM$3000,MATCH(B$2,FedFundsRates!$A$2:$MM$2,0),FALSE)</f>
        <v>1.7366666666666666</v>
      </c>
      <c r="C257" s="79">
        <f>VLOOKUP($A257,NaturalRateMeasures!$A$2:$MK$3000,MATCH(C$2,NaturalRateMeasures!$A$2:$MK$2,0),FALSE)</f>
        <v>0.95833333333333348</v>
      </c>
      <c r="D257" s="79">
        <f>VLOOKUP($A257,InflationTargetMeasures!$A$2:$MM$3000,MATCH(D$2,InflationTargetMeasures!$A$2:$MM$2,0),FALSE)</f>
        <v>2</v>
      </c>
      <c r="E257" s="79">
        <f>VLOOKUP($A257,GapMeasures!$A$2:$LA$3000,MATCH(E$2,GapMeasures!$A$2:$LA$2,0),FALSE)</f>
        <v>1.3666666666666645</v>
      </c>
      <c r="F257" s="79">
        <f>VLOOKUP($A257,InflationMeasures!$A$2:$LM$3000,MATCH(F$2,InflationMeasures!$A$2:$LM$2,0),FALSE)</f>
        <v>2.0630955685077224</v>
      </c>
      <c r="G257" s="25">
        <v>43327</v>
      </c>
      <c r="H257" s="24">
        <f t="shared" ref="H257" si="7">$L$29*B257 + (1-$L$29)*(C257+D257+1.5*(F257-D257)+$L$31*E257)</f>
        <v>3.7363100194282493</v>
      </c>
      <c r="I257" s="24">
        <f>VLOOKUP($A257,FedFundsRates!$A$2:$MM$3000,MATCH("FedFundsRate",FedFundsRates!$A$2:$MM$2,0),FALSE)</f>
        <v>1.9233333333333331</v>
      </c>
    </row>
    <row r="258" spans="1:9" x14ac:dyDescent="0.25">
      <c r="A258" s="6">
        <v>43419</v>
      </c>
      <c r="B258" s="79">
        <f>VLOOKUP($A258,FedFundsRates!$A$2:$MM$3000,MATCH(B$2,FedFundsRates!$A$2:$MM$2,0),FALSE)</f>
        <v>1.9233333333333331</v>
      </c>
      <c r="C258" s="79">
        <f>VLOOKUP($A258,NaturalRateMeasures!$A$2:$MK$3000,MATCH(C$2,NaturalRateMeasures!$A$2:$MK$2,0),FALSE)</f>
        <v>0.83333333333333348</v>
      </c>
      <c r="D258" s="79">
        <f>VLOOKUP($A258,InflationTargetMeasures!$A$2:$MM$3000,MATCH(D$2,InflationTargetMeasures!$A$2:$MM$2,0),FALSE)</f>
        <v>2</v>
      </c>
      <c r="E258" s="79">
        <f>VLOOKUP($A258,GapMeasures!$A$2:$LA$3000,MATCH(E$2,GapMeasures!$A$2:$LA$2,0),FALSE)</f>
        <v>1.0999999999999988</v>
      </c>
      <c r="F258" s="79">
        <f>VLOOKUP($A258,InflationMeasures!$A$2:$LM$3000,MATCH(F$2,InflationMeasures!$A$2:$LM$2,0),FALSE)</f>
        <v>2.0158506613646932</v>
      </c>
      <c r="G258" s="25">
        <v>43419</v>
      </c>
      <c r="H258" s="24">
        <f t="shared" ref="H258" si="8">$L$29*B258 + (1-$L$29)*(C258+D258+1.5*(F258-D258)+$L$31*E258)</f>
        <v>3.4071093253803726</v>
      </c>
      <c r="I258" s="24">
        <f>VLOOKUP($A258,FedFundsRates!$A$2:$MM$3000,MATCH("FedFundsRate",FedFundsRates!$A$2:$MM$2,0),FALSE)</f>
        <v>2.2200000000000002</v>
      </c>
    </row>
    <row r="259" spans="1:9" x14ac:dyDescent="0.25">
      <c r="A259" s="6">
        <v>43511</v>
      </c>
      <c r="B259" s="79">
        <f>VLOOKUP($A259,FedFundsRates!$A$2:$MM$3000,MATCH(B$2,FedFundsRates!$A$2:$MM$2,0),FALSE)</f>
        <v>2.2200000000000002</v>
      </c>
      <c r="C259" s="79">
        <f>VLOOKUP($A259,NaturalRateMeasures!$A$2:$MK$3000,MATCH(C$2,NaturalRateMeasures!$A$2:$MK$2,0),FALSE)</f>
        <v>0.75</v>
      </c>
      <c r="D259" s="79">
        <f>VLOOKUP($A259,InflationTargetMeasures!$A$2:$MM$3000,MATCH(D$2,InflationTargetMeasures!$A$2:$MM$2,0),FALSE)</f>
        <v>2</v>
      </c>
      <c r="E259" s="79">
        <f>VLOOKUP($A259,GapMeasures!$A$2:$LA$3000,MATCH(E$2,GapMeasures!$A$2:$LA$2,0),FALSE)</f>
        <v>0.89999999999999947</v>
      </c>
      <c r="F259" s="79">
        <f>VLOOKUP($A259,InflationMeasures!$A$2:$LM$3000,MATCH(F$2,InflationMeasures!$A$2:$LM$2,0),FALSE)</f>
        <v>1.6872232185338287</v>
      </c>
      <c r="G259" s="25">
        <v>43511</v>
      </c>
      <c r="H259" s="24">
        <f t="shared" ref="H259:H260" si="9">$L$29*B259 + (1-$L$29)*(C259+D259+1.5*(F259-D259)+$L$31*E259)</f>
        <v>2.7308348278007428</v>
      </c>
      <c r="I259" s="24">
        <f>VLOOKUP($A259,FedFundsRates!$A$2:$MM$3000,MATCH("FedFundsRate",FedFundsRates!$A$2:$MM$2,0),FALSE)</f>
        <v>2.4033333333333333</v>
      </c>
    </row>
    <row r="260" spans="1:9" x14ac:dyDescent="0.25">
      <c r="A260" s="6">
        <v>43600</v>
      </c>
      <c r="B260" s="79">
        <f>VLOOKUP($A260,FedFundsRates!$A$2:$MM$3000,MATCH(B$2,FedFundsRates!$A$2:$MM$2,0),FALSE)</f>
        <v>2.4033333333333333</v>
      </c>
      <c r="C260" s="79">
        <f>VLOOKUP($A260,NaturalRateMeasures!$A$2:$MK$3000,MATCH(C$2,NaturalRateMeasures!$A$2:$MK$2,0),FALSE)</f>
        <v>0.58333333333333348</v>
      </c>
      <c r="D260" s="79">
        <f>VLOOKUP($A260,InflationTargetMeasures!$A$2:$MM$3000,MATCH(D$2,InflationTargetMeasures!$A$2:$MM$2,0),FALSE)</f>
        <v>2</v>
      </c>
      <c r="E260" s="79">
        <f>VLOOKUP($A260,GapMeasures!$A$2:$LA$3000,MATCH(E$2,GapMeasures!$A$2:$LA$2,0),FALSE)</f>
        <v>1.2666666666666666</v>
      </c>
      <c r="F260" s="79">
        <f>VLOOKUP($A260,InflationMeasures!$A$2:$LM$3000,MATCH(F$2,InflationMeasures!$A$2:$LM$2,0),FALSE)</f>
        <v>1.6735944989676454</v>
      </c>
      <c r="G260" s="25">
        <v>43600</v>
      </c>
      <c r="H260" s="24">
        <f t="shared" si="9"/>
        <v>2.727058415118135</v>
      </c>
      <c r="I260" s="24">
        <f>VLOOKUP($A260,FedFundsRates!$A$2:$MM$3000,MATCH("FedFundsRate",FedFundsRates!$A$2:$MM$2,0),FALSE)</f>
        <v>2.3966666666666669</v>
      </c>
    </row>
    <row r="261" spans="1:9" x14ac:dyDescent="0.25">
      <c r="A261" s="6">
        <v>43692</v>
      </c>
      <c r="B261" s="79">
        <f>VLOOKUP($A261,FedFundsRates!$A$2:$MM$3000,MATCH(B$2,FedFundsRates!$A$2:$MM$2,0),FALSE)</f>
        <v>2.3966666666666669</v>
      </c>
      <c r="C261" s="79">
        <f>VLOOKUP($A261,NaturalRateMeasures!$A$2:$MK$3000,MATCH(C$2,NaturalRateMeasures!$A$2:$MK$2,0),FALSE)</f>
        <v>0.5</v>
      </c>
      <c r="D261" s="79">
        <f>VLOOKUP($A261,InflationTargetMeasures!$A$2:$MM$3000,MATCH(D$2,InflationTargetMeasures!$A$2:$MM$2,0),FALSE)</f>
        <v>2</v>
      </c>
      <c r="E261" s="79">
        <f>VLOOKUP($A261,GapMeasures!$A$2:$LA$3000,MATCH(E$2,GapMeasures!$A$2:$LA$2,0),FALSE)</f>
        <v>1.0666666666666673</v>
      </c>
      <c r="F261" s="79">
        <f>VLOOKUP($A261,InflationMeasures!$A$2:$LM$3000,MATCH(F$2,InflationMeasures!$A$2:$LM$2,0),FALSE)</f>
        <v>1.7666787527193639</v>
      </c>
      <c r="G261" s="25">
        <v>43692</v>
      </c>
      <c r="H261" s="24">
        <f t="shared" ref="H261:H262" si="10">$L$29*B261 + (1-$L$29)*(C261+D261+1.5*(F261-D261)+$L$31*E261)</f>
        <v>2.6833514624123795</v>
      </c>
      <c r="I261" s="24">
        <f>VLOOKUP($A261,FedFundsRates!$A$2:$MM$3000,MATCH("FedFundsRate",FedFundsRates!$A$2:$MM$2,0),FALSE)</f>
        <v>2.19</v>
      </c>
    </row>
    <row r="262" spans="1:9" x14ac:dyDescent="0.25">
      <c r="A262" s="6">
        <v>43784</v>
      </c>
      <c r="B262" s="79">
        <f>VLOOKUP($A262,FedFundsRates!$A$2:$MM$3000,MATCH(B$2,FedFundsRates!$A$2:$MM$2,0),FALSE)</f>
        <v>2.19</v>
      </c>
      <c r="C262" s="79">
        <f>VLOOKUP($A262,NaturalRateMeasures!$A$2:$MK$3000,MATCH(C$2,NaturalRateMeasures!$A$2:$MK$2,0),FALSE)</f>
        <v>0.5</v>
      </c>
      <c r="D262" s="79">
        <f>VLOOKUP($A262,InflationTargetMeasures!$A$2:$MM$3000,MATCH(D$2,InflationTargetMeasures!$A$2:$MM$2,0),FALSE)</f>
        <v>2</v>
      </c>
      <c r="E262" s="79">
        <f>VLOOKUP($A262,GapMeasures!$A$2:$LA$3000,MATCH(E$2,GapMeasures!$A$2:$LA$2,0),FALSE)</f>
        <v>1.0333333333333323</v>
      </c>
      <c r="F262" s="79">
        <f>VLOOKUP($A262,InflationMeasures!$A$2:$LM$3000,MATCH(F$2,InflationMeasures!$A$2:$LM$2,0),FALSE)</f>
        <v>1.6403648864466991</v>
      </c>
      <c r="G262" s="25">
        <v>43784</v>
      </c>
      <c r="H262" s="24">
        <f t="shared" si="10"/>
        <v>2.4772139963367148</v>
      </c>
      <c r="I262" s="24">
        <f>VLOOKUP($A262,FedFundsRates!$A$2:$MM$3000,MATCH("FedFundsRate",FedFundsRates!$A$2:$MM$2,0),FALSE)</f>
        <v>1.6433333333333333</v>
      </c>
    </row>
    <row r="263" spans="1:9" x14ac:dyDescent="0.25">
      <c r="A263" s="6">
        <v>43876</v>
      </c>
      <c r="B263" s="79">
        <f>VLOOKUP($A263,FedFundsRates!$A$2:$MM$3000,MATCH(B$2,FedFundsRates!$A$2:$MM$2,0),FALSE)</f>
        <v>1.6433333333333333</v>
      </c>
      <c r="C263" s="79">
        <f>VLOOKUP($A263,NaturalRateMeasures!$A$2:$MK$3000,MATCH(C$2,NaturalRateMeasures!$A$2:$MK$2,0),FALSE)</f>
        <v>0.5</v>
      </c>
      <c r="D263" s="79">
        <f>VLOOKUP($A263,InflationTargetMeasures!$A$2:$MM$3000,MATCH(D$2,InflationTargetMeasures!$A$2:$MM$2,0),FALSE)</f>
        <v>2</v>
      </c>
      <c r="E263" s="79">
        <f>VLOOKUP($A263,GapMeasures!$A$2:$LA$3000,MATCH(E$2,GapMeasures!$A$2:$LA$2,0),FALSE)</f>
        <v>0.63333333333333197</v>
      </c>
      <c r="F263" s="79">
        <f>VLOOKUP($A263,InflationMeasures!$A$2:$LM$3000,MATCH(F$2,InflationMeasures!$A$2:$LM$2,0),FALSE)</f>
        <v>1.7986970918514311</v>
      </c>
      <c r="G263" s="25">
        <v>43876</v>
      </c>
      <c r="H263" s="24">
        <f t="shared" ref="H263" si="11">$L$29*B263 + (1-$L$29)*(C263+D263+1.5*(F263-D263)+$L$31*E263)</f>
        <v>2.5147123044438127</v>
      </c>
      <c r="I263" s="24">
        <f>VLOOKUP($A263,FedFundsRates!$A$2:$MM$3000,MATCH("FedFundsRate",FedFundsRates!$A$2:$MM$2,0),FALSE)</f>
        <v>1.26</v>
      </c>
    </row>
    <row r="264" spans="1:9" x14ac:dyDescent="0.25">
      <c r="A264" s="6">
        <v>43966</v>
      </c>
      <c r="B264" s="79">
        <f>VLOOKUP($A264,FedFundsRates!$A$2:$MM$3000,MATCH(B$2,FedFundsRates!$A$2:$MM$2,0),FALSE)</f>
        <v>1.26</v>
      </c>
      <c r="C264" s="79">
        <f>VLOOKUP($A264,NaturalRateMeasures!$A$2:$MK$3000,MATCH(C$2,NaturalRateMeasures!$A$2:$MK$2,0),FALSE)</f>
        <v>0.5</v>
      </c>
      <c r="D264" s="79">
        <f>VLOOKUP($A264,InflationTargetMeasures!$A$2:$MM$3000,MATCH(D$2,InflationTargetMeasures!$A$2:$MM$2,0),FALSE)</f>
        <v>2</v>
      </c>
      <c r="E264" s="79">
        <f>VLOOKUP($A264,GapMeasures!$A$2:$LA$3000,MATCH(E$2,GapMeasures!$A$2:$LA$2,0),FALSE)</f>
        <v>-17.649999999999999</v>
      </c>
      <c r="F264" s="79">
        <f>VLOOKUP($A264,InflationMeasures!$A$2:$LM$3000,MATCH(F$2,InflationMeasures!$A$2:$LM$2,0),FALSE)</f>
        <v>1.0162547077820383</v>
      </c>
      <c r="G264" s="25">
        <v>43966</v>
      </c>
      <c r="H264" s="24">
        <f t="shared" ref="H264" si="12">$L$29*B264 + (1-$L$29)*(C264+D264+1.5*(F264-D264)+$L$31*E264)</f>
        <v>-7.8006179383269423</v>
      </c>
      <c r="I264" s="24">
        <f>VLOOKUP($A264,FedFundsRates!$A$2:$MM$3000,MATCH("FedFundsRate",FedFundsRates!$A$2:$MM$2,0),FALSE)</f>
        <v>0.06</v>
      </c>
    </row>
    <row r="265" spans="1:9" x14ac:dyDescent="0.25">
      <c r="A265" s="6">
        <v>44058</v>
      </c>
      <c r="B265" s="79">
        <f>VLOOKUP($A265,FedFundsRates!$A$2:$MM$3000,MATCH(B$2,FedFundsRates!$A$2:$MM$2,0),FALSE)</f>
        <v>0.06</v>
      </c>
      <c r="C265" s="79">
        <f>VLOOKUP($A265,NaturalRateMeasures!$A$2:$MK$3000,MATCH(C$2,NaturalRateMeasures!$A$2:$MK$2,0),FALSE)</f>
        <v>0.5</v>
      </c>
      <c r="D265" s="79">
        <f>VLOOKUP($A265,InflationTargetMeasures!$A$2:$MM$3000,MATCH(D$2,InflationTargetMeasures!$A$2:$MM$2,0),FALSE)</f>
        <v>2</v>
      </c>
      <c r="E265" s="79">
        <f>VLOOKUP($A265,GapMeasures!$A$2:$LA$3000,MATCH(E$2,GapMeasures!$A$2:$LA$2,0),FALSE)</f>
        <v>-9.4333333333333353</v>
      </c>
      <c r="F265" s="79">
        <f>VLOOKUP($A265,InflationMeasures!$A$2:$LM$3000,MATCH(F$2,InflationMeasures!$A$2:$LM$2,0),FALSE)</f>
        <v>1.4563236512305178</v>
      </c>
      <c r="G265" s="25">
        <v>44058</v>
      </c>
      <c r="H265" s="24">
        <f t="shared" ref="H265" si="13">$L$29*B265 + (1-$L$29)*(C265+D265+1.5*(F265-D265)+$L$31*E265)</f>
        <v>-3.032181189820891</v>
      </c>
      <c r="I265" s="24">
        <f>VLOOKUP($A265,FedFundsRates!$A$2:$MM$3000,MATCH("FedFundsRate",FedFundsRates!$A$2:$MM$2,0),FALSE)</f>
        <v>9.3333333333333338E-2</v>
      </c>
    </row>
    <row r="266" spans="1:9" x14ac:dyDescent="0.25">
      <c r="A266" s="6">
        <v>44150</v>
      </c>
      <c r="B266" s="79">
        <f>VLOOKUP($A266,FedFundsRates!$A$2:$MM$3000,MATCH(B$2,FedFundsRates!$A$2:$MM$2,0),FALSE)</f>
        <v>9.3333333333333338E-2</v>
      </c>
      <c r="C266" s="79">
        <f>VLOOKUP($A266,NaturalRateMeasures!$A$2:$MK$3000,MATCH(C$2,NaturalRateMeasures!$A$2:$MK$2,0),FALSE)</f>
        <v>0.5</v>
      </c>
      <c r="D266" s="79">
        <f>VLOOKUP($A266,InflationTargetMeasures!$A$2:$MM$3000,MATCH(D$2,InflationTargetMeasures!$A$2:$MM$2,0),FALSE)</f>
        <v>2</v>
      </c>
      <c r="E266" s="79">
        <f>VLOOKUP($A266,GapMeasures!$A$2:$LA$3000,MATCH(E$2,GapMeasures!$A$2:$LA$2,0),FALSE)</f>
        <v>-5.3333333333333339</v>
      </c>
      <c r="F266" s="79">
        <f>VLOOKUP($A266,InflationMeasures!$A$2:$LM$3000,MATCH(F$2,InflationMeasures!$A$2:$LM$2,0),FALSE)</f>
        <v>1.4274681083384255</v>
      </c>
      <c r="G266" s="25">
        <v>44150</v>
      </c>
      <c r="H266" s="24">
        <f t="shared" ref="H266" si="14">$L$29*B266 + (1-$L$29)*(C266+D266+1.5*(F266-D266)+$L$31*E266)</f>
        <v>-1.0254645041590287</v>
      </c>
      <c r="I266" s="24">
        <f>VLOOKUP($A266,FedFundsRates!$A$2:$MM$3000,MATCH("FedFundsRate",FedFundsRates!$A$2:$MM$2,0),FALSE)</f>
        <v>9.0000000000000011E-2</v>
      </c>
    </row>
    <row r="267" spans="1:9" x14ac:dyDescent="0.25">
      <c r="A267" s="6">
        <v>44242</v>
      </c>
      <c r="B267" s="79">
        <f>VLOOKUP($A267,FedFundsRates!$A$2:$MM$3000,MATCH(B$2,FedFundsRates!$A$2:$MM$2,0),FALSE)</f>
        <v>9.0000000000000011E-2</v>
      </c>
      <c r="C267" s="79">
        <f>VLOOKUP($A267,NaturalRateMeasures!$A$2:$MK$3000,MATCH(C$2,NaturalRateMeasures!$A$2:$MK$2,0),FALSE)</f>
        <v>0.5</v>
      </c>
      <c r="D267" s="79">
        <f>VLOOKUP($A267,InflationTargetMeasures!$A$2:$MM$3000,MATCH(D$2,InflationTargetMeasures!$A$2:$MM$2,0),FALSE)</f>
        <v>2</v>
      </c>
      <c r="E267" s="79">
        <f>VLOOKUP($A267,GapMeasures!$A$2:$LA$3000,MATCH(E$2,GapMeasures!$A$2:$LA$2,0),FALSE)</f>
        <v>-4.2666666666666675</v>
      </c>
      <c r="F267" s="79">
        <f>VLOOKUP($A267,InflationMeasures!$A$2:$LM$3000,MATCH(F$2,InflationMeasures!$A$2:$LM$2,0),FALSE)</f>
        <v>1.6573120608122993</v>
      </c>
      <c r="G267" s="25">
        <v>44242</v>
      </c>
      <c r="H267" s="24">
        <f t="shared" ref="H267" si="15">$L$29*B267 + (1-$L$29)*(C267+D267+1.5*(F267-D267)+$L$31*E267)</f>
        <v>-0.14736524211488478</v>
      </c>
      <c r="I267" s="24">
        <f>VLOOKUP($A267,FedFundsRates!$A$2:$MM$3000,MATCH("FedFundsRate",FedFundsRates!$A$2:$MM$2,0),FALSE)</f>
        <v>0.08</v>
      </c>
    </row>
    <row r="268" spans="1:9" x14ac:dyDescent="0.25">
      <c r="A268" s="6">
        <v>44331</v>
      </c>
      <c r="B268" s="79">
        <f>VLOOKUP($A268,FedFundsRates!$A$2:$MM$3000,MATCH(B$2,FedFundsRates!$A$2:$MM$2,0),FALSE)</f>
        <v>0.08</v>
      </c>
      <c r="C268" s="79">
        <f>VLOOKUP($A268,NaturalRateMeasures!$A$2:$MK$3000,MATCH(C$2,NaturalRateMeasures!$A$2:$MK$2,0),FALSE)</f>
        <v>0.5</v>
      </c>
      <c r="D268" s="79">
        <f>VLOOKUP($A268,InflationTargetMeasures!$A$2:$MM$3000,MATCH(D$2,InflationTargetMeasures!$A$2:$MM$2,0),FALSE)</f>
        <v>2</v>
      </c>
      <c r="E268" s="79">
        <f>VLOOKUP($A268,GapMeasures!$A$2:$LA$3000,MATCH(E$2,GapMeasures!$A$2:$LA$2,0),FALSE)</f>
        <v>-3.7000000000000028</v>
      </c>
      <c r="F268" s="79">
        <f>VLOOKUP($A268,InflationMeasures!$A$2:$LM$3000,MATCH(F$2,InflationMeasures!$A$2:$LM$2,0),FALSE)</f>
        <v>3.3758711997095237</v>
      </c>
      <c r="G268" s="25">
        <v>44331</v>
      </c>
      <c r="H268" s="24">
        <f t="shared" ref="H268" si="16">$L$29*B268 + (1-$L$29)*(C268+D268+1.5*(F268-D268)+$L$31*E268)</f>
        <v>2.7138067995642841</v>
      </c>
      <c r="I268" s="24">
        <f>VLOOKUP($A268,FedFundsRates!$A$2:$MM$3000,MATCH("FedFundsRate",FedFundsRates!$A$2:$MM$2,0),FALSE)</f>
        <v>7.0000000000000007E-2</v>
      </c>
    </row>
    <row r="269" spans="1:9" x14ac:dyDescent="0.25">
      <c r="A269" s="6">
        <v>44423</v>
      </c>
      <c r="B269" s="79">
        <f>VLOOKUP($A269,FedFundsRates!$A$2:$MM$3000,MATCH(B$2,FedFundsRates!$A$2:$MM$2,0),FALSE)</f>
        <v>7.0000000000000007E-2</v>
      </c>
      <c r="C269" s="79">
        <f>VLOOKUP($A269,NaturalRateMeasures!$A$2:$MK$3000,MATCH(C$2,NaturalRateMeasures!$A$2:$MK$2,0),FALSE)</f>
        <v>0.5</v>
      </c>
      <c r="D269" s="79">
        <f>VLOOKUP($A269,InflationTargetMeasures!$A$2:$MM$3000,MATCH(D$2,InflationTargetMeasures!$A$2:$MM$2,0),FALSE)</f>
        <v>2</v>
      </c>
      <c r="E269" s="79">
        <f>VLOOKUP($A269,GapMeasures!$A$2:$LA$3000,MATCH(E$2,GapMeasures!$A$2:$LA$2,0),FALSE)</f>
        <v>-2.1000000000000014</v>
      </c>
      <c r="F269" s="79">
        <f>VLOOKUP($A269,InflationMeasures!$A$2:$LM$3000,MATCH(F$2,InflationMeasures!$A$2:$LM$2,0),FALSE)</f>
        <v>3.635517628880458</v>
      </c>
      <c r="G269" s="25">
        <v>44423</v>
      </c>
      <c r="H269" s="24">
        <f t="shared" ref="H269" si="17">$L$29*B269 + (1-$L$29)*(C269+D269+1.5*(F269-D269)+$L$31*E269)</f>
        <v>3.9032764433206868</v>
      </c>
      <c r="I269" s="24">
        <f>VLOOKUP($A269,FedFundsRates!$A$2:$MM$3000,MATCH("FedFundsRate",FedFundsRates!$A$2:$MM$2,0),FALSE)</f>
        <v>9.0000000000000011E-2</v>
      </c>
    </row>
    <row r="270" spans="1:9" x14ac:dyDescent="0.25">
      <c r="A270" s="6">
        <v>44515</v>
      </c>
      <c r="B270" s="79">
        <f>VLOOKUP($A270,FedFundsRates!$A$2:$MM$3000,MATCH(B$2,FedFundsRates!$A$2:$MM$2,0),FALSE)</f>
        <v>9.0000000000000011E-2</v>
      </c>
      <c r="C270" s="79">
        <f>VLOOKUP($A270,NaturalRateMeasures!$A$2:$MK$3000,MATCH(C$2,NaturalRateMeasures!$A$2:$MK$2,0),FALSE)</f>
        <v>0.5</v>
      </c>
      <c r="D270" s="79">
        <f>VLOOKUP($A270,InflationTargetMeasures!$A$2:$MM$3000,MATCH(D$2,InflationTargetMeasures!$A$2:$MM$2,0),FALSE)</f>
        <v>2</v>
      </c>
      <c r="E270" s="79">
        <f>VLOOKUP($A270,GapMeasures!$A$2:$LA$3000,MATCH(E$2,GapMeasures!$A$2:$LA$2,0),FALSE)</f>
        <v>-0.43333333333333357</v>
      </c>
      <c r="F270" s="79">
        <f>VLOOKUP($A270,InflationMeasures!$A$2:$LM$3000,MATCH(F$2,InflationMeasures!$A$2:$LM$2,0),FALSE)</f>
        <v>4.5879830204367478</v>
      </c>
      <c r="G270" s="25">
        <v>44515</v>
      </c>
      <c r="H270" s="24">
        <f t="shared" ref="H270" si="18">$L$29*B270 + (1-$L$29)*(C270+D270+1.5*(F270-D270)+$L$31*E270)</f>
        <v>6.1653078639884544</v>
      </c>
      <c r="I270" s="24">
        <f>VLOOKUP($A270,FedFundsRates!$A$2:$MM$3000,MATCH("FedFundsRate",FedFundsRates!$A$2:$MM$2,0),FALSE)</f>
        <v>0.08</v>
      </c>
    </row>
    <row r="271" spans="1:9" x14ac:dyDescent="0.25">
      <c r="A271" s="6">
        <v>44607</v>
      </c>
      <c r="B271" s="79">
        <f>VLOOKUP($A271,FedFundsRates!$A$2:$MM$3000,MATCH(B$2,FedFundsRates!$A$2:$MM$2,0),FALSE)</f>
        <v>0.08</v>
      </c>
      <c r="C271" s="79">
        <f>VLOOKUP($A271,NaturalRateMeasures!$A$2:$MK$3000,MATCH(C$2,NaturalRateMeasures!$A$2:$MK$2,0),FALSE)</f>
        <v>0.41666666666666652</v>
      </c>
      <c r="D271" s="79">
        <f>VLOOKUP($A271,InflationTargetMeasures!$A$2:$MM$3000,MATCH(D$2,InflationTargetMeasures!$A$2:$MM$2,0),FALSE)</f>
        <v>2</v>
      </c>
      <c r="E271" s="79">
        <f>VLOOKUP($A271,GapMeasures!$A$2:$LA$3000,MATCH(E$2,GapMeasures!$A$2:$LA$2,0),FALSE)</f>
        <v>0.19999999999999929</v>
      </c>
      <c r="F271" s="79">
        <f>VLOOKUP($A271,InflationMeasures!$A$2:$LM$3000,MATCH(F$2,InflationMeasures!$A$2:$LM$2,0),FALSE)</f>
        <v>5.2151986783757875</v>
      </c>
      <c r="G271" s="25">
        <v>44607</v>
      </c>
      <c r="H271" s="24">
        <f t="shared" ref="H271" si="19">$L$29*B271 + (1-$L$29)*(C271+D271+1.5*(F271-D271)+$L$31*E271)</f>
        <v>7.3394646842303466</v>
      </c>
      <c r="I271" s="24">
        <f>VLOOKUP($A271,FedFundsRates!$A$2:$MM$3000,MATCH("FedFundsRate",FedFundsRates!$A$2:$MM$2,0),FALSE)</f>
        <v>0.12</v>
      </c>
    </row>
    <row r="272" spans="1:9" x14ac:dyDescent="0.25">
      <c r="A272" s="6">
        <v>44696</v>
      </c>
      <c r="B272" s="79">
        <f>VLOOKUP($A272,FedFundsRates!$A$2:$MM$3000,MATCH(B$2,FedFundsRates!$A$2:$MM$2,0),FALSE)</f>
        <v>0.12</v>
      </c>
      <c r="C272" s="79">
        <f>VLOOKUP($A272,NaturalRateMeasures!$A$2:$MK$3000,MATCH(C$2,NaturalRateMeasures!$A$2:$MK$2,0),FALSE)</f>
        <v>0.375</v>
      </c>
      <c r="D272" s="79">
        <f>VLOOKUP($A272,InflationTargetMeasures!$A$2:$MM$3000,MATCH(D$2,InflationTargetMeasures!$A$2:$MM$2,0),FALSE)</f>
        <v>2</v>
      </c>
      <c r="E272" s="79">
        <f>VLOOKUP($A272,GapMeasures!$A$2:$LA$3000,MATCH(E$2,GapMeasures!$A$2:$LA$2,0),FALSE)</f>
        <v>0.59317348806938774</v>
      </c>
      <c r="F272" s="79">
        <f>VLOOKUP($A272,InflationMeasures!$A$2:$LM$3000,MATCH(F$2,InflationMeasures!$A$2:$LM$2,0),FALSE)</f>
        <v>4.8210488494715875</v>
      </c>
      <c r="G272" s="25">
        <v>44696</v>
      </c>
      <c r="H272" s="24">
        <f t="shared" ref="H272" si="20">$L$29*B272 + (1-$L$29)*(C272+D272+1.5*(F272-D272)+$L$31*E272)</f>
        <v>6.9031600182420751</v>
      </c>
      <c r="I272" s="24" t="e">
        <f>VLOOKUP($A272,FedFundsRates!$A$2:$MM$3000,MATCH("FedFundsRate",FedFundsRates!$A$2:$MM$2,0),FALSE)</f>
        <v>#N/A</v>
      </c>
    </row>
  </sheetData>
  <pageMargins left="0.7" right="0.7" top="0.75" bottom="0.75" header="0.3" footer="0.3"/>
  <pageSetup orientation="portrait" r:id="rId1"/>
  <ignoredErrors>
    <ignoredError sqref="I264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71"/>
  <sheetViews>
    <sheetView tabSelected="1" zoomScale="75" zoomScaleNormal="75" workbookViewId="0">
      <pane ySplit="10" topLeftCell="A11" activePane="bottomLeft" state="frozen"/>
      <selection pane="bottomLeft" activeCell="K2" sqref="K2"/>
    </sheetView>
  </sheetViews>
  <sheetFormatPr defaultColWidth="9.140625" defaultRowHeight="15" x14ac:dyDescent="0.25"/>
  <cols>
    <col min="1" max="1" width="12.140625" style="28" customWidth="1"/>
    <col min="2" max="3" width="18" style="83" bestFit="1" customWidth="1"/>
    <col min="4" max="7" width="16.85546875" style="83" bestFit="1" customWidth="1"/>
    <col min="8" max="10" width="17.42578125" style="83" bestFit="1" customWidth="1"/>
    <col min="11" max="11" width="9.140625" style="28"/>
    <col min="12" max="14" width="15.5703125" style="67" customWidth="1"/>
    <col min="15" max="20" width="15.5703125" style="28" customWidth="1"/>
    <col min="21" max="21" width="14" style="85" customWidth="1"/>
    <col min="22" max="22" width="15.7109375" style="28" customWidth="1"/>
    <col min="23" max="16384" width="9.140625" style="28"/>
  </cols>
  <sheetData>
    <row r="1" spans="1:25" x14ac:dyDescent="0.25">
      <c r="B1" s="83" t="s">
        <v>54</v>
      </c>
      <c r="C1" s="83" t="s">
        <v>55</v>
      </c>
      <c r="D1" s="83" t="s">
        <v>56</v>
      </c>
      <c r="E1" s="83" t="s">
        <v>57</v>
      </c>
      <c r="F1" s="83" t="s">
        <v>58</v>
      </c>
      <c r="G1" s="83" t="s">
        <v>59</v>
      </c>
      <c r="H1" s="83" t="s">
        <v>60</v>
      </c>
      <c r="I1" s="83" t="s">
        <v>61</v>
      </c>
      <c r="J1" s="83" t="s">
        <v>62</v>
      </c>
      <c r="K1" s="28" t="s">
        <v>155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68"/>
      <c r="Y1" s="68"/>
    </row>
    <row r="2" spans="1:25" x14ac:dyDescent="0.25">
      <c r="B2" s="83" t="s">
        <v>26</v>
      </c>
      <c r="C2" s="83" t="s">
        <v>27</v>
      </c>
      <c r="D2" s="83" t="s">
        <v>28</v>
      </c>
      <c r="E2" s="83" t="s">
        <v>29</v>
      </c>
      <c r="F2" s="83" t="s">
        <v>30</v>
      </c>
      <c r="G2" s="83" t="s">
        <v>31</v>
      </c>
      <c r="H2" s="83" t="s">
        <v>32</v>
      </c>
      <c r="I2" s="83" t="s">
        <v>33</v>
      </c>
      <c r="J2" s="83" t="s">
        <v>34</v>
      </c>
      <c r="K2" s="83" t="s">
        <v>154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68"/>
      <c r="Y2" s="68"/>
    </row>
    <row r="3" spans="1:25" x14ac:dyDescent="0.25">
      <c r="A3" s="1">
        <v>20135</v>
      </c>
      <c r="B3" s="83" t="e">
        <v>#N/A</v>
      </c>
      <c r="C3" s="83" t="e">
        <v>#N/A</v>
      </c>
      <c r="D3" s="83" t="e">
        <v>#N/A</v>
      </c>
      <c r="E3" s="83" t="e">
        <v>#N/A</v>
      </c>
      <c r="F3" s="83" t="e">
        <v>#N/A</v>
      </c>
      <c r="G3" s="83" t="e">
        <v>#N/A</v>
      </c>
      <c r="H3" s="83" t="e">
        <v>#N/A</v>
      </c>
      <c r="I3" s="83" t="e">
        <v>#N/A</v>
      </c>
      <c r="J3" s="83" t="e">
        <v>#N/A</v>
      </c>
      <c r="K3" s="83" t="e">
        <v>#N/A</v>
      </c>
      <c r="L3" s="28"/>
      <c r="M3" s="28"/>
      <c r="N3" s="28"/>
      <c r="U3" s="28"/>
      <c r="X3" s="66"/>
      <c r="Y3" s="66"/>
    </row>
    <row r="4" spans="1:25" x14ac:dyDescent="0.25">
      <c r="A4" s="1">
        <v>20224</v>
      </c>
      <c r="B4" s="83" t="e">
        <v>#N/A</v>
      </c>
      <c r="C4" s="83" t="e">
        <v>#N/A</v>
      </c>
      <c r="D4" s="83" t="e">
        <v>#N/A</v>
      </c>
      <c r="E4" s="83" t="e">
        <v>#N/A</v>
      </c>
      <c r="F4" s="83" t="e">
        <v>#N/A</v>
      </c>
      <c r="G4" s="83" t="e">
        <v>#N/A</v>
      </c>
      <c r="H4" s="83" t="e">
        <v>#N/A</v>
      </c>
      <c r="I4" s="83" t="e">
        <v>#N/A</v>
      </c>
      <c r="J4" s="83" t="e">
        <v>#N/A</v>
      </c>
      <c r="K4" s="83" t="e">
        <v>#N/A</v>
      </c>
      <c r="L4" s="28"/>
      <c r="M4" s="28"/>
      <c r="N4" s="28"/>
      <c r="U4" s="28"/>
      <c r="X4" s="66"/>
      <c r="Y4" s="66"/>
    </row>
    <row r="5" spans="1:25" x14ac:dyDescent="0.25">
      <c r="A5" s="1">
        <v>20316</v>
      </c>
      <c r="B5" s="83" t="e">
        <v>#N/A</v>
      </c>
      <c r="C5" s="83" t="e">
        <v>#N/A</v>
      </c>
      <c r="D5" s="83" t="e">
        <v>#N/A</v>
      </c>
      <c r="E5" s="83" t="e">
        <v>#N/A</v>
      </c>
      <c r="F5" s="83" t="e">
        <v>#N/A</v>
      </c>
      <c r="G5" s="83" t="e">
        <v>#N/A</v>
      </c>
      <c r="H5" s="83" t="e">
        <v>#N/A</v>
      </c>
      <c r="I5" s="83" t="e">
        <v>#N/A</v>
      </c>
      <c r="J5" s="83" t="e">
        <v>#N/A</v>
      </c>
      <c r="K5" s="83" t="e">
        <v>#N/A</v>
      </c>
      <c r="L5" s="28"/>
      <c r="M5" s="28"/>
      <c r="N5" s="28"/>
      <c r="U5" s="28"/>
      <c r="X5" s="66"/>
      <c r="Y5" s="66"/>
    </row>
    <row r="6" spans="1:25" x14ac:dyDescent="0.25">
      <c r="A6" s="1">
        <v>20408</v>
      </c>
      <c r="B6" s="83" t="e">
        <v>#N/A</v>
      </c>
      <c r="C6" s="83" t="e">
        <v>#N/A</v>
      </c>
      <c r="D6" s="83" t="e">
        <v>#N/A</v>
      </c>
      <c r="E6" s="83" t="e">
        <v>#N/A</v>
      </c>
      <c r="F6" s="83" t="e">
        <v>#N/A</v>
      </c>
      <c r="G6" s="83" t="e">
        <v>#N/A</v>
      </c>
      <c r="H6" s="83" t="e">
        <v>#N/A</v>
      </c>
      <c r="I6" s="83" t="e">
        <v>#N/A</v>
      </c>
      <c r="J6" s="83" t="e">
        <v>#N/A</v>
      </c>
      <c r="K6" s="83" t="e">
        <v>#N/A</v>
      </c>
      <c r="L6" s="28"/>
      <c r="M6" s="28"/>
      <c r="N6" s="28"/>
      <c r="U6" s="28"/>
      <c r="X6" s="66"/>
      <c r="Y6" s="66"/>
    </row>
    <row r="7" spans="1:25" x14ac:dyDescent="0.25">
      <c r="A7" s="1">
        <v>20500</v>
      </c>
      <c r="B7" s="83" t="e">
        <v>#N/A</v>
      </c>
      <c r="C7" s="83">
        <v>1.1852353538774008</v>
      </c>
      <c r="D7" s="83" t="e">
        <v>#N/A</v>
      </c>
      <c r="E7" s="83" t="e">
        <v>#N/A</v>
      </c>
      <c r="F7" s="83" t="e">
        <v>#N/A</v>
      </c>
      <c r="G7" s="83" t="e">
        <v>#N/A</v>
      </c>
      <c r="H7" s="83" t="e">
        <v>#N/A</v>
      </c>
      <c r="I7" s="83" t="e">
        <v>#N/A</v>
      </c>
      <c r="J7" s="83" t="e">
        <v>#N/A</v>
      </c>
      <c r="K7" s="83" t="e">
        <v>#N/A</v>
      </c>
      <c r="L7" s="28"/>
      <c r="M7" s="28"/>
      <c r="N7" s="28"/>
      <c r="U7" s="28"/>
      <c r="X7" s="66"/>
      <c r="Y7" s="66"/>
    </row>
    <row r="8" spans="1:25" x14ac:dyDescent="0.25">
      <c r="A8" s="1">
        <v>20590</v>
      </c>
      <c r="B8" s="83" t="e">
        <v>#N/A</v>
      </c>
      <c r="C8" s="83">
        <v>1.7591339648173276</v>
      </c>
      <c r="D8" s="83" t="e">
        <v>#N/A</v>
      </c>
      <c r="E8" s="83" t="e">
        <v>#N/A</v>
      </c>
      <c r="F8" s="83" t="e">
        <v>#N/A</v>
      </c>
      <c r="G8" s="83" t="e">
        <v>#N/A</v>
      </c>
      <c r="H8" s="83" t="e">
        <v>#N/A</v>
      </c>
      <c r="I8" s="83" t="e">
        <v>#N/A</v>
      </c>
      <c r="J8" s="83" t="e">
        <v>#N/A</v>
      </c>
      <c r="K8" s="83" t="e">
        <v>#N/A</v>
      </c>
      <c r="L8" s="28"/>
      <c r="M8" s="28"/>
      <c r="N8" s="28"/>
      <c r="U8" s="28"/>
      <c r="X8" s="66"/>
      <c r="Y8" s="66"/>
    </row>
    <row r="9" spans="1:25" x14ac:dyDescent="0.25">
      <c r="A9" s="1">
        <v>20682</v>
      </c>
      <c r="B9" s="83" t="e">
        <v>#N/A</v>
      </c>
      <c r="C9" s="83">
        <v>2.3520690119962273</v>
      </c>
      <c r="D9" s="83" t="e">
        <v>#N/A</v>
      </c>
      <c r="E9" s="83" t="e">
        <v>#N/A</v>
      </c>
      <c r="F9" s="83" t="e">
        <v>#N/A</v>
      </c>
      <c r="G9" s="83" t="e">
        <v>#N/A</v>
      </c>
      <c r="H9" s="83" t="e">
        <v>#N/A</v>
      </c>
      <c r="I9" s="83" t="e">
        <v>#N/A</v>
      </c>
      <c r="J9" s="83" t="e">
        <v>#N/A</v>
      </c>
      <c r="K9" s="83" t="e">
        <v>#N/A</v>
      </c>
      <c r="L9" s="28"/>
      <c r="M9" s="28"/>
      <c r="N9" s="28"/>
      <c r="U9" s="28"/>
      <c r="X9" s="66"/>
      <c r="Y9" s="66"/>
    </row>
    <row r="10" spans="1:25" x14ac:dyDescent="0.25">
      <c r="A10" s="1">
        <v>20774</v>
      </c>
      <c r="B10" s="83" t="e">
        <v>#N/A</v>
      </c>
      <c r="C10" s="83">
        <v>2.6681900665367353</v>
      </c>
      <c r="D10" s="83" t="e">
        <v>#N/A</v>
      </c>
      <c r="E10" s="83" t="e">
        <v>#N/A</v>
      </c>
      <c r="F10" s="83" t="e">
        <v>#N/A</v>
      </c>
      <c r="G10" s="83" t="e">
        <v>#N/A</v>
      </c>
      <c r="H10" s="83" t="e">
        <v>#N/A</v>
      </c>
      <c r="I10" s="83" t="e">
        <v>#N/A</v>
      </c>
      <c r="J10" s="83" t="e">
        <v>#N/A</v>
      </c>
      <c r="K10" s="83" t="e">
        <v>#N/A</v>
      </c>
      <c r="L10" s="28"/>
      <c r="M10" s="28"/>
      <c r="N10" s="28"/>
      <c r="U10" s="28"/>
      <c r="X10" s="66"/>
      <c r="Y10" s="66"/>
    </row>
    <row r="11" spans="1:25" x14ac:dyDescent="0.25">
      <c r="A11" s="1">
        <v>20866</v>
      </c>
      <c r="B11" s="83" t="e">
        <v>#N/A</v>
      </c>
      <c r="C11" s="83">
        <v>3.1659973226238369</v>
      </c>
      <c r="D11" s="83" t="e">
        <v>#N/A</v>
      </c>
      <c r="E11" s="83" t="e">
        <v>#N/A</v>
      </c>
      <c r="F11" s="83" t="e">
        <v>#N/A</v>
      </c>
      <c r="G11" s="83" t="e">
        <v>#N/A</v>
      </c>
      <c r="H11" s="83" t="e">
        <v>#N/A</v>
      </c>
      <c r="I11" s="83" t="e">
        <v>#N/A</v>
      </c>
      <c r="J11" s="83" t="e">
        <v>#N/A</v>
      </c>
      <c r="K11" s="83" t="e">
        <v>#N/A</v>
      </c>
      <c r="L11" s="28"/>
      <c r="M11" s="28"/>
      <c r="N11" s="28"/>
      <c r="U11" s="28"/>
      <c r="X11" s="66"/>
      <c r="Y11" s="66"/>
    </row>
    <row r="12" spans="1:25" x14ac:dyDescent="0.25">
      <c r="A12" s="1">
        <v>20955</v>
      </c>
      <c r="B12" s="83" t="e">
        <v>#N/A</v>
      </c>
      <c r="C12" s="83">
        <v>3.1316489361702171</v>
      </c>
      <c r="D12" s="83" t="e">
        <v>#N/A</v>
      </c>
      <c r="E12" s="83" t="e">
        <v>#N/A</v>
      </c>
      <c r="F12" s="83" t="e">
        <v>#N/A</v>
      </c>
      <c r="G12" s="83" t="e">
        <v>#N/A</v>
      </c>
      <c r="H12" s="83" t="e">
        <v>#N/A</v>
      </c>
      <c r="I12" s="83" t="e">
        <v>#N/A</v>
      </c>
      <c r="J12" s="83" t="e">
        <v>#N/A</v>
      </c>
      <c r="K12" s="83" t="e">
        <v>#N/A</v>
      </c>
      <c r="L12" s="28"/>
      <c r="M12" s="28"/>
      <c r="N12" s="28"/>
      <c r="U12" s="28"/>
      <c r="X12" s="66"/>
      <c r="Y12" s="66"/>
    </row>
    <row r="13" spans="1:25" x14ac:dyDescent="0.25">
      <c r="A13" s="1">
        <v>21047</v>
      </c>
      <c r="B13" s="83" t="e">
        <v>#N/A</v>
      </c>
      <c r="C13" s="83">
        <v>2.9630605122802578</v>
      </c>
      <c r="D13" s="83" t="e">
        <v>#N/A</v>
      </c>
      <c r="E13" s="83" t="e">
        <v>#N/A</v>
      </c>
      <c r="F13" s="83" t="e">
        <v>#N/A</v>
      </c>
      <c r="G13" s="83" t="e">
        <v>#N/A</v>
      </c>
      <c r="H13" s="83" t="e">
        <v>#N/A</v>
      </c>
      <c r="I13" s="83" t="e">
        <v>#N/A</v>
      </c>
      <c r="J13" s="83" t="e">
        <v>#N/A</v>
      </c>
      <c r="K13" s="83" t="e">
        <v>#N/A</v>
      </c>
      <c r="L13" s="28"/>
      <c r="M13" s="28"/>
      <c r="N13" s="28"/>
      <c r="U13" s="28"/>
      <c r="X13" s="66"/>
      <c r="Y13" s="66"/>
    </row>
    <row r="14" spans="1:25" x14ac:dyDescent="0.25">
      <c r="A14" s="1">
        <v>21139</v>
      </c>
      <c r="B14" s="83" t="e">
        <v>#N/A</v>
      </c>
      <c r="C14" s="83">
        <v>2.8934275988478753</v>
      </c>
      <c r="D14" s="83" t="e">
        <v>#N/A</v>
      </c>
      <c r="E14" s="83" t="e">
        <v>#N/A</v>
      </c>
      <c r="F14" s="83" t="e">
        <v>#N/A</v>
      </c>
      <c r="G14" s="83" t="e">
        <v>#N/A</v>
      </c>
      <c r="H14" s="83" t="e">
        <v>#N/A</v>
      </c>
      <c r="I14" s="83" t="e">
        <v>#N/A</v>
      </c>
      <c r="J14" s="83" t="e">
        <v>#N/A</v>
      </c>
      <c r="K14" s="83" t="e">
        <v>#N/A</v>
      </c>
      <c r="L14" s="28"/>
      <c r="M14" s="28"/>
      <c r="N14" s="28"/>
      <c r="U14" s="28"/>
      <c r="X14" s="66"/>
      <c r="Y14" s="66"/>
    </row>
    <row r="15" spans="1:25" x14ac:dyDescent="0.25">
      <c r="A15" s="1">
        <v>21231</v>
      </c>
      <c r="B15" s="83" t="e">
        <v>#N/A</v>
      </c>
      <c r="C15" s="83">
        <v>3.2375267631220339</v>
      </c>
      <c r="D15" s="83" t="e">
        <v>#N/A</v>
      </c>
      <c r="E15" s="83" t="e">
        <v>#N/A</v>
      </c>
      <c r="F15" s="83" t="e">
        <v>#N/A</v>
      </c>
      <c r="G15" s="83" t="e">
        <v>#N/A</v>
      </c>
      <c r="H15" s="83" t="e">
        <v>#N/A</v>
      </c>
      <c r="I15" s="83" t="e">
        <v>#N/A</v>
      </c>
      <c r="J15" s="83" t="e">
        <v>#N/A</v>
      </c>
      <c r="K15" s="83" t="e">
        <v>#N/A</v>
      </c>
      <c r="L15" s="28"/>
      <c r="M15" s="28"/>
      <c r="N15" s="28"/>
      <c r="U15" s="28"/>
      <c r="X15" s="66"/>
      <c r="Y15" s="66"/>
    </row>
    <row r="16" spans="1:25" x14ac:dyDescent="0.25">
      <c r="A16" s="1">
        <v>21320</v>
      </c>
      <c r="B16" s="83" t="e">
        <v>#N/A</v>
      </c>
      <c r="C16" s="83">
        <v>2.7722261620785282</v>
      </c>
      <c r="D16" s="83" t="e">
        <v>#N/A</v>
      </c>
      <c r="E16" s="83" t="e">
        <v>#N/A</v>
      </c>
      <c r="F16" s="83" t="e">
        <v>#N/A</v>
      </c>
      <c r="G16" s="83" t="e">
        <v>#N/A</v>
      </c>
      <c r="H16" s="83" t="e">
        <v>#N/A</v>
      </c>
      <c r="I16" s="83" t="e">
        <v>#N/A</v>
      </c>
      <c r="J16" s="83" t="e">
        <v>#N/A</v>
      </c>
      <c r="K16" s="83" t="e">
        <v>#N/A</v>
      </c>
      <c r="L16" s="28"/>
      <c r="M16" s="28"/>
      <c r="N16" s="28"/>
      <c r="U16" s="28"/>
      <c r="X16" s="66"/>
      <c r="Y16" s="66"/>
    </row>
    <row r="17" spans="1:25" x14ac:dyDescent="0.25">
      <c r="A17" s="1">
        <v>21412</v>
      </c>
      <c r="B17" s="83" t="e">
        <v>#N/A</v>
      </c>
      <c r="C17" s="83">
        <v>2.0208479887446451</v>
      </c>
      <c r="D17" s="83" t="e">
        <v>#N/A</v>
      </c>
      <c r="E17" s="83" t="e">
        <v>#N/A</v>
      </c>
      <c r="F17" s="83" t="e">
        <v>#N/A</v>
      </c>
      <c r="G17" s="83" t="e">
        <v>#N/A</v>
      </c>
      <c r="H17" s="83" t="e">
        <v>#N/A</v>
      </c>
      <c r="I17" s="83" t="e">
        <v>#N/A</v>
      </c>
      <c r="J17" s="83" t="e">
        <v>#N/A</v>
      </c>
      <c r="K17" s="83" t="e">
        <v>#N/A</v>
      </c>
      <c r="L17" s="28"/>
      <c r="M17" s="28"/>
      <c r="N17" s="28"/>
      <c r="U17" s="28"/>
      <c r="X17" s="66"/>
      <c r="Y17" s="66"/>
    </row>
    <row r="18" spans="1:25" x14ac:dyDescent="0.25">
      <c r="A18" s="1">
        <v>21504</v>
      </c>
      <c r="B18" s="83" t="e">
        <v>#N/A</v>
      </c>
      <c r="C18" s="83">
        <v>1.4569283623870666</v>
      </c>
      <c r="D18" s="83" t="e">
        <v>#N/A</v>
      </c>
      <c r="E18" s="83" t="e">
        <v>#N/A</v>
      </c>
      <c r="F18" s="83" t="e">
        <v>#N/A</v>
      </c>
      <c r="G18" s="83" t="e">
        <v>#N/A</v>
      </c>
      <c r="H18" s="83" t="e">
        <v>#N/A</v>
      </c>
      <c r="I18" s="83" t="e">
        <v>#N/A</v>
      </c>
      <c r="J18" s="83" t="e">
        <v>#N/A</v>
      </c>
      <c r="K18" s="83" t="e">
        <v>#N/A</v>
      </c>
      <c r="L18" s="28"/>
      <c r="M18" s="28"/>
      <c r="N18" s="28"/>
      <c r="U18" s="28"/>
      <c r="X18" s="66"/>
      <c r="Y18" s="66"/>
    </row>
    <row r="19" spans="1:25" x14ac:dyDescent="0.25">
      <c r="A19" s="1">
        <v>21596</v>
      </c>
      <c r="B19" s="83" t="e">
        <v>#N/A</v>
      </c>
      <c r="C19" s="83">
        <v>0.90497737556560764</v>
      </c>
      <c r="D19" s="83" t="e">
        <v>#N/A</v>
      </c>
      <c r="E19" s="83" t="e">
        <v>#N/A</v>
      </c>
      <c r="F19" s="83" t="e">
        <v>#N/A</v>
      </c>
      <c r="G19" s="83" t="e">
        <v>#N/A</v>
      </c>
      <c r="H19" s="83" t="e">
        <v>#N/A</v>
      </c>
      <c r="I19" s="83" t="e">
        <v>#N/A</v>
      </c>
      <c r="J19" s="83" t="e">
        <v>#N/A</v>
      </c>
      <c r="K19" s="83" t="e">
        <v>#N/A</v>
      </c>
      <c r="L19" s="28"/>
      <c r="M19" s="28"/>
      <c r="N19" s="28"/>
      <c r="U19" s="28"/>
      <c r="X19" s="66"/>
      <c r="Y19" s="66"/>
    </row>
    <row r="20" spans="1:25" x14ac:dyDescent="0.25">
      <c r="A20" s="1">
        <v>21685</v>
      </c>
      <c r="B20" s="83" t="e">
        <v>#N/A</v>
      </c>
      <c r="C20" s="83">
        <v>1.1291637914810693</v>
      </c>
      <c r="D20" s="83" t="e">
        <v>#N/A</v>
      </c>
      <c r="E20" s="83" t="e">
        <v>#N/A</v>
      </c>
      <c r="F20" s="83" t="e">
        <v>#N/A</v>
      </c>
      <c r="G20" s="83" t="e">
        <v>#N/A</v>
      </c>
      <c r="H20" s="83" t="e">
        <v>#N/A</v>
      </c>
      <c r="I20" s="83" t="e">
        <v>#N/A</v>
      </c>
      <c r="J20" s="83" t="e">
        <v>#N/A</v>
      </c>
      <c r="K20" s="83" t="e">
        <v>#N/A</v>
      </c>
      <c r="L20" s="28"/>
      <c r="M20" s="28"/>
      <c r="N20" s="28"/>
      <c r="U20" s="28"/>
      <c r="X20" s="66"/>
      <c r="Y20" s="66"/>
    </row>
    <row r="21" spans="1:25" x14ac:dyDescent="0.25">
      <c r="A21" s="1">
        <v>21777</v>
      </c>
      <c r="B21" s="83" t="e">
        <v>#N/A</v>
      </c>
      <c r="C21" s="83">
        <v>1.6673979815708728</v>
      </c>
      <c r="D21" s="83" t="e">
        <v>#N/A</v>
      </c>
      <c r="E21" s="83" t="e">
        <v>#N/A</v>
      </c>
      <c r="F21" s="83" t="e">
        <v>#N/A</v>
      </c>
      <c r="G21" s="83" t="e">
        <v>#N/A</v>
      </c>
      <c r="H21" s="83" t="e">
        <v>#N/A</v>
      </c>
      <c r="I21" s="83" t="e">
        <v>#N/A</v>
      </c>
      <c r="J21" s="83" t="e">
        <v>#N/A</v>
      </c>
      <c r="K21" s="83" t="e">
        <v>#N/A</v>
      </c>
      <c r="L21" s="28"/>
      <c r="M21" s="28"/>
      <c r="N21" s="28"/>
      <c r="U21" s="28"/>
      <c r="X21" s="66"/>
      <c r="Y21" s="66"/>
    </row>
    <row r="22" spans="1:25" x14ac:dyDescent="0.25">
      <c r="A22" s="1">
        <v>21869</v>
      </c>
      <c r="B22" s="83" t="e">
        <v>#N/A</v>
      </c>
      <c r="C22" s="83">
        <v>2.2574778955289254</v>
      </c>
      <c r="D22" s="83" t="e">
        <v>#N/A</v>
      </c>
      <c r="E22" s="83" t="e">
        <v>#N/A</v>
      </c>
      <c r="F22" s="83" t="e">
        <v>#N/A</v>
      </c>
      <c r="G22" s="83" t="e">
        <v>#N/A</v>
      </c>
      <c r="H22" s="83" t="e">
        <v>#N/A</v>
      </c>
      <c r="I22" s="83" t="e">
        <v>#N/A</v>
      </c>
      <c r="J22" s="83" t="e">
        <v>#N/A</v>
      </c>
      <c r="K22" s="83" t="e">
        <v>#N/A</v>
      </c>
      <c r="L22" s="28"/>
      <c r="M22" s="28"/>
      <c r="N22" s="28"/>
      <c r="U22" s="28"/>
      <c r="X22" s="66"/>
      <c r="Y22" s="66"/>
    </row>
    <row r="23" spans="1:25" x14ac:dyDescent="0.25">
      <c r="A23" s="1">
        <v>21961</v>
      </c>
      <c r="B23" s="83">
        <v>2.107405855235589</v>
      </c>
      <c r="C23" s="83">
        <v>1.6940707523667164</v>
      </c>
      <c r="D23" s="83" t="e">
        <v>#N/A</v>
      </c>
      <c r="E23" s="83" t="e">
        <v>#N/A</v>
      </c>
      <c r="F23" s="83" t="e">
        <v>#N/A</v>
      </c>
      <c r="G23" s="83" t="e">
        <v>#N/A</v>
      </c>
      <c r="H23" s="83" t="e">
        <v>#N/A</v>
      </c>
      <c r="I23" s="83" t="e">
        <v>#N/A</v>
      </c>
      <c r="J23" s="83" t="e">
        <v>#N/A</v>
      </c>
      <c r="K23" s="83" t="e">
        <v>#N/A</v>
      </c>
      <c r="L23" s="28"/>
      <c r="M23" s="28"/>
      <c r="N23" s="28"/>
      <c r="U23" s="28"/>
      <c r="X23" s="66"/>
      <c r="Y23" s="66"/>
    </row>
    <row r="24" spans="1:25" x14ac:dyDescent="0.25">
      <c r="A24" s="1">
        <v>22051</v>
      </c>
      <c r="B24" s="83">
        <v>1.9533111005240578</v>
      </c>
      <c r="C24" s="83">
        <v>1.8175051175485457</v>
      </c>
      <c r="D24" s="83" t="e">
        <v>#N/A</v>
      </c>
      <c r="E24" s="83" t="e">
        <v>#N/A</v>
      </c>
      <c r="F24" s="83" t="e">
        <v>#N/A</v>
      </c>
      <c r="G24" s="83" t="e">
        <v>#N/A</v>
      </c>
      <c r="H24" s="83" t="e">
        <v>#N/A</v>
      </c>
      <c r="I24" s="83" t="e">
        <v>#N/A</v>
      </c>
      <c r="J24" s="83" t="e">
        <v>#N/A</v>
      </c>
      <c r="K24" s="83" t="e">
        <v>#N/A</v>
      </c>
      <c r="L24" s="28"/>
      <c r="M24" s="28"/>
      <c r="N24" s="28"/>
      <c r="U24" s="28"/>
      <c r="X24" s="66"/>
      <c r="Y24" s="66"/>
    </row>
    <row r="25" spans="1:25" x14ac:dyDescent="0.25">
      <c r="A25" s="1">
        <v>22143</v>
      </c>
      <c r="B25" s="83">
        <v>1.6741599621391545</v>
      </c>
      <c r="C25" s="83">
        <v>1.5783957087366574</v>
      </c>
      <c r="D25" s="83" t="e">
        <v>#N/A</v>
      </c>
      <c r="E25" s="83" t="e">
        <v>#N/A</v>
      </c>
      <c r="F25" s="83" t="e">
        <v>#N/A</v>
      </c>
      <c r="G25" s="83" t="e">
        <v>#N/A</v>
      </c>
      <c r="H25" s="83" t="e">
        <v>#N/A</v>
      </c>
      <c r="I25" s="83" t="e">
        <v>#N/A</v>
      </c>
      <c r="J25" s="83" t="e">
        <v>#N/A</v>
      </c>
      <c r="K25" s="83" t="e">
        <v>#N/A</v>
      </c>
      <c r="L25" s="28"/>
      <c r="M25" s="28"/>
      <c r="N25" s="28"/>
      <c r="U25" s="28"/>
      <c r="X25" s="66"/>
      <c r="Y25" s="66"/>
    </row>
    <row r="26" spans="1:25" x14ac:dyDescent="0.25">
      <c r="A26" s="1">
        <v>22235</v>
      </c>
      <c r="B26" s="83">
        <v>1.4174802964357136</v>
      </c>
      <c r="C26" s="83">
        <v>1.4778929294168019</v>
      </c>
      <c r="D26" s="83" t="e">
        <v>#N/A</v>
      </c>
      <c r="E26" s="83" t="e">
        <v>#N/A</v>
      </c>
      <c r="F26" s="83" t="e">
        <v>#N/A</v>
      </c>
      <c r="G26" s="83" t="e">
        <v>#N/A</v>
      </c>
      <c r="H26" s="83" t="e">
        <v>#N/A</v>
      </c>
      <c r="I26" s="83" t="e">
        <v>#N/A</v>
      </c>
      <c r="J26" s="83" t="e">
        <v>#N/A</v>
      </c>
      <c r="K26" s="83" t="e">
        <v>#N/A</v>
      </c>
      <c r="L26" s="28"/>
      <c r="M26" s="28"/>
      <c r="N26" s="28"/>
      <c r="U26" s="28"/>
      <c r="X26" s="66"/>
      <c r="Y26" s="66"/>
    </row>
    <row r="27" spans="1:25" x14ac:dyDescent="0.25">
      <c r="A27" s="1">
        <v>22327</v>
      </c>
      <c r="B27" s="83">
        <v>1.2782175315156907</v>
      </c>
      <c r="C27" s="83">
        <v>1.5372366487016231</v>
      </c>
      <c r="D27" s="83" t="e">
        <v>#N/A</v>
      </c>
      <c r="E27" s="83" t="e">
        <v>#N/A</v>
      </c>
      <c r="F27" s="83" t="e">
        <v>#N/A</v>
      </c>
      <c r="G27" s="83" t="e">
        <v>#N/A</v>
      </c>
      <c r="H27" s="83" t="e">
        <v>#N/A</v>
      </c>
      <c r="I27" s="83" t="e">
        <v>#N/A</v>
      </c>
      <c r="J27" s="83" t="e">
        <v>#N/A</v>
      </c>
      <c r="K27" s="83" t="e">
        <v>#N/A</v>
      </c>
      <c r="L27" s="28"/>
      <c r="M27" s="28"/>
      <c r="N27" s="28"/>
      <c r="U27" s="28"/>
      <c r="X27" s="66"/>
      <c r="Y27" s="66"/>
    </row>
    <row r="28" spans="1:25" x14ac:dyDescent="0.25">
      <c r="A28" s="1">
        <v>22416</v>
      </c>
      <c r="B28" s="83">
        <v>1.2207943925233611</v>
      </c>
      <c r="C28" s="83">
        <v>0.9930547093944142</v>
      </c>
      <c r="D28" s="83" t="e">
        <v>#N/A</v>
      </c>
      <c r="E28" s="83" t="e">
        <v>#N/A</v>
      </c>
      <c r="F28" s="83" t="e">
        <v>#N/A</v>
      </c>
      <c r="G28" s="83" t="e">
        <v>#N/A</v>
      </c>
      <c r="H28" s="83" t="e">
        <v>#N/A</v>
      </c>
      <c r="I28" s="83" t="e">
        <v>#N/A</v>
      </c>
      <c r="J28" s="83" t="e">
        <v>#N/A</v>
      </c>
      <c r="K28" s="83" t="e">
        <v>#N/A</v>
      </c>
      <c r="L28" s="28"/>
      <c r="M28" s="28"/>
      <c r="N28" s="28"/>
      <c r="U28" s="28"/>
      <c r="X28" s="66"/>
      <c r="Y28" s="66"/>
    </row>
    <row r="29" spans="1:25" x14ac:dyDescent="0.25">
      <c r="A29" s="1">
        <v>22508</v>
      </c>
      <c r="B29" s="83">
        <v>1.2684005352882943</v>
      </c>
      <c r="C29" s="83">
        <v>0.97723823975719437</v>
      </c>
      <c r="D29" s="83" t="e">
        <v>#N/A</v>
      </c>
      <c r="E29" s="83" t="e">
        <v>#N/A</v>
      </c>
      <c r="F29" s="83" t="e">
        <v>#N/A</v>
      </c>
      <c r="G29" s="83" t="e">
        <v>#N/A</v>
      </c>
      <c r="H29" s="83" t="e">
        <v>#N/A</v>
      </c>
      <c r="I29" s="83" t="e">
        <v>#N/A</v>
      </c>
      <c r="J29" s="83" t="e">
        <v>#N/A</v>
      </c>
      <c r="K29" s="83" t="e">
        <v>#N/A</v>
      </c>
      <c r="L29" s="28"/>
      <c r="M29" s="28"/>
      <c r="N29" s="28"/>
      <c r="U29" s="28"/>
      <c r="X29" s="66"/>
      <c r="Y29" s="66"/>
    </row>
    <row r="30" spans="1:25" x14ac:dyDescent="0.25">
      <c r="A30" s="1">
        <v>22600</v>
      </c>
      <c r="B30" s="83">
        <v>1.1830887896537856</v>
      </c>
      <c r="C30" s="83">
        <v>0.64056079284506851</v>
      </c>
      <c r="D30" s="83" t="e">
        <v>#N/A</v>
      </c>
      <c r="E30" s="83" t="e">
        <v>#N/A</v>
      </c>
      <c r="F30" s="83" t="e">
        <v>#N/A</v>
      </c>
      <c r="G30" s="83" t="e">
        <v>#N/A</v>
      </c>
      <c r="H30" s="83" t="e">
        <v>#N/A</v>
      </c>
      <c r="I30" s="83" t="e">
        <v>#N/A</v>
      </c>
      <c r="J30" s="83" t="e">
        <v>#N/A</v>
      </c>
      <c r="K30" s="83" t="e">
        <v>#N/A</v>
      </c>
      <c r="L30" s="28"/>
      <c r="M30" s="28"/>
      <c r="N30" s="28"/>
      <c r="U30" s="28"/>
      <c r="X30" s="66"/>
      <c r="Y30" s="66"/>
    </row>
    <row r="31" spans="1:25" x14ac:dyDescent="0.25">
      <c r="A31" s="1">
        <v>22692</v>
      </c>
      <c r="B31" s="83">
        <v>1.3778729809529322</v>
      </c>
      <c r="C31" s="83">
        <v>0.88666385186078056</v>
      </c>
      <c r="D31" s="83" t="e">
        <v>#N/A</v>
      </c>
      <c r="E31" s="83" t="e">
        <v>#N/A</v>
      </c>
      <c r="F31" s="83" t="e">
        <v>#N/A</v>
      </c>
      <c r="G31" s="83" t="e">
        <v>#N/A</v>
      </c>
      <c r="H31" s="83" t="e">
        <v>#N/A</v>
      </c>
      <c r="I31" s="83" t="e">
        <v>#N/A</v>
      </c>
      <c r="J31" s="83" t="e">
        <v>#N/A</v>
      </c>
      <c r="K31" s="95">
        <v>1.6827000000000001</v>
      </c>
      <c r="L31" s="28"/>
      <c r="M31" s="28"/>
      <c r="N31" s="28"/>
      <c r="U31" s="28"/>
      <c r="X31" s="66"/>
      <c r="Y31" s="66"/>
    </row>
    <row r="32" spans="1:25" x14ac:dyDescent="0.25">
      <c r="A32" s="1">
        <v>22781</v>
      </c>
      <c r="B32" s="83">
        <v>1.4368976859599369</v>
      </c>
      <c r="C32" s="83">
        <v>1.2607830126078357</v>
      </c>
      <c r="D32" s="83" t="e">
        <v>#N/A</v>
      </c>
      <c r="E32" s="83" t="e">
        <v>#N/A</v>
      </c>
      <c r="F32" s="83" t="e">
        <v>#N/A</v>
      </c>
      <c r="G32" s="83" t="e">
        <v>#N/A</v>
      </c>
      <c r="H32" s="83" t="e">
        <v>#N/A</v>
      </c>
      <c r="I32" s="83" t="e">
        <v>#N/A</v>
      </c>
      <c r="J32" s="83" t="e">
        <v>#N/A</v>
      </c>
      <c r="K32" s="95">
        <v>1.6827000000000001</v>
      </c>
      <c r="L32" s="28"/>
      <c r="M32" s="28"/>
      <c r="N32" s="28"/>
      <c r="U32" s="28"/>
      <c r="X32" s="66"/>
      <c r="Y32" s="66"/>
    </row>
    <row r="33" spans="1:25" x14ac:dyDescent="0.25">
      <c r="A33" s="1">
        <v>22873</v>
      </c>
      <c r="B33" s="83">
        <v>1.3272048261993463</v>
      </c>
      <c r="C33" s="83">
        <v>1.1721567684539469</v>
      </c>
      <c r="D33" s="83" t="e">
        <v>#N/A</v>
      </c>
      <c r="E33" s="83" t="e">
        <v>#N/A</v>
      </c>
      <c r="F33" s="83" t="e">
        <v>#N/A</v>
      </c>
      <c r="G33" s="83" t="e">
        <v>#N/A</v>
      </c>
      <c r="H33" s="83" t="e">
        <v>#N/A</v>
      </c>
      <c r="I33" s="83" t="e">
        <v>#N/A</v>
      </c>
      <c r="J33" s="83" t="e">
        <v>#N/A</v>
      </c>
      <c r="K33" s="95">
        <v>1.6827000000000001</v>
      </c>
      <c r="L33" s="28"/>
      <c r="M33" s="28"/>
      <c r="N33" s="28"/>
      <c r="U33" s="28"/>
      <c r="X33" s="66"/>
      <c r="Y33" s="66"/>
    </row>
    <row r="34" spans="1:25" x14ac:dyDescent="0.25">
      <c r="A34" s="1">
        <v>22965</v>
      </c>
      <c r="B34" s="83">
        <v>1.2724250587493602</v>
      </c>
      <c r="C34" s="83">
        <v>1.3690404707577875</v>
      </c>
      <c r="D34" s="83" t="e">
        <v>#N/A</v>
      </c>
      <c r="E34" s="83" t="e">
        <v>#N/A</v>
      </c>
      <c r="F34" s="83" t="e">
        <v>#N/A</v>
      </c>
      <c r="G34" s="83" t="e">
        <v>#N/A</v>
      </c>
      <c r="H34" s="83" t="e">
        <v>#N/A</v>
      </c>
      <c r="I34" s="83" t="e">
        <v>#N/A</v>
      </c>
      <c r="J34" s="83" t="e">
        <v>#N/A</v>
      </c>
      <c r="K34" s="95">
        <v>1.6827000000000001</v>
      </c>
      <c r="L34" s="28"/>
      <c r="M34" s="28"/>
      <c r="N34" s="28"/>
      <c r="U34" s="28"/>
      <c r="X34" s="66"/>
      <c r="Y34" s="66"/>
    </row>
    <row r="35" spans="1:25" x14ac:dyDescent="0.25">
      <c r="A35" s="1">
        <v>23057</v>
      </c>
      <c r="B35" s="83">
        <v>1.2392210610473464</v>
      </c>
      <c r="C35" s="83">
        <v>1.2256367332297069</v>
      </c>
      <c r="D35" s="83" t="e">
        <v>#N/A</v>
      </c>
      <c r="E35" s="83" t="e">
        <v>#N/A</v>
      </c>
      <c r="F35" s="83" t="e">
        <v>#N/A</v>
      </c>
      <c r="G35" s="83" t="e">
        <v>#N/A</v>
      </c>
      <c r="H35" s="83" t="e">
        <v>#N/A</v>
      </c>
      <c r="I35" s="83" t="e">
        <v>#N/A</v>
      </c>
      <c r="J35" s="83" t="e">
        <v>#N/A</v>
      </c>
      <c r="K35" s="95">
        <v>1.6827000000000001</v>
      </c>
      <c r="L35" s="28"/>
      <c r="M35" s="28"/>
      <c r="N35" s="28"/>
      <c r="U35" s="28"/>
      <c r="X35" s="66"/>
      <c r="Y35" s="66"/>
    </row>
    <row r="36" spans="1:25" x14ac:dyDescent="0.25">
      <c r="A36" s="1">
        <v>23146</v>
      </c>
      <c r="B36" s="83">
        <v>1.2344976675389807</v>
      </c>
      <c r="C36" s="83">
        <v>1.0187060645776125</v>
      </c>
      <c r="D36" s="83" t="e">
        <v>#N/A</v>
      </c>
      <c r="E36" s="83" t="e">
        <v>#N/A</v>
      </c>
      <c r="F36" s="83" t="e">
        <v>#N/A</v>
      </c>
      <c r="G36" s="83" t="e">
        <v>#N/A</v>
      </c>
      <c r="H36" s="83" t="e">
        <v>#N/A</v>
      </c>
      <c r="I36" s="83" t="e">
        <v>#N/A</v>
      </c>
      <c r="J36" s="83" t="e">
        <v>#N/A</v>
      </c>
      <c r="K36" s="95">
        <v>1.6827000000000001</v>
      </c>
      <c r="L36" s="28"/>
      <c r="M36" s="28"/>
      <c r="N36" s="28"/>
      <c r="U36" s="28"/>
      <c r="X36" s="66"/>
      <c r="Y36" s="66"/>
    </row>
    <row r="37" spans="1:25" x14ac:dyDescent="0.25">
      <c r="A37" s="1">
        <v>23238</v>
      </c>
      <c r="B37" s="83">
        <v>1.2871399410297135</v>
      </c>
      <c r="C37" s="83">
        <v>1.2358148654268986</v>
      </c>
      <c r="D37" s="83" t="e">
        <v>#N/A</v>
      </c>
      <c r="E37" s="83" t="e">
        <v>#N/A</v>
      </c>
      <c r="F37" s="83" t="e">
        <v>#N/A</v>
      </c>
      <c r="G37" s="83" t="e">
        <v>#N/A</v>
      </c>
      <c r="H37" s="83" t="e">
        <v>#N/A</v>
      </c>
      <c r="I37" s="83" t="e">
        <v>#N/A</v>
      </c>
      <c r="J37" s="83" t="e">
        <v>#N/A</v>
      </c>
      <c r="K37" s="95">
        <v>1.6827000000000001</v>
      </c>
      <c r="L37" s="28"/>
      <c r="M37" s="28"/>
      <c r="N37" s="28"/>
      <c r="U37" s="28"/>
      <c r="X37" s="66"/>
      <c r="Y37" s="66"/>
    </row>
    <row r="38" spans="1:25" x14ac:dyDescent="0.25">
      <c r="A38" s="1">
        <v>23330</v>
      </c>
      <c r="B38" s="83">
        <v>1.5903559907181952</v>
      </c>
      <c r="C38" s="83">
        <v>1.3031631323302761</v>
      </c>
      <c r="D38" s="83" t="e">
        <v>#N/A</v>
      </c>
      <c r="E38" s="83" t="e">
        <v>#N/A</v>
      </c>
      <c r="F38" s="83" t="e">
        <v>#N/A</v>
      </c>
      <c r="G38" s="83" t="e">
        <v>#N/A</v>
      </c>
      <c r="H38" s="83" t="e">
        <v>#N/A</v>
      </c>
      <c r="I38" s="83" t="e">
        <v>#N/A</v>
      </c>
      <c r="J38" s="83" t="e">
        <v>#N/A</v>
      </c>
      <c r="K38" s="95">
        <v>1.6827000000000001</v>
      </c>
      <c r="L38" s="28"/>
      <c r="M38" s="28"/>
      <c r="N38" s="28"/>
      <c r="U38" s="28"/>
      <c r="X38" s="66"/>
      <c r="Y38" s="66"/>
    </row>
    <row r="39" spans="1:25" x14ac:dyDescent="0.25">
      <c r="A39" s="1">
        <v>23422</v>
      </c>
      <c r="B39" s="83">
        <v>1.6809566787003405</v>
      </c>
      <c r="C39" s="83">
        <v>1.488394070049015</v>
      </c>
      <c r="D39" s="83" t="e">
        <v>#N/A</v>
      </c>
      <c r="E39" s="83" t="e">
        <v>#N/A</v>
      </c>
      <c r="F39" s="83" t="e">
        <v>#N/A</v>
      </c>
      <c r="G39" s="83" t="e">
        <v>#N/A</v>
      </c>
      <c r="H39" s="83" t="e">
        <v>#N/A</v>
      </c>
      <c r="I39" s="83" t="e">
        <v>#N/A</v>
      </c>
      <c r="J39" s="83" t="e">
        <v>#N/A</v>
      </c>
      <c r="K39" s="95">
        <v>1.6827000000000001</v>
      </c>
      <c r="L39" s="28"/>
      <c r="M39" s="28"/>
      <c r="N39" s="28"/>
      <c r="U39" s="28"/>
      <c r="X39" s="66"/>
      <c r="Y39" s="66"/>
    </row>
    <row r="40" spans="1:25" x14ac:dyDescent="0.25">
      <c r="A40" s="1">
        <v>23512</v>
      </c>
      <c r="B40" s="83">
        <v>1.5959539196403361</v>
      </c>
      <c r="C40" s="83">
        <v>1.5509818953824306</v>
      </c>
      <c r="D40" s="83" t="e">
        <v>#N/A</v>
      </c>
      <c r="E40" s="83" t="e">
        <v>#N/A</v>
      </c>
      <c r="F40" s="83" t="e">
        <v>#N/A</v>
      </c>
      <c r="G40" s="83" t="e">
        <v>#N/A</v>
      </c>
      <c r="H40" s="83" t="e">
        <v>#N/A</v>
      </c>
      <c r="I40" s="83" t="e">
        <v>#N/A</v>
      </c>
      <c r="J40" s="83" t="e">
        <v>#N/A</v>
      </c>
      <c r="K40" s="95">
        <v>1.6827000000000001</v>
      </c>
      <c r="L40" s="28"/>
      <c r="M40" s="28"/>
      <c r="N40" s="28"/>
      <c r="U40" s="28"/>
      <c r="X40" s="66"/>
      <c r="Y40" s="66"/>
    </row>
    <row r="41" spans="1:25" x14ac:dyDescent="0.25">
      <c r="A41" s="1">
        <v>23604</v>
      </c>
      <c r="B41" s="83">
        <v>1.4891115714045888</v>
      </c>
      <c r="C41" s="83">
        <v>1.3967955865954451</v>
      </c>
      <c r="D41" s="83" t="e">
        <v>#N/A</v>
      </c>
      <c r="E41" s="83" t="e">
        <v>#N/A</v>
      </c>
      <c r="F41" s="83" t="e">
        <v>#N/A</v>
      </c>
      <c r="G41" s="83" t="e">
        <v>#N/A</v>
      </c>
      <c r="H41" s="83" t="e">
        <v>#N/A</v>
      </c>
      <c r="I41" s="83" t="e">
        <v>#N/A</v>
      </c>
      <c r="J41" s="83" t="e">
        <v>#N/A</v>
      </c>
      <c r="K41" s="95">
        <v>1.6827000000000001</v>
      </c>
      <c r="L41" s="28"/>
      <c r="M41" s="28"/>
      <c r="N41" s="28"/>
      <c r="U41" s="28"/>
      <c r="X41" s="66"/>
      <c r="Y41" s="66"/>
    </row>
    <row r="42" spans="1:25" x14ac:dyDescent="0.25">
      <c r="A42" s="1">
        <v>23696</v>
      </c>
      <c r="B42" s="83">
        <v>1.2534818941504211</v>
      </c>
      <c r="C42" s="83">
        <v>1.3565664834522151</v>
      </c>
      <c r="D42" s="83" t="e">
        <v>#N/A</v>
      </c>
      <c r="E42" s="83" t="e">
        <v>#N/A</v>
      </c>
      <c r="F42" s="83" t="e">
        <v>#N/A</v>
      </c>
      <c r="G42" s="83" t="e">
        <v>#N/A</v>
      </c>
      <c r="H42" s="83" t="e">
        <v>#N/A</v>
      </c>
      <c r="I42" s="83" t="e">
        <v>#N/A</v>
      </c>
      <c r="J42" s="83" t="e">
        <v>#N/A</v>
      </c>
      <c r="K42" s="95">
        <v>1.6827000000000001</v>
      </c>
      <c r="L42" s="28"/>
      <c r="M42" s="28"/>
      <c r="N42" s="28"/>
      <c r="U42" s="28"/>
      <c r="X42" s="66"/>
      <c r="Y42" s="66"/>
    </row>
    <row r="43" spans="1:25" x14ac:dyDescent="0.25">
      <c r="A43" s="1">
        <v>23788</v>
      </c>
      <c r="B43" s="83">
        <v>1.2093642516365355</v>
      </c>
      <c r="C43" s="83">
        <v>1.2046790432404197</v>
      </c>
      <c r="D43" s="83" t="e">
        <v>#N/A</v>
      </c>
      <c r="E43" s="83" t="e">
        <v>#N/A</v>
      </c>
      <c r="F43" s="83" t="e">
        <v>#N/A</v>
      </c>
      <c r="G43" s="83" t="e">
        <v>#N/A</v>
      </c>
      <c r="H43" s="83" t="e">
        <v>#N/A</v>
      </c>
      <c r="I43" s="83" t="e">
        <v>#N/A</v>
      </c>
      <c r="J43" s="83" t="e">
        <v>#N/A</v>
      </c>
      <c r="K43" s="95">
        <v>1.6827000000000001</v>
      </c>
      <c r="L43" s="28"/>
      <c r="M43" s="28"/>
      <c r="N43" s="28"/>
      <c r="U43" s="28"/>
      <c r="X43" s="66"/>
      <c r="Y43" s="66"/>
    </row>
    <row r="44" spans="1:25" x14ac:dyDescent="0.25">
      <c r="A44" s="1">
        <v>23877</v>
      </c>
      <c r="B44" s="83">
        <v>1.2279440234526096</v>
      </c>
      <c r="C44" s="83">
        <v>1.498257839721262</v>
      </c>
      <c r="D44" s="83" t="e">
        <v>#N/A</v>
      </c>
      <c r="E44" s="83" t="e">
        <v>#N/A</v>
      </c>
      <c r="F44" s="83" t="e">
        <v>#N/A</v>
      </c>
      <c r="G44" s="83" t="e">
        <v>#N/A</v>
      </c>
      <c r="H44" s="83" t="e">
        <v>#N/A</v>
      </c>
      <c r="I44" s="83" t="e">
        <v>#N/A</v>
      </c>
      <c r="J44" s="83" t="e">
        <v>#N/A</v>
      </c>
      <c r="K44" s="95">
        <v>1.6827000000000001</v>
      </c>
      <c r="L44" s="28"/>
      <c r="M44" s="28"/>
      <c r="N44" s="28"/>
      <c r="U44" s="28"/>
      <c r="X44" s="66"/>
      <c r="Y44" s="66"/>
    </row>
    <row r="45" spans="1:25" x14ac:dyDescent="0.25">
      <c r="A45" s="1">
        <v>23969</v>
      </c>
      <c r="B45" s="83">
        <v>1.2631695074190485</v>
      </c>
      <c r="C45" s="83">
        <v>1.539619146842619</v>
      </c>
      <c r="D45" s="83" t="e">
        <v>#N/A</v>
      </c>
      <c r="E45" s="83" t="e">
        <v>#N/A</v>
      </c>
      <c r="F45" s="83" t="e">
        <v>#N/A</v>
      </c>
      <c r="G45" s="83" t="e">
        <v>#N/A</v>
      </c>
      <c r="H45" s="83" t="e">
        <v>#N/A</v>
      </c>
      <c r="I45" s="83" t="e">
        <v>#N/A</v>
      </c>
      <c r="J45" s="83" t="e">
        <v>#N/A</v>
      </c>
      <c r="K45" s="95">
        <v>1.6827000000000001</v>
      </c>
      <c r="L45" s="28"/>
      <c r="M45" s="28"/>
      <c r="N45" s="28"/>
      <c r="U45" s="28"/>
      <c r="X45" s="66"/>
      <c r="Y45" s="66"/>
    </row>
    <row r="46" spans="1:25" x14ac:dyDescent="0.25">
      <c r="A46" s="1">
        <v>24061</v>
      </c>
      <c r="B46" s="83">
        <v>1.342503438789544</v>
      </c>
      <c r="C46" s="83">
        <v>1.5172493365639861</v>
      </c>
      <c r="D46" s="83" t="e">
        <v>#N/A</v>
      </c>
      <c r="E46" s="83" t="e">
        <v>#N/A</v>
      </c>
      <c r="F46" s="83" t="e">
        <v>#N/A</v>
      </c>
      <c r="G46" s="83" t="e">
        <v>#N/A</v>
      </c>
      <c r="H46" s="83" t="e">
        <v>#N/A</v>
      </c>
      <c r="I46" s="83" t="e">
        <v>#N/A</v>
      </c>
      <c r="J46" s="83" t="e">
        <v>#N/A</v>
      </c>
      <c r="K46" s="95">
        <v>1.6827000000000001</v>
      </c>
      <c r="L46" s="28"/>
      <c r="M46" s="28"/>
      <c r="N46" s="28"/>
      <c r="U46" s="28"/>
      <c r="X46" s="66"/>
      <c r="Y46" s="66"/>
    </row>
    <row r="47" spans="1:25" x14ac:dyDescent="0.25">
      <c r="A47" s="1">
        <v>24153</v>
      </c>
      <c r="B47" s="83">
        <v>1.4634948476211385</v>
      </c>
      <c r="C47" s="83">
        <v>1.9723979298447381</v>
      </c>
      <c r="D47" s="83" t="e">
        <v>#N/A</v>
      </c>
      <c r="E47" s="83" t="e">
        <v>#N/A</v>
      </c>
      <c r="F47" s="83" t="e">
        <v>#N/A</v>
      </c>
      <c r="G47" s="83" t="e">
        <v>#N/A</v>
      </c>
      <c r="H47" s="83" t="e">
        <v>#N/A</v>
      </c>
      <c r="I47" s="83" t="e">
        <v>#N/A</v>
      </c>
      <c r="J47" s="83" t="e">
        <v>#N/A</v>
      </c>
      <c r="K47" s="95">
        <v>1.6827000000000001</v>
      </c>
      <c r="L47" s="28"/>
      <c r="M47" s="28"/>
      <c r="N47" s="28"/>
      <c r="U47" s="28"/>
      <c r="X47" s="66"/>
      <c r="Y47" s="66"/>
    </row>
    <row r="48" spans="1:25" x14ac:dyDescent="0.25">
      <c r="A48" s="1">
        <v>24242</v>
      </c>
      <c r="B48" s="83">
        <v>1.9671056226435946</v>
      </c>
      <c r="C48" s="83">
        <v>2.2885913720105178</v>
      </c>
      <c r="D48" s="83" t="e">
        <v>#N/A</v>
      </c>
      <c r="E48" s="83" t="e">
        <v>#N/A</v>
      </c>
      <c r="F48" s="83" t="e">
        <v>#N/A</v>
      </c>
      <c r="G48" s="83" t="e">
        <v>#N/A</v>
      </c>
      <c r="H48" s="83" t="e">
        <v>#N/A</v>
      </c>
      <c r="I48" s="83" t="e">
        <v>#N/A</v>
      </c>
      <c r="J48" s="83" t="e">
        <v>#N/A</v>
      </c>
      <c r="K48" s="95">
        <v>1.6827000000000001</v>
      </c>
      <c r="L48" s="28"/>
      <c r="M48" s="28"/>
      <c r="N48" s="28"/>
      <c r="U48" s="28"/>
      <c r="X48" s="66"/>
      <c r="Y48" s="66"/>
    </row>
    <row r="49" spans="1:25" x14ac:dyDescent="0.25">
      <c r="A49" s="1">
        <v>24334</v>
      </c>
      <c r="B49" s="83">
        <v>2.4893779278788664</v>
      </c>
      <c r="C49" s="83">
        <v>2.684831556746281</v>
      </c>
      <c r="D49" s="83" t="e">
        <v>#N/A</v>
      </c>
      <c r="E49" s="83" t="e">
        <v>#N/A</v>
      </c>
      <c r="F49" s="83" t="e">
        <v>#N/A</v>
      </c>
      <c r="G49" s="83" t="e">
        <v>#N/A</v>
      </c>
      <c r="H49" s="83" t="e">
        <v>#N/A</v>
      </c>
      <c r="I49" s="83" t="e">
        <v>#N/A</v>
      </c>
      <c r="J49" s="83" t="e">
        <v>#N/A</v>
      </c>
      <c r="K49" s="95">
        <v>1.6827000000000001</v>
      </c>
      <c r="L49" s="28"/>
      <c r="M49" s="28"/>
      <c r="N49" s="28"/>
      <c r="U49" s="28"/>
      <c r="X49" s="66"/>
      <c r="Y49" s="66"/>
    </row>
    <row r="50" spans="1:25" x14ac:dyDescent="0.25">
      <c r="A50" s="1">
        <v>24426</v>
      </c>
      <c r="B50" s="83">
        <v>3.034909604213043</v>
      </c>
      <c r="C50" s="83">
        <v>3.1596294822981097</v>
      </c>
      <c r="D50" s="83" t="e">
        <v>#N/A</v>
      </c>
      <c r="E50" s="83" t="e">
        <v>#N/A</v>
      </c>
      <c r="F50" s="83" t="e">
        <v>#N/A</v>
      </c>
      <c r="G50" s="83" t="e">
        <v>#N/A</v>
      </c>
      <c r="H50" s="83" t="e">
        <v>#N/A</v>
      </c>
      <c r="I50" s="83" t="e">
        <v>#N/A</v>
      </c>
      <c r="J50" s="83" t="e">
        <v>#N/A</v>
      </c>
      <c r="K50" s="95">
        <v>1.6827000000000001</v>
      </c>
      <c r="L50" s="28"/>
      <c r="M50" s="28"/>
      <c r="N50" s="28"/>
      <c r="U50" s="28"/>
      <c r="X50" s="66"/>
      <c r="Y50" s="66"/>
    </row>
    <row r="51" spans="1:25" x14ac:dyDescent="0.25">
      <c r="A51" s="1">
        <v>24518</v>
      </c>
      <c r="B51" s="83">
        <v>3.0846523688617733</v>
      </c>
      <c r="C51" s="83">
        <v>2.6673433711159822</v>
      </c>
      <c r="D51" s="83" t="e">
        <v>#N/A</v>
      </c>
      <c r="E51" s="83" t="e">
        <v>#N/A</v>
      </c>
      <c r="F51" s="83" t="e">
        <v>#N/A</v>
      </c>
      <c r="G51" s="83" t="e">
        <v>#N/A</v>
      </c>
      <c r="H51" s="83" t="e">
        <v>#N/A</v>
      </c>
      <c r="I51" s="83" t="e">
        <v>#N/A</v>
      </c>
      <c r="J51" s="83" t="e">
        <v>#N/A</v>
      </c>
      <c r="K51" s="95">
        <v>1.6827000000000001</v>
      </c>
      <c r="L51" s="28"/>
      <c r="M51" s="28"/>
      <c r="N51" s="28"/>
      <c r="U51" s="28"/>
      <c r="X51" s="66"/>
      <c r="Y51" s="66"/>
    </row>
    <row r="52" spans="1:25" x14ac:dyDescent="0.25">
      <c r="A52" s="1">
        <v>24607</v>
      </c>
      <c r="B52" s="83">
        <v>2.9419645249450621</v>
      </c>
      <c r="C52" s="83">
        <v>2.3156952679270759</v>
      </c>
      <c r="D52" s="83" t="e">
        <v>#N/A</v>
      </c>
      <c r="E52" s="83" t="e">
        <v>#N/A</v>
      </c>
      <c r="F52" s="83" t="e">
        <v>#N/A</v>
      </c>
      <c r="G52" s="83" t="e">
        <v>#N/A</v>
      </c>
      <c r="H52" s="83" t="e">
        <v>#N/A</v>
      </c>
      <c r="I52" s="83" t="e">
        <v>#N/A</v>
      </c>
      <c r="J52" s="83" t="e">
        <v>#N/A</v>
      </c>
      <c r="K52" s="95">
        <v>1.6827000000000001</v>
      </c>
      <c r="L52" s="28"/>
      <c r="M52" s="28"/>
      <c r="N52" s="28"/>
      <c r="U52" s="28"/>
      <c r="X52" s="66"/>
      <c r="Y52" s="66"/>
    </row>
    <row r="53" spans="1:25" x14ac:dyDescent="0.25">
      <c r="A53" s="1">
        <v>24699</v>
      </c>
      <c r="B53" s="83">
        <v>3.0294977411639668</v>
      </c>
      <c r="C53" s="83">
        <v>2.4869545908737578</v>
      </c>
      <c r="D53" s="83" t="e">
        <v>#N/A</v>
      </c>
      <c r="E53" s="83" t="e">
        <v>#N/A</v>
      </c>
      <c r="F53" s="83" t="e">
        <v>#N/A</v>
      </c>
      <c r="G53" s="83" t="e">
        <v>#N/A</v>
      </c>
      <c r="H53" s="83" t="e">
        <v>#N/A</v>
      </c>
      <c r="I53" s="83" t="e">
        <v>#N/A</v>
      </c>
      <c r="J53" s="83" t="e">
        <v>#N/A</v>
      </c>
      <c r="K53" s="95">
        <v>1.6827000000000001</v>
      </c>
      <c r="L53" s="28"/>
      <c r="M53" s="28"/>
      <c r="N53" s="28"/>
      <c r="U53" s="28"/>
      <c r="X53" s="66"/>
      <c r="Y53" s="66"/>
    </row>
    <row r="54" spans="1:25" x14ac:dyDescent="0.25">
      <c r="A54" s="1">
        <v>24791</v>
      </c>
      <c r="B54" s="83">
        <v>3.1720940035830703</v>
      </c>
      <c r="C54" s="83">
        <v>2.5780862667327709</v>
      </c>
      <c r="D54" s="83" t="e">
        <v>#N/A</v>
      </c>
      <c r="E54" s="83" t="e">
        <v>#N/A</v>
      </c>
      <c r="F54" s="83" t="e">
        <v>#N/A</v>
      </c>
      <c r="G54" s="83" t="e">
        <v>#N/A</v>
      </c>
      <c r="H54" s="83" t="e">
        <v>#N/A</v>
      </c>
      <c r="I54" s="83" t="e">
        <v>#N/A</v>
      </c>
      <c r="J54" s="83" t="e">
        <v>#N/A</v>
      </c>
      <c r="K54" s="95">
        <v>1.6827000000000001</v>
      </c>
      <c r="L54" s="28"/>
      <c r="M54" s="28"/>
      <c r="N54" s="28"/>
      <c r="U54" s="28"/>
      <c r="X54" s="66"/>
      <c r="Y54" s="66"/>
    </row>
    <row r="55" spans="1:25" x14ac:dyDescent="0.25">
      <c r="A55" s="1">
        <v>24883</v>
      </c>
      <c r="B55" s="83">
        <v>3.7784299339691962</v>
      </c>
      <c r="C55" s="83">
        <v>3.367021860924968</v>
      </c>
      <c r="D55" s="83" t="e">
        <v>#N/A</v>
      </c>
      <c r="E55" s="83" t="e">
        <v>#N/A</v>
      </c>
      <c r="F55" s="83" t="e">
        <v>#N/A</v>
      </c>
      <c r="G55" s="83" t="e">
        <v>#N/A</v>
      </c>
      <c r="H55" s="83" t="e">
        <v>#N/A</v>
      </c>
      <c r="I55" s="83" t="e">
        <v>#N/A</v>
      </c>
      <c r="J55" s="83" t="e">
        <v>#N/A</v>
      </c>
      <c r="K55" s="95">
        <v>1.6827000000000001</v>
      </c>
      <c r="L55" s="28"/>
      <c r="M55" s="28"/>
      <c r="N55" s="28"/>
      <c r="U55" s="28"/>
      <c r="X55" s="66"/>
      <c r="Y55" s="66"/>
    </row>
    <row r="56" spans="1:25" x14ac:dyDescent="0.25">
      <c r="A56" s="1">
        <v>24973</v>
      </c>
      <c r="B56" s="83">
        <v>4.2842269651223397</v>
      </c>
      <c r="C56" s="83">
        <v>3.9361469494860968</v>
      </c>
      <c r="D56" s="83" t="e">
        <v>#N/A</v>
      </c>
      <c r="E56" s="83" t="e">
        <v>#N/A</v>
      </c>
      <c r="F56" s="83" t="e">
        <v>#N/A</v>
      </c>
      <c r="G56" s="83" t="e">
        <v>#N/A</v>
      </c>
      <c r="H56" s="83" t="e">
        <v>#N/A</v>
      </c>
      <c r="I56" s="83" t="e">
        <v>#N/A</v>
      </c>
      <c r="J56" s="83" t="e">
        <v>#N/A</v>
      </c>
      <c r="K56" s="95">
        <v>1.6827000000000001</v>
      </c>
      <c r="L56" s="28"/>
      <c r="M56" s="28"/>
      <c r="N56" s="28"/>
      <c r="U56" s="28"/>
      <c r="X56" s="66"/>
      <c r="Y56" s="66"/>
    </row>
    <row r="57" spans="1:25" x14ac:dyDescent="0.25">
      <c r="A57" s="1">
        <v>25065</v>
      </c>
      <c r="B57" s="83">
        <v>4.5034820737683612</v>
      </c>
      <c r="C57" s="83">
        <v>4.046148846278852</v>
      </c>
      <c r="D57" s="83" t="e">
        <v>#N/A</v>
      </c>
      <c r="E57" s="83" t="e">
        <v>#N/A</v>
      </c>
      <c r="F57" s="83" t="e">
        <v>#N/A</v>
      </c>
      <c r="G57" s="83" t="e">
        <v>#N/A</v>
      </c>
      <c r="H57" s="83" t="e">
        <v>#N/A</v>
      </c>
      <c r="I57" s="83" t="e">
        <v>#N/A</v>
      </c>
      <c r="J57" s="83" t="e">
        <v>#N/A</v>
      </c>
      <c r="K57" s="95">
        <v>2.5154000000000001</v>
      </c>
      <c r="L57" s="28"/>
      <c r="M57" s="28"/>
      <c r="N57" s="28"/>
      <c r="U57" s="28"/>
      <c r="X57" s="66"/>
      <c r="Y57" s="66"/>
    </row>
    <row r="58" spans="1:25" x14ac:dyDescent="0.25">
      <c r="A58" s="1">
        <v>25157</v>
      </c>
      <c r="B58" s="83">
        <v>4.6629213483146081</v>
      </c>
      <c r="C58" s="83">
        <v>4.2962246925514203</v>
      </c>
      <c r="D58" s="83" t="e">
        <v>#N/A</v>
      </c>
      <c r="E58" s="83" t="e">
        <v>#N/A</v>
      </c>
      <c r="F58" s="83" t="e">
        <v>#N/A</v>
      </c>
      <c r="G58" s="83" t="e">
        <v>#N/A</v>
      </c>
      <c r="H58" s="83" t="e">
        <v>#N/A</v>
      </c>
      <c r="I58" s="83" t="e">
        <v>#N/A</v>
      </c>
      <c r="J58" s="83" t="e">
        <v>#N/A</v>
      </c>
      <c r="K58" s="95">
        <v>2.5154000000000001</v>
      </c>
      <c r="L58" s="28"/>
      <c r="M58" s="28"/>
      <c r="N58" s="28"/>
      <c r="U58" s="28"/>
      <c r="X58" s="66"/>
      <c r="Y58" s="66"/>
    </row>
    <row r="59" spans="1:25" x14ac:dyDescent="0.25">
      <c r="A59" s="1">
        <v>25249</v>
      </c>
      <c r="B59" s="83">
        <v>4.6154623036913422</v>
      </c>
      <c r="C59" s="83">
        <v>4.1978851161060815</v>
      </c>
      <c r="D59" s="83" t="e">
        <v>#N/A</v>
      </c>
      <c r="E59" s="83" t="e">
        <v>#N/A</v>
      </c>
      <c r="F59" s="83" t="e">
        <v>#N/A</v>
      </c>
      <c r="G59" s="83" t="e">
        <v>#N/A</v>
      </c>
      <c r="H59" s="83" t="e">
        <v>#N/A</v>
      </c>
      <c r="I59" s="83" t="e">
        <v>#N/A</v>
      </c>
      <c r="J59" s="83" t="e">
        <v>#N/A</v>
      </c>
      <c r="K59" s="95">
        <v>2.5154000000000001</v>
      </c>
      <c r="L59" s="28"/>
      <c r="M59" s="28"/>
      <c r="N59" s="28"/>
      <c r="U59" s="28"/>
      <c r="X59" s="66"/>
      <c r="Y59" s="66"/>
    </row>
    <row r="60" spans="1:25" x14ac:dyDescent="0.25">
      <c r="A60" s="1">
        <v>25338</v>
      </c>
      <c r="B60" s="83">
        <v>4.6523236659511635</v>
      </c>
      <c r="C60" s="83">
        <v>4.4550810014727604</v>
      </c>
      <c r="D60" s="83" t="e">
        <v>#N/A</v>
      </c>
      <c r="E60" s="83" t="e">
        <v>#N/A</v>
      </c>
      <c r="F60" s="83" t="e">
        <v>#N/A</v>
      </c>
      <c r="G60" s="83" t="e">
        <v>#N/A</v>
      </c>
      <c r="H60" s="83" t="e">
        <v>#N/A</v>
      </c>
      <c r="I60" s="83" t="e">
        <v>#N/A</v>
      </c>
      <c r="J60" s="83" t="e">
        <v>#N/A</v>
      </c>
      <c r="K60" s="95">
        <v>2.6198000000000001</v>
      </c>
      <c r="L60" s="28"/>
      <c r="M60" s="28"/>
      <c r="N60" s="28"/>
      <c r="U60" s="28"/>
      <c r="X60" s="66"/>
      <c r="Y60" s="66"/>
    </row>
    <row r="61" spans="1:25" x14ac:dyDescent="0.25">
      <c r="A61" s="1">
        <v>25430</v>
      </c>
      <c r="B61" s="83">
        <v>4.6845690591371447</v>
      </c>
      <c r="C61" s="83">
        <v>4.6488625123640048</v>
      </c>
      <c r="D61" s="83" t="e">
        <v>#N/A</v>
      </c>
      <c r="E61" s="83" t="e">
        <v>#N/A</v>
      </c>
      <c r="F61" s="83" t="e">
        <v>#N/A</v>
      </c>
      <c r="G61" s="83" t="e">
        <v>#N/A</v>
      </c>
      <c r="H61" s="83" t="e">
        <v>#N/A</v>
      </c>
      <c r="I61" s="83" t="e">
        <v>#N/A</v>
      </c>
      <c r="J61" s="83" t="e">
        <v>#N/A</v>
      </c>
      <c r="K61" s="95">
        <v>2.6787000000000001</v>
      </c>
      <c r="L61" s="28"/>
      <c r="M61" s="28"/>
      <c r="N61" s="28"/>
      <c r="U61" s="28"/>
      <c r="X61" s="66"/>
      <c r="Y61" s="66"/>
    </row>
    <row r="62" spans="1:25" x14ac:dyDescent="0.25">
      <c r="A62" s="1">
        <v>25522</v>
      </c>
      <c r="B62" s="83">
        <v>4.6991655687308009</v>
      </c>
      <c r="C62" s="83">
        <v>4.7010967509397039</v>
      </c>
      <c r="D62" s="83" t="e">
        <v>#N/A</v>
      </c>
      <c r="E62" s="83" t="e">
        <v>#N/A</v>
      </c>
      <c r="F62" s="83" t="e">
        <v>#N/A</v>
      </c>
      <c r="G62" s="83" t="e">
        <v>#N/A</v>
      </c>
      <c r="H62" s="83" t="e">
        <v>#N/A</v>
      </c>
      <c r="I62" s="83" t="e">
        <v>#N/A</v>
      </c>
      <c r="J62" s="83" t="e">
        <v>#N/A</v>
      </c>
      <c r="K62" s="95">
        <v>2.6787000000000001</v>
      </c>
      <c r="L62" s="28"/>
      <c r="M62" s="28"/>
      <c r="N62" s="28"/>
      <c r="U62" s="28"/>
      <c r="X62" s="66"/>
      <c r="Y62" s="66"/>
    </row>
    <row r="63" spans="1:25" x14ac:dyDescent="0.25">
      <c r="A63" s="1">
        <v>25614</v>
      </c>
      <c r="B63" s="83">
        <v>4.6966259593570703</v>
      </c>
      <c r="C63" s="83">
        <v>4.9008108521597205</v>
      </c>
      <c r="D63" s="83" t="e">
        <v>#N/A</v>
      </c>
      <c r="E63" s="83" t="e">
        <v>#N/A</v>
      </c>
      <c r="F63" s="83" t="e">
        <v>#N/A</v>
      </c>
      <c r="G63" s="83" t="e">
        <v>#N/A</v>
      </c>
      <c r="H63" s="83" t="e">
        <v>#N/A</v>
      </c>
      <c r="I63" s="83" t="e">
        <v>#N/A</v>
      </c>
      <c r="J63" s="83" t="e">
        <v>#N/A</v>
      </c>
      <c r="K63" s="95">
        <v>2.6787000000000001</v>
      </c>
      <c r="L63" s="28"/>
      <c r="M63" s="28"/>
      <c r="N63" s="28"/>
      <c r="U63" s="28"/>
      <c r="X63" s="66"/>
      <c r="Y63" s="66"/>
    </row>
    <row r="64" spans="1:25" x14ac:dyDescent="0.25">
      <c r="A64" s="1">
        <v>25703</v>
      </c>
      <c r="B64" s="83">
        <v>4.626758883854043</v>
      </c>
      <c r="C64" s="83">
        <v>4.7283347600583836</v>
      </c>
      <c r="D64" s="83" t="e">
        <v>#N/A</v>
      </c>
      <c r="E64" s="83" t="e">
        <v>#N/A</v>
      </c>
      <c r="F64" s="83" t="e">
        <v>#N/A</v>
      </c>
      <c r="G64" s="83" t="e">
        <v>#N/A</v>
      </c>
      <c r="H64" s="83" t="e">
        <v>#N/A</v>
      </c>
      <c r="I64" s="83" t="e">
        <v>#N/A</v>
      </c>
      <c r="J64" s="83" t="e">
        <v>#N/A</v>
      </c>
      <c r="K64" s="95">
        <v>2.6787000000000001</v>
      </c>
      <c r="L64" s="28"/>
      <c r="M64" s="28"/>
      <c r="N64" s="28"/>
      <c r="U64" s="28"/>
      <c r="X64" s="66"/>
      <c r="Y64" s="66"/>
    </row>
    <row r="65" spans="1:25" x14ac:dyDescent="0.25">
      <c r="A65" s="1">
        <v>25795</v>
      </c>
      <c r="B65" s="83">
        <v>4.583392276135223</v>
      </c>
      <c r="C65" s="83">
        <v>4.4672171923191728</v>
      </c>
      <c r="D65" s="83" t="e">
        <v>#N/A</v>
      </c>
      <c r="E65" s="83" t="e">
        <v>#N/A</v>
      </c>
      <c r="F65" s="83" t="e">
        <v>#N/A</v>
      </c>
      <c r="G65" s="83" t="e">
        <v>#N/A</v>
      </c>
      <c r="H65" s="83" t="e">
        <v>#N/A</v>
      </c>
      <c r="I65" s="83" t="e">
        <v>#N/A</v>
      </c>
      <c r="J65" s="83" t="e">
        <v>#N/A</v>
      </c>
      <c r="K65" s="95">
        <v>2.8353000000000002</v>
      </c>
      <c r="L65" s="28"/>
      <c r="M65" s="28"/>
      <c r="N65" s="28"/>
      <c r="U65" s="28"/>
      <c r="X65" s="66"/>
      <c r="Y65" s="66"/>
    </row>
    <row r="66" spans="1:25" x14ac:dyDescent="0.25">
      <c r="A66" s="1">
        <v>25887</v>
      </c>
      <c r="B66" s="83">
        <v>4.8238255033557165</v>
      </c>
      <c r="C66" s="83">
        <v>4.6129635093931309</v>
      </c>
      <c r="D66" s="83" t="e">
        <v>#N/A</v>
      </c>
      <c r="E66" s="83" t="e">
        <v>#N/A</v>
      </c>
      <c r="F66" s="83" t="e">
        <v>#N/A</v>
      </c>
      <c r="G66" s="83" t="e">
        <v>#N/A</v>
      </c>
      <c r="H66" s="83" t="e">
        <v>#N/A</v>
      </c>
      <c r="I66" s="83" t="e">
        <v>#N/A</v>
      </c>
      <c r="J66" s="83" t="e">
        <v>#N/A</v>
      </c>
      <c r="K66" s="95">
        <v>3.0975999999999999</v>
      </c>
      <c r="L66" s="28"/>
      <c r="M66" s="28"/>
      <c r="N66" s="28"/>
      <c r="U66" s="28"/>
      <c r="X66" s="66"/>
      <c r="Y66" s="66"/>
    </row>
    <row r="67" spans="1:25" x14ac:dyDescent="0.25">
      <c r="A67" s="1">
        <v>25979</v>
      </c>
      <c r="B67" s="83">
        <v>5.0069156293222505</v>
      </c>
      <c r="C67" s="83">
        <v>4.3947496353913484</v>
      </c>
      <c r="D67" s="83" t="e">
        <v>#N/A</v>
      </c>
      <c r="E67" s="83" t="e">
        <v>#N/A</v>
      </c>
      <c r="F67" s="83" t="e">
        <v>#N/A</v>
      </c>
      <c r="G67" s="83" t="e">
        <v>#N/A</v>
      </c>
      <c r="H67" s="83" t="e">
        <v>#N/A</v>
      </c>
      <c r="I67" s="83" t="e">
        <v>#N/A</v>
      </c>
      <c r="J67" s="83" t="e">
        <v>#N/A</v>
      </c>
      <c r="K67" s="95">
        <v>3.0975999999999999</v>
      </c>
      <c r="L67" s="28"/>
      <c r="M67" s="28"/>
      <c r="N67" s="28"/>
      <c r="U67" s="28"/>
      <c r="X67" s="66"/>
      <c r="Y67" s="66"/>
    </row>
    <row r="68" spans="1:25" x14ac:dyDescent="0.25">
      <c r="A68" s="1">
        <v>26068</v>
      </c>
      <c r="B68" s="83">
        <v>5.019375427399142</v>
      </c>
      <c r="C68" s="83">
        <v>4.423502259832679</v>
      </c>
      <c r="D68" s="83" t="e">
        <v>#N/A</v>
      </c>
      <c r="E68" s="83" t="e">
        <v>#N/A</v>
      </c>
      <c r="F68" s="83" t="e">
        <v>#N/A</v>
      </c>
      <c r="G68" s="83" t="e">
        <v>#N/A</v>
      </c>
      <c r="H68" s="83" t="e">
        <v>#N/A</v>
      </c>
      <c r="I68" s="83" t="e">
        <v>#N/A</v>
      </c>
      <c r="J68" s="83" t="e">
        <v>#N/A</v>
      </c>
      <c r="K68" s="95">
        <v>3.0975999999999999</v>
      </c>
      <c r="L68" s="28"/>
      <c r="M68" s="28"/>
      <c r="N68" s="28"/>
      <c r="U68" s="28"/>
      <c r="X68" s="66"/>
      <c r="Y68" s="66"/>
    </row>
    <row r="69" spans="1:25" x14ac:dyDescent="0.25">
      <c r="A69" s="1">
        <v>26160</v>
      </c>
      <c r="B69" s="83">
        <v>4.8424185039902756</v>
      </c>
      <c r="C69" s="83">
        <v>4.438095238095241</v>
      </c>
      <c r="D69" s="83" t="e">
        <v>#N/A</v>
      </c>
      <c r="E69" s="83" t="e">
        <v>#N/A</v>
      </c>
      <c r="F69" s="83" t="e">
        <v>#N/A</v>
      </c>
      <c r="G69" s="83" t="e">
        <v>#N/A</v>
      </c>
      <c r="H69" s="83" t="e">
        <v>#N/A</v>
      </c>
      <c r="I69" s="83" t="e">
        <v>#N/A</v>
      </c>
      <c r="J69" s="83" t="e">
        <v>#N/A</v>
      </c>
      <c r="K69" s="95">
        <v>3.0975999999999999</v>
      </c>
      <c r="L69" s="28"/>
      <c r="M69" s="28"/>
      <c r="N69" s="28"/>
      <c r="U69" s="28"/>
      <c r="X69" s="66"/>
      <c r="Y69" s="66"/>
    </row>
    <row r="70" spans="1:25" x14ac:dyDescent="0.25">
      <c r="A70" s="1">
        <v>26252</v>
      </c>
      <c r="B70" s="83">
        <v>3.9749233026544095</v>
      </c>
      <c r="C70" s="83">
        <v>3.7420082737871452</v>
      </c>
      <c r="D70" s="83" t="e">
        <v>#N/A</v>
      </c>
      <c r="E70" s="83" t="e">
        <v>#N/A</v>
      </c>
      <c r="F70" s="83" t="e">
        <v>#N/A</v>
      </c>
      <c r="G70" s="83" t="e">
        <v>#N/A</v>
      </c>
      <c r="H70" s="83" t="e">
        <v>#N/A</v>
      </c>
      <c r="I70" s="83" t="e">
        <v>#N/A</v>
      </c>
      <c r="J70" s="83" t="e">
        <v>#N/A</v>
      </c>
      <c r="K70" s="95">
        <v>3.4937</v>
      </c>
      <c r="L70" s="28"/>
      <c r="M70" s="28"/>
      <c r="N70" s="28"/>
      <c r="U70" s="28"/>
      <c r="X70" s="66"/>
      <c r="Y70" s="66"/>
    </row>
    <row r="71" spans="1:25" x14ac:dyDescent="0.25">
      <c r="A71" s="1">
        <v>26344</v>
      </c>
      <c r="B71" s="83">
        <v>3.6573586231120503</v>
      </c>
      <c r="C71" s="83">
        <v>3.8511688553599654</v>
      </c>
      <c r="D71" s="83" t="e">
        <v>#N/A</v>
      </c>
      <c r="E71" s="83" t="e">
        <v>#N/A</v>
      </c>
      <c r="F71" s="83" t="e">
        <v>#N/A</v>
      </c>
      <c r="G71" s="83" t="e">
        <v>#N/A</v>
      </c>
      <c r="H71" s="83" t="e">
        <v>#N/A</v>
      </c>
      <c r="I71" s="83" t="e">
        <v>#N/A</v>
      </c>
      <c r="J71" s="83" t="e">
        <v>#N/A</v>
      </c>
      <c r="K71" s="95">
        <v>3.4937</v>
      </c>
      <c r="L71" s="28"/>
      <c r="M71" s="28"/>
      <c r="N71" s="28"/>
      <c r="U71" s="28"/>
      <c r="X71" s="66"/>
      <c r="Y71" s="66"/>
    </row>
    <row r="72" spans="1:25" x14ac:dyDescent="0.25">
      <c r="A72" s="1">
        <v>26434</v>
      </c>
      <c r="B72" s="83">
        <v>3.1819760375064954</v>
      </c>
      <c r="C72" s="83">
        <v>3.2737821162169611</v>
      </c>
      <c r="D72" s="83" t="e">
        <v>#N/A</v>
      </c>
      <c r="E72" s="83" t="e">
        <v>#N/A</v>
      </c>
      <c r="F72" s="83" t="e">
        <v>#N/A</v>
      </c>
      <c r="G72" s="83" t="e">
        <v>#N/A</v>
      </c>
      <c r="H72" s="83" t="e">
        <v>#N/A</v>
      </c>
      <c r="I72" s="83" t="e">
        <v>#N/A</v>
      </c>
      <c r="J72" s="83" t="e">
        <v>#N/A</v>
      </c>
      <c r="K72" s="95">
        <v>3.4937</v>
      </c>
      <c r="L72" s="28"/>
      <c r="M72" s="28"/>
      <c r="N72" s="28"/>
      <c r="U72" s="28"/>
      <c r="X72" s="66"/>
      <c r="Y72" s="66"/>
    </row>
    <row r="73" spans="1:25" x14ac:dyDescent="0.25">
      <c r="A73" s="1">
        <v>26526</v>
      </c>
      <c r="B73" s="83">
        <v>2.9888616522599332</v>
      </c>
      <c r="C73" s="83">
        <v>3.1643260988510002</v>
      </c>
      <c r="D73" s="83" t="e">
        <v>#N/A</v>
      </c>
      <c r="E73" s="83" t="e">
        <v>#N/A</v>
      </c>
      <c r="F73" s="83" t="e">
        <v>#N/A</v>
      </c>
      <c r="G73" s="83" t="e">
        <v>#N/A</v>
      </c>
      <c r="H73" s="83" t="e">
        <v>#N/A</v>
      </c>
      <c r="I73" s="83" t="e">
        <v>#N/A</v>
      </c>
      <c r="J73" s="83" t="e">
        <v>#N/A</v>
      </c>
      <c r="K73" s="95">
        <v>3.4937</v>
      </c>
      <c r="L73" s="28"/>
      <c r="M73" s="28"/>
      <c r="N73" s="28"/>
      <c r="U73" s="28"/>
      <c r="X73" s="66"/>
      <c r="Y73" s="66"/>
    </row>
    <row r="74" spans="1:25" x14ac:dyDescent="0.25">
      <c r="A74" s="1">
        <v>26618</v>
      </c>
      <c r="B74" s="83">
        <v>3.0489630104767906</v>
      </c>
      <c r="C74" s="83">
        <v>3.3668660503896941</v>
      </c>
      <c r="D74" s="83" t="e">
        <v>#N/A</v>
      </c>
      <c r="E74" s="83" t="e">
        <v>#N/A</v>
      </c>
      <c r="F74" s="83" t="e">
        <v>#N/A</v>
      </c>
      <c r="G74" s="83" t="e">
        <v>#N/A</v>
      </c>
      <c r="H74" s="83" t="e">
        <v>#N/A</v>
      </c>
      <c r="I74" s="83" t="e">
        <v>#N/A</v>
      </c>
      <c r="J74" s="83" t="e">
        <v>#N/A</v>
      </c>
      <c r="K74" s="95">
        <v>3.9173</v>
      </c>
      <c r="L74" s="28"/>
      <c r="M74" s="28"/>
      <c r="N74" s="28"/>
      <c r="U74" s="28"/>
      <c r="X74" s="66"/>
      <c r="Y74" s="66"/>
    </row>
    <row r="75" spans="1:25" x14ac:dyDescent="0.25">
      <c r="A75" s="1">
        <v>26710</v>
      </c>
      <c r="B75" s="83">
        <v>2.7828370536659541</v>
      </c>
      <c r="C75" s="83">
        <v>3.52002152369848</v>
      </c>
      <c r="D75" s="83" t="e">
        <v>#N/A</v>
      </c>
      <c r="E75" s="83" t="e">
        <v>#N/A</v>
      </c>
      <c r="F75" s="83" t="e">
        <v>#N/A</v>
      </c>
      <c r="G75" s="83" t="e">
        <v>#N/A</v>
      </c>
      <c r="H75" s="83" t="e">
        <v>#N/A</v>
      </c>
      <c r="I75" s="83" t="e">
        <v>#N/A</v>
      </c>
      <c r="J75" s="83" t="e">
        <v>#N/A</v>
      </c>
      <c r="K75" s="95">
        <v>3.9173</v>
      </c>
      <c r="L75" s="28"/>
      <c r="M75" s="28"/>
      <c r="N75" s="28"/>
      <c r="U75" s="28"/>
      <c r="X75" s="66"/>
      <c r="Y75" s="66"/>
    </row>
    <row r="76" spans="1:25" x14ac:dyDescent="0.25">
      <c r="A76" s="1">
        <v>26799</v>
      </c>
      <c r="B76" s="83">
        <v>3.4835289663006641</v>
      </c>
      <c r="C76" s="83">
        <v>4.9088233982790275</v>
      </c>
      <c r="D76" s="83" t="e">
        <v>#N/A</v>
      </c>
      <c r="E76" s="83" t="e">
        <v>#N/A</v>
      </c>
      <c r="F76" s="83" t="e">
        <v>#N/A</v>
      </c>
      <c r="G76" s="83" t="e">
        <v>#N/A</v>
      </c>
      <c r="H76" s="83" t="e">
        <v>#N/A</v>
      </c>
      <c r="I76" s="83" t="e">
        <v>#N/A</v>
      </c>
      <c r="J76" s="83" t="e">
        <v>#N/A</v>
      </c>
      <c r="K76" s="95">
        <v>3.9173</v>
      </c>
      <c r="L76" s="28"/>
      <c r="M76" s="28"/>
      <c r="N76" s="28"/>
      <c r="U76" s="28"/>
      <c r="X76" s="66"/>
      <c r="Y76" s="66"/>
    </row>
    <row r="77" spans="1:25" x14ac:dyDescent="0.25">
      <c r="A77" s="1">
        <v>26891</v>
      </c>
      <c r="B77" s="83">
        <v>4.0754969099715987</v>
      </c>
      <c r="C77" s="83">
        <v>5.8870326173428689</v>
      </c>
      <c r="D77" s="83" t="e">
        <v>#N/A</v>
      </c>
      <c r="E77" s="83" t="e">
        <v>#N/A</v>
      </c>
      <c r="F77" s="83" t="e">
        <v>#N/A</v>
      </c>
      <c r="G77" s="83" t="e">
        <v>#N/A</v>
      </c>
      <c r="H77" s="83" t="e">
        <v>#N/A</v>
      </c>
      <c r="I77" s="83" t="e">
        <v>#N/A</v>
      </c>
      <c r="J77" s="83" t="e">
        <v>#N/A</v>
      </c>
      <c r="K77" s="95">
        <v>3.9173</v>
      </c>
      <c r="L77" s="28"/>
      <c r="M77" s="28"/>
      <c r="N77" s="28"/>
      <c r="U77" s="28"/>
      <c r="X77" s="66"/>
      <c r="Y77" s="66"/>
    </row>
    <row r="78" spans="1:25" x14ac:dyDescent="0.25">
      <c r="A78" s="1">
        <v>26983</v>
      </c>
      <c r="B78" s="83">
        <v>4.8676238692007656</v>
      </c>
      <c r="C78" s="83">
        <v>7.1763622813554973</v>
      </c>
      <c r="D78" s="83" t="e">
        <v>#N/A</v>
      </c>
      <c r="E78" s="83" t="e">
        <v>#N/A</v>
      </c>
      <c r="F78" s="83" t="e">
        <v>#N/A</v>
      </c>
      <c r="G78" s="83" t="e">
        <v>#N/A</v>
      </c>
      <c r="H78" s="83" t="e">
        <v>#N/A</v>
      </c>
      <c r="I78" s="83" t="e">
        <v>#N/A</v>
      </c>
      <c r="J78" s="83" t="e">
        <v>#N/A</v>
      </c>
      <c r="K78" s="95">
        <v>3.9173</v>
      </c>
      <c r="L78" s="28"/>
      <c r="M78" s="28"/>
      <c r="N78" s="28"/>
      <c r="U78" s="28"/>
      <c r="X78" s="66"/>
      <c r="Y78" s="66"/>
    </row>
    <row r="79" spans="1:25" x14ac:dyDescent="0.25">
      <c r="A79" s="1">
        <v>27075</v>
      </c>
      <c r="B79" s="83">
        <v>5.9259869776642216</v>
      </c>
      <c r="C79" s="83">
        <v>9.0531057783938209</v>
      </c>
      <c r="D79" s="83" t="e">
        <v>#N/A</v>
      </c>
      <c r="E79" s="83" t="e">
        <v>#N/A</v>
      </c>
      <c r="F79" s="83" t="e">
        <v>#N/A</v>
      </c>
      <c r="G79" s="83" t="e">
        <v>#N/A</v>
      </c>
      <c r="H79" s="83" t="e">
        <v>#N/A</v>
      </c>
      <c r="I79" s="83" t="e">
        <v>#N/A</v>
      </c>
      <c r="J79" s="83" t="e">
        <v>#N/A</v>
      </c>
      <c r="K79" s="95">
        <v>4.2110333333333303</v>
      </c>
      <c r="L79" s="28"/>
      <c r="M79" s="28"/>
      <c r="N79" s="28"/>
      <c r="U79" s="28"/>
      <c r="X79" s="66"/>
      <c r="Y79" s="66"/>
    </row>
    <row r="80" spans="1:25" x14ac:dyDescent="0.25">
      <c r="A80" s="1">
        <v>27164</v>
      </c>
      <c r="B80" s="83">
        <v>7.0984266373947946</v>
      </c>
      <c r="C80" s="83">
        <v>10.025499362515934</v>
      </c>
      <c r="D80" s="83" t="e">
        <v>#N/A</v>
      </c>
      <c r="E80" s="83" t="e">
        <v>#N/A</v>
      </c>
      <c r="F80" s="83" t="e">
        <v>#N/A</v>
      </c>
      <c r="G80" s="83" t="e">
        <v>#N/A</v>
      </c>
      <c r="H80" s="83" t="e">
        <v>#N/A</v>
      </c>
      <c r="I80" s="83" t="e">
        <v>#N/A</v>
      </c>
      <c r="J80" s="83" t="e">
        <v>#N/A</v>
      </c>
      <c r="K80" s="95">
        <v>4.8897333333333304</v>
      </c>
      <c r="L80" s="28"/>
      <c r="M80" s="28"/>
      <c r="N80" s="28"/>
      <c r="U80" s="28"/>
      <c r="X80" s="66"/>
      <c r="Y80" s="66"/>
    </row>
    <row r="81" spans="1:25" x14ac:dyDescent="0.25">
      <c r="A81" s="1">
        <v>27256</v>
      </c>
      <c r="B81" s="83">
        <v>8.7144920558497763</v>
      </c>
      <c r="C81" s="83">
        <v>10.973370064279164</v>
      </c>
      <c r="D81" s="83" t="e">
        <v>#N/A</v>
      </c>
      <c r="E81" s="83" t="e">
        <v>#N/A</v>
      </c>
      <c r="F81" s="83" t="e">
        <v>#N/A</v>
      </c>
      <c r="G81" s="83" t="e">
        <v>#N/A</v>
      </c>
      <c r="H81" s="83" t="e">
        <v>#N/A</v>
      </c>
      <c r="I81" s="83" t="e">
        <v>#N/A</v>
      </c>
      <c r="J81" s="83" t="e">
        <v>#N/A</v>
      </c>
      <c r="K81" s="95">
        <v>5.0721999999999996</v>
      </c>
      <c r="L81" s="28"/>
      <c r="M81" s="28"/>
      <c r="N81" s="28"/>
      <c r="U81" s="28"/>
      <c r="X81" s="66"/>
      <c r="Y81" s="66"/>
    </row>
    <row r="82" spans="1:25" x14ac:dyDescent="0.25">
      <c r="A82" s="1">
        <v>27348</v>
      </c>
      <c r="B82" s="83">
        <v>9.8413200902219842</v>
      </c>
      <c r="C82" s="83">
        <v>11.514234293193715</v>
      </c>
      <c r="D82" s="83" t="e">
        <v>#N/A</v>
      </c>
      <c r="E82" s="83" t="e">
        <v>#N/A</v>
      </c>
      <c r="F82" s="83" t="e">
        <v>#N/A</v>
      </c>
      <c r="G82" s="83" t="e">
        <v>#N/A</v>
      </c>
      <c r="H82" s="83" t="e">
        <v>#N/A</v>
      </c>
      <c r="I82" s="83" t="e">
        <v>#N/A</v>
      </c>
      <c r="J82" s="83" t="e">
        <v>#N/A</v>
      </c>
      <c r="K82" s="95">
        <v>5.0721999999999996</v>
      </c>
      <c r="L82" s="28"/>
      <c r="M82" s="28"/>
      <c r="N82" s="28"/>
      <c r="U82" s="28"/>
      <c r="X82" s="66"/>
      <c r="Y82" s="66"/>
    </row>
    <row r="83" spans="1:25" x14ac:dyDescent="0.25">
      <c r="A83" s="1">
        <v>27440</v>
      </c>
      <c r="B83" s="83">
        <v>10.103485838779957</v>
      </c>
      <c r="C83" s="83">
        <v>10.327295837305384</v>
      </c>
      <c r="D83" s="83" t="e">
        <v>#N/A</v>
      </c>
      <c r="E83" s="83" t="e">
        <v>#N/A</v>
      </c>
      <c r="F83" s="83" t="e">
        <v>#N/A</v>
      </c>
      <c r="G83" s="83" t="e">
        <v>#N/A</v>
      </c>
      <c r="H83" s="83" t="e">
        <v>#N/A</v>
      </c>
      <c r="I83" s="83" t="e">
        <v>#N/A</v>
      </c>
      <c r="J83" s="83" t="e">
        <v>#N/A</v>
      </c>
      <c r="K83" s="95">
        <v>5.0721999999999996</v>
      </c>
      <c r="L83" s="28"/>
      <c r="M83" s="28"/>
      <c r="N83" s="28"/>
      <c r="U83" s="28"/>
      <c r="X83" s="66"/>
      <c r="Y83" s="66"/>
    </row>
    <row r="84" spans="1:25" x14ac:dyDescent="0.25">
      <c r="A84" s="1">
        <v>27529</v>
      </c>
      <c r="B84" s="83">
        <v>9.0688228371863531</v>
      </c>
      <c r="C84" s="83">
        <v>8.6059716481903479</v>
      </c>
      <c r="D84" s="83" t="e">
        <v>#N/A</v>
      </c>
      <c r="E84" s="83" t="e">
        <v>#N/A</v>
      </c>
      <c r="F84" s="83" t="e">
        <v>#N/A</v>
      </c>
      <c r="G84" s="83" t="e">
        <v>#N/A</v>
      </c>
      <c r="H84" s="83" t="e">
        <v>#N/A</v>
      </c>
      <c r="I84" s="83" t="e">
        <v>#N/A</v>
      </c>
      <c r="J84" s="83" t="e">
        <v>#N/A</v>
      </c>
      <c r="K84" s="95">
        <v>5.0950666666666597</v>
      </c>
      <c r="L84" s="28"/>
      <c r="M84" s="28"/>
      <c r="N84" s="28"/>
      <c r="U84" s="28"/>
      <c r="X84" s="66"/>
      <c r="Y84" s="66"/>
    </row>
    <row r="85" spans="1:25" x14ac:dyDescent="0.25">
      <c r="A85" s="1">
        <v>27621</v>
      </c>
      <c r="B85" s="83">
        <v>7.6284322409211791</v>
      </c>
      <c r="C85" s="83">
        <v>7.7331026441493922</v>
      </c>
      <c r="D85" s="83" t="e">
        <v>#N/A</v>
      </c>
      <c r="E85" s="83" t="e">
        <v>#N/A</v>
      </c>
      <c r="F85" s="83" t="e">
        <v>#N/A</v>
      </c>
      <c r="G85" s="83" t="e">
        <v>#N/A</v>
      </c>
      <c r="H85" s="83" t="e">
        <v>#N/A</v>
      </c>
      <c r="I85" s="83" t="e">
        <v>#N/A</v>
      </c>
      <c r="J85" s="83" t="e">
        <v>#N/A</v>
      </c>
      <c r="K85" s="95">
        <v>5.1407999999999996</v>
      </c>
      <c r="L85" s="28"/>
      <c r="M85" s="28"/>
      <c r="N85" s="28"/>
      <c r="U85" s="28"/>
      <c r="X85" s="66"/>
      <c r="Y85" s="66"/>
    </row>
    <row r="86" spans="1:25" x14ac:dyDescent="0.25">
      <c r="A86" s="1">
        <v>27713</v>
      </c>
      <c r="B86" s="83">
        <v>6.7728222494416013</v>
      </c>
      <c r="C86" s="83">
        <v>6.8261013094670364</v>
      </c>
      <c r="D86" s="83" t="e">
        <v>#N/A</v>
      </c>
      <c r="E86" s="83" t="e">
        <v>#N/A</v>
      </c>
      <c r="F86" s="83" t="e">
        <v>#N/A</v>
      </c>
      <c r="G86" s="83" t="e">
        <v>#N/A</v>
      </c>
      <c r="H86" s="83" t="e">
        <v>#N/A</v>
      </c>
      <c r="I86" s="83" t="e">
        <v>#N/A</v>
      </c>
      <c r="J86" s="83" t="e">
        <v>#N/A</v>
      </c>
      <c r="K86" s="95">
        <v>5.1407999999999996</v>
      </c>
      <c r="L86" s="28"/>
      <c r="M86" s="28"/>
      <c r="N86" s="28"/>
      <c r="U86" s="28"/>
      <c r="X86" s="66"/>
      <c r="Y86" s="66"/>
    </row>
    <row r="87" spans="1:25" x14ac:dyDescent="0.25">
      <c r="A87" s="1">
        <v>27805</v>
      </c>
      <c r="B87" s="83">
        <v>6.3142645136214259</v>
      </c>
      <c r="C87" s="83">
        <v>6.005184331797242</v>
      </c>
      <c r="D87" s="83" t="e">
        <v>#N/A</v>
      </c>
      <c r="E87" s="83" t="e">
        <v>#N/A</v>
      </c>
      <c r="F87" s="83" t="e">
        <v>#N/A</v>
      </c>
      <c r="G87" s="83" t="e">
        <v>#N/A</v>
      </c>
      <c r="H87" s="83" t="e">
        <v>#N/A</v>
      </c>
      <c r="I87" s="83" t="e">
        <v>#N/A</v>
      </c>
      <c r="J87" s="83" t="e">
        <v>#N/A</v>
      </c>
      <c r="K87" s="95">
        <v>4.87883333333333</v>
      </c>
      <c r="L87" s="28"/>
      <c r="M87" s="28"/>
      <c r="N87" s="28"/>
      <c r="U87" s="28"/>
      <c r="X87" s="66"/>
      <c r="Y87" s="66"/>
    </row>
    <row r="88" spans="1:25" x14ac:dyDescent="0.25">
      <c r="A88" s="1">
        <v>27895</v>
      </c>
      <c r="B88" s="83">
        <v>5.975915355700967</v>
      </c>
      <c r="C88" s="83">
        <v>5.5980367749048465</v>
      </c>
      <c r="D88" s="83" t="e">
        <v>#N/A</v>
      </c>
      <c r="E88" s="83" t="e">
        <v>#N/A</v>
      </c>
      <c r="F88" s="83" t="e">
        <v>#N/A</v>
      </c>
      <c r="G88" s="83" t="e">
        <v>#N/A</v>
      </c>
      <c r="H88" s="83" t="e">
        <v>#N/A</v>
      </c>
      <c r="I88" s="83" t="e">
        <v>#N/A</v>
      </c>
      <c r="J88" s="83" t="e">
        <v>#N/A</v>
      </c>
      <c r="K88" s="95">
        <v>4.40286666666666</v>
      </c>
      <c r="L88" s="28"/>
      <c r="M88" s="28"/>
      <c r="N88" s="28"/>
      <c r="U88" s="28"/>
      <c r="X88" s="66"/>
      <c r="Y88" s="66"/>
    </row>
    <row r="89" spans="1:25" x14ac:dyDescent="0.25">
      <c r="A89" s="1">
        <v>27987</v>
      </c>
      <c r="B89" s="83">
        <v>6.0453314130919145</v>
      </c>
      <c r="C89" s="83">
        <v>5.233390357155332</v>
      </c>
      <c r="D89" s="83" t="e">
        <v>#N/A</v>
      </c>
      <c r="E89" s="83" t="e">
        <v>#N/A</v>
      </c>
      <c r="F89" s="83" t="e">
        <v>#N/A</v>
      </c>
      <c r="G89" s="83" t="e">
        <v>#N/A</v>
      </c>
      <c r="H89" s="83" t="e">
        <v>#N/A</v>
      </c>
      <c r="I89" s="83" t="e">
        <v>#N/A</v>
      </c>
      <c r="J89" s="83" t="e">
        <v>#N/A</v>
      </c>
      <c r="K89" s="95">
        <v>4.4988000000000001</v>
      </c>
      <c r="L89" s="28"/>
      <c r="M89" s="28"/>
      <c r="N89" s="28"/>
      <c r="U89" s="28"/>
      <c r="X89" s="66"/>
      <c r="Y89" s="66"/>
    </row>
    <row r="90" spans="1:25" x14ac:dyDescent="0.25">
      <c r="A90" s="1">
        <v>28079</v>
      </c>
      <c r="B90" s="83">
        <v>5.9788109858964766</v>
      </c>
      <c r="C90" s="83">
        <v>5.1297898640296546</v>
      </c>
      <c r="D90" s="83" t="e">
        <v>#N/A</v>
      </c>
      <c r="E90" s="83" t="e">
        <v>#N/A</v>
      </c>
      <c r="F90" s="83" t="e">
        <v>#N/A</v>
      </c>
      <c r="G90" s="83" t="e">
        <v>#N/A</v>
      </c>
      <c r="H90" s="83" t="e">
        <v>#N/A</v>
      </c>
      <c r="I90" s="83" t="e">
        <v>#N/A</v>
      </c>
      <c r="J90" s="83" t="e">
        <v>#N/A</v>
      </c>
      <c r="K90" s="95">
        <v>4.4988000000000001</v>
      </c>
      <c r="L90" s="28"/>
      <c r="M90" s="28"/>
      <c r="N90" s="28"/>
      <c r="U90" s="28"/>
      <c r="X90" s="66"/>
      <c r="Y90" s="66"/>
    </row>
    <row r="91" spans="1:25" x14ac:dyDescent="0.25">
      <c r="A91" s="1">
        <v>28171</v>
      </c>
      <c r="B91" s="83">
        <v>6.1519542674820515</v>
      </c>
      <c r="C91" s="83">
        <v>5.8619752750985077</v>
      </c>
      <c r="D91" s="83" t="e">
        <v>#N/A</v>
      </c>
      <c r="E91" s="83" t="e">
        <v>#N/A</v>
      </c>
      <c r="F91" s="83" t="e">
        <v>#N/A</v>
      </c>
      <c r="G91" s="83" t="e">
        <v>#N/A</v>
      </c>
      <c r="H91" s="83" t="e">
        <v>#N/A</v>
      </c>
      <c r="I91" s="83" t="e">
        <v>#N/A</v>
      </c>
      <c r="J91" s="83" t="e">
        <v>#N/A</v>
      </c>
      <c r="K91" s="95">
        <v>4.4988000000000001</v>
      </c>
      <c r="L91" s="28"/>
      <c r="M91" s="28"/>
      <c r="N91" s="28"/>
      <c r="U91" s="28"/>
      <c r="X91" s="66"/>
      <c r="Y91" s="66"/>
    </row>
    <row r="92" spans="1:25" x14ac:dyDescent="0.25">
      <c r="A92" s="1">
        <v>28260</v>
      </c>
      <c r="B92" s="83">
        <v>6.4961082465762265</v>
      </c>
      <c r="C92" s="83">
        <v>6.7798322724057947</v>
      </c>
      <c r="D92" s="83" t="e">
        <v>#N/A</v>
      </c>
      <c r="E92" s="83" t="e">
        <v>#N/A</v>
      </c>
      <c r="F92" s="83" t="e">
        <v>#N/A</v>
      </c>
      <c r="G92" s="83" t="e">
        <v>#N/A</v>
      </c>
      <c r="H92" s="83" t="e">
        <v>#N/A</v>
      </c>
      <c r="I92" s="83" t="e">
        <v>#N/A</v>
      </c>
      <c r="J92" s="83" t="e">
        <v>#N/A</v>
      </c>
      <c r="K92" s="95">
        <v>4.6159999999999997</v>
      </c>
      <c r="L92" s="28"/>
      <c r="M92" s="28"/>
      <c r="N92" s="28"/>
      <c r="U92" s="28"/>
      <c r="X92" s="66"/>
      <c r="Y92" s="66"/>
    </row>
    <row r="93" spans="1:25" x14ac:dyDescent="0.25">
      <c r="A93" s="1">
        <v>28352</v>
      </c>
      <c r="B93" s="83">
        <v>6.5963913858889001</v>
      </c>
      <c r="C93" s="83">
        <v>6.7646473359431969</v>
      </c>
      <c r="D93" s="83" t="e">
        <v>#N/A</v>
      </c>
      <c r="E93" s="83" t="e">
        <v>#N/A</v>
      </c>
      <c r="F93" s="83" t="e">
        <v>#N/A</v>
      </c>
      <c r="G93" s="83" t="e">
        <v>#N/A</v>
      </c>
      <c r="H93" s="83" t="e">
        <v>#N/A</v>
      </c>
      <c r="I93" s="83" t="e">
        <v>#N/A</v>
      </c>
      <c r="J93" s="83" t="e">
        <v>#N/A</v>
      </c>
      <c r="K93" s="95">
        <v>4.8503999999999996</v>
      </c>
      <c r="L93" s="28"/>
      <c r="M93" s="28"/>
      <c r="N93" s="28"/>
      <c r="U93" s="28"/>
      <c r="X93" s="66"/>
      <c r="Y93" s="66"/>
    </row>
    <row r="94" spans="1:25" x14ac:dyDescent="0.25">
      <c r="A94" s="1">
        <v>28444</v>
      </c>
      <c r="B94" s="83">
        <v>6.4788283985991679</v>
      </c>
      <c r="C94" s="83">
        <v>6.5974263505127695</v>
      </c>
      <c r="D94" s="83" t="e">
        <v>#N/A</v>
      </c>
      <c r="E94" s="83" t="e">
        <v>#N/A</v>
      </c>
      <c r="F94" s="83" t="e">
        <v>#N/A</v>
      </c>
      <c r="G94" s="83" t="e">
        <v>#N/A</v>
      </c>
      <c r="H94" s="83" t="e">
        <v>#N/A</v>
      </c>
      <c r="I94" s="83" t="e">
        <v>#N/A</v>
      </c>
      <c r="J94" s="83" t="e">
        <v>#N/A</v>
      </c>
      <c r="K94" s="95">
        <v>4.8503999999999996</v>
      </c>
      <c r="L94" s="28"/>
      <c r="M94" s="28"/>
      <c r="N94" s="28"/>
      <c r="U94" s="28"/>
      <c r="X94" s="66"/>
      <c r="Y94" s="66"/>
    </row>
    <row r="95" spans="1:25" x14ac:dyDescent="0.25">
      <c r="A95" s="1">
        <v>28536</v>
      </c>
      <c r="B95" s="83">
        <v>6.3496039324963061</v>
      </c>
      <c r="C95" s="83">
        <v>6.4292589027911351</v>
      </c>
      <c r="D95" s="83" t="e">
        <v>#N/A</v>
      </c>
      <c r="E95" s="83" t="e">
        <v>#N/A</v>
      </c>
      <c r="F95" s="83" t="e">
        <v>#N/A</v>
      </c>
      <c r="G95" s="83" t="e">
        <v>#N/A</v>
      </c>
      <c r="H95" s="83" t="e">
        <v>#N/A</v>
      </c>
      <c r="I95" s="83" t="e">
        <v>#N/A</v>
      </c>
      <c r="J95" s="83" t="e">
        <v>#N/A</v>
      </c>
      <c r="K95" s="95">
        <v>5.0386333333333297</v>
      </c>
      <c r="L95" s="28"/>
      <c r="M95" s="28"/>
      <c r="N95" s="28"/>
      <c r="U95" s="28"/>
      <c r="X95" s="66"/>
      <c r="Y95" s="66"/>
    </row>
    <row r="96" spans="1:25" x14ac:dyDescent="0.25">
      <c r="A96" s="1">
        <v>28625</v>
      </c>
      <c r="B96" s="83">
        <v>6.556264841027537</v>
      </c>
      <c r="C96" s="83">
        <v>6.7846328538985423</v>
      </c>
      <c r="D96" s="83" t="e">
        <v>#N/A</v>
      </c>
      <c r="E96" s="83" t="e">
        <v>#N/A</v>
      </c>
      <c r="F96" s="83" t="e">
        <v>#N/A</v>
      </c>
      <c r="G96" s="83" t="e">
        <v>#N/A</v>
      </c>
      <c r="H96" s="83" t="e">
        <v>#N/A</v>
      </c>
      <c r="I96" s="83" t="e">
        <v>#N/A</v>
      </c>
      <c r="J96" s="83" t="e">
        <v>#N/A</v>
      </c>
      <c r="K96" s="95">
        <v>5.4150999999999998</v>
      </c>
      <c r="L96" s="28"/>
      <c r="M96" s="28"/>
      <c r="N96" s="28"/>
      <c r="U96" s="28"/>
      <c r="X96" s="66"/>
      <c r="Y96" s="66"/>
    </row>
    <row r="97" spans="1:25" x14ac:dyDescent="0.25">
      <c r="A97" s="1">
        <v>28717</v>
      </c>
      <c r="B97" s="83">
        <v>6.6128738700479195</v>
      </c>
      <c r="C97" s="83">
        <v>7.0476368043255411</v>
      </c>
      <c r="D97" s="83" t="e">
        <v>#N/A</v>
      </c>
      <c r="E97" s="83" t="e">
        <v>#N/A</v>
      </c>
      <c r="F97" s="83" t="e">
        <v>#N/A</v>
      </c>
      <c r="G97" s="83" t="e">
        <v>#N/A</v>
      </c>
      <c r="H97" s="83" t="e">
        <v>#N/A</v>
      </c>
      <c r="I97" s="83" t="e">
        <v>#N/A</v>
      </c>
      <c r="J97" s="83" t="e">
        <v>#N/A</v>
      </c>
      <c r="K97" s="95">
        <v>5.4150999999999998</v>
      </c>
      <c r="L97" s="28"/>
      <c r="M97" s="28"/>
      <c r="N97" s="28"/>
      <c r="U97" s="28"/>
      <c r="X97" s="66"/>
      <c r="Y97" s="66"/>
    </row>
    <row r="98" spans="1:25" x14ac:dyDescent="0.25">
      <c r="A98" s="1">
        <v>28809</v>
      </c>
      <c r="B98" s="83">
        <v>6.9726416504709343</v>
      </c>
      <c r="C98" s="83">
        <v>7.5433543722041918</v>
      </c>
      <c r="D98" s="83" t="e">
        <v>#N/A</v>
      </c>
      <c r="E98" s="83" t="e">
        <v>#N/A</v>
      </c>
      <c r="F98" s="83" t="e">
        <v>#N/A</v>
      </c>
      <c r="G98" s="83" t="e">
        <v>#N/A</v>
      </c>
      <c r="H98" s="83" t="e">
        <v>#N/A</v>
      </c>
      <c r="I98" s="83" t="e">
        <v>#N/A</v>
      </c>
      <c r="J98" s="83" t="e">
        <v>#N/A</v>
      </c>
      <c r="K98" s="95">
        <v>5.6591666666666596</v>
      </c>
      <c r="L98" s="28"/>
      <c r="M98" s="28"/>
      <c r="N98" s="28"/>
      <c r="U98" s="28"/>
      <c r="X98" s="66"/>
      <c r="Y98" s="66"/>
    </row>
    <row r="99" spans="1:25" x14ac:dyDescent="0.25">
      <c r="A99" s="1">
        <v>28901</v>
      </c>
      <c r="B99" s="83">
        <v>6.768333971207352</v>
      </c>
      <c r="C99" s="83">
        <v>7.8012901669982648</v>
      </c>
      <c r="D99" s="83" t="e">
        <v>#N/A</v>
      </c>
      <c r="E99" s="83" t="e">
        <v>#N/A</v>
      </c>
      <c r="F99" s="83" t="e">
        <v>#N/A</v>
      </c>
      <c r="G99" s="83" t="e">
        <v>#N/A</v>
      </c>
      <c r="H99" s="83" t="e">
        <v>#N/A</v>
      </c>
      <c r="I99" s="83" t="e">
        <v>#N/A</v>
      </c>
      <c r="J99" s="83" t="e">
        <v>#N/A</v>
      </c>
      <c r="K99" s="95">
        <v>6.1473000000000004</v>
      </c>
      <c r="L99" s="28"/>
      <c r="M99" s="28"/>
      <c r="N99" s="28"/>
      <c r="U99" s="28"/>
      <c r="X99" s="66"/>
      <c r="Y99" s="66"/>
    </row>
    <row r="100" spans="1:25" x14ac:dyDescent="0.25">
      <c r="A100" s="1">
        <v>28990</v>
      </c>
      <c r="B100" s="83">
        <v>7.264202818858001</v>
      </c>
      <c r="C100" s="83">
        <v>8.5186826170432717</v>
      </c>
      <c r="D100" s="83" t="e">
        <v>#N/A</v>
      </c>
      <c r="E100" s="83" t="e">
        <v>#N/A</v>
      </c>
      <c r="F100" s="83" t="e">
        <v>#N/A</v>
      </c>
      <c r="G100" s="83" t="e">
        <v>#N/A</v>
      </c>
      <c r="H100" s="83" t="e">
        <v>#N/A</v>
      </c>
      <c r="I100" s="83" t="e">
        <v>#N/A</v>
      </c>
      <c r="J100" s="83" t="e">
        <v>#N/A</v>
      </c>
      <c r="K100" s="95">
        <v>6.1473000000000004</v>
      </c>
      <c r="L100" s="28"/>
      <c r="M100" s="28"/>
      <c r="N100" s="28"/>
      <c r="U100" s="28"/>
      <c r="X100" s="66"/>
      <c r="Y100" s="66"/>
    </row>
    <row r="101" spans="1:25" x14ac:dyDescent="0.25">
      <c r="A101" s="1">
        <v>29082</v>
      </c>
      <c r="B101" s="83">
        <v>7.400557673703978</v>
      </c>
      <c r="C101" s="83">
        <v>9.2919968649307627</v>
      </c>
      <c r="D101" s="83" t="e">
        <v>#N/A</v>
      </c>
      <c r="E101" s="83" t="e">
        <v>#N/A</v>
      </c>
      <c r="F101" s="83" t="e">
        <v>#N/A</v>
      </c>
      <c r="G101" s="83" t="e">
        <v>#N/A</v>
      </c>
      <c r="H101" s="83" t="e">
        <v>#N/A</v>
      </c>
      <c r="I101" s="83" t="e">
        <v>#N/A</v>
      </c>
      <c r="J101" s="83" t="e">
        <v>#N/A</v>
      </c>
      <c r="K101" s="95">
        <v>6.7167000000000003</v>
      </c>
      <c r="L101" s="28"/>
      <c r="M101" s="28"/>
      <c r="N101" s="28"/>
      <c r="U101" s="28"/>
      <c r="X101" s="66"/>
      <c r="Y101" s="66"/>
    </row>
    <row r="102" spans="1:25" x14ac:dyDescent="0.25">
      <c r="A102" s="1">
        <v>29174</v>
      </c>
      <c r="B102" s="83">
        <v>7.7060681443385404</v>
      </c>
      <c r="C102" s="83">
        <v>9.8632478632478602</v>
      </c>
      <c r="D102" s="83" t="e">
        <v>#N/A</v>
      </c>
      <c r="E102" s="83" t="e">
        <v>#N/A</v>
      </c>
      <c r="F102" s="83" t="e">
        <v>#N/A</v>
      </c>
      <c r="G102" s="83" t="e">
        <v>#N/A</v>
      </c>
      <c r="H102" s="83" t="e">
        <v>#N/A</v>
      </c>
      <c r="I102" s="83" t="e">
        <v>#N/A</v>
      </c>
      <c r="J102" s="83" t="e">
        <v>#N/A</v>
      </c>
      <c r="K102" s="95">
        <v>6.7167000000000003</v>
      </c>
      <c r="L102" s="28"/>
      <c r="M102" s="28"/>
      <c r="N102" s="28"/>
      <c r="U102" s="28"/>
      <c r="X102" s="66"/>
      <c r="Y102" s="66"/>
    </row>
    <row r="103" spans="1:25" x14ac:dyDescent="0.25">
      <c r="A103" s="1">
        <v>29266</v>
      </c>
      <c r="B103" s="83">
        <v>8.8540230518943339</v>
      </c>
      <c r="C103" s="83">
        <v>11.064817403948336</v>
      </c>
      <c r="D103" s="83" t="e">
        <v>#N/A</v>
      </c>
      <c r="E103" s="83" t="e">
        <v>#N/A</v>
      </c>
      <c r="F103" s="83" t="e">
        <v>#N/A</v>
      </c>
      <c r="G103" s="83" t="e">
        <v>#N/A</v>
      </c>
      <c r="H103" s="83" t="e">
        <v>#N/A</v>
      </c>
      <c r="I103" s="83" t="e">
        <v>#N/A</v>
      </c>
      <c r="J103" s="83" t="e">
        <v>#N/A</v>
      </c>
      <c r="K103" s="95">
        <v>6.7167000000000003</v>
      </c>
      <c r="L103" s="28"/>
      <c r="M103" s="28"/>
      <c r="N103" s="28"/>
      <c r="U103" s="28"/>
      <c r="X103" s="66"/>
      <c r="Y103" s="66"/>
    </row>
    <row r="104" spans="1:25" x14ac:dyDescent="0.25">
      <c r="A104" s="1">
        <v>29356</v>
      </c>
      <c r="B104" s="83">
        <v>8.895664139438253</v>
      </c>
      <c r="C104" s="83">
        <v>10.756961267318133</v>
      </c>
      <c r="D104" s="83" t="e">
        <v>#N/A</v>
      </c>
      <c r="E104" s="83" t="e">
        <v>#N/A</v>
      </c>
      <c r="F104" s="83" t="e">
        <v>#N/A</v>
      </c>
      <c r="G104" s="83" t="e">
        <v>#N/A</v>
      </c>
      <c r="H104" s="83" t="e">
        <v>#N/A</v>
      </c>
      <c r="I104" s="83" t="e">
        <v>#N/A</v>
      </c>
      <c r="J104" s="83" t="e">
        <v>#N/A</v>
      </c>
      <c r="K104" s="95">
        <v>6.7167000000000003</v>
      </c>
      <c r="L104" s="28"/>
      <c r="M104" s="28"/>
      <c r="N104" s="28"/>
      <c r="U104" s="28"/>
      <c r="X104" s="66"/>
      <c r="Y104" s="66"/>
    </row>
    <row r="105" spans="1:25" x14ac:dyDescent="0.25">
      <c r="A105" s="1">
        <v>29448</v>
      </c>
      <c r="B105" s="83">
        <v>9.3040506530320357</v>
      </c>
      <c r="C105" s="83">
        <v>10.60557768924304</v>
      </c>
      <c r="D105" s="83" t="e">
        <v>#N/A</v>
      </c>
      <c r="E105" s="83" t="e">
        <v>#N/A</v>
      </c>
      <c r="F105" s="83" t="e">
        <v>#N/A</v>
      </c>
      <c r="G105" s="83" t="e">
        <v>#N/A</v>
      </c>
      <c r="H105" s="83" t="e">
        <v>#N/A</v>
      </c>
      <c r="I105" s="83" t="e">
        <v>#N/A</v>
      </c>
      <c r="J105" s="83" t="e">
        <v>#N/A</v>
      </c>
      <c r="K105" s="95">
        <v>6.7167000000000003</v>
      </c>
      <c r="L105" s="28"/>
      <c r="M105" s="28"/>
      <c r="N105" s="28"/>
      <c r="U105" s="28"/>
      <c r="X105" s="66"/>
      <c r="Y105" s="66"/>
    </row>
    <row r="106" spans="1:25" x14ac:dyDescent="0.25">
      <c r="A106" s="1">
        <v>29540</v>
      </c>
      <c r="B106" s="83">
        <v>9.6797633258940188</v>
      </c>
      <c r="C106" s="83">
        <v>10.660754110263992</v>
      </c>
      <c r="D106" s="83" t="e">
        <v>#N/A</v>
      </c>
      <c r="E106" s="83" t="e">
        <v>#N/A</v>
      </c>
      <c r="F106" s="83" t="e">
        <v>#N/A</v>
      </c>
      <c r="G106" s="83" t="e">
        <v>#N/A</v>
      </c>
      <c r="H106" s="83" t="e">
        <v>#N/A</v>
      </c>
      <c r="I106" s="83" t="e">
        <v>#N/A</v>
      </c>
      <c r="J106" s="83" t="e">
        <v>#N/A</v>
      </c>
      <c r="K106" s="95">
        <v>7.0524999999999904</v>
      </c>
      <c r="L106" s="28"/>
      <c r="M106" s="28"/>
      <c r="N106" s="28"/>
      <c r="U106" s="28"/>
      <c r="X106" s="66"/>
      <c r="Y106" s="66"/>
    </row>
    <row r="107" spans="1:25" x14ac:dyDescent="0.25">
      <c r="A107" s="1">
        <v>29632</v>
      </c>
      <c r="B107" s="83">
        <v>9.4358740532461951</v>
      </c>
      <c r="C107" s="83">
        <v>10.224325889372853</v>
      </c>
      <c r="D107" s="83" t="e">
        <v>#N/A</v>
      </c>
      <c r="E107" s="83" t="e">
        <v>#N/A</v>
      </c>
      <c r="F107" s="83" t="e">
        <v>#N/A</v>
      </c>
      <c r="G107" s="83" t="e">
        <v>#N/A</v>
      </c>
      <c r="H107" s="83" t="e">
        <v>#N/A</v>
      </c>
      <c r="I107" s="83" t="e">
        <v>#N/A</v>
      </c>
      <c r="J107" s="83" t="e">
        <v>#N/A</v>
      </c>
      <c r="K107" s="95">
        <v>7.7241</v>
      </c>
      <c r="L107" s="28"/>
      <c r="M107" s="28"/>
      <c r="N107" s="28"/>
      <c r="U107" s="28"/>
      <c r="X107" s="66"/>
      <c r="Y107" s="66"/>
    </row>
    <row r="108" spans="1:25" x14ac:dyDescent="0.25">
      <c r="A108" s="1">
        <v>29721</v>
      </c>
      <c r="B108" s="83">
        <v>9.0634291377601706</v>
      </c>
      <c r="C108" s="83">
        <v>9.3976555012164731</v>
      </c>
      <c r="D108" s="83" t="e">
        <v>#N/A</v>
      </c>
      <c r="E108" s="83" t="e">
        <v>#N/A</v>
      </c>
      <c r="F108" s="83" t="e">
        <v>#N/A</v>
      </c>
      <c r="G108" s="83" t="e">
        <v>#N/A</v>
      </c>
      <c r="H108" s="83" t="e">
        <v>#N/A</v>
      </c>
      <c r="I108" s="83" t="e">
        <v>#N/A</v>
      </c>
      <c r="J108" s="83" t="e">
        <v>#N/A</v>
      </c>
      <c r="K108" s="95">
        <v>7.47</v>
      </c>
      <c r="L108" s="28"/>
      <c r="M108" s="28"/>
      <c r="N108" s="28"/>
      <c r="U108" s="28"/>
      <c r="X108" s="66"/>
      <c r="Y108" s="66"/>
    </row>
    <row r="109" spans="1:25" x14ac:dyDescent="0.25">
      <c r="A109" s="1">
        <v>29813</v>
      </c>
      <c r="B109" s="83">
        <v>8.6526576019777544</v>
      </c>
      <c r="C109" s="83">
        <v>8.6569171289292193</v>
      </c>
      <c r="D109" s="83">
        <v>7.9103747477674462</v>
      </c>
      <c r="E109" s="83" t="e">
        <v>#N/A</v>
      </c>
      <c r="F109" s="83" t="e">
        <v>#N/A</v>
      </c>
      <c r="G109" s="83" t="e">
        <v>#N/A</v>
      </c>
      <c r="H109" s="83" t="e">
        <v>#N/A</v>
      </c>
      <c r="I109" s="83" t="e">
        <v>#N/A</v>
      </c>
      <c r="J109" s="83" t="e">
        <v>#N/A</v>
      </c>
      <c r="K109" s="95">
        <v>7.22</v>
      </c>
      <c r="L109" s="28"/>
      <c r="M109" s="28"/>
      <c r="N109" s="28"/>
      <c r="U109" s="28"/>
      <c r="X109" s="66"/>
      <c r="Y109" s="66"/>
    </row>
    <row r="110" spans="1:25" x14ac:dyDescent="0.25">
      <c r="A110" s="1">
        <v>29905</v>
      </c>
      <c r="B110" s="83">
        <v>7.9547605527162446</v>
      </c>
      <c r="C110" s="83">
        <v>7.6582382302627039</v>
      </c>
      <c r="D110" s="83">
        <v>7.7964822006551975</v>
      </c>
      <c r="E110" s="83" t="e">
        <v>#N/A</v>
      </c>
      <c r="F110" s="83" t="e">
        <v>#N/A</v>
      </c>
      <c r="G110" s="83" t="e">
        <v>#N/A</v>
      </c>
      <c r="H110" s="83" t="e">
        <v>#N/A</v>
      </c>
      <c r="I110" s="83" t="e">
        <v>#N/A</v>
      </c>
      <c r="J110" s="83" t="e">
        <v>#N/A</v>
      </c>
      <c r="K110" s="95">
        <v>7.33</v>
      </c>
      <c r="L110" s="28"/>
      <c r="M110" s="28"/>
      <c r="N110" s="28"/>
      <c r="U110" s="28"/>
      <c r="X110" s="66"/>
      <c r="Y110" s="66"/>
    </row>
    <row r="111" spans="1:25" x14ac:dyDescent="0.25">
      <c r="A111" s="1">
        <v>29997</v>
      </c>
      <c r="B111" s="83">
        <v>7.1570760612934547</v>
      </c>
      <c r="C111" s="83">
        <v>6.2699862951119067</v>
      </c>
      <c r="D111" s="83">
        <v>6.1495182865193847</v>
      </c>
      <c r="E111" s="83" t="e">
        <v>#N/A</v>
      </c>
      <c r="F111" s="83" t="e">
        <v>#N/A</v>
      </c>
      <c r="G111" s="83" t="e">
        <v>#N/A</v>
      </c>
      <c r="H111" s="83" t="e">
        <v>#N/A</v>
      </c>
      <c r="I111" s="83" t="e">
        <v>#N/A</v>
      </c>
      <c r="J111" s="83" t="e">
        <v>#N/A</v>
      </c>
      <c r="K111" s="95">
        <v>6.76</v>
      </c>
      <c r="L111" s="28"/>
      <c r="M111" s="28"/>
      <c r="N111" s="28"/>
      <c r="U111" s="28"/>
      <c r="X111" s="66"/>
      <c r="Y111" s="66"/>
    </row>
    <row r="112" spans="1:25" x14ac:dyDescent="0.25">
      <c r="A112" s="1">
        <v>30086</v>
      </c>
      <c r="B112" s="83">
        <v>6.5927575082920686</v>
      </c>
      <c r="C112" s="83">
        <v>5.5217342468830699</v>
      </c>
      <c r="D112" s="83">
        <v>5.0811238171376454</v>
      </c>
      <c r="E112" s="83" t="e">
        <v>#N/A</v>
      </c>
      <c r="F112" s="83" t="e">
        <v>#N/A</v>
      </c>
      <c r="G112" s="83" t="e">
        <v>#N/A</v>
      </c>
      <c r="H112" s="83" t="e">
        <v>#N/A</v>
      </c>
      <c r="I112" s="83" t="e">
        <v>#N/A</v>
      </c>
      <c r="J112" s="83" t="e">
        <v>#N/A</v>
      </c>
      <c r="K112" s="95">
        <v>6.3599989999999904</v>
      </c>
      <c r="L112" s="28"/>
      <c r="M112" s="28"/>
      <c r="N112" s="28"/>
      <c r="U112" s="28"/>
      <c r="X112" s="66"/>
      <c r="Y112" s="66"/>
    </row>
    <row r="113" spans="1:25" x14ac:dyDescent="0.25">
      <c r="A113" s="1">
        <v>30178</v>
      </c>
      <c r="B113" s="83">
        <v>6.3418769100359151</v>
      </c>
      <c r="C113" s="83">
        <v>5.4521746817538963</v>
      </c>
      <c r="D113" s="83">
        <v>6.0478820645333391</v>
      </c>
      <c r="E113" s="83" t="e">
        <v>#N/A</v>
      </c>
      <c r="F113" s="83" t="e">
        <v>#N/A</v>
      </c>
      <c r="G113" s="83" t="e">
        <v>#N/A</v>
      </c>
      <c r="H113" s="83" t="e">
        <v>#N/A</v>
      </c>
      <c r="I113" s="83" t="e">
        <v>#N/A</v>
      </c>
      <c r="J113" s="83" t="e">
        <v>#N/A</v>
      </c>
      <c r="K113" s="95">
        <v>6.3655732622950802</v>
      </c>
      <c r="L113" s="28"/>
      <c r="M113" s="28"/>
      <c r="N113" s="28"/>
      <c r="U113" s="28"/>
      <c r="X113" s="66"/>
      <c r="Y113" s="66"/>
    </row>
    <row r="114" spans="1:25" x14ac:dyDescent="0.25">
      <c r="A114" s="1">
        <v>30270</v>
      </c>
      <c r="B114" s="83">
        <v>5.9395958444746544</v>
      </c>
      <c r="C114" s="83">
        <v>5.0064212794671326</v>
      </c>
      <c r="D114" s="83">
        <v>4.6982085709346038</v>
      </c>
      <c r="E114" s="83" t="e">
        <v>#N/A</v>
      </c>
      <c r="F114" s="83" t="e">
        <v>#N/A</v>
      </c>
      <c r="G114" s="83" t="e">
        <v>#N/A</v>
      </c>
      <c r="H114" s="83" t="e">
        <v>#N/A</v>
      </c>
      <c r="I114" s="83" t="e">
        <v>#N/A</v>
      </c>
      <c r="J114" s="83" t="e">
        <v>#N/A</v>
      </c>
      <c r="K114" s="95">
        <v>6.199999</v>
      </c>
      <c r="L114" s="28"/>
      <c r="M114" s="28"/>
      <c r="N114" s="28"/>
      <c r="U114" s="28"/>
      <c r="X114" s="66"/>
      <c r="Y114" s="66"/>
    </row>
    <row r="115" spans="1:25" x14ac:dyDescent="0.25">
      <c r="A115" s="1">
        <v>30362</v>
      </c>
      <c r="B115" s="83">
        <v>5.7826068172981415</v>
      </c>
      <c r="C115" s="83">
        <v>4.5459430413756108</v>
      </c>
      <c r="D115" s="83">
        <v>3.6979483402518669</v>
      </c>
      <c r="E115" s="83" t="e">
        <v>#N/A</v>
      </c>
      <c r="F115" s="83" t="e">
        <v>#N/A</v>
      </c>
      <c r="G115" s="83" t="e">
        <v>#N/A</v>
      </c>
      <c r="H115" s="83" t="e">
        <v>#N/A</v>
      </c>
      <c r="I115" s="83" t="e">
        <v>#N/A</v>
      </c>
      <c r="J115" s="83" t="e">
        <v>#N/A</v>
      </c>
      <c r="K115" s="95">
        <v>5.92</v>
      </c>
      <c r="L115" s="28"/>
      <c r="M115" s="28"/>
      <c r="N115" s="28"/>
      <c r="U115" s="28"/>
      <c r="X115" s="66"/>
      <c r="Y115" s="66"/>
    </row>
    <row r="116" spans="1:25" x14ac:dyDescent="0.25">
      <c r="A116" s="1">
        <v>30451</v>
      </c>
      <c r="B116" s="83">
        <v>5.1705029838021943</v>
      </c>
      <c r="C116" s="83">
        <v>4.4961999446490486</v>
      </c>
      <c r="D116" s="83">
        <v>4.1994971461609358</v>
      </c>
      <c r="E116" s="83" t="e">
        <v>#N/A</v>
      </c>
      <c r="F116" s="83" t="e">
        <v>#N/A</v>
      </c>
      <c r="G116" s="83" t="e">
        <v>#N/A</v>
      </c>
      <c r="H116" s="83" t="e">
        <v>#N/A</v>
      </c>
      <c r="I116" s="83" t="e">
        <v>#N/A</v>
      </c>
      <c r="J116" s="83" t="e">
        <v>#N/A</v>
      </c>
      <c r="K116" s="95">
        <v>6.18</v>
      </c>
      <c r="L116" s="28"/>
      <c r="M116" s="28"/>
      <c r="N116" s="28"/>
      <c r="U116" s="28"/>
      <c r="X116" s="66"/>
      <c r="Y116" s="66"/>
    </row>
    <row r="117" spans="1:25" x14ac:dyDescent="0.25">
      <c r="A117" s="1">
        <v>30543</v>
      </c>
      <c r="B117" s="83">
        <v>5.0826480953180209</v>
      </c>
      <c r="C117" s="83">
        <v>4.222990673792304</v>
      </c>
      <c r="D117" s="83">
        <v>4.2374917803374439</v>
      </c>
      <c r="E117" s="83" t="e">
        <v>#N/A</v>
      </c>
      <c r="F117" s="83" t="e">
        <v>#N/A</v>
      </c>
      <c r="G117" s="83" t="e">
        <v>#N/A</v>
      </c>
      <c r="H117" s="83" t="e">
        <v>#N/A</v>
      </c>
      <c r="I117" s="83" t="e">
        <v>#N/A</v>
      </c>
      <c r="J117" s="83" t="e">
        <v>#N/A</v>
      </c>
      <c r="K117" s="95">
        <v>6.2299989999999896</v>
      </c>
      <c r="L117" s="28"/>
      <c r="M117" s="28"/>
      <c r="N117" s="28"/>
      <c r="U117" s="28"/>
      <c r="X117" s="66"/>
      <c r="Y117" s="66"/>
    </row>
    <row r="118" spans="1:25" x14ac:dyDescent="0.25">
      <c r="A118" s="1">
        <v>30635</v>
      </c>
      <c r="B118" s="83">
        <v>4.4687189672294014</v>
      </c>
      <c r="C118" s="83">
        <v>3.7665056694512922</v>
      </c>
      <c r="D118" s="83">
        <v>4.7249910763856544</v>
      </c>
      <c r="E118" s="83" t="e">
        <v>#N/A</v>
      </c>
      <c r="F118" s="83" t="e">
        <v>#N/A</v>
      </c>
      <c r="G118" s="83" t="e">
        <v>#N/A</v>
      </c>
      <c r="H118" s="83" t="e">
        <v>#N/A</v>
      </c>
      <c r="I118" s="83" t="e">
        <v>#N/A</v>
      </c>
      <c r="J118" s="83" t="e">
        <v>#N/A</v>
      </c>
      <c r="K118" s="95">
        <v>6.25</v>
      </c>
      <c r="L118" s="28"/>
      <c r="M118" s="28"/>
      <c r="N118" s="28"/>
      <c r="U118" s="28"/>
      <c r="X118" s="66"/>
      <c r="Y118" s="66"/>
    </row>
    <row r="119" spans="1:25" x14ac:dyDescent="0.25">
      <c r="A119" s="1">
        <v>30727</v>
      </c>
      <c r="B119" s="83">
        <v>4.1555206142410928</v>
      </c>
      <c r="C119" s="83">
        <v>4.0275493421052522</v>
      </c>
      <c r="D119" s="83">
        <v>4.2621449851537268</v>
      </c>
      <c r="E119" s="83" t="e">
        <v>#N/A</v>
      </c>
      <c r="F119" s="83" t="e">
        <v>#N/A</v>
      </c>
      <c r="G119" s="83" t="e">
        <v>#N/A</v>
      </c>
      <c r="H119" s="83" t="e">
        <v>#N/A</v>
      </c>
      <c r="I119" s="83" t="e">
        <v>#N/A</v>
      </c>
      <c r="J119" s="83" t="e">
        <v>#N/A</v>
      </c>
      <c r="K119" s="95">
        <v>6.18</v>
      </c>
      <c r="L119" s="28"/>
      <c r="M119" s="28"/>
      <c r="N119" s="28"/>
      <c r="U119" s="28"/>
      <c r="X119" s="66"/>
      <c r="Y119" s="66"/>
    </row>
    <row r="120" spans="1:25" x14ac:dyDescent="0.25">
      <c r="A120" s="1">
        <v>30817</v>
      </c>
      <c r="B120" s="83">
        <v>4.5738256393628829</v>
      </c>
      <c r="C120" s="83">
        <v>4.0827136599775882</v>
      </c>
      <c r="D120" s="83">
        <v>4.6868893813916683</v>
      </c>
      <c r="E120" s="83" t="e">
        <v>#N/A</v>
      </c>
      <c r="F120" s="83" t="e">
        <v>#N/A</v>
      </c>
      <c r="G120" s="83" t="e">
        <v>#N/A</v>
      </c>
      <c r="H120" s="83" t="e">
        <v>#N/A</v>
      </c>
      <c r="I120" s="83" t="e">
        <v>#N/A</v>
      </c>
      <c r="J120" s="83" t="e">
        <v>#N/A</v>
      </c>
      <c r="K120" s="95">
        <v>6.1024585081967198</v>
      </c>
      <c r="L120" s="28"/>
      <c r="M120" s="28"/>
      <c r="N120" s="28"/>
      <c r="U120" s="28"/>
      <c r="X120" s="66"/>
      <c r="Y120" s="66"/>
    </row>
    <row r="121" spans="1:25" x14ac:dyDescent="0.25">
      <c r="A121" s="1">
        <v>30909</v>
      </c>
      <c r="B121" s="83">
        <v>3.9784409621718808</v>
      </c>
      <c r="C121" s="83">
        <v>3.5250351900261379</v>
      </c>
      <c r="D121" s="83">
        <v>4.2484553607321178</v>
      </c>
      <c r="E121" s="83" t="e">
        <v>#N/A</v>
      </c>
      <c r="F121" s="83" t="e">
        <v>#N/A</v>
      </c>
      <c r="G121" s="83" t="e">
        <v>#N/A</v>
      </c>
      <c r="H121" s="83" t="e">
        <v>#N/A</v>
      </c>
      <c r="I121" s="83" t="e">
        <v>#N/A</v>
      </c>
      <c r="J121" s="83" t="e">
        <v>#N/A</v>
      </c>
      <c r="K121" s="95">
        <v>5.6499989999999896</v>
      </c>
      <c r="L121" s="28"/>
      <c r="M121" s="28"/>
      <c r="N121" s="28"/>
      <c r="U121" s="28"/>
      <c r="X121" s="66"/>
      <c r="Y121" s="66"/>
    </row>
    <row r="122" spans="1:25" x14ac:dyDescent="0.25">
      <c r="A122" s="1">
        <v>31001</v>
      </c>
      <c r="B122" s="83">
        <v>3.8854562737642429</v>
      </c>
      <c r="C122" s="83">
        <v>3.4819609253266215</v>
      </c>
      <c r="D122" s="83">
        <v>3.94974838469816</v>
      </c>
      <c r="E122" s="83" t="e">
        <v>#N/A</v>
      </c>
      <c r="F122" s="83" t="e">
        <v>#N/A</v>
      </c>
      <c r="G122" s="83" t="e">
        <v>#N/A</v>
      </c>
      <c r="H122" s="83" t="e">
        <v>#N/A</v>
      </c>
      <c r="I122" s="83" t="e">
        <v>#N/A</v>
      </c>
      <c r="J122" s="83" t="e">
        <v>#N/A</v>
      </c>
      <c r="K122" s="95">
        <v>5.3</v>
      </c>
      <c r="L122" s="28"/>
      <c r="M122" s="28"/>
      <c r="N122" s="28"/>
      <c r="U122" s="28"/>
      <c r="X122" s="66"/>
      <c r="Y122" s="66"/>
    </row>
    <row r="123" spans="1:25" x14ac:dyDescent="0.25">
      <c r="A123" s="1">
        <v>31093</v>
      </c>
      <c r="B123" s="83">
        <v>4.2504803356467891</v>
      </c>
      <c r="C123" s="83">
        <v>3.5830747643234018</v>
      </c>
      <c r="D123" s="83">
        <v>3.4869677287591498</v>
      </c>
      <c r="E123" s="83" t="e">
        <v>#N/A</v>
      </c>
      <c r="F123" s="83" t="e">
        <v>#N/A</v>
      </c>
      <c r="G123" s="83" t="e">
        <v>#N/A</v>
      </c>
      <c r="H123" s="83" t="e">
        <v>#N/A</v>
      </c>
      <c r="I123" s="83" t="e">
        <v>#N/A</v>
      </c>
      <c r="J123" s="83" t="e">
        <v>#N/A</v>
      </c>
      <c r="K123" s="95">
        <v>4.9533898305084696</v>
      </c>
      <c r="L123" s="28"/>
      <c r="M123" s="28"/>
      <c r="N123" s="28"/>
      <c r="U123" s="28"/>
      <c r="X123" s="66"/>
      <c r="Y123" s="66"/>
    </row>
    <row r="124" spans="1:25" x14ac:dyDescent="0.25">
      <c r="A124" s="1">
        <v>31182</v>
      </c>
      <c r="B124" s="83">
        <v>3.9377555568474554</v>
      </c>
      <c r="C124" s="83">
        <v>3.4214801620701119</v>
      </c>
      <c r="D124" s="83">
        <v>3.9371563172568296</v>
      </c>
      <c r="E124" s="83" t="e">
        <v>#N/A</v>
      </c>
      <c r="F124" s="83" t="e">
        <v>#N/A</v>
      </c>
      <c r="G124" s="83" t="e">
        <v>#N/A</v>
      </c>
      <c r="H124" s="83" t="e">
        <v>#N/A</v>
      </c>
      <c r="I124" s="83" t="e">
        <v>#N/A</v>
      </c>
      <c r="J124" s="83" t="e">
        <v>#N/A</v>
      </c>
      <c r="K124" s="95">
        <v>5.0749994999999997</v>
      </c>
      <c r="L124" s="28"/>
      <c r="M124" s="28"/>
      <c r="N124" s="28"/>
      <c r="U124" s="28"/>
      <c r="X124" s="66"/>
      <c r="Y124" s="66"/>
    </row>
    <row r="125" spans="1:25" x14ac:dyDescent="0.25">
      <c r="A125" s="1">
        <v>31274</v>
      </c>
      <c r="B125" s="83">
        <v>4.0277991091998144</v>
      </c>
      <c r="C125" s="83">
        <v>3.4341433094419616</v>
      </c>
      <c r="D125" s="83">
        <v>3.6994466958077625</v>
      </c>
      <c r="E125" s="83" t="e">
        <v>#N/A</v>
      </c>
      <c r="F125" s="83" t="e">
        <v>#N/A</v>
      </c>
      <c r="G125" s="83" t="e">
        <v>#N/A</v>
      </c>
      <c r="H125" s="83" t="e">
        <v>#N/A</v>
      </c>
      <c r="I125" s="83" t="e">
        <v>#N/A</v>
      </c>
      <c r="J125" s="83" t="e">
        <v>#N/A</v>
      </c>
      <c r="K125" s="95">
        <v>5.2949999999999999</v>
      </c>
      <c r="L125" s="28"/>
      <c r="M125" s="28"/>
      <c r="N125" s="28"/>
      <c r="U125" s="28"/>
      <c r="X125" s="66"/>
      <c r="Y125" s="66"/>
    </row>
    <row r="126" spans="1:25" x14ac:dyDescent="0.25">
      <c r="A126" s="1">
        <v>31366</v>
      </c>
      <c r="B126" s="83">
        <v>4.0356094399329079</v>
      </c>
      <c r="C126" s="83">
        <v>3.517306615702398</v>
      </c>
      <c r="D126" s="83">
        <v>3.2995897662628453</v>
      </c>
      <c r="E126" s="83" t="e">
        <v>#N/A</v>
      </c>
      <c r="F126" s="83" t="e">
        <v>#N/A</v>
      </c>
      <c r="G126" s="83" t="e">
        <v>#N/A</v>
      </c>
      <c r="H126" s="83" t="e">
        <v>#N/A</v>
      </c>
      <c r="I126" s="83" t="e">
        <v>#N/A</v>
      </c>
      <c r="J126" s="83" t="e">
        <v>#N/A</v>
      </c>
      <c r="K126" s="95">
        <v>5.2113104754098298</v>
      </c>
      <c r="L126" s="28"/>
      <c r="M126" s="28"/>
      <c r="N126" s="28"/>
      <c r="U126" s="28"/>
      <c r="X126" s="66"/>
      <c r="Y126" s="66"/>
    </row>
    <row r="127" spans="1:25" x14ac:dyDescent="0.25">
      <c r="A127" s="1">
        <v>31458</v>
      </c>
      <c r="B127" s="83">
        <v>3.7443111294993781</v>
      </c>
      <c r="C127" s="83">
        <v>3.0355643745707095</v>
      </c>
      <c r="D127" s="83">
        <v>3.0873164255774137</v>
      </c>
      <c r="E127" s="83" t="e">
        <v>#N/A</v>
      </c>
      <c r="F127" s="83" t="e">
        <v>#N/A</v>
      </c>
      <c r="G127" s="83" t="e">
        <v>#N/A</v>
      </c>
      <c r="H127" s="83" t="e">
        <v>#N/A</v>
      </c>
      <c r="I127" s="83" t="e">
        <v>#N/A</v>
      </c>
      <c r="J127" s="83" t="e">
        <v>#N/A</v>
      </c>
      <c r="K127" s="95">
        <v>4.8771181186440602</v>
      </c>
      <c r="L127" s="28"/>
      <c r="M127" s="28"/>
      <c r="N127" s="28"/>
      <c r="U127" s="28"/>
      <c r="X127" s="66"/>
      <c r="Y127" s="66"/>
    </row>
    <row r="128" spans="1:25" x14ac:dyDescent="0.25">
      <c r="A128" s="1">
        <v>31547</v>
      </c>
      <c r="B128" s="83">
        <v>3.5555141232404219</v>
      </c>
      <c r="C128" s="83">
        <v>2.0989079622234286</v>
      </c>
      <c r="D128" s="83">
        <v>1.9605819914784053</v>
      </c>
      <c r="E128" s="83" t="e">
        <v>#N/A</v>
      </c>
      <c r="F128" s="83" t="e">
        <v>#N/A</v>
      </c>
      <c r="G128" s="83" t="e">
        <v>#N/A</v>
      </c>
      <c r="H128" s="83" t="e">
        <v>#N/A</v>
      </c>
      <c r="I128" s="83" t="e">
        <v>#N/A</v>
      </c>
      <c r="J128" s="83" t="e">
        <v>#N/A</v>
      </c>
      <c r="K128" s="95">
        <v>4.8514279120879102</v>
      </c>
      <c r="L128" s="28"/>
      <c r="M128" s="28"/>
      <c r="N128" s="28"/>
      <c r="U128" s="28"/>
      <c r="X128" s="66"/>
      <c r="Y128" s="66"/>
    </row>
    <row r="129" spans="1:25" x14ac:dyDescent="0.25">
      <c r="A129" s="1">
        <v>31639</v>
      </c>
      <c r="B129" s="83">
        <v>3.2074705643524215</v>
      </c>
      <c r="C129" s="83">
        <v>1.8384631274529939</v>
      </c>
      <c r="D129" s="83">
        <v>2.9997092076572311</v>
      </c>
      <c r="E129" s="83" t="e">
        <v>#N/A</v>
      </c>
      <c r="F129" s="83" t="e">
        <v>#N/A</v>
      </c>
      <c r="G129" s="83" t="e">
        <v>#N/A</v>
      </c>
      <c r="H129" s="83" t="e">
        <v>#N/A</v>
      </c>
      <c r="I129" s="83" t="e">
        <v>#N/A</v>
      </c>
      <c r="J129" s="83" t="e">
        <v>#N/A</v>
      </c>
      <c r="K129" s="95">
        <v>4.71885195081967</v>
      </c>
      <c r="L129" s="28"/>
      <c r="M129" s="28"/>
      <c r="N129" s="28"/>
      <c r="U129" s="28"/>
      <c r="X129" s="66"/>
      <c r="Y129" s="66"/>
    </row>
    <row r="130" spans="1:25" x14ac:dyDescent="0.25">
      <c r="A130" s="1">
        <v>31731</v>
      </c>
      <c r="B130" s="83">
        <v>3.3037104901511682</v>
      </c>
      <c r="C130" s="83">
        <v>1.7436547750032672</v>
      </c>
      <c r="D130" s="83">
        <v>3.1121894324411707</v>
      </c>
      <c r="E130" s="83" t="e">
        <v>#N/A</v>
      </c>
      <c r="F130" s="83" t="e">
        <v>#N/A</v>
      </c>
      <c r="G130" s="83" t="e">
        <v>#N/A</v>
      </c>
      <c r="H130" s="83" t="e">
        <v>#N/A</v>
      </c>
      <c r="I130" s="83" t="e">
        <v>#N/A</v>
      </c>
      <c r="J130" s="83" t="e">
        <v>#N/A</v>
      </c>
      <c r="K130" s="95">
        <v>4.7052170543478198</v>
      </c>
      <c r="L130" s="28"/>
      <c r="M130" s="28"/>
      <c r="N130" s="28"/>
      <c r="U130" s="28"/>
      <c r="X130" s="66"/>
      <c r="Y130" s="66"/>
    </row>
    <row r="131" spans="1:25" x14ac:dyDescent="0.25">
      <c r="A131" s="1">
        <v>31823</v>
      </c>
      <c r="B131" s="83">
        <v>2.8405692014864536</v>
      </c>
      <c r="C131" s="83">
        <v>1.9795196563153983</v>
      </c>
      <c r="D131" s="83">
        <v>3.4244605981479275</v>
      </c>
      <c r="E131" s="83" t="e">
        <v>#N/A</v>
      </c>
      <c r="F131" s="83" t="e">
        <v>#N/A</v>
      </c>
      <c r="G131" s="83" t="e">
        <v>#N/A</v>
      </c>
      <c r="H131" s="83" t="e">
        <v>#N/A</v>
      </c>
      <c r="I131" s="83" t="e">
        <v>#N/A</v>
      </c>
      <c r="J131" s="83" t="e">
        <v>#N/A</v>
      </c>
      <c r="K131" s="95">
        <v>4.8849994999999904</v>
      </c>
      <c r="L131" s="28"/>
      <c r="M131" s="28"/>
      <c r="N131" s="28"/>
      <c r="U131" s="28"/>
      <c r="X131" s="66"/>
      <c r="Y131" s="66"/>
    </row>
    <row r="132" spans="1:25" x14ac:dyDescent="0.25">
      <c r="A132" s="1">
        <v>31912</v>
      </c>
      <c r="B132" s="83">
        <v>3.1327643945122441</v>
      </c>
      <c r="C132" s="83">
        <v>3.0715901086271424</v>
      </c>
      <c r="D132" s="83">
        <v>4.0124797801022742</v>
      </c>
      <c r="E132" s="83" t="e">
        <v>#N/A</v>
      </c>
      <c r="F132" s="83" t="e">
        <v>#N/A</v>
      </c>
      <c r="G132" s="83" t="e">
        <v>#N/A</v>
      </c>
      <c r="H132" s="83" t="e">
        <v>#N/A</v>
      </c>
      <c r="I132" s="83" t="e">
        <v>#N/A</v>
      </c>
      <c r="J132" s="83" t="e">
        <v>#N/A</v>
      </c>
      <c r="K132" s="95">
        <v>4.8957371967213099</v>
      </c>
      <c r="L132" s="28"/>
      <c r="M132" s="28"/>
      <c r="N132" s="28"/>
      <c r="U132" s="28"/>
      <c r="X132" s="66"/>
      <c r="Y132" s="66"/>
    </row>
    <row r="133" spans="1:25" x14ac:dyDescent="0.25">
      <c r="A133" s="1">
        <v>32004</v>
      </c>
      <c r="B133" s="83">
        <v>3.3456119018668184</v>
      </c>
      <c r="C133" s="83">
        <v>3.5035957956850661</v>
      </c>
      <c r="D133" s="83">
        <v>4.0497482583012783</v>
      </c>
      <c r="E133" s="83" t="e">
        <v>#N/A</v>
      </c>
      <c r="F133" s="83" t="e">
        <v>#N/A</v>
      </c>
      <c r="G133" s="83" t="e">
        <v>#N/A</v>
      </c>
      <c r="H133" s="83" t="e">
        <v>#N/A</v>
      </c>
      <c r="I133" s="83" t="e">
        <v>#N/A</v>
      </c>
      <c r="J133" s="83" t="e">
        <v>#N/A</v>
      </c>
      <c r="K133" s="95">
        <v>5.0808196721311401</v>
      </c>
      <c r="L133" s="28"/>
      <c r="M133" s="28"/>
      <c r="N133" s="28"/>
      <c r="U133" s="28"/>
      <c r="X133" s="66"/>
      <c r="Y133" s="66"/>
    </row>
    <row r="134" spans="1:25" x14ac:dyDescent="0.25">
      <c r="A134" s="1">
        <v>32096</v>
      </c>
      <c r="B134" s="83">
        <v>3.5545780268899207</v>
      </c>
      <c r="C134" s="83">
        <v>3.7702994977821813</v>
      </c>
      <c r="D134" s="83">
        <v>3.9999281379301648</v>
      </c>
      <c r="E134" s="83" t="e">
        <v>#N/A</v>
      </c>
      <c r="F134" s="83" t="e">
        <v>#N/A</v>
      </c>
      <c r="G134" s="83" t="e">
        <v>#N/A</v>
      </c>
      <c r="H134" s="83" t="e">
        <v>#N/A</v>
      </c>
      <c r="I134" s="83" t="e">
        <v>#N/A</v>
      </c>
      <c r="J134" s="83" t="e">
        <v>#N/A</v>
      </c>
      <c r="K134" s="95">
        <v>4.7399999999999904</v>
      </c>
      <c r="L134" s="28"/>
      <c r="M134" s="28"/>
      <c r="N134" s="28"/>
      <c r="U134" s="28"/>
      <c r="X134" s="66"/>
      <c r="Y134" s="66"/>
    </row>
    <row r="135" spans="1:25" x14ac:dyDescent="0.25">
      <c r="A135" s="1">
        <v>32188</v>
      </c>
      <c r="B135" s="83">
        <v>3.9007967284777623</v>
      </c>
      <c r="C135" s="83">
        <v>3.6134514816966723</v>
      </c>
      <c r="D135" s="83">
        <v>3.6748406371850511</v>
      </c>
      <c r="E135" s="83" t="e">
        <v>#N/A</v>
      </c>
      <c r="F135" s="83" t="e">
        <v>#N/A</v>
      </c>
      <c r="G135" s="83" t="e">
        <v>#N/A</v>
      </c>
      <c r="H135" s="83" t="e">
        <v>#N/A</v>
      </c>
      <c r="I135" s="83" t="e">
        <v>#N/A</v>
      </c>
      <c r="J135" s="83" t="e">
        <v>#N/A</v>
      </c>
      <c r="K135" s="95">
        <v>4.835</v>
      </c>
      <c r="L135" s="28"/>
      <c r="M135" s="28"/>
      <c r="N135" s="28"/>
      <c r="U135" s="28"/>
      <c r="X135" s="66"/>
      <c r="Y135" s="66"/>
    </row>
    <row r="136" spans="1:25" x14ac:dyDescent="0.25">
      <c r="A136" s="1">
        <v>32278</v>
      </c>
      <c r="B136" s="83">
        <v>4.1513913620334408</v>
      </c>
      <c r="C136" s="83">
        <v>3.7569915292340328</v>
      </c>
      <c r="D136" s="83">
        <v>4.1373061728109066</v>
      </c>
      <c r="E136" s="83" t="e">
        <v>#N/A</v>
      </c>
      <c r="F136" s="83" t="e">
        <v>#N/A</v>
      </c>
      <c r="G136" s="83" t="e">
        <v>#N/A</v>
      </c>
      <c r="H136" s="83" t="e">
        <v>#N/A</v>
      </c>
      <c r="I136" s="83" t="e">
        <v>#N/A</v>
      </c>
      <c r="J136" s="83" t="e">
        <v>#N/A</v>
      </c>
      <c r="K136" s="95">
        <v>4.6449999999999996</v>
      </c>
      <c r="L136" s="28"/>
      <c r="M136" s="28"/>
      <c r="N136" s="28"/>
      <c r="U136" s="28"/>
      <c r="X136" s="66"/>
      <c r="Y136" s="66"/>
    </row>
    <row r="137" spans="1:25" x14ac:dyDescent="0.25">
      <c r="A137" s="1">
        <v>32370</v>
      </c>
      <c r="B137" s="83">
        <v>4.4156068864088516</v>
      </c>
      <c r="C137" s="83">
        <v>4.0495278817031855</v>
      </c>
      <c r="D137" s="83">
        <v>4.6499404477937771</v>
      </c>
      <c r="E137" s="83" t="e">
        <v>#N/A</v>
      </c>
      <c r="F137" s="83" t="e">
        <v>#N/A</v>
      </c>
      <c r="G137" s="83" t="e">
        <v>#N/A</v>
      </c>
      <c r="H137" s="83" t="e">
        <v>#N/A</v>
      </c>
      <c r="I137" s="83" t="e">
        <v>#N/A</v>
      </c>
      <c r="J137" s="83" t="e">
        <v>#N/A</v>
      </c>
      <c r="K137" s="95">
        <v>4.5199999999999996</v>
      </c>
      <c r="L137" s="28"/>
      <c r="M137" s="28"/>
      <c r="N137" s="28"/>
      <c r="U137" s="28"/>
      <c r="X137" s="66"/>
      <c r="Y137" s="66"/>
    </row>
    <row r="138" spans="1:25" x14ac:dyDescent="0.25">
      <c r="A138" s="1">
        <v>32462</v>
      </c>
      <c r="B138" s="83">
        <v>4.521941694357845</v>
      </c>
      <c r="C138" s="83">
        <v>4.2003002737790229</v>
      </c>
      <c r="D138" s="83">
        <v>4.5999821315093063</v>
      </c>
      <c r="E138" s="83" t="e">
        <v>#N/A</v>
      </c>
      <c r="F138" s="83" t="e">
        <v>#N/A</v>
      </c>
      <c r="G138" s="83" t="e">
        <v>#N/A</v>
      </c>
      <c r="H138" s="83" t="e">
        <v>#N/A</v>
      </c>
      <c r="I138" s="83" t="e">
        <v>#N/A</v>
      </c>
      <c r="J138" s="83" t="e">
        <v>#N/A</v>
      </c>
      <c r="K138" s="95">
        <v>4.2668478260869502</v>
      </c>
      <c r="L138" s="28"/>
      <c r="M138" s="28"/>
      <c r="N138" s="28"/>
      <c r="U138" s="28"/>
      <c r="X138" s="66"/>
      <c r="Y138" s="66"/>
    </row>
    <row r="139" spans="1:25" x14ac:dyDescent="0.25">
      <c r="A139" s="1">
        <v>32554</v>
      </c>
      <c r="B139" s="83">
        <v>4.6517940452964535</v>
      </c>
      <c r="C139" s="83">
        <v>4.5722196908625667</v>
      </c>
      <c r="D139" s="83">
        <v>4.5249015761035576</v>
      </c>
      <c r="E139" s="83" t="e">
        <v>#N/A</v>
      </c>
      <c r="F139" s="83" t="e">
        <v>#N/A</v>
      </c>
      <c r="G139" s="83" t="e">
        <v>#N/A</v>
      </c>
      <c r="H139" s="83" t="e">
        <v>#N/A</v>
      </c>
      <c r="I139" s="83" t="e">
        <v>#N/A</v>
      </c>
      <c r="J139" s="83" t="e">
        <v>#N/A</v>
      </c>
      <c r="K139" s="95">
        <v>4.29</v>
      </c>
      <c r="L139" s="28"/>
      <c r="M139" s="28"/>
      <c r="N139" s="28"/>
      <c r="U139" s="28"/>
      <c r="X139" s="66"/>
      <c r="Y139" s="66"/>
    </row>
    <row r="140" spans="1:25" x14ac:dyDescent="0.25">
      <c r="A140" s="1">
        <v>32643</v>
      </c>
      <c r="B140" s="83">
        <v>4.3395910157559614</v>
      </c>
      <c r="C140" s="83">
        <v>4.8238923940927769</v>
      </c>
      <c r="D140" s="83">
        <v>4.9368048443685257</v>
      </c>
      <c r="E140" s="83" t="e">
        <v>#N/A</v>
      </c>
      <c r="F140" s="83" t="e">
        <v>#N/A</v>
      </c>
      <c r="G140" s="83" t="e">
        <v>#N/A</v>
      </c>
      <c r="H140" s="83" t="e">
        <v>#N/A</v>
      </c>
      <c r="I140" s="83" t="e">
        <v>#N/A</v>
      </c>
      <c r="J140" s="83" t="e">
        <v>#N/A</v>
      </c>
      <c r="K140" s="95">
        <v>4.34</v>
      </c>
      <c r="L140" s="28"/>
      <c r="M140" s="28"/>
      <c r="N140" s="28"/>
      <c r="U140" s="28"/>
      <c r="X140" s="66"/>
      <c r="Y140" s="66"/>
    </row>
    <row r="141" spans="1:25" x14ac:dyDescent="0.25">
      <c r="A141" s="1">
        <v>32735</v>
      </c>
      <c r="B141" s="83">
        <v>3.9190017730790228</v>
      </c>
      <c r="C141" s="83">
        <v>4.159032926390771</v>
      </c>
      <c r="D141" s="83">
        <v>4.2749132710076525</v>
      </c>
      <c r="E141" s="83" t="e">
        <v>#N/A</v>
      </c>
      <c r="F141" s="83" t="e">
        <v>#N/A</v>
      </c>
      <c r="G141" s="83" t="e">
        <v>#N/A</v>
      </c>
      <c r="H141" s="83" t="e">
        <v>#N/A</v>
      </c>
      <c r="I141" s="83" t="e">
        <v>#N/A</v>
      </c>
      <c r="J141" s="83" t="e">
        <v>#N/A</v>
      </c>
      <c r="K141" s="95">
        <v>4.13</v>
      </c>
      <c r="L141" s="28"/>
      <c r="M141" s="28"/>
      <c r="N141" s="28"/>
      <c r="U141" s="28"/>
      <c r="X141" s="66"/>
      <c r="Y141" s="66"/>
    </row>
    <row r="142" spans="1:25" x14ac:dyDescent="0.25">
      <c r="A142" s="1">
        <v>32827</v>
      </c>
      <c r="B142" s="83">
        <v>3.7101373275212346</v>
      </c>
      <c r="C142" s="83">
        <v>3.927584628684766</v>
      </c>
      <c r="D142" s="83">
        <v>3.8499639711688465</v>
      </c>
      <c r="E142" s="83" t="e">
        <v>#N/A</v>
      </c>
      <c r="F142" s="83" t="e">
        <v>#N/A</v>
      </c>
      <c r="G142" s="83" t="e">
        <v>#N/A</v>
      </c>
      <c r="H142" s="83" t="e">
        <v>#N/A</v>
      </c>
      <c r="I142" s="83" t="e">
        <v>#N/A</v>
      </c>
      <c r="J142" s="83" t="e">
        <v>#N/A</v>
      </c>
      <c r="K142" s="95">
        <v>3.90573770491803</v>
      </c>
      <c r="L142" s="28"/>
      <c r="M142" s="28"/>
      <c r="N142" s="28"/>
      <c r="U142" s="28"/>
      <c r="X142" s="66"/>
      <c r="Y142" s="66"/>
    </row>
    <row r="143" spans="1:25" x14ac:dyDescent="0.25">
      <c r="A143" s="1">
        <v>32919</v>
      </c>
      <c r="B143" s="83">
        <v>3.7738907711511338</v>
      </c>
      <c r="C143" s="83">
        <v>4.2365638249735937</v>
      </c>
      <c r="D143" s="83">
        <v>4.1496534920470678</v>
      </c>
      <c r="E143" s="83" t="e">
        <v>#N/A</v>
      </c>
      <c r="F143" s="83" t="e">
        <v>#N/A</v>
      </c>
      <c r="G143" s="83" t="e">
        <v>#N/A</v>
      </c>
      <c r="H143" s="83" t="e">
        <v>#N/A</v>
      </c>
      <c r="I143" s="83" t="e">
        <v>#N/A</v>
      </c>
      <c r="J143" s="83" t="e">
        <v>#N/A</v>
      </c>
      <c r="K143" s="95">
        <v>3.65573770491803</v>
      </c>
      <c r="L143" s="28"/>
      <c r="M143" s="28"/>
      <c r="N143" s="28"/>
      <c r="U143" s="28"/>
      <c r="X143" s="66"/>
      <c r="Y143" s="66"/>
    </row>
    <row r="144" spans="1:25" x14ac:dyDescent="0.25">
      <c r="A144" s="1">
        <v>33008</v>
      </c>
      <c r="B144" s="83">
        <v>3.9856061944770316</v>
      </c>
      <c r="C144" s="83">
        <v>3.7850351384869807</v>
      </c>
      <c r="D144" s="83">
        <v>3.8247752693624131</v>
      </c>
      <c r="E144" s="83" t="e">
        <v>#N/A</v>
      </c>
      <c r="F144" s="83" t="e">
        <v>#N/A</v>
      </c>
      <c r="G144" s="83" t="e">
        <v>#N/A</v>
      </c>
      <c r="H144" s="83" t="e">
        <v>#N/A</v>
      </c>
      <c r="I144" s="83" t="e">
        <v>#N/A</v>
      </c>
      <c r="J144" s="83" t="e">
        <v>#N/A</v>
      </c>
      <c r="K144" s="95">
        <v>3.87</v>
      </c>
      <c r="L144" s="28"/>
      <c r="M144" s="28"/>
      <c r="N144" s="28"/>
      <c r="U144" s="28"/>
      <c r="X144" s="66"/>
      <c r="Y144" s="66"/>
    </row>
    <row r="145" spans="1:25" x14ac:dyDescent="0.25">
      <c r="A145" s="1">
        <v>33100</v>
      </c>
      <c r="B145" s="83">
        <v>4.260747544329635</v>
      </c>
      <c r="C145" s="83">
        <v>4.4861257233035134</v>
      </c>
      <c r="D145" s="83">
        <v>4.5232996954800324</v>
      </c>
      <c r="E145" s="83" t="e">
        <v>#N/A</v>
      </c>
      <c r="F145" s="83" t="e">
        <v>#N/A</v>
      </c>
      <c r="G145" s="83" t="e">
        <v>#N/A</v>
      </c>
      <c r="H145" s="83" t="e">
        <v>#N/A</v>
      </c>
      <c r="I145" s="83" t="e">
        <v>#N/A</v>
      </c>
      <c r="J145" s="83" t="e">
        <v>#N/A</v>
      </c>
      <c r="K145" s="95">
        <v>3.9880327868852401</v>
      </c>
      <c r="L145" s="28"/>
      <c r="M145" s="28"/>
      <c r="N145" s="28"/>
      <c r="U145" s="28"/>
      <c r="X145" s="66"/>
      <c r="Y145" s="66"/>
    </row>
    <row r="146" spans="1:25" x14ac:dyDescent="0.25">
      <c r="A146" s="1">
        <v>33192</v>
      </c>
      <c r="B146" s="83">
        <v>4.1825996270897337</v>
      </c>
      <c r="C146" s="83">
        <v>5.0432229652585203</v>
      </c>
      <c r="D146" s="83">
        <v>5.0402413662877015</v>
      </c>
      <c r="E146" s="83" t="e">
        <v>#N/A</v>
      </c>
      <c r="F146" s="83" t="e">
        <v>#N/A</v>
      </c>
      <c r="G146" s="83" t="e">
        <v>#N/A</v>
      </c>
      <c r="H146" s="83" t="e">
        <v>#N/A</v>
      </c>
      <c r="I146" s="83" t="e">
        <v>#N/A</v>
      </c>
      <c r="J146" s="83" t="e">
        <v>#N/A</v>
      </c>
      <c r="K146" s="95">
        <v>3.8983606557377</v>
      </c>
      <c r="L146" s="28"/>
      <c r="M146" s="28"/>
      <c r="N146" s="28"/>
      <c r="U146" s="28"/>
      <c r="X146" s="66"/>
      <c r="Y146" s="66"/>
    </row>
    <row r="147" spans="1:25" x14ac:dyDescent="0.25">
      <c r="A147" s="1">
        <v>33284</v>
      </c>
      <c r="B147" s="83">
        <v>3.9100210888073139</v>
      </c>
      <c r="C147" s="83">
        <v>4.0852746828727193</v>
      </c>
      <c r="D147" s="83">
        <v>3.3623711540276773</v>
      </c>
      <c r="E147" s="83" t="e">
        <v>#N/A</v>
      </c>
      <c r="F147" s="83" t="e">
        <v>#N/A</v>
      </c>
      <c r="G147" s="83" t="e">
        <v>#N/A</v>
      </c>
      <c r="H147" s="83" t="e">
        <v>#N/A</v>
      </c>
      <c r="I147" s="83" t="e">
        <v>#N/A</v>
      </c>
      <c r="J147" s="83" t="e">
        <v>#N/A</v>
      </c>
      <c r="K147" s="95">
        <v>3.9122033898305002</v>
      </c>
      <c r="L147" s="28"/>
      <c r="M147" s="28"/>
      <c r="N147" s="28"/>
      <c r="U147" s="28"/>
      <c r="X147" s="66"/>
      <c r="Y147" s="66"/>
    </row>
    <row r="148" spans="1:25" x14ac:dyDescent="0.25">
      <c r="A148" s="1">
        <v>33373</v>
      </c>
      <c r="B148" s="83">
        <v>3.5547659508728513</v>
      </c>
      <c r="C148" s="83">
        <v>3.7123191638518849</v>
      </c>
      <c r="D148" s="83">
        <v>3.2864568093199491</v>
      </c>
      <c r="E148" s="83" t="e">
        <v>#N/A</v>
      </c>
      <c r="F148" s="83" t="e">
        <v>#N/A</v>
      </c>
      <c r="G148" s="83" t="e">
        <v>#N/A</v>
      </c>
      <c r="H148" s="83" t="e">
        <v>#N/A</v>
      </c>
      <c r="I148" s="83" t="e">
        <v>#N/A</v>
      </c>
      <c r="J148" s="83" t="e">
        <v>#N/A</v>
      </c>
      <c r="K148" s="95">
        <v>3.94</v>
      </c>
      <c r="L148" s="28"/>
      <c r="M148" s="28"/>
      <c r="N148" s="28"/>
      <c r="U148" s="28"/>
      <c r="X148" s="66"/>
      <c r="Y148" s="66"/>
    </row>
    <row r="149" spans="1:25" x14ac:dyDescent="0.25">
      <c r="A149" s="1">
        <v>33465</v>
      </c>
      <c r="B149" s="83">
        <v>3.4427382845956256</v>
      </c>
      <c r="C149" s="83">
        <v>3.1072513018989723</v>
      </c>
      <c r="D149" s="83">
        <v>3.3221569351450935</v>
      </c>
      <c r="E149" s="83" t="e">
        <v>#N/A</v>
      </c>
      <c r="F149" s="83" t="e">
        <v>#N/A</v>
      </c>
      <c r="G149" s="83" t="e">
        <v>#N/A</v>
      </c>
      <c r="H149" s="83" t="e">
        <v>#N/A</v>
      </c>
      <c r="I149" s="83" t="e">
        <v>#N/A</v>
      </c>
      <c r="J149" s="83" t="e">
        <v>#N/A</v>
      </c>
      <c r="K149" s="95">
        <v>3.68</v>
      </c>
      <c r="L149" s="28"/>
      <c r="M149" s="28"/>
      <c r="N149" s="28"/>
      <c r="U149" s="28"/>
      <c r="X149" s="66"/>
      <c r="Y149" s="66"/>
    </row>
    <row r="150" spans="1:25" x14ac:dyDescent="0.25">
      <c r="A150" s="1">
        <v>33557</v>
      </c>
      <c r="B150" s="83">
        <v>3.3882881106577889</v>
      </c>
      <c r="C150" s="83">
        <v>2.4999223626595457</v>
      </c>
      <c r="D150" s="83">
        <v>3.1248942030714604</v>
      </c>
      <c r="E150" s="83" t="e">
        <v>#N/A</v>
      </c>
      <c r="F150" s="83" t="e">
        <v>#N/A</v>
      </c>
      <c r="G150" s="83" t="e">
        <v>#N/A</v>
      </c>
      <c r="H150" s="83" t="e">
        <v>#N/A</v>
      </c>
      <c r="I150" s="83" t="e">
        <v>#N/A</v>
      </c>
      <c r="J150" s="83" t="e">
        <v>#N/A</v>
      </c>
      <c r="K150" s="95">
        <v>3.6</v>
      </c>
      <c r="L150" s="28"/>
      <c r="M150" s="28"/>
      <c r="N150" s="28"/>
      <c r="U150" s="28"/>
      <c r="X150" s="66"/>
      <c r="Y150" s="66"/>
    </row>
    <row r="151" spans="1:25" x14ac:dyDescent="0.25">
      <c r="A151" s="1">
        <v>33649</v>
      </c>
      <c r="B151" s="83">
        <v>3.2622748729667084</v>
      </c>
      <c r="C151" s="83">
        <v>2.6027185665739916</v>
      </c>
      <c r="D151" s="83">
        <v>2.9748214099381336</v>
      </c>
      <c r="E151" s="83" t="e">
        <v>#N/A</v>
      </c>
      <c r="F151" s="83" t="e">
        <v>#N/A</v>
      </c>
      <c r="G151" s="83" t="e">
        <v>#N/A</v>
      </c>
      <c r="H151" s="83" t="e">
        <v>#N/A</v>
      </c>
      <c r="I151" s="83" t="e">
        <v>#N/A</v>
      </c>
      <c r="J151" s="83" t="e">
        <v>#N/A</v>
      </c>
      <c r="K151" s="95">
        <v>3.3</v>
      </c>
      <c r="L151" s="28"/>
      <c r="M151" s="28"/>
      <c r="N151" s="28"/>
      <c r="U151" s="28"/>
      <c r="X151" s="66"/>
      <c r="Y151" s="66"/>
    </row>
    <row r="152" spans="1:25" x14ac:dyDescent="0.25">
      <c r="A152" s="1">
        <v>33739</v>
      </c>
      <c r="B152" s="83">
        <v>3.1955363936089221</v>
      </c>
      <c r="C152" s="83">
        <v>2.7237533413217996</v>
      </c>
      <c r="D152" s="83">
        <v>3.1249486342576409</v>
      </c>
      <c r="E152" s="83" t="e">
        <v>#N/A</v>
      </c>
      <c r="F152" s="83" t="e">
        <v>#N/A</v>
      </c>
      <c r="G152" s="83" t="e">
        <v>#N/A</v>
      </c>
      <c r="H152" s="83" t="e">
        <v>#N/A</v>
      </c>
      <c r="I152" s="83" t="e">
        <v>#N/A</v>
      </c>
      <c r="J152" s="83" t="e">
        <v>#N/A</v>
      </c>
      <c r="K152" s="95">
        <v>3.5</v>
      </c>
      <c r="L152" s="28"/>
      <c r="M152" s="28"/>
      <c r="N152" s="28"/>
      <c r="U152" s="28"/>
      <c r="X152" s="66"/>
      <c r="Y152" s="66"/>
    </row>
    <row r="153" spans="1:25" x14ac:dyDescent="0.25">
      <c r="A153" s="1">
        <v>33831</v>
      </c>
      <c r="B153" s="83">
        <v>2.8801655947364502</v>
      </c>
      <c r="C153" s="83">
        <v>2.6824951171875</v>
      </c>
      <c r="D153" s="83">
        <v>2.924893998002676</v>
      </c>
      <c r="E153" s="83" t="e">
        <v>#N/A</v>
      </c>
      <c r="F153" s="83" t="e">
        <v>#N/A</v>
      </c>
      <c r="G153" s="83" t="e">
        <v>#N/A</v>
      </c>
      <c r="H153" s="83" t="e">
        <v>#N/A</v>
      </c>
      <c r="I153" s="83" t="e">
        <v>#N/A</v>
      </c>
      <c r="J153" s="83" t="e">
        <v>#N/A</v>
      </c>
      <c r="K153" s="95">
        <v>3.35</v>
      </c>
      <c r="L153" s="28"/>
      <c r="M153" s="28"/>
      <c r="N153" s="28"/>
      <c r="U153" s="28"/>
      <c r="X153" s="66"/>
      <c r="Y153" s="66"/>
    </row>
    <row r="154" spans="1:25" x14ac:dyDescent="0.25">
      <c r="A154" s="1">
        <v>33923</v>
      </c>
      <c r="B154" s="83">
        <v>2.8254140566549735</v>
      </c>
      <c r="C154" s="83">
        <v>2.6525480215718433</v>
      </c>
      <c r="D154" s="83">
        <v>2.874966691615211</v>
      </c>
      <c r="E154" s="83" t="e">
        <v>#N/A</v>
      </c>
      <c r="F154" s="83" t="e">
        <v>#N/A</v>
      </c>
      <c r="G154" s="83" t="e">
        <v>#N/A</v>
      </c>
      <c r="H154" s="83" t="e">
        <v>#N/A</v>
      </c>
      <c r="I154" s="83" t="e">
        <v>#N/A</v>
      </c>
      <c r="J154" s="83" t="e">
        <v>#N/A</v>
      </c>
      <c r="K154" s="95">
        <v>3.2</v>
      </c>
      <c r="L154" s="28"/>
      <c r="M154" s="28"/>
      <c r="N154" s="28"/>
      <c r="U154" s="28"/>
      <c r="X154" s="66"/>
      <c r="Y154" s="66"/>
    </row>
    <row r="155" spans="1:25" x14ac:dyDescent="0.25">
      <c r="A155" s="1">
        <v>34015</v>
      </c>
      <c r="B155" s="83">
        <v>2.7486606102958167</v>
      </c>
      <c r="C155" s="83">
        <v>2.622506586375617</v>
      </c>
      <c r="D155" s="83">
        <v>2.8374553007150309</v>
      </c>
      <c r="E155" s="83" t="e">
        <v>#N/A</v>
      </c>
      <c r="F155" s="83" t="e">
        <v>#N/A</v>
      </c>
      <c r="G155" s="83" t="e">
        <v>#N/A</v>
      </c>
      <c r="H155" s="83" t="e">
        <v>#N/A</v>
      </c>
      <c r="I155" s="83" t="e">
        <v>#N/A</v>
      </c>
      <c r="J155" s="83" t="e">
        <v>#N/A</v>
      </c>
      <c r="K155" s="95">
        <v>3.1</v>
      </c>
      <c r="L155" s="28"/>
      <c r="M155" s="28"/>
      <c r="N155" s="28"/>
      <c r="U155" s="28"/>
      <c r="X155" s="66"/>
      <c r="Y155" s="66"/>
    </row>
    <row r="156" spans="1:25" x14ac:dyDescent="0.25">
      <c r="A156" s="1">
        <v>34104</v>
      </c>
      <c r="B156" s="83">
        <v>2.8031168230378878</v>
      </c>
      <c r="C156" s="83">
        <v>2.6276040498302455</v>
      </c>
      <c r="D156" s="83">
        <v>2.999927442714168</v>
      </c>
      <c r="E156" s="83" t="e">
        <v>#N/A</v>
      </c>
      <c r="F156" s="83" t="e">
        <v>#N/A</v>
      </c>
      <c r="G156" s="83" t="e">
        <v>#N/A</v>
      </c>
      <c r="H156" s="83" t="e">
        <v>#N/A</v>
      </c>
      <c r="I156" s="83" t="e">
        <v>#N/A</v>
      </c>
      <c r="J156" s="83" t="e">
        <v>#N/A</v>
      </c>
      <c r="K156" s="95">
        <v>3.3</v>
      </c>
      <c r="L156" s="28"/>
      <c r="M156" s="28"/>
      <c r="N156" s="28"/>
      <c r="U156" s="28"/>
      <c r="X156" s="66"/>
      <c r="Y156" s="66"/>
    </row>
    <row r="157" spans="1:25" x14ac:dyDescent="0.25">
      <c r="A157" s="1">
        <v>34196</v>
      </c>
      <c r="B157" s="83">
        <v>2.7679174511015647</v>
      </c>
      <c r="C157" s="83">
        <v>2.4207210152465297</v>
      </c>
      <c r="D157" s="83">
        <v>2.837115146227676</v>
      </c>
      <c r="E157" s="83" t="e">
        <v>#N/A</v>
      </c>
      <c r="F157" s="83" t="e">
        <v>#N/A</v>
      </c>
      <c r="G157" s="83" t="e">
        <v>#N/A</v>
      </c>
      <c r="H157" s="83" t="e">
        <v>#N/A</v>
      </c>
      <c r="I157" s="83" t="e">
        <v>#N/A</v>
      </c>
      <c r="J157" s="83" t="e">
        <v>#N/A</v>
      </c>
      <c r="K157" s="95">
        <v>3.05</v>
      </c>
      <c r="L157" s="28"/>
      <c r="M157" s="28"/>
      <c r="N157" s="28"/>
      <c r="U157" s="28"/>
      <c r="X157" s="66"/>
      <c r="Y157" s="66"/>
    </row>
    <row r="158" spans="1:25" x14ac:dyDescent="0.25">
      <c r="A158" s="1">
        <v>34288</v>
      </c>
      <c r="B158" s="83">
        <v>2.5451899619077345</v>
      </c>
      <c r="C158" s="83">
        <v>2.2977140917609828</v>
      </c>
      <c r="D158" s="83">
        <v>2.7174979677637827</v>
      </c>
      <c r="E158" s="83" t="e">
        <v>#N/A</v>
      </c>
      <c r="F158" s="83" t="e">
        <v>#N/A</v>
      </c>
      <c r="G158" s="83" t="e">
        <v>#N/A</v>
      </c>
      <c r="H158" s="83" t="e">
        <v>#N/A</v>
      </c>
      <c r="I158" s="83" t="e">
        <v>#N/A</v>
      </c>
      <c r="J158" s="83" t="e">
        <v>#N/A</v>
      </c>
      <c r="K158" s="95">
        <v>3.05</v>
      </c>
      <c r="L158" s="28"/>
      <c r="M158" s="28"/>
      <c r="N158" s="28"/>
      <c r="U158" s="28"/>
      <c r="X158" s="66"/>
      <c r="Y158" s="66"/>
    </row>
    <row r="159" spans="1:25" x14ac:dyDescent="0.25">
      <c r="A159" s="1">
        <v>34380</v>
      </c>
      <c r="B159" s="83">
        <v>2.3053162548175132</v>
      </c>
      <c r="C159" s="83">
        <v>2.0552466736103892</v>
      </c>
      <c r="D159" s="83">
        <v>2.7999211576472343</v>
      </c>
      <c r="E159" s="83" t="e">
        <v>#N/A</v>
      </c>
      <c r="F159" s="83" t="e">
        <v>#N/A</v>
      </c>
      <c r="G159" s="83" t="e">
        <v>#N/A</v>
      </c>
      <c r="H159" s="83" t="e">
        <v>#N/A</v>
      </c>
      <c r="I159" s="83" t="e">
        <v>#N/A</v>
      </c>
      <c r="J159" s="83" t="e">
        <v>#N/A</v>
      </c>
      <c r="K159" s="95">
        <v>3.05</v>
      </c>
      <c r="L159" s="28"/>
      <c r="M159" s="28"/>
      <c r="N159" s="28"/>
      <c r="U159" s="28"/>
      <c r="X159" s="66"/>
      <c r="Y159" s="66"/>
    </row>
    <row r="160" spans="1:25" x14ac:dyDescent="0.25">
      <c r="A160" s="1">
        <v>34469</v>
      </c>
      <c r="B160" s="83">
        <v>2.2176285296433784</v>
      </c>
      <c r="C160" s="83">
        <v>1.9410118908836704</v>
      </c>
      <c r="D160" s="83">
        <v>2.9249666901481124</v>
      </c>
      <c r="E160" s="83" t="e">
        <v>#N/A</v>
      </c>
      <c r="F160" s="83" t="e">
        <v>#N/A</v>
      </c>
      <c r="G160" s="83" t="e">
        <v>#N/A</v>
      </c>
      <c r="H160" s="83" t="e">
        <v>#N/A</v>
      </c>
      <c r="I160" s="83" t="e">
        <v>#N/A</v>
      </c>
      <c r="J160" s="83" t="e">
        <v>#N/A</v>
      </c>
      <c r="K160" s="95">
        <v>3.1</v>
      </c>
      <c r="L160" s="28"/>
      <c r="M160" s="28"/>
      <c r="N160" s="28"/>
      <c r="U160" s="28"/>
      <c r="X160" s="66"/>
      <c r="Y160" s="66"/>
    </row>
    <row r="161" spans="1:25" x14ac:dyDescent="0.25">
      <c r="A161" s="1">
        <v>34561</v>
      </c>
      <c r="B161" s="83">
        <v>2.2179026416255354</v>
      </c>
      <c r="C161" s="83">
        <v>2.2285739158190987</v>
      </c>
      <c r="D161" s="83">
        <v>2.999999999999992</v>
      </c>
      <c r="E161" s="83" t="e">
        <v>#N/A</v>
      </c>
      <c r="F161" s="83" t="e">
        <v>#N/A</v>
      </c>
      <c r="G161" s="83" t="e">
        <v>#N/A</v>
      </c>
      <c r="H161" s="83" t="e">
        <v>#N/A</v>
      </c>
      <c r="I161" s="83" t="e">
        <v>#N/A</v>
      </c>
      <c r="J161" s="83" t="e">
        <v>#N/A</v>
      </c>
      <c r="K161" s="95">
        <v>3.1</v>
      </c>
      <c r="L161" s="28"/>
      <c r="M161" s="28"/>
      <c r="N161" s="28"/>
      <c r="U161" s="28"/>
      <c r="X161" s="66"/>
      <c r="Y161" s="66"/>
    </row>
    <row r="162" spans="1:25" x14ac:dyDescent="0.25">
      <c r="A162" s="1">
        <v>34653</v>
      </c>
      <c r="B162" s="83">
        <v>2.2121123586126279</v>
      </c>
      <c r="C162" s="83">
        <v>2.1191575302943022</v>
      </c>
      <c r="D162" s="83">
        <v>3.0624432995303934</v>
      </c>
      <c r="E162" s="83" t="e">
        <v>#N/A</v>
      </c>
      <c r="F162" s="83" t="e">
        <v>#N/A</v>
      </c>
      <c r="G162" s="83" t="e">
        <v>#N/A</v>
      </c>
      <c r="H162" s="83" t="e">
        <v>#N/A</v>
      </c>
      <c r="I162" s="83" t="e">
        <v>#N/A</v>
      </c>
      <c r="J162" s="83" t="e">
        <v>#N/A</v>
      </c>
      <c r="K162" s="95">
        <v>3.1</v>
      </c>
      <c r="L162" s="28"/>
      <c r="M162" s="28"/>
      <c r="N162" s="28"/>
      <c r="U162" s="28"/>
      <c r="X162" s="66"/>
      <c r="Y162" s="66"/>
    </row>
    <row r="163" spans="1:25" x14ac:dyDescent="0.25">
      <c r="A163" s="1">
        <v>34745</v>
      </c>
      <c r="B163" s="83">
        <v>2.283838621663925</v>
      </c>
      <c r="C163" s="83">
        <v>2.2539098436062499</v>
      </c>
      <c r="D163" s="83">
        <v>3.0124432720829324</v>
      </c>
      <c r="E163" s="83" t="e">
        <v>#N/A</v>
      </c>
      <c r="F163" s="83" t="e">
        <v>#N/A</v>
      </c>
      <c r="G163" s="83" t="e">
        <v>#N/A</v>
      </c>
      <c r="H163" s="83" t="e">
        <v>#N/A</v>
      </c>
      <c r="I163" s="83" t="e">
        <v>#N/A</v>
      </c>
      <c r="J163" s="83" t="e">
        <v>#N/A</v>
      </c>
      <c r="K163" s="95">
        <v>2.9</v>
      </c>
      <c r="L163" s="28"/>
      <c r="M163" s="28"/>
      <c r="N163" s="28"/>
      <c r="U163" s="28"/>
      <c r="X163" s="66"/>
      <c r="Y163" s="66"/>
    </row>
    <row r="164" spans="1:25" x14ac:dyDescent="0.25">
      <c r="A164" s="1">
        <v>34834</v>
      </c>
      <c r="B164" s="83">
        <v>2.2025340835615026</v>
      </c>
      <c r="C164" s="83">
        <v>2.2771456343987806</v>
      </c>
      <c r="D164" s="83">
        <v>3.1749425926715595</v>
      </c>
      <c r="E164" s="83" t="e">
        <v>#N/A</v>
      </c>
      <c r="F164" s="83" t="e">
        <v>#N/A</v>
      </c>
      <c r="G164" s="83" t="e">
        <v>#N/A</v>
      </c>
      <c r="H164" s="83" t="e">
        <v>#N/A</v>
      </c>
      <c r="I164" s="83" t="e">
        <v>#N/A</v>
      </c>
      <c r="J164" s="83" t="e">
        <v>#N/A</v>
      </c>
      <c r="K164" s="95">
        <v>2.95</v>
      </c>
      <c r="L164" s="28"/>
      <c r="M164" s="28"/>
      <c r="N164" s="28"/>
      <c r="U164" s="28"/>
      <c r="X164" s="66"/>
      <c r="Y164" s="66"/>
    </row>
    <row r="165" spans="1:25" x14ac:dyDescent="0.25">
      <c r="A165" s="1">
        <v>34926</v>
      </c>
      <c r="B165" s="83">
        <v>2.119159997263842</v>
      </c>
      <c r="C165" s="83">
        <v>1.9628436395634274</v>
      </c>
      <c r="D165" s="83">
        <v>2.8748696277414725</v>
      </c>
      <c r="E165" s="83" t="e">
        <v>#N/A</v>
      </c>
      <c r="F165" s="83" t="e">
        <v>#N/A</v>
      </c>
      <c r="G165" s="83" t="e">
        <v>#N/A</v>
      </c>
      <c r="H165" s="83" t="e">
        <v>#N/A</v>
      </c>
      <c r="I165" s="83" t="e">
        <v>#N/A</v>
      </c>
      <c r="J165" s="83" t="e">
        <v>#N/A</v>
      </c>
      <c r="K165" s="95">
        <v>2.8</v>
      </c>
      <c r="L165" s="28"/>
      <c r="M165" s="28"/>
      <c r="N165" s="28"/>
      <c r="U165" s="28"/>
      <c r="X165" s="66"/>
      <c r="Y165" s="66"/>
    </row>
    <row r="166" spans="1:25" x14ac:dyDescent="0.25">
      <c r="A166" s="1">
        <v>35018</v>
      </c>
      <c r="B166" s="83">
        <v>2.1125131011202392</v>
      </c>
      <c r="C166" s="83">
        <v>1.9339162864286719</v>
      </c>
      <c r="D166" s="83">
        <v>2.5498905226729045</v>
      </c>
      <c r="E166" s="83" t="e">
        <v>#N/A</v>
      </c>
      <c r="F166" s="83" t="e">
        <v>#N/A</v>
      </c>
      <c r="G166" s="83" t="e">
        <v>#N/A</v>
      </c>
      <c r="H166" s="83" t="e">
        <v>#N/A</v>
      </c>
      <c r="I166" s="83" t="e">
        <v>#N/A</v>
      </c>
      <c r="J166" s="83" t="e">
        <v>#N/A</v>
      </c>
      <c r="K166" s="95">
        <v>2.6</v>
      </c>
      <c r="L166" s="28"/>
      <c r="M166" s="28"/>
      <c r="N166" s="28"/>
      <c r="U166" s="28"/>
      <c r="X166" s="66"/>
      <c r="Y166" s="66"/>
    </row>
    <row r="167" spans="1:25" x14ac:dyDescent="0.25">
      <c r="A167" s="1">
        <v>35110</v>
      </c>
      <c r="B167" s="83">
        <v>1.9782808860965062</v>
      </c>
      <c r="C167" s="83">
        <v>2.000393612235718</v>
      </c>
      <c r="D167" s="83">
        <v>2.4499878345491615</v>
      </c>
      <c r="E167" s="83">
        <v>2.1435228331780021</v>
      </c>
      <c r="F167" s="83">
        <v>2.1435228331780021</v>
      </c>
      <c r="G167" s="83">
        <v>2.1435228331780021</v>
      </c>
      <c r="H167" s="83">
        <v>1.9012115632166315</v>
      </c>
      <c r="I167" s="83">
        <v>1.8943626059136243</v>
      </c>
      <c r="J167" s="83">
        <v>1.8905138110013819</v>
      </c>
      <c r="K167" s="95">
        <v>2.6</v>
      </c>
      <c r="L167" s="28"/>
      <c r="M167" s="28"/>
      <c r="N167" s="28"/>
      <c r="U167" s="28"/>
      <c r="X167" s="66"/>
      <c r="Y167" s="66"/>
    </row>
    <row r="168" spans="1:25" x14ac:dyDescent="0.25">
      <c r="A168" s="1">
        <v>35200</v>
      </c>
      <c r="B168" s="83">
        <v>1.8602772916946897</v>
      </c>
      <c r="C168" s="83">
        <v>2.0894771415393532</v>
      </c>
      <c r="D168" s="83">
        <v>2.6746514037237938</v>
      </c>
      <c r="E168" s="83">
        <v>1.8518518518518601</v>
      </c>
      <c r="F168" s="83">
        <v>1.8518518518518601</v>
      </c>
      <c r="G168" s="83">
        <v>1.8518518518518601</v>
      </c>
      <c r="H168" s="83">
        <v>2.0270888546933596</v>
      </c>
      <c r="I168" s="83">
        <v>2.0345453209949405</v>
      </c>
      <c r="J168" s="83">
        <v>2.0335168558931693</v>
      </c>
      <c r="K168" s="95">
        <v>2.6</v>
      </c>
      <c r="L168" s="28"/>
      <c r="M168" s="28"/>
      <c r="N168" s="28"/>
      <c r="U168" s="28"/>
      <c r="X168" s="66"/>
      <c r="Y168" s="66"/>
    </row>
    <row r="169" spans="1:25" x14ac:dyDescent="0.25">
      <c r="A169" s="1">
        <v>35292</v>
      </c>
      <c r="B169" s="83">
        <v>1.8393976742939744</v>
      </c>
      <c r="C169" s="83">
        <v>2.1074023551682863</v>
      </c>
      <c r="D169" s="83">
        <v>2.624893688904562</v>
      </c>
      <c r="E169" s="83">
        <v>1.8433179723502224</v>
      </c>
      <c r="F169" s="83">
        <v>1.8433179723502224</v>
      </c>
      <c r="G169" s="83">
        <v>1.8433179723502224</v>
      </c>
      <c r="H169" s="83">
        <v>2.0393491668997399</v>
      </c>
      <c r="I169" s="83">
        <v>2.026496928134236</v>
      </c>
      <c r="J169" s="83">
        <v>2.0498141168710848</v>
      </c>
      <c r="K169" s="95">
        <v>2.6</v>
      </c>
      <c r="L169" s="28"/>
      <c r="M169" s="28"/>
      <c r="N169" s="28"/>
      <c r="U169" s="28"/>
      <c r="X169" s="66"/>
      <c r="Y169" s="66"/>
    </row>
    <row r="170" spans="1:25" x14ac:dyDescent="0.25">
      <c r="A170" s="1">
        <v>35384</v>
      </c>
      <c r="B170" s="83">
        <v>1.9075167624201805</v>
      </c>
      <c r="C170" s="83">
        <v>2.353169433742619</v>
      </c>
      <c r="D170" s="83">
        <v>2.7249909032096458</v>
      </c>
      <c r="E170" s="83">
        <v>2.0183486238532167</v>
      </c>
      <c r="F170" s="83">
        <v>1.9266055045871422</v>
      </c>
      <c r="G170" s="83">
        <v>1.9266055045871422</v>
      </c>
      <c r="H170" s="83">
        <v>2.323359885970433</v>
      </c>
      <c r="I170" s="83">
        <v>2.3036934775824802</v>
      </c>
      <c r="J170" s="83">
        <v>2.2741468483727045</v>
      </c>
      <c r="K170" s="95">
        <v>2.6</v>
      </c>
      <c r="L170" s="28"/>
      <c r="M170" s="28"/>
      <c r="N170" s="28"/>
      <c r="U170" s="28"/>
      <c r="X170" s="66"/>
      <c r="Y170" s="66"/>
    </row>
    <row r="171" spans="1:25" x14ac:dyDescent="0.25">
      <c r="A171" s="1">
        <v>35476</v>
      </c>
      <c r="B171" s="83">
        <v>1.9080371250647321</v>
      </c>
      <c r="C171" s="83">
        <v>2.2368003969183814</v>
      </c>
      <c r="D171" s="83">
        <v>2.7249909032096458</v>
      </c>
      <c r="E171" s="83">
        <v>2.0743854518870508</v>
      </c>
      <c r="F171" s="83">
        <v>2.0652471899844649</v>
      </c>
      <c r="G171" s="83">
        <v>2.046970666179293</v>
      </c>
      <c r="H171" s="83">
        <v>2.2005281659954523</v>
      </c>
      <c r="I171" s="83">
        <v>2.2005281659954523</v>
      </c>
      <c r="J171" s="83">
        <v>2.1717979435079915</v>
      </c>
      <c r="K171" s="95">
        <v>2.6</v>
      </c>
      <c r="L171" s="28"/>
      <c r="M171" s="28"/>
      <c r="N171" s="28"/>
      <c r="U171" s="28"/>
      <c r="X171" s="66"/>
      <c r="Y171" s="66"/>
    </row>
    <row r="172" spans="1:25" x14ac:dyDescent="0.25">
      <c r="A172" s="1">
        <v>35565</v>
      </c>
      <c r="B172" s="83">
        <v>1.9531662966487007</v>
      </c>
      <c r="C172" s="83">
        <v>1.8126061004326122</v>
      </c>
      <c r="D172" s="83">
        <v>2.5497445840725224</v>
      </c>
      <c r="E172" s="83">
        <v>2.2077452044878765</v>
      </c>
      <c r="F172" s="83">
        <v>2.2348896127397655</v>
      </c>
      <c r="G172" s="83">
        <v>2.2167933405718543</v>
      </c>
      <c r="H172" s="83">
        <v>2.1309195088258459</v>
      </c>
      <c r="I172" s="83">
        <v>2.1504386903061112</v>
      </c>
      <c r="J172" s="83">
        <v>2.142445921728009</v>
      </c>
      <c r="K172" s="95">
        <v>2.4500000000000002</v>
      </c>
      <c r="L172" s="28"/>
      <c r="M172" s="28"/>
      <c r="N172" s="28"/>
      <c r="U172" s="28"/>
      <c r="X172" s="66"/>
      <c r="Y172" s="66"/>
    </row>
    <row r="173" spans="1:25" x14ac:dyDescent="0.25">
      <c r="A173" s="1">
        <v>35657</v>
      </c>
      <c r="B173" s="83">
        <v>1.7272452214636136</v>
      </c>
      <c r="C173" s="83">
        <v>1.6467637275751068</v>
      </c>
      <c r="D173" s="83">
        <v>2.3745763788228684</v>
      </c>
      <c r="E173" s="83">
        <v>1.8433594101249895</v>
      </c>
      <c r="F173" s="83">
        <v>1.8973113928603569</v>
      </c>
      <c r="G173" s="83">
        <v>1.8613434043701194</v>
      </c>
      <c r="H173" s="83">
        <v>1.8816817381818618</v>
      </c>
      <c r="I173" s="83">
        <v>1.9203251800550714</v>
      </c>
      <c r="J173" s="83">
        <v>1.8948788722103815</v>
      </c>
      <c r="K173" s="95">
        <v>2.6</v>
      </c>
      <c r="L173" s="28"/>
      <c r="M173" s="28"/>
      <c r="N173" s="28"/>
      <c r="U173" s="28"/>
      <c r="X173" s="66"/>
      <c r="Y173" s="66"/>
    </row>
    <row r="174" spans="1:25" x14ac:dyDescent="0.25">
      <c r="A174" s="1">
        <v>35749</v>
      </c>
      <c r="B174" s="83">
        <v>1.4715500327011188</v>
      </c>
      <c r="C174" s="83">
        <v>1.275454939341425</v>
      </c>
      <c r="D174" s="83">
        <v>2.2749664968335308</v>
      </c>
      <c r="E174" s="83">
        <v>1.5643157236077565</v>
      </c>
      <c r="F174" s="83">
        <v>1.5553767766157023</v>
      </c>
      <c r="G174" s="83">
        <v>1.528559935639584</v>
      </c>
      <c r="H174" s="83">
        <v>1.4867951136672275</v>
      </c>
      <c r="I174" s="83">
        <v>1.4795095449189999</v>
      </c>
      <c r="J174" s="83">
        <v>1.4609650037512578</v>
      </c>
      <c r="K174" s="95">
        <v>2.25</v>
      </c>
      <c r="L174" s="28"/>
      <c r="M174" s="28"/>
      <c r="N174" s="28"/>
      <c r="U174" s="28"/>
      <c r="X174" s="66"/>
      <c r="Y174" s="66"/>
    </row>
    <row r="175" spans="1:25" x14ac:dyDescent="0.25">
      <c r="A175" s="1">
        <v>35841</v>
      </c>
      <c r="B175" s="83">
        <v>1.3732899022801393</v>
      </c>
      <c r="C175" s="83">
        <v>0.83847833706289787</v>
      </c>
      <c r="D175" s="83">
        <v>1.8322445528016542</v>
      </c>
      <c r="E175" s="83">
        <v>1.3877768881772168</v>
      </c>
      <c r="F175" s="83">
        <v>1.4233609109509882</v>
      </c>
      <c r="G175" s="83">
        <v>1.4589449337247595</v>
      </c>
      <c r="H175" s="83">
        <v>0.99352882629046846</v>
      </c>
      <c r="I175" s="83">
        <v>1.0211225166396387</v>
      </c>
      <c r="J175" s="83">
        <v>1.0515546073723625</v>
      </c>
      <c r="K175" s="95">
        <v>2.2000000000000002</v>
      </c>
      <c r="L175" s="28"/>
      <c r="M175" s="28"/>
      <c r="N175" s="28"/>
      <c r="U175" s="28"/>
      <c r="X175" s="66"/>
      <c r="Y175" s="66"/>
    </row>
    <row r="176" spans="1:25" x14ac:dyDescent="0.25">
      <c r="A176" s="1">
        <v>35930</v>
      </c>
      <c r="B176" s="83">
        <v>1.1561892417368602</v>
      </c>
      <c r="C176" s="83">
        <v>0.76780335628225949</v>
      </c>
      <c r="D176" s="83">
        <v>1.8993870115378122</v>
      </c>
      <c r="E176" s="83">
        <v>1.1066488174922062</v>
      </c>
      <c r="F176" s="83">
        <v>1.0798750557786674</v>
      </c>
      <c r="G176" s="83">
        <v>1.0709504685408433</v>
      </c>
      <c r="H176" s="83">
        <v>0.85482902913713854</v>
      </c>
      <c r="I176" s="83">
        <v>0.83210353134646198</v>
      </c>
      <c r="J176" s="83">
        <v>0.82924212382831097</v>
      </c>
      <c r="K176" s="95">
        <v>2.1</v>
      </c>
      <c r="L176" s="28"/>
      <c r="M176" s="28"/>
      <c r="N176" s="28"/>
      <c r="U176" s="28"/>
      <c r="X176" s="66"/>
      <c r="Y176" s="66"/>
    </row>
    <row r="177" spans="1:25" x14ac:dyDescent="0.25">
      <c r="A177" s="1">
        <v>36022</v>
      </c>
      <c r="B177" s="83">
        <v>1.2789344368291822</v>
      </c>
      <c r="C177" s="83">
        <v>0.81272463923609539</v>
      </c>
      <c r="D177" s="83">
        <v>2.0497920919841377</v>
      </c>
      <c r="E177" s="83">
        <v>1.0950854700854773</v>
      </c>
      <c r="F177" s="83">
        <v>1.0950854700854773</v>
      </c>
      <c r="G177" s="83">
        <v>1.1128917378917302</v>
      </c>
      <c r="H177" s="83">
        <v>0.73338951365433669</v>
      </c>
      <c r="I177" s="83">
        <v>0.73798724939626581</v>
      </c>
      <c r="J177" s="83">
        <v>0.74854716979724234</v>
      </c>
      <c r="K177" s="95">
        <v>2.1</v>
      </c>
      <c r="L177" s="28"/>
      <c r="M177" s="28"/>
      <c r="N177" s="28"/>
      <c r="U177" s="28"/>
      <c r="X177" s="66"/>
      <c r="Y177" s="66"/>
    </row>
    <row r="178" spans="1:25" x14ac:dyDescent="0.25">
      <c r="A178" s="1">
        <v>36114</v>
      </c>
      <c r="B178" s="83">
        <v>1.2800515630035481</v>
      </c>
      <c r="C178" s="83">
        <v>0.76338939543838524</v>
      </c>
      <c r="D178" s="83">
        <v>1.8873263500933104</v>
      </c>
      <c r="E178" s="83">
        <v>1.181277200461861</v>
      </c>
      <c r="F178" s="83">
        <v>1.1635136335376162</v>
      </c>
      <c r="G178" s="83">
        <v>1.1990407673860837</v>
      </c>
      <c r="H178" s="83">
        <v>0.77424103132799349</v>
      </c>
      <c r="I178" s="83">
        <v>0.71774850293484516</v>
      </c>
      <c r="J178" s="83">
        <v>0.74743420398100113</v>
      </c>
      <c r="K178" s="95">
        <v>2.1</v>
      </c>
      <c r="L178" s="28"/>
      <c r="M178" s="28"/>
      <c r="N178" s="28"/>
      <c r="U178" s="28"/>
      <c r="X178" s="66"/>
      <c r="Y178" s="66"/>
    </row>
    <row r="179" spans="1:25" x14ac:dyDescent="0.25">
      <c r="A179" s="1">
        <v>36206</v>
      </c>
      <c r="B179" s="83">
        <v>1.2364402858464851</v>
      </c>
      <c r="C179" s="83">
        <v>0.95315758515586158</v>
      </c>
      <c r="D179" s="83">
        <v>1.7873997365437713</v>
      </c>
      <c r="E179" s="83">
        <v>1.1869961909823701</v>
      </c>
      <c r="F179" s="83">
        <v>1.20471255204182</v>
      </c>
      <c r="G179" s="83">
        <v>1.2578616352201255</v>
      </c>
      <c r="H179" s="83">
        <v>0.99834654486585794</v>
      </c>
      <c r="I179" s="83">
        <v>1.0106871203184875</v>
      </c>
      <c r="J179" s="83">
        <v>1.0568033610103056</v>
      </c>
      <c r="K179" s="95">
        <v>1.9</v>
      </c>
      <c r="L179" s="28"/>
      <c r="M179" s="28"/>
      <c r="N179" s="28"/>
      <c r="U179" s="28"/>
      <c r="X179" s="66"/>
      <c r="Y179" s="66"/>
    </row>
    <row r="180" spans="1:25" x14ac:dyDescent="0.25">
      <c r="A180" s="1">
        <v>36295</v>
      </c>
      <c r="B180" s="83">
        <v>1.277517234309733</v>
      </c>
      <c r="C180" s="83">
        <v>1.3450940097946562</v>
      </c>
      <c r="D180" s="83">
        <v>2.024771322540964</v>
      </c>
      <c r="E180" s="83">
        <v>1.3333333333333419</v>
      </c>
      <c r="F180" s="83">
        <v>1.3245033112582849</v>
      </c>
      <c r="G180" s="83">
        <v>1.236203090507737</v>
      </c>
      <c r="H180" s="83">
        <v>1.4550385119434628</v>
      </c>
      <c r="I180" s="83">
        <v>1.4466859106853303</v>
      </c>
      <c r="J180" s="83">
        <v>1.3771657041314889</v>
      </c>
      <c r="K180" s="95">
        <v>2.1</v>
      </c>
      <c r="L180" s="28"/>
      <c r="M180" s="28"/>
      <c r="N180" s="28"/>
      <c r="U180" s="28"/>
      <c r="X180" s="66"/>
      <c r="Y180" s="66"/>
    </row>
    <row r="181" spans="1:25" x14ac:dyDescent="0.25">
      <c r="A181" s="1">
        <v>36387</v>
      </c>
      <c r="B181" s="83">
        <v>1.2908745004404976</v>
      </c>
      <c r="C181" s="83">
        <v>1.5897299454569636</v>
      </c>
      <c r="D181" s="83">
        <v>2.0049751943421183</v>
      </c>
      <c r="E181" s="83">
        <v>1.318723940657418</v>
      </c>
      <c r="F181" s="83">
        <v>1.3090274410937797</v>
      </c>
      <c r="G181" s="83">
        <v>1.2993309415301191</v>
      </c>
      <c r="H181" s="83">
        <v>1.6734773302198969</v>
      </c>
      <c r="I181" s="83">
        <v>1.6734773302198969</v>
      </c>
      <c r="J181" s="83">
        <v>1.6637478108581405</v>
      </c>
      <c r="K181" s="95">
        <v>2.1</v>
      </c>
      <c r="L181" s="28"/>
      <c r="M181" s="28"/>
      <c r="N181" s="28"/>
      <c r="U181" s="28"/>
      <c r="X181" s="66"/>
      <c r="Y181" s="66"/>
    </row>
    <row r="182" spans="1:25" x14ac:dyDescent="0.25">
      <c r="A182" s="1">
        <v>36479</v>
      </c>
      <c r="B182" s="83">
        <v>1.444608492006938</v>
      </c>
      <c r="C182" s="83">
        <v>1.9358091523040022</v>
      </c>
      <c r="D182" s="83">
        <v>2.2124977140650541</v>
      </c>
      <c r="E182" s="83">
        <v>1.5076833864888339</v>
      </c>
      <c r="F182" s="83">
        <v>1.4883541123030808</v>
      </c>
      <c r="G182" s="83">
        <v>1.4830508474576121</v>
      </c>
      <c r="H182" s="83">
        <v>1.9887466045789726</v>
      </c>
      <c r="I182" s="83">
        <v>1.9887466045789726</v>
      </c>
      <c r="J182" s="83">
        <v>1.9928412498790848</v>
      </c>
      <c r="K182" s="95">
        <v>2.1</v>
      </c>
      <c r="L182" s="28"/>
      <c r="M182" s="28"/>
      <c r="N182" s="28"/>
      <c r="U182" s="28"/>
      <c r="X182" s="66"/>
      <c r="Y182" s="66"/>
    </row>
    <row r="183" spans="1:25" x14ac:dyDescent="0.25">
      <c r="A183" s="1">
        <v>36571</v>
      </c>
      <c r="B183" s="83">
        <v>1.7202854023309344</v>
      </c>
      <c r="C183" s="83">
        <v>2.5623369572414179</v>
      </c>
      <c r="D183" s="83">
        <v>2.1624916116681607</v>
      </c>
      <c r="E183" s="83">
        <v>1.5735943197083158</v>
      </c>
      <c r="F183" s="83">
        <v>1.5544041450777257</v>
      </c>
      <c r="G183" s="83">
        <v>1.6599501055459598</v>
      </c>
      <c r="H183" s="83">
        <v>2.4387892808945377</v>
      </c>
      <c r="I183" s="83">
        <v>2.4195103142471641</v>
      </c>
      <c r="J183" s="83">
        <v>2.506265664160412</v>
      </c>
      <c r="K183" s="95">
        <v>2.1</v>
      </c>
      <c r="L183" s="28"/>
      <c r="M183" s="28"/>
      <c r="N183" s="28"/>
      <c r="U183" s="28"/>
      <c r="X183" s="66"/>
      <c r="Y183" s="66"/>
    </row>
    <row r="184" spans="1:25" x14ac:dyDescent="0.25">
      <c r="A184" s="1">
        <v>36661</v>
      </c>
      <c r="B184" s="83">
        <v>1.7219347410772023</v>
      </c>
      <c r="C184" s="83">
        <v>2.4675102374023927</v>
      </c>
      <c r="D184" s="83">
        <v>2.4496477682538158</v>
      </c>
      <c r="E184" s="83">
        <v>1.7060617613419593</v>
      </c>
      <c r="F184" s="83">
        <v>1.696530690049558</v>
      </c>
      <c r="G184" s="83">
        <v>1.6393442622950838</v>
      </c>
      <c r="H184" s="83">
        <v>2.4760994263862468</v>
      </c>
      <c r="I184" s="83">
        <v>2.4665391969407313</v>
      </c>
      <c r="J184" s="83">
        <v>2.4187380497131983</v>
      </c>
      <c r="K184" s="95">
        <v>2.1</v>
      </c>
      <c r="L184" s="28"/>
      <c r="M184" s="28"/>
      <c r="N184" s="28"/>
      <c r="U184" s="28"/>
      <c r="X184" s="66"/>
      <c r="Y184" s="66"/>
    </row>
    <row r="185" spans="1:25" x14ac:dyDescent="0.25">
      <c r="A185" s="1">
        <v>36753</v>
      </c>
      <c r="B185" s="83">
        <v>1.8378923484180021</v>
      </c>
      <c r="C185" s="83">
        <v>2.5640018333005887</v>
      </c>
      <c r="D185" s="83">
        <v>2.4874734033233041</v>
      </c>
      <c r="E185" s="83">
        <v>1.7007125890736496</v>
      </c>
      <c r="F185" s="83">
        <v>1.6912114014251856</v>
      </c>
      <c r="G185" s="83">
        <v>1.5961995249406336</v>
      </c>
      <c r="H185" s="83">
        <v>2.4738344433872683</v>
      </c>
      <c r="I185" s="83">
        <v>2.4643196955280722</v>
      </c>
      <c r="J185" s="83">
        <v>2.388201712654614</v>
      </c>
      <c r="K185" s="95">
        <v>2.1</v>
      </c>
      <c r="L185" s="28"/>
      <c r="M185" s="28"/>
      <c r="N185" s="28"/>
      <c r="U185" s="28"/>
      <c r="X185" s="66"/>
      <c r="Y185" s="66"/>
    </row>
    <row r="186" spans="1:25" x14ac:dyDescent="0.25">
      <c r="A186" s="1">
        <v>36845</v>
      </c>
      <c r="B186" s="83">
        <v>1.8644216654329027</v>
      </c>
      <c r="C186" s="83">
        <v>2.5225178320404051</v>
      </c>
      <c r="D186" s="83">
        <v>2.4748936224345046</v>
      </c>
      <c r="E186" s="83">
        <v>1.6557857886271066</v>
      </c>
      <c r="F186" s="83">
        <v>1.5611694578484325</v>
      </c>
      <c r="G186" s="83">
        <v>1.5611694578484325</v>
      </c>
      <c r="H186" s="83">
        <v>2.3753193905555081</v>
      </c>
      <c r="I186" s="83">
        <v>2.3185388473549784</v>
      </c>
      <c r="J186" s="83">
        <v>2.3185388473549784</v>
      </c>
      <c r="K186" s="95">
        <v>2.1</v>
      </c>
      <c r="L186" s="28"/>
      <c r="M186" s="28"/>
      <c r="N186" s="28"/>
      <c r="U186" s="28"/>
      <c r="X186" s="66"/>
      <c r="Y186" s="66"/>
    </row>
    <row r="187" spans="1:25" x14ac:dyDescent="0.25">
      <c r="A187" s="1">
        <v>36937</v>
      </c>
      <c r="B187" s="83">
        <v>1.9907390072515296</v>
      </c>
      <c r="C187" s="83">
        <v>2.4492588958322736</v>
      </c>
      <c r="D187" s="83">
        <v>2.224942114000295</v>
      </c>
      <c r="E187" s="83">
        <v>1.6939582156973332</v>
      </c>
      <c r="F187" s="83">
        <v>1.6657255787690506</v>
      </c>
      <c r="G187" s="83">
        <v>1.6657255787690506</v>
      </c>
      <c r="H187" s="83">
        <v>2.2612122349408903</v>
      </c>
      <c r="I187" s="83">
        <v>2.2424469881779041</v>
      </c>
      <c r="J187" s="83">
        <v>2.2424469881779041</v>
      </c>
      <c r="K187" s="95">
        <v>2.1</v>
      </c>
      <c r="L187" s="28"/>
      <c r="M187" s="28"/>
      <c r="N187" s="28"/>
      <c r="U187" s="28"/>
      <c r="X187" s="66"/>
      <c r="Y187" s="66"/>
    </row>
    <row r="188" spans="1:25" x14ac:dyDescent="0.25">
      <c r="A188" s="1">
        <v>37026</v>
      </c>
      <c r="B188" s="83">
        <v>2.0211442786069567</v>
      </c>
      <c r="C188" s="83">
        <v>2.4415003662250578</v>
      </c>
      <c r="D188" s="83">
        <v>2.3497386316712836</v>
      </c>
      <c r="E188" s="83">
        <v>1.7038007863696025</v>
      </c>
      <c r="F188" s="83">
        <v>1.6476315296760857</v>
      </c>
      <c r="G188" s="83">
        <v>1.5821007302003531</v>
      </c>
      <c r="H188" s="83">
        <v>2.3225445387557109</v>
      </c>
      <c r="I188" s="83">
        <v>2.2759070982184548</v>
      </c>
      <c r="J188" s="83">
        <v>2.219942169573752</v>
      </c>
      <c r="K188" s="95">
        <v>2.1</v>
      </c>
      <c r="L188" s="28"/>
      <c r="M188" s="28"/>
      <c r="N188" s="28"/>
      <c r="U188" s="28"/>
      <c r="X188" s="66"/>
      <c r="Y188" s="66"/>
    </row>
    <row r="189" spans="1:25" x14ac:dyDescent="0.25">
      <c r="A189" s="1">
        <v>37118</v>
      </c>
      <c r="B189" s="83">
        <v>1.7935832054265521</v>
      </c>
      <c r="C189" s="83">
        <v>1.8359868748643482</v>
      </c>
      <c r="D189" s="83">
        <v>2.2249664626610048</v>
      </c>
      <c r="E189" s="83">
        <v>1.2494172494172506</v>
      </c>
      <c r="F189" s="83">
        <v>1.2773892773892737</v>
      </c>
      <c r="G189" s="83">
        <v>1.296037296037289</v>
      </c>
      <c r="H189" s="83">
        <v>1.5206305053314884</v>
      </c>
      <c r="I189" s="83">
        <v>1.5391747797867561</v>
      </c>
      <c r="J189" s="83">
        <v>1.5577190542420016</v>
      </c>
      <c r="K189" s="95">
        <v>2.1</v>
      </c>
      <c r="L189" s="28"/>
      <c r="M189" s="28"/>
      <c r="N189" s="28"/>
      <c r="U189" s="28"/>
      <c r="X189" s="66"/>
      <c r="Y189" s="66"/>
    </row>
    <row r="190" spans="1:25" x14ac:dyDescent="0.25">
      <c r="A190" s="1">
        <v>37210</v>
      </c>
      <c r="B190" s="83">
        <v>1.7797977558536404</v>
      </c>
      <c r="C190" s="83">
        <v>1.305131655790559</v>
      </c>
      <c r="D190" s="83">
        <v>1.6372706480793144</v>
      </c>
      <c r="E190" s="83">
        <v>1.6163492800743029</v>
      </c>
      <c r="F190" s="83">
        <v>1.5606130980027721</v>
      </c>
      <c r="G190" s="83">
        <v>1.5977705527171482</v>
      </c>
      <c r="H190" s="83">
        <v>1.2826427978222865</v>
      </c>
      <c r="I190" s="83">
        <v>1.2549598597397793</v>
      </c>
      <c r="J190" s="83">
        <v>1.2826427978222865</v>
      </c>
      <c r="K190" s="95">
        <v>2.15</v>
      </c>
      <c r="L190" s="28"/>
      <c r="M190" s="28"/>
      <c r="N190" s="28"/>
      <c r="U190" s="28"/>
      <c r="X190" s="66"/>
      <c r="Y190" s="66"/>
    </row>
    <row r="191" spans="1:25" x14ac:dyDescent="0.25">
      <c r="A191" s="1">
        <v>37302</v>
      </c>
      <c r="B191" s="83">
        <v>1.4342356454060567</v>
      </c>
      <c r="C191" s="83">
        <v>0.76245447327627502</v>
      </c>
      <c r="D191" s="83">
        <v>1.6494472920034144</v>
      </c>
      <c r="E191" s="83">
        <v>1.1723437644235224</v>
      </c>
      <c r="F191" s="83">
        <v>1.2092679774762249</v>
      </c>
      <c r="G191" s="83">
        <v>1.3015785101079924</v>
      </c>
      <c r="H191" s="83">
        <v>0.64084958344776677</v>
      </c>
      <c r="I191" s="83">
        <v>0.66831456559552915</v>
      </c>
      <c r="J191" s="83">
        <v>0.74155451798956218</v>
      </c>
      <c r="K191" s="95">
        <v>2.1</v>
      </c>
      <c r="L191" s="28"/>
      <c r="M191" s="28"/>
      <c r="N191" s="28"/>
      <c r="U191" s="28"/>
      <c r="X191" s="66"/>
      <c r="Y191" s="66"/>
    </row>
    <row r="192" spans="1:25" x14ac:dyDescent="0.25">
      <c r="A192" s="1">
        <v>37391</v>
      </c>
      <c r="B192" s="83">
        <v>1.6080463273392187</v>
      </c>
      <c r="C192" s="83">
        <v>1.0361134456416732</v>
      </c>
      <c r="D192" s="83">
        <v>2.1744793459763772</v>
      </c>
      <c r="E192" s="83">
        <v>1.6393442622950838</v>
      </c>
      <c r="F192" s="83">
        <v>1.6301344630686998</v>
      </c>
      <c r="G192" s="83">
        <v>1.6946030576533433</v>
      </c>
      <c r="H192" s="83">
        <v>1.094491061656333</v>
      </c>
      <c r="I192" s="83">
        <v>1.0853703028091966</v>
      </c>
      <c r="J192" s="83">
        <v>1.1400948558920154</v>
      </c>
      <c r="K192" s="95">
        <v>2.1</v>
      </c>
      <c r="L192" s="28"/>
      <c r="M192" s="28"/>
      <c r="N192" s="28"/>
      <c r="U192" s="28"/>
      <c r="X192" s="66"/>
      <c r="Y192" s="66"/>
    </row>
    <row r="193" spans="1:25" x14ac:dyDescent="0.25">
      <c r="A193" s="1">
        <v>37483</v>
      </c>
      <c r="B193" s="83">
        <v>1.8860123788562388</v>
      </c>
      <c r="C193" s="83">
        <v>1.5082559145447094</v>
      </c>
      <c r="D193" s="83">
        <v>1.8873876351190091</v>
      </c>
      <c r="E193" s="83">
        <v>1.9948519948519872</v>
      </c>
      <c r="F193" s="83">
        <v>1.9672733958448152</v>
      </c>
      <c r="G193" s="83">
        <v>1.9580805295090986</v>
      </c>
      <c r="H193" s="83">
        <v>1.6237912789637043</v>
      </c>
      <c r="I193" s="83">
        <v>1.5964240102171123</v>
      </c>
      <c r="J193" s="83">
        <v>1.5873015873015817</v>
      </c>
      <c r="K193" s="95">
        <v>2.1</v>
      </c>
      <c r="L193" s="28"/>
      <c r="M193" s="28"/>
      <c r="N193" s="28"/>
      <c r="U193" s="28"/>
      <c r="X193" s="66"/>
      <c r="Y193" s="66"/>
    </row>
    <row r="194" spans="1:25" x14ac:dyDescent="0.25">
      <c r="A194" s="1">
        <v>37575</v>
      </c>
      <c r="B194" s="83">
        <v>1.7571459689716074</v>
      </c>
      <c r="C194" s="83">
        <v>1.9399954883825954</v>
      </c>
      <c r="D194" s="83">
        <v>1.9124854809207894</v>
      </c>
      <c r="E194" s="83">
        <v>1.6526661796932185</v>
      </c>
      <c r="F194" s="83">
        <v>1.59788166544923</v>
      </c>
      <c r="G194" s="83">
        <v>1.6526661796932185</v>
      </c>
      <c r="H194" s="83">
        <v>1.8754552075746611</v>
      </c>
      <c r="I194" s="83">
        <v>1.7935178441369271</v>
      </c>
      <c r="J194" s="83">
        <v>1.8481427530954164</v>
      </c>
      <c r="K194" s="95">
        <v>2.0499999999999998</v>
      </c>
      <c r="L194" s="28"/>
      <c r="M194" s="28"/>
      <c r="N194" s="28"/>
      <c r="U194" s="28"/>
      <c r="X194" s="66"/>
      <c r="Y194" s="66"/>
    </row>
    <row r="195" spans="1:25" x14ac:dyDescent="0.25">
      <c r="A195" s="1">
        <v>37667</v>
      </c>
      <c r="B195" s="83">
        <v>1.7577936492616519</v>
      </c>
      <c r="C195" s="83">
        <v>2.5139455186732329</v>
      </c>
      <c r="D195" s="83">
        <v>1.8998289103052348</v>
      </c>
      <c r="E195" s="83">
        <v>1.5194249840778884</v>
      </c>
      <c r="F195" s="83">
        <v>1.4830315712855979</v>
      </c>
      <c r="G195" s="83">
        <v>1.4830315712855979</v>
      </c>
      <c r="H195" s="83">
        <v>2.2789177410568406</v>
      </c>
      <c r="I195" s="83">
        <v>2.2516796804067596</v>
      </c>
      <c r="J195" s="83">
        <v>2.2516796804067596</v>
      </c>
      <c r="K195" s="95">
        <v>2.1</v>
      </c>
      <c r="L195" s="28"/>
      <c r="M195" s="28"/>
      <c r="N195" s="28"/>
      <c r="U195" s="28"/>
      <c r="X195" s="66"/>
      <c r="Y195" s="66"/>
    </row>
    <row r="196" spans="1:25" x14ac:dyDescent="0.25">
      <c r="A196" s="1">
        <v>37756</v>
      </c>
      <c r="B196" s="83">
        <v>1.5849971203686142</v>
      </c>
      <c r="C196" s="83">
        <v>1.8610252399220428</v>
      </c>
      <c r="D196" s="83">
        <v>1.7199088243782581</v>
      </c>
      <c r="E196" s="83">
        <v>1.3041115739902187</v>
      </c>
      <c r="F196" s="83">
        <v>1.2497735917406327</v>
      </c>
      <c r="G196" s="83">
        <v>1.2859989132403493</v>
      </c>
      <c r="H196" s="83">
        <v>1.776535305257454</v>
      </c>
      <c r="I196" s="83">
        <v>1.7314455766976211</v>
      </c>
      <c r="J196" s="83">
        <v>1.7584994138335253</v>
      </c>
      <c r="K196" s="95">
        <v>2.1</v>
      </c>
      <c r="L196" s="28"/>
      <c r="M196" s="28"/>
      <c r="N196" s="28"/>
      <c r="U196" s="28"/>
      <c r="X196" s="66"/>
      <c r="Y196" s="66"/>
    </row>
    <row r="197" spans="1:25" x14ac:dyDescent="0.25">
      <c r="A197" s="1">
        <v>37848</v>
      </c>
      <c r="B197" s="83">
        <v>1.5097627345204589</v>
      </c>
      <c r="C197" s="83">
        <v>2.0045946346524346</v>
      </c>
      <c r="D197" s="83">
        <v>1.3997356874987268</v>
      </c>
      <c r="E197" s="83">
        <v>1.2983500135244741</v>
      </c>
      <c r="F197" s="83">
        <v>1.2743447944217223</v>
      </c>
      <c r="G197" s="83">
        <v>1.0494795929174572</v>
      </c>
      <c r="H197" s="83">
        <v>1.9306752873563315</v>
      </c>
      <c r="I197" s="83">
        <v>1.9127155172413701</v>
      </c>
      <c r="J197" s="83">
        <v>1.6971694567323059</v>
      </c>
      <c r="K197" s="95">
        <v>2.1</v>
      </c>
      <c r="L197" s="28"/>
      <c r="M197" s="28"/>
      <c r="N197" s="28"/>
      <c r="U197" s="28"/>
      <c r="X197" s="66"/>
      <c r="Y197" s="66"/>
    </row>
    <row r="198" spans="1:25" x14ac:dyDescent="0.25">
      <c r="A198" s="1">
        <v>37940</v>
      </c>
      <c r="B198" s="83">
        <v>1.603120614608855</v>
      </c>
      <c r="C198" s="83">
        <v>2.0297017530918726</v>
      </c>
      <c r="D198" s="83">
        <v>1.8249663312678412</v>
      </c>
      <c r="E198" s="83">
        <v>0.86048943334324779</v>
      </c>
      <c r="F198" s="83">
        <v>0.86336732442466868</v>
      </c>
      <c r="G198" s="83">
        <v>0.97272718551846271</v>
      </c>
      <c r="H198" s="83">
        <v>1.4174256019500397</v>
      </c>
      <c r="I198" s="83">
        <v>1.4318205809813467</v>
      </c>
      <c r="J198" s="83">
        <v>1.520109785706758</v>
      </c>
      <c r="K198" s="95">
        <v>2.1</v>
      </c>
      <c r="L198" s="28"/>
      <c r="M198" s="28"/>
      <c r="N198" s="28"/>
      <c r="U198" s="28"/>
      <c r="X198" s="66"/>
      <c r="Y198" s="66"/>
    </row>
    <row r="199" spans="1:25" x14ac:dyDescent="0.25">
      <c r="A199" s="1">
        <v>38032</v>
      </c>
      <c r="B199" s="83">
        <v>1.8471752919556605</v>
      </c>
      <c r="C199" s="83">
        <v>2.0362598213850003</v>
      </c>
      <c r="D199" s="83">
        <v>1.3024482358825364</v>
      </c>
      <c r="E199" s="83">
        <v>1.2519861400922538</v>
      </c>
      <c r="F199" s="83">
        <v>1.1868981756226304</v>
      </c>
      <c r="G199" s="83">
        <v>1.2500717881960943</v>
      </c>
      <c r="H199" s="83">
        <v>1.6135027209393193</v>
      </c>
      <c r="I199" s="83">
        <v>1.5601322824439823</v>
      </c>
      <c r="J199" s="83">
        <v>1.6106435903056493</v>
      </c>
      <c r="K199" s="95">
        <v>2.1</v>
      </c>
      <c r="L199" s="28"/>
      <c r="M199" s="28"/>
      <c r="N199" s="28"/>
      <c r="U199" s="28"/>
      <c r="X199" s="66"/>
      <c r="Y199" s="66"/>
    </row>
    <row r="200" spans="1:25" x14ac:dyDescent="0.25">
      <c r="A200" s="1">
        <v>38122</v>
      </c>
      <c r="B200" s="83">
        <v>2.0433473099864097</v>
      </c>
      <c r="C200" s="83">
        <v>2.6204811934768202</v>
      </c>
      <c r="D200" s="83">
        <v>2.0069042976673117</v>
      </c>
      <c r="E200" s="83">
        <v>1.5513774669093428</v>
      </c>
      <c r="F200" s="83">
        <v>1.5208835609258786</v>
      </c>
      <c r="G200" s="83">
        <v>1.509448346182074</v>
      </c>
      <c r="H200" s="83">
        <v>2.3321205673085155</v>
      </c>
      <c r="I200" s="83">
        <v>2.3026722016928014</v>
      </c>
      <c r="J200" s="83">
        <v>2.2893511921725285</v>
      </c>
      <c r="K200" s="95">
        <v>2.1</v>
      </c>
      <c r="L200" s="28"/>
      <c r="M200" s="28"/>
      <c r="N200" s="28"/>
      <c r="U200" s="28"/>
      <c r="X200" s="66"/>
      <c r="Y200" s="66"/>
    </row>
    <row r="201" spans="1:25" x14ac:dyDescent="0.25">
      <c r="A201" s="1">
        <v>38214</v>
      </c>
      <c r="B201" s="83">
        <v>1.941142581684363</v>
      </c>
      <c r="C201" s="83">
        <v>2.4495380628912544</v>
      </c>
      <c r="D201" s="83">
        <v>2.1745527370737543</v>
      </c>
      <c r="E201" s="83">
        <v>1.4556829634700508</v>
      </c>
      <c r="F201" s="83">
        <v>1.4547321581379391</v>
      </c>
      <c r="G201" s="83">
        <v>1.501321619411633</v>
      </c>
      <c r="H201" s="83">
        <v>2.1676806479387745</v>
      </c>
      <c r="I201" s="83">
        <v>2.1676806479387745</v>
      </c>
      <c r="J201" s="83">
        <v>2.2064737106037624</v>
      </c>
      <c r="K201" s="95">
        <v>2.1</v>
      </c>
      <c r="L201" s="28"/>
      <c r="M201" s="28"/>
      <c r="N201" s="28"/>
      <c r="U201" s="28"/>
      <c r="X201" s="66"/>
      <c r="Y201" s="66"/>
    </row>
    <row r="202" spans="1:25" x14ac:dyDescent="0.25">
      <c r="A202" s="1">
        <v>38306</v>
      </c>
      <c r="B202" s="83">
        <v>2.0366598778004175</v>
      </c>
      <c r="C202" s="83">
        <v>2.8195148988468866</v>
      </c>
      <c r="D202" s="83">
        <v>2.0224095823226378</v>
      </c>
      <c r="E202" s="83">
        <v>1.5673713836269254</v>
      </c>
      <c r="F202" s="83">
        <v>1.5626332597344694</v>
      </c>
      <c r="G202" s="83">
        <v>1.6014858756526751</v>
      </c>
      <c r="H202" s="83">
        <v>2.5206358190651423</v>
      </c>
      <c r="I202" s="83">
        <v>2.544219612282439</v>
      </c>
      <c r="J202" s="83">
        <v>2.574406867600576</v>
      </c>
      <c r="K202" s="95">
        <v>2.1</v>
      </c>
      <c r="L202" s="28"/>
      <c r="M202" s="28"/>
      <c r="N202" s="28"/>
      <c r="U202" s="28"/>
      <c r="X202" s="66"/>
      <c r="Y202" s="66"/>
    </row>
    <row r="203" spans="1:25" x14ac:dyDescent="0.25">
      <c r="A203" s="1">
        <v>38398</v>
      </c>
      <c r="B203" s="83">
        <v>2.2013200935939281</v>
      </c>
      <c r="C203" s="83">
        <v>2.6257577750409489</v>
      </c>
      <c r="D203" s="83">
        <v>1.9124854809207894</v>
      </c>
      <c r="E203" s="83">
        <v>1.6336572996106691</v>
      </c>
      <c r="F203" s="83">
        <v>1.6176318096548847</v>
      </c>
      <c r="G203" s="83">
        <v>1.5667273121482639</v>
      </c>
      <c r="H203" s="83">
        <v>2.2917836421486149</v>
      </c>
      <c r="I203" s="83">
        <v>2.278682388171438</v>
      </c>
      <c r="J203" s="83">
        <v>2.237507018528917</v>
      </c>
      <c r="K203" s="95">
        <v>2.0499999999999998</v>
      </c>
      <c r="L203" s="28"/>
      <c r="M203" s="28"/>
      <c r="N203" s="28"/>
      <c r="U203" s="28"/>
      <c r="X203" s="66"/>
      <c r="Y203" s="66"/>
    </row>
    <row r="204" spans="1:25" x14ac:dyDescent="0.25">
      <c r="A204" s="1">
        <v>38487</v>
      </c>
      <c r="B204" s="83">
        <v>2.1228080328722809</v>
      </c>
      <c r="C204" s="83">
        <v>2.5832581120243114</v>
      </c>
      <c r="D204" s="83">
        <v>2.2991982699909768</v>
      </c>
      <c r="E204" s="83">
        <v>1.9884823214853409</v>
      </c>
      <c r="F204" s="83">
        <v>1.9454780023558937</v>
      </c>
      <c r="G204" s="83">
        <v>1.9791335564572021</v>
      </c>
      <c r="H204" s="83">
        <v>2.5460500143400289</v>
      </c>
      <c r="I204" s="83">
        <v>2.5108938004792414</v>
      </c>
      <c r="J204" s="83">
        <v>2.53772354263615</v>
      </c>
      <c r="K204" s="95">
        <v>2.1</v>
      </c>
      <c r="L204" s="28"/>
      <c r="M204" s="28"/>
      <c r="N204" s="28"/>
      <c r="U204" s="28"/>
      <c r="X204" s="66"/>
      <c r="Y204" s="66"/>
    </row>
    <row r="205" spans="1:25" x14ac:dyDescent="0.25">
      <c r="A205" s="1">
        <v>38579</v>
      </c>
      <c r="B205" s="83">
        <v>2.155609891123822</v>
      </c>
      <c r="C205" s="83">
        <v>3.184020801323717</v>
      </c>
      <c r="D205" s="83">
        <v>2.2398755421809806</v>
      </c>
      <c r="E205" s="83">
        <v>1.9476890404068525</v>
      </c>
      <c r="F205" s="83">
        <v>1.9160192999124526</v>
      </c>
      <c r="G205" s="83">
        <v>1.9486205033625748</v>
      </c>
      <c r="H205" s="83">
        <v>3.0944655433059243</v>
      </c>
      <c r="I205" s="83">
        <v>3.0704988754101992</v>
      </c>
      <c r="J205" s="83">
        <v>3.0990745179012569</v>
      </c>
      <c r="K205" s="95">
        <v>2.1</v>
      </c>
      <c r="L205" s="28"/>
      <c r="M205" s="28"/>
      <c r="N205" s="28"/>
      <c r="U205" s="28"/>
      <c r="X205" s="66"/>
      <c r="Y205" s="66"/>
    </row>
    <row r="206" spans="1:25" x14ac:dyDescent="0.25">
      <c r="A206" s="1">
        <v>38671</v>
      </c>
      <c r="B206" s="83">
        <v>2.2839378713836789</v>
      </c>
      <c r="C206" s="83">
        <v>3.1242309540271629</v>
      </c>
      <c r="D206" s="83">
        <v>2.4654249352862871</v>
      </c>
      <c r="E206" s="83">
        <v>1.9049824041489138</v>
      </c>
      <c r="F206" s="83">
        <v>1.897573624745319</v>
      </c>
      <c r="G206" s="83">
        <v>1.958696054824971</v>
      </c>
      <c r="H206" s="83">
        <v>2.9727603680734793</v>
      </c>
      <c r="I206" s="83">
        <v>2.9791632365585574</v>
      </c>
      <c r="J206" s="83">
        <v>3.028556793443471</v>
      </c>
      <c r="K206" s="95">
        <v>2.1</v>
      </c>
      <c r="L206" s="28"/>
      <c r="M206" s="28"/>
      <c r="N206" s="28"/>
      <c r="U206" s="28"/>
      <c r="X206" s="66"/>
      <c r="Y206" s="66"/>
    </row>
    <row r="207" spans="1:25" x14ac:dyDescent="0.25">
      <c r="A207" s="1">
        <v>38763</v>
      </c>
      <c r="B207" s="83">
        <v>2.1493496138688339</v>
      </c>
      <c r="C207" s="83">
        <v>3.0607370469188933</v>
      </c>
      <c r="D207" s="83">
        <v>2.054789274436442</v>
      </c>
      <c r="E207" s="83">
        <v>1.8753970372961781</v>
      </c>
      <c r="F207" s="83">
        <v>1.8634283767734239</v>
      </c>
      <c r="G207" s="83">
        <v>1.8744763711021406</v>
      </c>
      <c r="H207" s="83">
        <v>2.965361664968702</v>
      </c>
      <c r="I207" s="83">
        <v>2.9562654635424179</v>
      </c>
      <c r="J207" s="83">
        <v>2.9644520448260714</v>
      </c>
      <c r="K207" s="95">
        <v>2.1</v>
      </c>
      <c r="L207" s="28"/>
      <c r="M207" s="28"/>
      <c r="N207" s="28"/>
      <c r="U207" s="28"/>
      <c r="X207" s="66"/>
      <c r="Y207" s="66"/>
    </row>
    <row r="208" spans="1:25" x14ac:dyDescent="0.25">
      <c r="A208" s="1">
        <v>38852</v>
      </c>
      <c r="B208" s="83">
        <v>2.4561085357422074</v>
      </c>
      <c r="C208" s="83">
        <v>3.31245441178174</v>
      </c>
      <c r="D208" s="83">
        <v>2.3716051460390357</v>
      </c>
      <c r="E208" s="83">
        <v>2.2653662464088953</v>
      </c>
      <c r="F208" s="83">
        <v>2.2562169481600725</v>
      </c>
      <c r="G208" s="83">
        <v>2.2324287727131242</v>
      </c>
      <c r="H208" s="83">
        <v>3.3017847485127039</v>
      </c>
      <c r="I208" s="83">
        <v>3.2936722552731279</v>
      </c>
      <c r="J208" s="83">
        <v>3.2747431043807396</v>
      </c>
      <c r="K208" s="95">
        <v>2.1</v>
      </c>
      <c r="L208" s="28"/>
      <c r="M208" s="28"/>
      <c r="N208" s="28"/>
      <c r="U208" s="28"/>
      <c r="X208" s="66"/>
      <c r="Y208" s="66"/>
    </row>
    <row r="209" spans="1:25" x14ac:dyDescent="0.25">
      <c r="A209" s="1">
        <v>38944</v>
      </c>
      <c r="B209" s="83">
        <v>2.6080182448375844</v>
      </c>
      <c r="C209" s="83">
        <v>2.9437368276367559</v>
      </c>
      <c r="D209" s="83">
        <v>2.6041891842799263</v>
      </c>
      <c r="E209" s="83">
        <v>2.4140633543542567</v>
      </c>
      <c r="F209" s="83">
        <v>2.3940145080742159</v>
      </c>
      <c r="G209" s="83">
        <v>2.3739656617941973</v>
      </c>
      <c r="H209" s="83">
        <v>2.8652502520813528</v>
      </c>
      <c r="I209" s="83">
        <v>2.8482961085779079</v>
      </c>
      <c r="J209" s="83">
        <v>2.8322342884167462</v>
      </c>
      <c r="K209" s="95">
        <v>2.1</v>
      </c>
      <c r="L209" s="28"/>
      <c r="M209" s="28"/>
      <c r="N209" s="28"/>
      <c r="U209" s="28"/>
      <c r="X209" s="66"/>
      <c r="Y209" s="66"/>
    </row>
    <row r="210" spans="1:25" x14ac:dyDescent="0.25">
      <c r="A210" s="1">
        <v>39036</v>
      </c>
      <c r="B210" s="83">
        <v>2.3652778556608522</v>
      </c>
      <c r="C210" s="83">
        <v>1.9625223013898019</v>
      </c>
      <c r="D210" s="83">
        <v>1.611817295027185</v>
      </c>
      <c r="E210" s="83">
        <v>2.2650292524769355</v>
      </c>
      <c r="F210" s="83">
        <v>2.2188411309750133</v>
      </c>
      <c r="G210" s="83">
        <v>2.1916716477385911</v>
      </c>
      <c r="H210" s="83">
        <v>1.8950501891506377</v>
      </c>
      <c r="I210" s="83">
        <v>1.8764452083314787</v>
      </c>
      <c r="J210" s="83">
        <v>1.8542964216420099</v>
      </c>
      <c r="K210" s="95">
        <v>2.1</v>
      </c>
      <c r="L210" s="28"/>
      <c r="M210" s="28"/>
      <c r="N210" s="28"/>
      <c r="U210" s="28"/>
      <c r="X210" s="66"/>
      <c r="Y210" s="66"/>
    </row>
    <row r="211" spans="1:25" x14ac:dyDescent="0.25">
      <c r="A211" s="1">
        <v>39128</v>
      </c>
      <c r="B211" s="83">
        <v>2.4787859189794981</v>
      </c>
      <c r="C211" s="83">
        <v>2.3627566247625964</v>
      </c>
      <c r="D211" s="83">
        <v>2.0148036656358448</v>
      </c>
      <c r="E211" s="83">
        <v>2.2372795833595971</v>
      </c>
      <c r="F211" s="83">
        <v>2.2291702332789542</v>
      </c>
      <c r="G211" s="83">
        <v>2.2787273726606827</v>
      </c>
      <c r="H211" s="83">
        <v>2.1790294856538495</v>
      </c>
      <c r="I211" s="83">
        <v>2.1737405791352638</v>
      </c>
      <c r="J211" s="83">
        <v>2.2125258936048331</v>
      </c>
      <c r="K211" s="95">
        <v>2</v>
      </c>
      <c r="L211" s="28"/>
      <c r="M211" s="28"/>
      <c r="N211" s="28"/>
      <c r="U211" s="28"/>
      <c r="X211" s="66"/>
      <c r="Y211" s="66"/>
    </row>
    <row r="212" spans="1:25" x14ac:dyDescent="0.25">
      <c r="A212" s="1">
        <v>39217</v>
      </c>
      <c r="B212" s="83">
        <v>2.0908004778972478</v>
      </c>
      <c r="C212" s="83">
        <v>2.3343643535951308</v>
      </c>
      <c r="D212" s="83">
        <v>2.3836297343487134</v>
      </c>
      <c r="E212" s="83">
        <v>2.0219717353022748</v>
      </c>
      <c r="F212" s="83">
        <v>1.9978367941646979</v>
      </c>
      <c r="G212" s="83">
        <v>2.006775661252691</v>
      </c>
      <c r="H212" s="83">
        <v>2.3476061742391252</v>
      </c>
      <c r="I212" s="83">
        <v>2.3275486177727345</v>
      </c>
      <c r="J212" s="83">
        <v>2.3327810238074509</v>
      </c>
      <c r="K212" s="95">
        <v>2</v>
      </c>
      <c r="L212" s="28"/>
      <c r="M212" s="28"/>
      <c r="N212" s="28"/>
      <c r="U212" s="28"/>
      <c r="X212" s="66"/>
      <c r="Y212" s="66"/>
    </row>
    <row r="213" spans="1:25" x14ac:dyDescent="0.25">
      <c r="A213" s="1">
        <v>39309</v>
      </c>
      <c r="B213" s="83">
        <v>2.0421861074128467</v>
      </c>
      <c r="C213" s="83">
        <v>2.1774929345528271</v>
      </c>
      <c r="D213" s="83">
        <v>1.9774444687062465</v>
      </c>
      <c r="E213" s="83">
        <v>1.8734613709684433</v>
      </c>
      <c r="F213" s="83">
        <v>1.8779050649223583</v>
      </c>
      <c r="G213" s="83">
        <v>1.9223420044614636</v>
      </c>
      <c r="H213" s="83">
        <v>2.0986777117307565</v>
      </c>
      <c r="I213" s="83">
        <v>2.102143736027573</v>
      </c>
      <c r="J213" s="83">
        <v>2.1376704850700978</v>
      </c>
      <c r="K213" s="95">
        <v>2.1</v>
      </c>
      <c r="L213" s="28"/>
      <c r="M213" s="28"/>
      <c r="N213" s="28"/>
      <c r="U213" s="28"/>
      <c r="X213" s="66"/>
      <c r="Y213" s="66"/>
    </row>
    <row r="214" spans="1:25" x14ac:dyDescent="0.25">
      <c r="A214" s="1">
        <v>39401</v>
      </c>
      <c r="B214" s="83">
        <v>2.3084339461401981</v>
      </c>
      <c r="C214" s="83">
        <v>3.386978133428431</v>
      </c>
      <c r="D214" s="83">
        <v>2.2121312353787337</v>
      </c>
      <c r="E214" s="83">
        <v>2.1264550826168405</v>
      </c>
      <c r="F214" s="83">
        <v>2.1193786929908143</v>
      </c>
      <c r="G214" s="83">
        <v>2.0795740013445085</v>
      </c>
      <c r="H214" s="83">
        <v>3.354958616676651</v>
      </c>
      <c r="I214" s="83">
        <v>3.4001198509679309</v>
      </c>
      <c r="J214" s="83">
        <v>3.366248925249482</v>
      </c>
      <c r="K214" s="95">
        <v>2.1</v>
      </c>
      <c r="L214" s="28"/>
      <c r="M214" s="28"/>
      <c r="N214" s="28"/>
      <c r="U214" s="28"/>
      <c r="X214" s="66"/>
      <c r="Y214" s="66"/>
    </row>
    <row r="215" spans="1:25" x14ac:dyDescent="0.25">
      <c r="A215" s="1">
        <v>39493</v>
      </c>
      <c r="B215" s="83">
        <v>2.1446291782729832</v>
      </c>
      <c r="C215" s="83">
        <v>3.2845183663552158</v>
      </c>
      <c r="D215" s="83">
        <v>2.4998294106389762</v>
      </c>
      <c r="E215" s="83">
        <v>2.0126615668689007</v>
      </c>
      <c r="F215" s="83">
        <v>1.9950760573287596</v>
      </c>
      <c r="G215" s="83">
        <v>2.0425569330871252</v>
      </c>
      <c r="H215" s="83">
        <v>3.378139827261073</v>
      </c>
      <c r="I215" s="83">
        <v>3.3635009343058186</v>
      </c>
      <c r="J215" s="83">
        <v>3.4013898337193815</v>
      </c>
      <c r="K215" s="95">
        <v>2.2000000000000002</v>
      </c>
      <c r="L215" s="28"/>
      <c r="M215" s="28"/>
      <c r="N215" s="28"/>
      <c r="U215" s="28"/>
      <c r="X215" s="66"/>
      <c r="Y215" s="66"/>
    </row>
    <row r="216" spans="1:25" x14ac:dyDescent="0.25">
      <c r="A216" s="1">
        <v>39583</v>
      </c>
      <c r="B216" s="83">
        <v>2.148754957415</v>
      </c>
      <c r="C216" s="83">
        <v>3.4112686853200458</v>
      </c>
      <c r="D216" s="83">
        <v>2.6070583112161039</v>
      </c>
      <c r="E216" s="83">
        <v>2.2372833863101071</v>
      </c>
      <c r="F216" s="83">
        <v>2.2372833863101071</v>
      </c>
      <c r="G216" s="83">
        <v>2.2600502622569074</v>
      </c>
      <c r="H216" s="83">
        <v>3.6538559950872518</v>
      </c>
      <c r="I216" s="83">
        <v>3.6538559950872518</v>
      </c>
      <c r="J216" s="83">
        <v>3.6657967009535497</v>
      </c>
      <c r="K216" s="95">
        <v>2.2000000000000002</v>
      </c>
      <c r="L216" s="28"/>
      <c r="M216" s="28"/>
      <c r="N216" s="28"/>
      <c r="U216" s="28"/>
      <c r="X216" s="66"/>
      <c r="Y216" s="66"/>
    </row>
    <row r="217" spans="1:25" x14ac:dyDescent="0.25">
      <c r="A217" s="1">
        <v>39675</v>
      </c>
      <c r="B217" s="83">
        <v>2.1695295398915349</v>
      </c>
      <c r="C217" s="83">
        <v>3.9278674957258453</v>
      </c>
      <c r="D217" s="83">
        <v>2.7719399998759497</v>
      </c>
      <c r="E217" s="83">
        <v>2.4521546730315258</v>
      </c>
      <c r="F217" s="83">
        <v>2.3894352639877381</v>
      </c>
      <c r="G217" s="83">
        <v>2.3380401926879513</v>
      </c>
      <c r="H217" s="83">
        <v>4.3935271130551401</v>
      </c>
      <c r="I217" s="83">
        <v>4.3418186133645342</v>
      </c>
      <c r="J217" s="83">
        <v>4.299434597224705</v>
      </c>
      <c r="K217" s="95">
        <v>2.2000000000000002</v>
      </c>
      <c r="L217" s="28"/>
      <c r="M217" s="28"/>
      <c r="N217" s="28"/>
      <c r="U217" s="28"/>
      <c r="X217" s="66"/>
      <c r="Y217" s="66"/>
    </row>
    <row r="218" spans="1:25" x14ac:dyDescent="0.25">
      <c r="A218" s="1">
        <v>39767</v>
      </c>
      <c r="B218" s="83">
        <v>1.3867917456442003</v>
      </c>
      <c r="C218" s="83">
        <v>1.2386137012881937</v>
      </c>
      <c r="D218" s="83">
        <v>0.79300983553720616</v>
      </c>
      <c r="E218" s="83">
        <v>1.8448299743749619</v>
      </c>
      <c r="F218" s="83">
        <v>1.897638340605301</v>
      </c>
      <c r="G218" s="83">
        <v>1.9365953320866991</v>
      </c>
      <c r="H218" s="83">
        <v>1.7438203001149066</v>
      </c>
      <c r="I218" s="83">
        <v>1.8864126286476379</v>
      </c>
      <c r="J218" s="83">
        <v>1.9233188783855049</v>
      </c>
      <c r="K218" s="95">
        <v>2.2000000000000002</v>
      </c>
      <c r="L218" s="28"/>
      <c r="M218" s="28"/>
      <c r="N218" s="28"/>
      <c r="U218" s="28"/>
      <c r="X218" s="66"/>
      <c r="Y218" s="66"/>
    </row>
    <row r="219" spans="1:25" x14ac:dyDescent="0.25">
      <c r="A219" s="1">
        <v>39859</v>
      </c>
      <c r="B219" s="83">
        <v>0.85219707057255789</v>
      </c>
      <c r="C219" s="83">
        <v>-0.25662959794695572</v>
      </c>
      <c r="D219" s="83">
        <v>0.4352684420904529</v>
      </c>
      <c r="E219" s="83">
        <v>1.7536458961070256</v>
      </c>
      <c r="F219" s="83">
        <v>1.7553676888376168</v>
      </c>
      <c r="G219" s="83">
        <v>1.7811945797964857</v>
      </c>
      <c r="H219" s="83">
        <v>0.7681883557942415</v>
      </c>
      <c r="I219" s="83">
        <v>0.76901972847367439</v>
      </c>
      <c r="J219" s="83">
        <v>0.79146679081831817</v>
      </c>
      <c r="K219" s="95">
        <v>2.2000000000000002</v>
      </c>
      <c r="L219" s="28"/>
      <c r="M219" s="28"/>
      <c r="N219" s="28"/>
      <c r="U219" s="28"/>
      <c r="X219" s="66"/>
      <c r="Y219" s="66"/>
    </row>
    <row r="220" spans="1:25" x14ac:dyDescent="0.25">
      <c r="A220" s="1">
        <v>39948</v>
      </c>
      <c r="B220" s="83">
        <v>0.82423702383604969</v>
      </c>
      <c r="C220" s="83">
        <v>-0.82494969818914798</v>
      </c>
      <c r="D220" s="83">
        <v>1.2072743473738878</v>
      </c>
      <c r="E220" s="83">
        <v>1.6134460065809098</v>
      </c>
      <c r="F220" s="83">
        <v>1.6209243194735157</v>
      </c>
      <c r="G220" s="83">
        <v>1.6227938976966838</v>
      </c>
      <c r="H220" s="83">
        <v>-0.19904422083818485</v>
      </c>
      <c r="I220" s="83">
        <v>-0.19170618504692483</v>
      </c>
      <c r="J220" s="83">
        <v>-0.18987167609910705</v>
      </c>
      <c r="K220" s="95">
        <v>2.27</v>
      </c>
      <c r="L220" s="28"/>
      <c r="M220" s="28"/>
      <c r="N220" s="28"/>
      <c r="U220" s="28"/>
      <c r="X220" s="66"/>
      <c r="Y220" s="66"/>
    </row>
    <row r="221" spans="1:25" x14ac:dyDescent="0.25">
      <c r="A221" s="1">
        <v>40040</v>
      </c>
      <c r="B221" s="83">
        <v>0.66701142995850837</v>
      </c>
      <c r="C221" s="83">
        <v>-1.1965883610301931</v>
      </c>
      <c r="D221" s="83">
        <v>1.6321721919352994</v>
      </c>
      <c r="E221" s="83">
        <v>1.3302121651246557</v>
      </c>
      <c r="F221" s="83">
        <v>1.3144205402593423</v>
      </c>
      <c r="G221" s="83">
        <v>1.2772637758704075</v>
      </c>
      <c r="H221" s="83">
        <v>-0.64294977011598586</v>
      </c>
      <c r="I221" s="83">
        <v>-0.65745921485766967</v>
      </c>
      <c r="J221" s="83">
        <v>-0.69191914611916872</v>
      </c>
      <c r="K221" s="95">
        <v>2.15</v>
      </c>
      <c r="L221" s="28"/>
      <c r="M221" s="28"/>
      <c r="N221" s="28"/>
      <c r="U221" s="28"/>
      <c r="X221" s="66"/>
      <c r="Y221" s="66"/>
    </row>
    <row r="222" spans="1:25" x14ac:dyDescent="0.25">
      <c r="A222" s="1">
        <v>40132</v>
      </c>
      <c r="B222" s="83">
        <v>1.3741602940555264</v>
      </c>
      <c r="C222" s="83">
        <v>1.1819324062440018</v>
      </c>
      <c r="D222" s="83">
        <v>1.5047509305891715</v>
      </c>
      <c r="E222" s="83">
        <v>1.422134871043701</v>
      </c>
      <c r="F222" s="83">
        <v>1.4666345280255122</v>
      </c>
      <c r="G222" s="83">
        <v>1.5176237183171626</v>
      </c>
      <c r="H222" s="83">
        <v>1.2677414909742168</v>
      </c>
      <c r="I222" s="83">
        <v>1.181388085067292</v>
      </c>
      <c r="J222" s="83">
        <v>1.2264020945294218</v>
      </c>
      <c r="K222" s="95">
        <v>2.1</v>
      </c>
      <c r="L222" s="28"/>
      <c r="M222" s="28"/>
      <c r="N222" s="28"/>
      <c r="U222" s="28"/>
      <c r="X222" s="66"/>
      <c r="Y222" s="66"/>
    </row>
    <row r="223" spans="1:25" x14ac:dyDescent="0.25">
      <c r="A223" s="1">
        <v>40224</v>
      </c>
      <c r="B223" s="83">
        <v>1.7216794296276872</v>
      </c>
      <c r="C223" s="83">
        <v>2.2630789022298536</v>
      </c>
      <c r="D223" s="83">
        <v>1.5422298374866639</v>
      </c>
      <c r="E223" s="83">
        <v>1.3848187625377983</v>
      </c>
      <c r="F223" s="83">
        <v>1.3801965370286329</v>
      </c>
      <c r="G223" s="83">
        <v>1.4042321096761512</v>
      </c>
      <c r="H223" s="83">
        <v>1.9898754253151241</v>
      </c>
      <c r="I223" s="83">
        <v>1.9852649632546182</v>
      </c>
      <c r="J223" s="83">
        <v>2.0046289039087561</v>
      </c>
      <c r="K223" s="95">
        <v>2.1</v>
      </c>
      <c r="L223" s="28"/>
      <c r="M223" s="28"/>
      <c r="N223" s="28"/>
      <c r="U223" s="28"/>
      <c r="X223" s="66"/>
      <c r="Y223" s="66"/>
    </row>
    <row r="224" spans="1:25" x14ac:dyDescent="0.25">
      <c r="A224" s="1">
        <v>40313</v>
      </c>
      <c r="B224" s="83">
        <v>1.5981735159817267</v>
      </c>
      <c r="C224" s="83">
        <v>2.0159955579758915</v>
      </c>
      <c r="D224" s="83">
        <v>1.549603151032497</v>
      </c>
      <c r="E224" s="83">
        <v>1.4901043441422734</v>
      </c>
      <c r="F224" s="83">
        <v>1.4661595277345452</v>
      </c>
      <c r="G224" s="83">
        <v>1.4624757098256724</v>
      </c>
      <c r="H224" s="83">
        <v>1.9354838709677358</v>
      </c>
      <c r="I224" s="83">
        <v>1.9115890083631903</v>
      </c>
      <c r="J224" s="83">
        <v>1.9097509420090031</v>
      </c>
      <c r="K224" s="95">
        <v>2.15</v>
      </c>
      <c r="L224" s="28"/>
      <c r="M224" s="28"/>
      <c r="N224" s="28"/>
      <c r="U224" s="28"/>
      <c r="X224" s="66"/>
      <c r="Y224" s="66"/>
    </row>
    <row r="225" spans="1:25" x14ac:dyDescent="0.25">
      <c r="A225" s="1">
        <v>40405</v>
      </c>
      <c r="B225" s="83">
        <v>1.3943784531834869</v>
      </c>
      <c r="C225" s="83">
        <v>1.513319759056575</v>
      </c>
      <c r="D225" s="83">
        <v>1.4623991074014464</v>
      </c>
      <c r="E225" s="83">
        <v>1.2872740618405487</v>
      </c>
      <c r="F225" s="83">
        <v>1.2927791540508382</v>
      </c>
      <c r="G225" s="83">
        <v>1.2184604092118523</v>
      </c>
      <c r="H225" s="83">
        <v>1.4306830416613403</v>
      </c>
      <c r="I225" s="83">
        <v>1.4361575941166826</v>
      </c>
      <c r="J225" s="83">
        <v>1.372287815471096</v>
      </c>
      <c r="K225" s="95">
        <v>2.1</v>
      </c>
      <c r="L225" s="28"/>
      <c r="M225" s="28"/>
      <c r="N225" s="28"/>
      <c r="U225" s="28"/>
      <c r="X225" s="66"/>
      <c r="Y225" s="66"/>
    </row>
    <row r="226" spans="1:25" x14ac:dyDescent="0.25">
      <c r="A226" s="1">
        <v>40497</v>
      </c>
      <c r="B226" s="83">
        <v>1.0856767767277509</v>
      </c>
      <c r="C226" s="83">
        <v>1.3807038221922863</v>
      </c>
      <c r="D226" s="83">
        <v>1.4498193078165134</v>
      </c>
      <c r="E226" s="83">
        <v>0.80784292247446654</v>
      </c>
      <c r="F226" s="83">
        <v>0.83796587890569985</v>
      </c>
      <c r="G226" s="83">
        <v>0.80784292247446654</v>
      </c>
      <c r="H226" s="83">
        <v>1.1501545321889184</v>
      </c>
      <c r="I226" s="83">
        <v>1.155592615083445</v>
      </c>
      <c r="J226" s="83">
        <v>1.1284022006108785</v>
      </c>
      <c r="K226" s="95">
        <v>2</v>
      </c>
      <c r="L226" s="28"/>
      <c r="M226" s="28"/>
      <c r="N226" s="28"/>
      <c r="U226" s="28"/>
      <c r="X226" s="66"/>
      <c r="Y226" s="66"/>
    </row>
    <row r="227" spans="1:25" x14ac:dyDescent="0.25">
      <c r="A227" s="1">
        <v>40589</v>
      </c>
      <c r="B227" s="83">
        <v>1.1837391620372673</v>
      </c>
      <c r="C227" s="83">
        <v>1.8387478902621712</v>
      </c>
      <c r="D227" s="83">
        <v>1.5871796174256048</v>
      </c>
      <c r="E227" s="83">
        <v>0.86452446604239341</v>
      </c>
      <c r="F227" s="83">
        <v>0.85724426001254628</v>
      </c>
      <c r="G227" s="83">
        <v>0.88818513563932999</v>
      </c>
      <c r="H227" s="83">
        <v>1.5545396344487372</v>
      </c>
      <c r="I227" s="83">
        <v>1.5437191729560595</v>
      </c>
      <c r="J227" s="83">
        <v>1.5716720318121657</v>
      </c>
      <c r="K227" s="95">
        <v>2.1</v>
      </c>
      <c r="L227" s="28"/>
      <c r="M227" s="28"/>
      <c r="N227" s="28"/>
      <c r="U227" s="28"/>
      <c r="X227" s="66"/>
      <c r="Y227" s="66"/>
    </row>
    <row r="228" spans="1:25" x14ac:dyDescent="0.25">
      <c r="A228" s="1">
        <v>40678</v>
      </c>
      <c r="B228" s="83">
        <v>1.5015792471392286</v>
      </c>
      <c r="C228" s="83">
        <v>2.6805807052617148</v>
      </c>
      <c r="D228" s="83">
        <v>2.1167596984686066</v>
      </c>
      <c r="E228" s="83">
        <v>1.2601341843173186</v>
      </c>
      <c r="F228" s="83">
        <v>1.2810153703686877</v>
      </c>
      <c r="G228" s="83">
        <v>1.3055280670376757</v>
      </c>
      <c r="H228" s="83">
        <v>2.4877327175638619</v>
      </c>
      <c r="I228" s="83">
        <v>2.5057728387934741</v>
      </c>
      <c r="J228" s="83">
        <v>2.5274209842690132</v>
      </c>
      <c r="K228" s="95">
        <v>2.27</v>
      </c>
      <c r="L228" s="28"/>
      <c r="M228" s="28"/>
      <c r="N228" s="28"/>
      <c r="U228" s="28"/>
      <c r="X228" s="66"/>
      <c r="Y228" s="66"/>
    </row>
    <row r="229" spans="1:25" x14ac:dyDescent="0.25">
      <c r="A229" s="1">
        <v>40770</v>
      </c>
      <c r="B229" s="83">
        <v>1.8084435391312548</v>
      </c>
      <c r="C229" s="83">
        <v>2.9574919298392288</v>
      </c>
      <c r="D229" s="83">
        <v>1.6249354000955396</v>
      </c>
      <c r="E229" s="83">
        <v>1.6401910233523331</v>
      </c>
      <c r="F229" s="83">
        <v>1.627504462950724</v>
      </c>
      <c r="G229" s="83">
        <v>1.6338477431515397</v>
      </c>
      <c r="H229" s="83">
        <v>2.8748560322487737</v>
      </c>
      <c r="I229" s="83">
        <v>2.8622588540166971</v>
      </c>
      <c r="J229" s="83">
        <v>2.8685574431327465</v>
      </c>
      <c r="K229" s="95">
        <v>2.25</v>
      </c>
      <c r="L229" s="28"/>
      <c r="M229" s="28"/>
      <c r="N229" s="28"/>
      <c r="U229" s="28"/>
      <c r="X229" s="66"/>
      <c r="Y229" s="66"/>
    </row>
    <row r="230" spans="1:25" x14ac:dyDescent="0.25">
      <c r="A230" s="1">
        <v>40862</v>
      </c>
      <c r="B230" s="83">
        <v>1.8491223368618526</v>
      </c>
      <c r="C230" s="83">
        <v>2.6397193157282839</v>
      </c>
      <c r="D230" s="83">
        <v>1.7149720968195226</v>
      </c>
      <c r="E230" s="83">
        <v>1.7370220927497293</v>
      </c>
      <c r="F230" s="83">
        <v>1.7958275281813707</v>
      </c>
      <c r="G230" s="83">
        <v>1.7940181301680846</v>
      </c>
      <c r="H230" s="83">
        <v>2.5529895319369889</v>
      </c>
      <c r="I230" s="83">
        <v>2.672982726352835</v>
      </c>
      <c r="J230" s="83">
        <v>2.6720872547527197</v>
      </c>
      <c r="K230" s="95">
        <v>2.15</v>
      </c>
      <c r="L230" s="28"/>
      <c r="M230" s="28"/>
      <c r="N230" s="28"/>
      <c r="U230" s="28"/>
      <c r="X230" s="66"/>
      <c r="Y230" s="66"/>
    </row>
    <row r="231" spans="1:25" x14ac:dyDescent="0.25">
      <c r="A231" s="1">
        <v>40954</v>
      </c>
      <c r="B231" s="83">
        <v>2.0442300785058265</v>
      </c>
      <c r="C231" s="83">
        <v>2.4592104585928309</v>
      </c>
      <c r="D231" s="83">
        <v>1.7974135003786085</v>
      </c>
      <c r="E231" s="83">
        <v>1.9366815965682349</v>
      </c>
      <c r="F231" s="83">
        <v>1.9384839991709146</v>
      </c>
      <c r="G231" s="83">
        <v>1.9826428629363013</v>
      </c>
      <c r="H231" s="83">
        <v>2.2962916973400693</v>
      </c>
      <c r="I231" s="83">
        <v>2.2989525220183271</v>
      </c>
      <c r="J231" s="83">
        <v>2.337091009073422</v>
      </c>
      <c r="K231" s="95">
        <v>2.15</v>
      </c>
      <c r="L231" s="28"/>
      <c r="M231" s="28"/>
      <c r="N231" s="28"/>
      <c r="U231" s="28"/>
      <c r="X231" s="66"/>
      <c r="Y231" s="66"/>
    </row>
    <row r="232" spans="1:25" x14ac:dyDescent="0.25">
      <c r="A232" s="1">
        <v>41044</v>
      </c>
      <c r="B232" s="83">
        <v>1.8701219201142649</v>
      </c>
      <c r="C232" s="83">
        <v>1.7074413863404914</v>
      </c>
      <c r="D232" s="83">
        <v>2.0199639845020378</v>
      </c>
      <c r="E232" s="83">
        <v>1.8055717345137445</v>
      </c>
      <c r="F232" s="83">
        <v>1.8100520613983928</v>
      </c>
      <c r="G232" s="83">
        <v>1.795715015367505</v>
      </c>
      <c r="H232" s="83">
        <v>1.6482887893481735</v>
      </c>
      <c r="I232" s="83">
        <v>1.6535689456407932</v>
      </c>
      <c r="J232" s="83">
        <v>1.6394885288604444</v>
      </c>
      <c r="K232" s="95">
        <v>2.2000000000000002</v>
      </c>
      <c r="L232" s="28"/>
      <c r="M232" s="28"/>
      <c r="N232" s="28"/>
      <c r="U232" s="28"/>
      <c r="X232" s="66"/>
      <c r="Y232" s="66"/>
    </row>
    <row r="233" spans="1:25" x14ac:dyDescent="0.25">
      <c r="A233" s="1">
        <v>41136</v>
      </c>
      <c r="B233" s="83">
        <v>1.7001482805549362</v>
      </c>
      <c r="C233" s="83">
        <v>1.5331696328916067</v>
      </c>
      <c r="D233" s="83">
        <v>1.8847496948475095</v>
      </c>
      <c r="E233" s="83">
        <v>1.6390518825019074</v>
      </c>
      <c r="F233" s="83">
        <v>1.5837628636144796</v>
      </c>
      <c r="G233" s="83">
        <v>1.5819793468761612</v>
      </c>
      <c r="H233" s="83">
        <v>1.5031541739213949</v>
      </c>
      <c r="I233" s="83">
        <v>1.4532823532499739</v>
      </c>
      <c r="J233" s="83">
        <v>1.4515324648053607</v>
      </c>
      <c r="K233" s="95">
        <v>2.2000000000000002</v>
      </c>
      <c r="L233" s="28"/>
      <c r="M233" s="28"/>
      <c r="N233" s="28"/>
      <c r="U233" s="28"/>
      <c r="X233" s="66"/>
      <c r="Y233" s="66"/>
    </row>
    <row r="234" spans="1:25" x14ac:dyDescent="0.25">
      <c r="A234" s="1">
        <v>41228</v>
      </c>
      <c r="B234" s="83">
        <v>1.7872142329450558</v>
      </c>
      <c r="C234" s="83">
        <v>1.7668058940725428</v>
      </c>
      <c r="D234" s="83">
        <v>1.95495963815151</v>
      </c>
      <c r="E234" s="83">
        <v>1.4746666666666686</v>
      </c>
      <c r="F234" s="83">
        <v>1.494222222222219</v>
      </c>
      <c r="G234" s="83">
        <v>1.5182222222222208</v>
      </c>
      <c r="H234" s="83">
        <v>1.4983463213285253</v>
      </c>
      <c r="I234" s="83">
        <v>1.5672859598753863</v>
      </c>
      <c r="J234" s="83">
        <v>1.5873569938827048</v>
      </c>
      <c r="K234" s="95">
        <v>2.1</v>
      </c>
      <c r="L234" s="28"/>
      <c r="M234" s="28"/>
      <c r="N234" s="28"/>
      <c r="U234" s="28"/>
      <c r="X234" s="66"/>
      <c r="Y234" s="66"/>
    </row>
    <row r="235" spans="1:25" x14ac:dyDescent="0.25">
      <c r="A235" s="1">
        <v>41320</v>
      </c>
      <c r="B235" s="83">
        <v>1.5547532608586323</v>
      </c>
      <c r="C235" s="83">
        <v>1.4618120441256321</v>
      </c>
      <c r="D235" s="83">
        <v>1.7622592430103001</v>
      </c>
      <c r="E235" s="83">
        <v>1.2588179134032318</v>
      </c>
      <c r="F235" s="83">
        <v>1.2835699510263199</v>
      </c>
      <c r="G235" s="83">
        <v>1.2844539523700016</v>
      </c>
      <c r="H235" s="83">
        <v>1.1925411968777055</v>
      </c>
      <c r="I235" s="83">
        <v>1.2142237640936804</v>
      </c>
      <c r="J235" s="83">
        <v>1.2150910667823034</v>
      </c>
      <c r="K235" s="95">
        <v>2</v>
      </c>
      <c r="L235" s="28"/>
      <c r="M235" s="28"/>
      <c r="N235" s="28"/>
      <c r="U235" s="28"/>
      <c r="X235" s="66"/>
      <c r="Y235" s="66"/>
    </row>
    <row r="236" spans="1:25" x14ac:dyDescent="0.25">
      <c r="A236" s="1">
        <v>41409</v>
      </c>
      <c r="B236" s="83">
        <v>1.4451966989824427</v>
      </c>
      <c r="C236" s="83">
        <v>1.288900025056372</v>
      </c>
      <c r="D236" s="83">
        <v>1.7322530426094662</v>
      </c>
      <c r="E236" s="83">
        <v>1.2212629926685814</v>
      </c>
      <c r="F236" s="83">
        <v>1.2193487873509268</v>
      </c>
      <c r="G236" s="83">
        <v>1.1762791677035311</v>
      </c>
      <c r="H236" s="83">
        <v>1.1044917257683196</v>
      </c>
      <c r="I236" s="83">
        <v>1.1035460992907753</v>
      </c>
      <c r="J236" s="83">
        <v>1.0666666666666602</v>
      </c>
      <c r="K236" s="95">
        <v>2</v>
      </c>
      <c r="L236" s="28"/>
      <c r="M236" s="28"/>
      <c r="N236" s="28"/>
      <c r="U236" s="28"/>
      <c r="X236" s="66"/>
      <c r="Y236" s="66"/>
    </row>
    <row r="237" spans="1:25" x14ac:dyDescent="0.25">
      <c r="A237" s="1">
        <v>41501</v>
      </c>
      <c r="B237" s="83">
        <v>1.5458975792921548</v>
      </c>
      <c r="C237" s="83">
        <v>1.405086693649138</v>
      </c>
      <c r="D237" s="83">
        <v>1.8174351166714287</v>
      </c>
      <c r="E237" s="83">
        <v>1.1769306335777996</v>
      </c>
      <c r="F237" s="83">
        <v>1.1893294165895796</v>
      </c>
      <c r="G237" s="83">
        <v>1.1712081183416156</v>
      </c>
      <c r="H237" s="83">
        <v>1.1281346228094291</v>
      </c>
      <c r="I237" s="83">
        <v>1.1394348026706247</v>
      </c>
      <c r="J237" s="83">
        <v>1.1243678961890158</v>
      </c>
      <c r="K237" s="95">
        <v>2</v>
      </c>
      <c r="L237" s="28"/>
      <c r="M237" s="28"/>
      <c r="N237" s="28"/>
      <c r="U237" s="28"/>
      <c r="X237" s="66"/>
      <c r="Y237" s="66"/>
    </row>
    <row r="238" spans="1:25" x14ac:dyDescent="0.25">
      <c r="A238" s="1">
        <v>41593</v>
      </c>
      <c r="B238" s="83">
        <v>1.592777816442803</v>
      </c>
      <c r="C238" s="83">
        <v>1.2620992586409141</v>
      </c>
      <c r="D238" s="83">
        <v>1.7598849043848119</v>
      </c>
      <c r="E238" s="83">
        <v>1.1265650698280227</v>
      </c>
      <c r="F238" s="83">
        <v>1.1626912070883177</v>
      </c>
      <c r="G238" s="83">
        <v>1.167444646201532</v>
      </c>
      <c r="H238" s="83">
        <v>0.89193599819923364</v>
      </c>
      <c r="I238" s="83">
        <v>0.97916002325972862</v>
      </c>
      <c r="J238" s="83">
        <v>0.9838494869726766</v>
      </c>
      <c r="K238" s="95">
        <v>2</v>
      </c>
      <c r="L238" s="28"/>
      <c r="M238" s="28"/>
      <c r="N238" s="28"/>
      <c r="U238" s="28"/>
      <c r="X238" s="66"/>
      <c r="Y238" s="66"/>
    </row>
    <row r="239" spans="1:25" x14ac:dyDescent="0.25">
      <c r="A239" s="1">
        <v>41685</v>
      </c>
      <c r="B239" s="83">
        <v>1.5349118168404452</v>
      </c>
      <c r="C239" s="83">
        <v>1.383318975333947</v>
      </c>
      <c r="D239" s="83">
        <v>1.5598835112465625</v>
      </c>
      <c r="E239" s="83">
        <v>1.1407780788690758</v>
      </c>
      <c r="F239" s="83">
        <v>1.1331981580792405</v>
      </c>
      <c r="G239" s="83">
        <v>1.1237232570919575</v>
      </c>
      <c r="H239" s="83">
        <v>1.0691335621884068</v>
      </c>
      <c r="I239" s="83">
        <v>1.0616505626280137</v>
      </c>
      <c r="J239" s="83">
        <v>1.0532321881226103</v>
      </c>
      <c r="K239" s="95">
        <v>2</v>
      </c>
      <c r="L239" s="28"/>
      <c r="M239" s="28"/>
      <c r="N239" s="28"/>
      <c r="U239" s="28"/>
      <c r="X239" s="66"/>
      <c r="Y239" s="66"/>
    </row>
    <row r="240" spans="1:25" x14ac:dyDescent="0.25">
      <c r="A240" s="1">
        <v>41774</v>
      </c>
      <c r="B240" s="83">
        <v>1.7267081971744869</v>
      </c>
      <c r="C240" s="83">
        <v>1.8187035552784891</v>
      </c>
      <c r="D240" s="83">
        <v>1.6999815694596077</v>
      </c>
      <c r="E240" s="83">
        <v>1.4800472255017683</v>
      </c>
      <c r="F240" s="83">
        <v>1.4800472255017683</v>
      </c>
      <c r="G240" s="83">
        <v>1.4847697756788625</v>
      </c>
      <c r="H240" s="83">
        <v>1.5904888208155166</v>
      </c>
      <c r="I240" s="83">
        <v>1.5914227543567971</v>
      </c>
      <c r="J240" s="83">
        <v>1.5951584885219638</v>
      </c>
      <c r="K240" s="95">
        <v>2</v>
      </c>
      <c r="L240" s="28"/>
      <c r="M240" s="28"/>
      <c r="N240" s="28"/>
      <c r="U240" s="28"/>
      <c r="X240" s="66"/>
      <c r="Y240" s="66"/>
    </row>
    <row r="241" spans="1:25" x14ac:dyDescent="0.25">
      <c r="A241" s="1">
        <v>41866</v>
      </c>
      <c r="B241" s="83">
        <v>1.7249518114944351</v>
      </c>
      <c r="C241" s="83">
        <v>1.694080081993854</v>
      </c>
      <c r="D241" s="83">
        <v>1.9574905899815365</v>
      </c>
      <c r="E241" s="83">
        <v>1.4766780860595574</v>
      </c>
      <c r="F241" s="83">
        <v>1.4860896736061502</v>
      </c>
      <c r="G241" s="83">
        <v>1.4766780860595574</v>
      </c>
      <c r="H241" s="83">
        <v>1.4843750000000044</v>
      </c>
      <c r="I241" s="83">
        <v>1.4918154761904834</v>
      </c>
      <c r="J241" s="83">
        <v>1.4843750000000044</v>
      </c>
      <c r="K241" s="95">
        <v>2</v>
      </c>
      <c r="L241" s="28"/>
      <c r="M241" s="28"/>
      <c r="N241" s="28"/>
      <c r="U241" s="28"/>
      <c r="X241" s="66"/>
      <c r="Y241" s="66"/>
    </row>
    <row r="242" spans="1:25" x14ac:dyDescent="0.25">
      <c r="A242" s="1">
        <v>41958</v>
      </c>
      <c r="B242" s="83">
        <v>1.5208306828079499</v>
      </c>
      <c r="C242" s="83">
        <v>1.1531365313653064</v>
      </c>
      <c r="D242" s="83">
        <v>1.6297272520692685</v>
      </c>
      <c r="E242" s="83">
        <v>1.4145943359943125</v>
      </c>
      <c r="F242" s="83">
        <v>1.408965976567278</v>
      </c>
      <c r="G242" s="83">
        <v>1.4145943359943125</v>
      </c>
      <c r="H242" s="83">
        <v>1.1002978040430822</v>
      </c>
      <c r="I242" s="83">
        <v>1.1207080499865407</v>
      </c>
      <c r="J242" s="83">
        <v>1.1244190037944524</v>
      </c>
      <c r="K242" s="95">
        <v>2</v>
      </c>
      <c r="L242" s="28"/>
      <c r="M242" s="28"/>
      <c r="N242" s="28"/>
      <c r="U242" s="28"/>
      <c r="X242" s="66"/>
      <c r="Y242" s="66"/>
    </row>
    <row r="243" spans="1:25" x14ac:dyDescent="0.25">
      <c r="A243" s="1">
        <v>42050</v>
      </c>
      <c r="B243" s="83">
        <v>1.3702905406064447</v>
      </c>
      <c r="C243" s="83">
        <v>0.25101088039380937</v>
      </c>
      <c r="D243" s="83">
        <v>1.1251917500712194</v>
      </c>
      <c r="E243" s="83">
        <v>1.3280709302108118</v>
      </c>
      <c r="F243" s="83">
        <v>1.3140420119339247</v>
      </c>
      <c r="G243" s="83">
        <v>1.3233946241185235</v>
      </c>
      <c r="H243" s="83">
        <v>0.28015089315434061</v>
      </c>
      <c r="I243" s="83">
        <v>0.268131217870482</v>
      </c>
      <c r="J243" s="83">
        <v>0.2755279411220668</v>
      </c>
      <c r="K243" s="95">
        <v>2</v>
      </c>
      <c r="L243" s="28"/>
      <c r="M243" s="28"/>
      <c r="N243" s="28"/>
      <c r="U243" s="28"/>
      <c r="X243" s="66"/>
      <c r="Y243" s="66"/>
    </row>
    <row r="244" spans="1:25" x14ac:dyDescent="0.25">
      <c r="A244" s="1">
        <v>42139</v>
      </c>
      <c r="B244" s="83">
        <v>1.304347826086949</v>
      </c>
      <c r="C244" s="83">
        <v>0.23518207174024752</v>
      </c>
      <c r="D244" s="83">
        <v>1.6749907764198824</v>
      </c>
      <c r="E244" s="83">
        <v>1.2849990728722283</v>
      </c>
      <c r="F244" s="83">
        <v>1.293343222696075</v>
      </c>
      <c r="G244" s="83">
        <v>1.3016873725199218</v>
      </c>
      <c r="H244" s="83">
        <v>0.23735989809103852</v>
      </c>
      <c r="I244" s="83">
        <v>0.24469147795485036</v>
      </c>
      <c r="J244" s="83">
        <v>0.25110661033569404</v>
      </c>
      <c r="K244" s="95">
        <v>1.98</v>
      </c>
      <c r="L244" s="28"/>
      <c r="M244" s="28"/>
      <c r="N244" s="28"/>
      <c r="U244" s="28"/>
      <c r="X244" s="66"/>
      <c r="Y244" s="66"/>
    </row>
    <row r="245" spans="1:25" x14ac:dyDescent="0.25">
      <c r="A245" s="1">
        <v>42231</v>
      </c>
      <c r="B245" s="83">
        <v>1.2190877627177521</v>
      </c>
      <c r="C245" s="83">
        <v>0.19381723035178933</v>
      </c>
      <c r="D245" s="83">
        <v>1.6773763838942912</v>
      </c>
      <c r="E245" s="83">
        <v>1.2805824525094156</v>
      </c>
      <c r="F245" s="83">
        <v>1.2888979229802588</v>
      </c>
      <c r="G245" s="83">
        <v>1.2972133934511021</v>
      </c>
      <c r="H245" s="83">
        <v>0.25950055280927753</v>
      </c>
      <c r="I245" s="83">
        <v>0.26681042753629036</v>
      </c>
      <c r="J245" s="83">
        <v>0.27320656792244602</v>
      </c>
      <c r="K245" s="95">
        <v>2</v>
      </c>
      <c r="L245" s="28"/>
      <c r="M245" s="28"/>
      <c r="N245" s="28"/>
      <c r="U245" s="28"/>
      <c r="X245" s="66"/>
      <c r="Y245" s="66"/>
    </row>
    <row r="246" spans="1:25" x14ac:dyDescent="0.25">
      <c r="A246" s="1">
        <v>42323</v>
      </c>
      <c r="B246" s="83">
        <v>1.1481178001638837</v>
      </c>
      <c r="C246" s="83">
        <v>0.21053448593688628</v>
      </c>
      <c r="D246" s="83">
        <v>1.5242068909246509</v>
      </c>
      <c r="E246" s="83">
        <v>1.3622370919279536</v>
      </c>
      <c r="F246" s="83">
        <v>1.3880440192445942</v>
      </c>
      <c r="G246" s="83">
        <v>1.3769839075374657</v>
      </c>
      <c r="H246" s="83">
        <v>0.41437222151077258</v>
      </c>
      <c r="I246" s="83">
        <v>0.47840324911727627</v>
      </c>
      <c r="J246" s="83">
        <v>0.46834123049339649</v>
      </c>
      <c r="K246" s="95">
        <v>1.9</v>
      </c>
      <c r="L246" s="28"/>
      <c r="M246" s="28"/>
      <c r="N246" s="28"/>
      <c r="U246" s="28"/>
      <c r="X246" s="66"/>
      <c r="Y246" s="66"/>
    </row>
    <row r="247" spans="1:25" x14ac:dyDescent="0.25">
      <c r="A247" s="1">
        <v>42415</v>
      </c>
      <c r="B247" s="83">
        <v>1.372933864419168</v>
      </c>
      <c r="C247" s="83">
        <v>0.68197539043091115</v>
      </c>
      <c r="D247" s="83">
        <v>1.3882897868771948</v>
      </c>
      <c r="E247" s="83">
        <v>1.6541311903492284</v>
      </c>
      <c r="F247" s="83">
        <v>1.6716011695691257</v>
      </c>
      <c r="G247" s="83">
        <v>1.6412585740819274</v>
      </c>
      <c r="H247" s="83">
        <v>1.0257824348545386</v>
      </c>
      <c r="I247" s="83">
        <v>1.0386506732846135</v>
      </c>
      <c r="J247" s="83">
        <v>1.0119950365365948</v>
      </c>
      <c r="K247" s="95">
        <v>1.97</v>
      </c>
      <c r="L247" s="28"/>
      <c r="M247" s="28"/>
      <c r="N247" s="28"/>
      <c r="U247" s="28"/>
      <c r="X247" s="66"/>
      <c r="Y247" s="66"/>
    </row>
    <row r="248" spans="1:25" x14ac:dyDescent="0.25">
      <c r="A248" s="1">
        <v>42505</v>
      </c>
      <c r="B248" s="83">
        <v>1.4877759043531613</v>
      </c>
      <c r="C248" s="83">
        <v>0.82508410816262145</v>
      </c>
      <c r="D248" s="83">
        <v>1.7724480437364853</v>
      </c>
      <c r="E248" s="83">
        <v>1.5925401106184456</v>
      </c>
      <c r="F248" s="83">
        <v>1.6089957489600959</v>
      </c>
      <c r="G248" s="83">
        <v>1.6135667596105518</v>
      </c>
      <c r="H248" s="83">
        <v>0.93722595732244063</v>
      </c>
      <c r="I248" s="83">
        <v>0.95275504238527819</v>
      </c>
      <c r="J248" s="83">
        <v>0.95640894475299554</v>
      </c>
      <c r="K248" s="95">
        <v>2</v>
      </c>
      <c r="L248" s="28"/>
      <c r="M248" s="28"/>
      <c r="N248" s="28"/>
      <c r="U248" s="28"/>
      <c r="X248" s="66"/>
      <c r="Y248" s="66"/>
    </row>
    <row r="249" spans="1:25" x14ac:dyDescent="0.25">
      <c r="A249" s="1">
        <v>42597</v>
      </c>
      <c r="B249" s="83">
        <v>1.6533109198750839</v>
      </c>
      <c r="C249" s="83">
        <v>0.95947383692813748</v>
      </c>
      <c r="D249" s="83">
        <v>1.8098333197969385</v>
      </c>
      <c r="E249" s="83">
        <v>1.688075066047201</v>
      </c>
      <c r="F249" s="83">
        <v>1.6844310831739095</v>
      </c>
      <c r="G249" s="83">
        <v>1.6908080532021641</v>
      </c>
      <c r="H249" s="83">
        <v>1.0320265248123572</v>
      </c>
      <c r="I249" s="83">
        <v>1.0292938861764966</v>
      </c>
      <c r="J249" s="83">
        <v>1.0356700429935195</v>
      </c>
      <c r="K249" s="95">
        <v>2</v>
      </c>
      <c r="L249" s="28"/>
      <c r="M249" s="28"/>
      <c r="N249" s="28"/>
      <c r="U249" s="28"/>
      <c r="X249" s="66"/>
      <c r="Y249" s="66"/>
    </row>
    <row r="250" spans="1:25" x14ac:dyDescent="0.25">
      <c r="A250" s="1">
        <v>42689</v>
      </c>
      <c r="B250" s="83">
        <v>1.8031755713550535</v>
      </c>
      <c r="C250" s="83">
        <v>1.5374486871659876</v>
      </c>
      <c r="D250" s="83">
        <v>1.8749885870281924</v>
      </c>
      <c r="E250" s="83">
        <v>1.7067078432263072</v>
      </c>
      <c r="F250" s="83">
        <v>1.6985330850629143</v>
      </c>
      <c r="G250" s="83">
        <v>1.7221490530905159</v>
      </c>
      <c r="H250" s="83">
        <v>1.4769045972409245</v>
      </c>
      <c r="I250" s="83">
        <v>1.4195755832999701</v>
      </c>
      <c r="J250" s="83">
        <v>1.4423251920067104</v>
      </c>
      <c r="K250" s="95">
        <v>2</v>
      </c>
      <c r="L250" s="28"/>
      <c r="M250" s="28"/>
      <c r="N250" s="28"/>
      <c r="U250" s="28"/>
      <c r="X250" s="66"/>
      <c r="Y250" s="66"/>
    </row>
    <row r="251" spans="1:25" x14ac:dyDescent="0.25">
      <c r="A251" s="1">
        <v>42781</v>
      </c>
      <c r="B251" s="83">
        <v>1.8260333127698924</v>
      </c>
      <c r="C251" s="83">
        <v>2.041744481967811</v>
      </c>
      <c r="D251" s="83">
        <v>2.0249908140763662</v>
      </c>
      <c r="E251" s="83">
        <v>1.7052694361856968</v>
      </c>
      <c r="F251" s="83">
        <v>1.7224396106888973</v>
      </c>
      <c r="G251" s="83">
        <v>1.7025583560009716</v>
      </c>
      <c r="H251" s="83">
        <v>1.9687366439633092</v>
      </c>
      <c r="I251" s="83">
        <v>1.9832861988378747</v>
      </c>
      <c r="J251" s="83">
        <v>1.9650992552446622</v>
      </c>
      <c r="K251" s="95">
        <v>2.1</v>
      </c>
      <c r="L251" s="28"/>
      <c r="M251" s="28"/>
      <c r="N251" s="28"/>
      <c r="U251" s="28"/>
      <c r="X251" s="66"/>
      <c r="Y251" s="66"/>
    </row>
    <row r="252" spans="1:25" x14ac:dyDescent="0.25">
      <c r="A252" s="1">
        <v>42870</v>
      </c>
      <c r="B252" s="83">
        <v>1.6840197475858298</v>
      </c>
      <c r="C252" s="83">
        <v>1.6914762674051786</v>
      </c>
      <c r="D252" s="83">
        <v>1.8093732530465534</v>
      </c>
      <c r="E252" s="83">
        <v>1.5230709716886892</v>
      </c>
      <c r="F252" s="83">
        <v>1.5185728294214496</v>
      </c>
      <c r="G252" s="83">
        <v>1.5203720863283365</v>
      </c>
      <c r="H252" s="83">
        <v>1.5575957668128915</v>
      </c>
      <c r="I252" s="83">
        <v>1.5539776581791731</v>
      </c>
      <c r="J252" s="83">
        <v>1.5539776581791731</v>
      </c>
      <c r="K252" s="95">
        <v>2.09</v>
      </c>
      <c r="L252" s="28"/>
      <c r="M252" s="28"/>
      <c r="N252" s="28"/>
      <c r="U252" s="28"/>
      <c r="X252" s="66"/>
      <c r="Y252" s="66"/>
    </row>
    <row r="253" spans="1:25" x14ac:dyDescent="0.25">
      <c r="A253" s="1">
        <v>42962</v>
      </c>
      <c r="B253" s="83">
        <v>1.559710607911291</v>
      </c>
      <c r="C253" s="83">
        <v>1.6899465425073146</v>
      </c>
      <c r="D253" s="83">
        <v>1.8122409285243668</v>
      </c>
      <c r="E253" s="83">
        <v>1.3490287351177299</v>
      </c>
      <c r="F253" s="83">
        <v>1.3606660102050139</v>
      </c>
      <c r="G253" s="83">
        <v>1.3535046101512904</v>
      </c>
      <c r="H253" s="83">
        <v>1.4941369310301322</v>
      </c>
      <c r="I253" s="83">
        <v>1.5049444314354066</v>
      </c>
      <c r="J253" s="83">
        <v>1.4995406812327694</v>
      </c>
      <c r="K253" s="95">
        <v>2</v>
      </c>
      <c r="L253" s="28"/>
      <c r="M253" s="28"/>
      <c r="N253" s="28"/>
      <c r="U253" s="28"/>
      <c r="X253" s="66"/>
      <c r="Y253" s="66"/>
    </row>
    <row r="254" spans="1:25" x14ac:dyDescent="0.25">
      <c r="A254" s="1">
        <v>43054</v>
      </c>
      <c r="B254" s="83">
        <v>1.7047688591810273</v>
      </c>
      <c r="C254" s="83">
        <v>1.8879438575079011</v>
      </c>
      <c r="D254" s="83">
        <v>1.8324797757065303</v>
      </c>
      <c r="E254" s="83">
        <v>1.487277399093534</v>
      </c>
      <c r="F254" s="83">
        <v>1.4997680311195083</v>
      </c>
      <c r="G254" s="83">
        <v>1.4997680311195083</v>
      </c>
      <c r="H254" s="83">
        <v>1.6875330471487482</v>
      </c>
      <c r="I254" s="83">
        <v>1.6803634962315073</v>
      </c>
      <c r="J254" s="83">
        <v>1.6812596900961596</v>
      </c>
      <c r="K254" s="95">
        <v>2</v>
      </c>
      <c r="L254" s="28"/>
      <c r="M254" s="28"/>
      <c r="N254" s="28"/>
      <c r="U254" s="28"/>
      <c r="X254" s="66"/>
      <c r="Y254" s="66"/>
    </row>
    <row r="255" spans="1:25" x14ac:dyDescent="0.25">
      <c r="A255" s="1">
        <v>43146</v>
      </c>
      <c r="B255" s="83">
        <v>1.8669201875308739</v>
      </c>
      <c r="C255" s="83">
        <v>1.9952016538173467</v>
      </c>
      <c r="D255" s="83">
        <v>1.9549653247277199</v>
      </c>
      <c r="E255" s="83">
        <v>1.6608935074162723</v>
      </c>
      <c r="F255" s="83">
        <v>1.6173727684519079</v>
      </c>
      <c r="G255" s="83">
        <v>1.6076028066435821</v>
      </c>
      <c r="H255" s="83">
        <v>1.8039537246653303</v>
      </c>
      <c r="I255" s="83">
        <v>1.7647373393465227</v>
      </c>
      <c r="J255" s="83">
        <v>1.7558245245013371</v>
      </c>
      <c r="K255" s="95">
        <v>2</v>
      </c>
      <c r="L255" s="28"/>
      <c r="M255" s="28"/>
      <c r="N255" s="28"/>
      <c r="U255" s="28"/>
      <c r="X255" s="66"/>
      <c r="Y255" s="66"/>
    </row>
    <row r="256" spans="1:25" x14ac:dyDescent="0.25">
      <c r="A256" s="1">
        <v>43235</v>
      </c>
      <c r="B256" s="83">
        <v>2.0627361424420343</v>
      </c>
      <c r="C256" s="83">
        <v>2.3006874639483144</v>
      </c>
      <c r="D256" s="83">
        <v>2.0249908140763662</v>
      </c>
      <c r="E256" s="83">
        <v>1.90115480301511</v>
      </c>
      <c r="F256" s="83">
        <v>1.9141509784263544</v>
      </c>
      <c r="G256" s="83">
        <v>1.9401433292488113</v>
      </c>
      <c r="H256" s="83">
        <v>2.1572799924339101</v>
      </c>
      <c r="I256" s="83">
        <v>2.1686291199697338</v>
      </c>
      <c r="J256" s="83">
        <v>2.1913273750413742</v>
      </c>
      <c r="K256" s="95">
        <v>2</v>
      </c>
      <c r="L256" s="28"/>
      <c r="M256" s="28"/>
      <c r="N256" s="28"/>
      <c r="U256" s="28"/>
      <c r="X256" s="66"/>
      <c r="Y256" s="66"/>
    </row>
    <row r="257" spans="1:26" x14ac:dyDescent="0.25">
      <c r="A257" s="1">
        <v>43327</v>
      </c>
      <c r="B257" s="83">
        <v>2.0630955685077224</v>
      </c>
      <c r="C257" s="83">
        <v>2.2610366853202279</v>
      </c>
      <c r="D257" s="83">
        <v>2.0549927729998529</v>
      </c>
      <c r="E257" s="83">
        <v>1.9851621616621351</v>
      </c>
      <c r="F257" s="83">
        <v>1.9611108027603574</v>
      </c>
      <c r="G257" s="83">
        <v>1.9833120571312257</v>
      </c>
      <c r="H257" s="83">
        <v>2.1854629036512252</v>
      </c>
      <c r="I257" s="83">
        <v>2.1647386864614315</v>
      </c>
      <c r="J257" s="83">
        <v>2.1835788839067005</v>
      </c>
      <c r="K257" s="95">
        <v>2</v>
      </c>
      <c r="L257" s="28"/>
      <c r="M257" s="28"/>
      <c r="N257" s="28"/>
      <c r="U257" s="28"/>
      <c r="X257" s="66"/>
      <c r="Y257" s="66"/>
    </row>
    <row r="258" spans="1:26" x14ac:dyDescent="0.25">
      <c r="A258" s="1">
        <v>43419</v>
      </c>
      <c r="B258" s="83">
        <v>2.0158506613646932</v>
      </c>
      <c r="C258" s="83">
        <v>1.993336827131853</v>
      </c>
      <c r="D258" s="83">
        <v>2.1524937896248986</v>
      </c>
      <c r="E258" s="83">
        <v>1.90052828243783</v>
      </c>
      <c r="F258" s="83">
        <v>1.906970751191861</v>
      </c>
      <c r="G258" s="83">
        <v>1.906970751191861</v>
      </c>
      <c r="H258" s="83">
        <v>1.8676372891188509</v>
      </c>
      <c r="I258" s="83">
        <v>1.8732514292665092</v>
      </c>
      <c r="J258" s="83">
        <v>1.8732514292665092</v>
      </c>
      <c r="K258" s="95">
        <v>2</v>
      </c>
      <c r="L258" s="28"/>
      <c r="M258" s="28"/>
      <c r="N258" s="28"/>
      <c r="U258" s="28"/>
      <c r="X258" s="68"/>
      <c r="Y258" s="68"/>
      <c r="Z258" s="68"/>
    </row>
    <row r="259" spans="1:26" x14ac:dyDescent="0.25">
      <c r="A259" s="1">
        <v>43511</v>
      </c>
      <c r="B259" s="83">
        <v>1.6872232185338287</v>
      </c>
      <c r="C259" s="83">
        <v>1.4345881718530462</v>
      </c>
      <c r="D259" s="83">
        <v>1.9320345524580729</v>
      </c>
      <c r="E259" s="83">
        <v>1.678841471229009</v>
      </c>
      <c r="F259" s="83">
        <v>1.6193405466761845</v>
      </c>
      <c r="G259" s="83">
        <v>1.6587026967649798</v>
      </c>
      <c r="H259" s="83">
        <v>1.4043376362486537</v>
      </c>
      <c r="I259" s="83">
        <v>1.3513262155425698</v>
      </c>
      <c r="J259" s="83">
        <v>1.3866671626799665</v>
      </c>
      <c r="K259" s="95">
        <v>2</v>
      </c>
      <c r="L259" s="28"/>
      <c r="M259" s="28"/>
      <c r="N259" s="28"/>
      <c r="U259" s="28"/>
      <c r="X259" s="68"/>
      <c r="Y259" s="68"/>
    </row>
    <row r="260" spans="1:26" x14ac:dyDescent="0.25">
      <c r="A260" s="1">
        <v>43600</v>
      </c>
      <c r="B260" s="83">
        <v>1.6735944989676454</v>
      </c>
      <c r="C260" s="83">
        <v>1.5261036752199919</v>
      </c>
      <c r="D260" s="83">
        <v>2.0274504470318311</v>
      </c>
      <c r="E260" s="83">
        <v>1.5422899176898541</v>
      </c>
      <c r="F260" s="83">
        <v>1.5277056158677249</v>
      </c>
      <c r="G260" s="83">
        <v>1.5559627006481058</v>
      </c>
      <c r="H260" s="83">
        <v>1.4094158610215901</v>
      </c>
      <c r="I260" s="83">
        <v>1.395525428751343</v>
      </c>
      <c r="J260" s="83">
        <v>1.4205282068378011</v>
      </c>
      <c r="K260" s="95">
        <v>2</v>
      </c>
      <c r="L260" s="28"/>
      <c r="M260" s="28"/>
      <c r="N260" s="28"/>
      <c r="U260" s="28"/>
      <c r="X260" s="68"/>
      <c r="Y260" s="68"/>
    </row>
    <row r="261" spans="1:26" x14ac:dyDescent="0.25">
      <c r="A261" s="1">
        <v>43692</v>
      </c>
      <c r="B261" s="83">
        <v>1.7666787527193639</v>
      </c>
      <c r="C261" s="83">
        <v>1.4694231017264636</v>
      </c>
      <c r="D261" s="83">
        <v>1.842476333752896</v>
      </c>
      <c r="E261" s="83">
        <v>1.7006246822110826</v>
      </c>
      <c r="F261" s="83">
        <v>1.6870051572601241</v>
      </c>
      <c r="G261" s="83">
        <v>1.6897290622503114</v>
      </c>
      <c r="H261" s="83">
        <v>1.4075802717386177</v>
      </c>
      <c r="I261" s="83">
        <v>1.395589089869298</v>
      </c>
      <c r="J261" s="83">
        <v>1.3974338870799574</v>
      </c>
      <c r="K261" s="95">
        <v>2</v>
      </c>
      <c r="L261" s="28"/>
      <c r="M261" s="28"/>
      <c r="N261" s="28"/>
      <c r="U261" s="28"/>
      <c r="X261" s="68"/>
      <c r="Y261" s="68"/>
    </row>
    <row r="262" spans="1:26" x14ac:dyDescent="0.25">
      <c r="A262" s="1">
        <v>43784</v>
      </c>
      <c r="B262" s="83">
        <v>1.6403648864466991</v>
      </c>
      <c r="C262" s="83">
        <v>1.4919347439120489</v>
      </c>
      <c r="D262" s="83">
        <v>1.87737068409497</v>
      </c>
      <c r="E262" s="83">
        <v>1.5857230680215606</v>
      </c>
      <c r="F262" s="83">
        <v>1.5757783965573369</v>
      </c>
      <c r="G262" s="83">
        <v>1.5757783965573369</v>
      </c>
      <c r="H262" s="83">
        <v>1.4525797080130909</v>
      </c>
      <c r="I262" s="83">
        <v>1.4056926414886206</v>
      </c>
      <c r="J262" s="83">
        <v>1.4056926414886206</v>
      </c>
      <c r="K262" s="95">
        <v>2</v>
      </c>
      <c r="L262" s="28"/>
      <c r="M262" s="28"/>
      <c r="N262" s="28"/>
      <c r="U262" s="28"/>
      <c r="X262" s="68"/>
      <c r="Y262" s="68"/>
    </row>
    <row r="263" spans="1:26" x14ac:dyDescent="0.25">
      <c r="A263" s="1">
        <v>43876</v>
      </c>
      <c r="B263" s="83">
        <v>1.7986970918514311</v>
      </c>
      <c r="C263" s="83">
        <v>1.7030247479376648</v>
      </c>
      <c r="D263" s="83">
        <v>1.8524373150559104</v>
      </c>
      <c r="E263" s="83">
        <v>1.7510955618473822</v>
      </c>
      <c r="F263" s="83">
        <v>1.7249463490288663</v>
      </c>
      <c r="G263" s="83">
        <v>1.7339633189662917</v>
      </c>
      <c r="H263" s="83">
        <v>1.644945306257406</v>
      </c>
      <c r="I263" s="83">
        <v>1.6265762911121584</v>
      </c>
      <c r="J263" s="83">
        <v>1.6366792494420412</v>
      </c>
      <c r="K263" s="95">
        <v>2</v>
      </c>
      <c r="L263" s="28"/>
      <c r="M263" s="28"/>
      <c r="N263" s="28"/>
      <c r="U263" s="28"/>
      <c r="Y263" s="68"/>
    </row>
    <row r="264" spans="1:26" x14ac:dyDescent="0.25">
      <c r="A264" s="1">
        <v>43966</v>
      </c>
      <c r="B264" s="83">
        <v>1.0162547077820383</v>
      </c>
      <c r="C264" s="83">
        <v>0.61000591796787074</v>
      </c>
      <c r="D264" s="83">
        <v>0.74655666522513986</v>
      </c>
      <c r="E264" s="83">
        <v>0.94657281536010274</v>
      </c>
      <c r="F264" s="83">
        <v>0.97612523059840139</v>
      </c>
      <c r="G264" s="83">
        <v>1.0235882005265706</v>
      </c>
      <c r="H264" s="83">
        <v>0.57415744673094959</v>
      </c>
      <c r="I264" s="83">
        <v>0.60240963855422436</v>
      </c>
      <c r="J264" s="83">
        <v>0.6461549678289602</v>
      </c>
      <c r="K264" s="95">
        <v>1.86</v>
      </c>
      <c r="L264" s="28"/>
      <c r="M264" s="28"/>
      <c r="N264" s="28"/>
      <c r="U264" s="28"/>
      <c r="Y264" s="68"/>
      <c r="Z264" s="68"/>
    </row>
    <row r="265" spans="1:26" x14ac:dyDescent="0.25">
      <c r="A265" s="1">
        <v>44058</v>
      </c>
      <c r="B265" s="83">
        <v>1.4563236512305178</v>
      </c>
      <c r="C265" s="83">
        <v>1.2402284344612768</v>
      </c>
      <c r="D265" s="83">
        <v>1.4448447042802348</v>
      </c>
      <c r="E265" s="83">
        <v>1.4154306902453007</v>
      </c>
      <c r="F265" s="83">
        <v>1.4243439817456016</v>
      </c>
      <c r="G265" s="83">
        <v>1.4047347404449573</v>
      </c>
      <c r="H265" s="83">
        <v>1.2115377629236646</v>
      </c>
      <c r="I265" s="83">
        <v>1.2188033567043233</v>
      </c>
      <c r="J265" s="83">
        <v>1.201547571475281</v>
      </c>
      <c r="K265" s="95">
        <v>1.85</v>
      </c>
      <c r="L265" s="28"/>
      <c r="M265" s="28"/>
      <c r="N265" s="28"/>
      <c r="U265" s="28"/>
      <c r="Y265" s="68"/>
      <c r="Z265" s="68"/>
    </row>
    <row r="266" spans="1:26" x14ac:dyDescent="0.25">
      <c r="A266" s="1">
        <v>44150</v>
      </c>
      <c r="B266" s="83">
        <v>1.4274681083384255</v>
      </c>
      <c r="C266" s="83">
        <v>1.189744331537268</v>
      </c>
      <c r="D266" s="83">
        <v>1.8374532914107622</v>
      </c>
      <c r="E266" s="83">
        <v>1.4107028640466313</v>
      </c>
      <c r="F266" s="83">
        <v>1.413367919835129</v>
      </c>
      <c r="G266" s="83">
        <v>1.3813872503731117</v>
      </c>
      <c r="H266" s="83">
        <v>1.1960661907734593</v>
      </c>
      <c r="I266" s="83">
        <v>1.2105420296935732</v>
      </c>
      <c r="J266" s="83">
        <v>1.1815903518533677</v>
      </c>
      <c r="K266" s="95">
        <v>1.9</v>
      </c>
      <c r="L266" s="28"/>
      <c r="M266" s="28"/>
      <c r="N266" s="28"/>
      <c r="U266" s="28"/>
      <c r="W266" s="66"/>
      <c r="Y266" s="68"/>
      <c r="Z266" s="68"/>
    </row>
    <row r="267" spans="1:26" x14ac:dyDescent="0.25">
      <c r="A267" s="1">
        <v>44242</v>
      </c>
      <c r="B267" s="83">
        <v>1.6573120608122993</v>
      </c>
      <c r="C267" s="83">
        <v>1.8304223219596683</v>
      </c>
      <c r="D267" s="83">
        <v>2.0222453888527614</v>
      </c>
      <c r="E267" s="83">
        <v>1.5465331292523032</v>
      </c>
      <c r="F267" s="83">
        <v>1.6049262565581701</v>
      </c>
      <c r="G267" s="83">
        <v>1.6022720234988075</v>
      </c>
      <c r="H267" s="83">
        <v>1.7369816561750406</v>
      </c>
      <c r="I267" s="83">
        <v>1.7874857957107526</v>
      </c>
      <c r="J267" s="83">
        <v>1.7847802168070581</v>
      </c>
      <c r="K267" s="95">
        <v>2.0299999999999998</v>
      </c>
      <c r="L267" s="28"/>
      <c r="M267" s="28"/>
      <c r="N267" s="28"/>
      <c r="U267" s="28"/>
      <c r="W267" s="66"/>
      <c r="Y267" s="68"/>
      <c r="Z267" s="68"/>
    </row>
    <row r="268" spans="1:26" x14ac:dyDescent="0.25">
      <c r="A268" s="1">
        <v>44331</v>
      </c>
      <c r="B268" s="83">
        <v>3.3758711997095237</v>
      </c>
      <c r="C268" s="83">
        <v>3.861363739197321</v>
      </c>
      <c r="D268" s="83">
        <v>2.4294217121757278</v>
      </c>
      <c r="E268" s="83">
        <v>3.3625873413685836</v>
      </c>
      <c r="F268" s="83">
        <v>3.3794135619337862</v>
      </c>
      <c r="G268" s="83">
        <v>3.3758711997095237</v>
      </c>
      <c r="H268" s="83">
        <v>3.8486946292022983</v>
      </c>
      <c r="I268" s="83">
        <v>3.8640785484819862</v>
      </c>
      <c r="J268" s="83">
        <v>3.861363739197321</v>
      </c>
      <c r="K268" s="95">
        <v>2.1</v>
      </c>
      <c r="L268" s="28"/>
      <c r="M268" s="28"/>
      <c r="N268" s="28"/>
      <c r="U268" s="28"/>
      <c r="V268" s="66"/>
      <c r="W268" s="66"/>
      <c r="Y268" s="68"/>
      <c r="Z268" s="68"/>
    </row>
    <row r="269" spans="1:26" x14ac:dyDescent="0.25">
      <c r="A269" s="1">
        <v>44423</v>
      </c>
      <c r="B269" s="83">
        <v>3.635517628880458</v>
      </c>
      <c r="C269" s="83">
        <v>4.2777583470096081</v>
      </c>
      <c r="D269" s="83">
        <v>2.7624214969475425</v>
      </c>
      <c r="E269" s="83">
        <v>3.6100575923584843</v>
      </c>
      <c r="F269" s="83">
        <v>3.6170810507093698</v>
      </c>
      <c r="G269" s="83">
        <v>3.635517628880458</v>
      </c>
      <c r="H269" s="83">
        <v>4.2553382298869069</v>
      </c>
      <c r="I269" s="83">
        <v>4.2616158626812561</v>
      </c>
      <c r="J269" s="83">
        <v>4.2777583470096081</v>
      </c>
      <c r="K269" s="95">
        <v>2.2000000000000002</v>
      </c>
      <c r="L269" s="28"/>
      <c r="M269" s="28"/>
      <c r="N269" s="28"/>
      <c r="V269" s="66"/>
      <c r="W269" s="83"/>
      <c r="Y269" s="68"/>
    </row>
    <row r="270" spans="1:26" x14ac:dyDescent="0.25">
      <c r="A270" s="1">
        <v>44515</v>
      </c>
      <c r="B270" s="83">
        <v>4.5879830204367478</v>
      </c>
      <c r="C270" s="83">
        <v>5.4972839682653207</v>
      </c>
      <c r="D270" s="83">
        <v>2.9253879486890177</v>
      </c>
      <c r="E270" s="83">
        <v>4.5555993173165277</v>
      </c>
      <c r="F270" s="83">
        <v>4.5844820795588825</v>
      </c>
      <c r="G270" s="83">
        <v>4.5879830204367478</v>
      </c>
      <c r="H270" s="83">
        <v>5.5294475019655565</v>
      </c>
      <c r="I270" s="83">
        <v>5.4946036737902881</v>
      </c>
      <c r="J270" s="83">
        <v>5.4972839682653207</v>
      </c>
      <c r="K270" s="95">
        <v>2.2999999999999998</v>
      </c>
      <c r="L270" s="28"/>
      <c r="M270" s="28"/>
      <c r="N270" s="28"/>
      <c r="V270" s="66"/>
      <c r="W270" s="83"/>
      <c r="Y270" s="68"/>
    </row>
    <row r="271" spans="1:26" x14ac:dyDescent="0.25">
      <c r="A271" s="1">
        <v>44607</v>
      </c>
      <c r="B271" s="83">
        <v>5.2151986783757875</v>
      </c>
      <c r="C271" s="83">
        <v>6.2944180406942163</v>
      </c>
      <c r="D271" s="83">
        <v>3.1938045904289059</v>
      </c>
      <c r="E271" s="83">
        <v>5.2151986783757875</v>
      </c>
      <c r="F271" s="83">
        <v>5.2151986783757875</v>
      </c>
      <c r="G271" s="83">
        <v>5.2151986783757875</v>
      </c>
      <c r="H271" s="83">
        <v>6.2944180406942163</v>
      </c>
      <c r="I271" s="83">
        <v>6.2944180406942163</v>
      </c>
      <c r="J271" s="83">
        <v>6.2944180406942163</v>
      </c>
      <c r="K271" s="95">
        <v>2.27</v>
      </c>
      <c r="O271" s="67"/>
      <c r="P271" s="67"/>
      <c r="Q271" s="67"/>
      <c r="R271" s="67"/>
      <c r="S271" s="67"/>
      <c r="T271" s="67"/>
      <c r="U271" s="67"/>
      <c r="V271" s="66"/>
      <c r="W271" s="83"/>
      <c r="Y271" s="68"/>
    </row>
    <row r="272" spans="1:26" x14ac:dyDescent="0.25">
      <c r="A272" s="1">
        <v>44696</v>
      </c>
      <c r="B272" s="83">
        <v>4.8210488494715875</v>
      </c>
      <c r="C272" s="83">
        <v>6.171122117807859</v>
      </c>
      <c r="D272" s="83">
        <v>3.3213367746781186</v>
      </c>
      <c r="E272" s="83">
        <v>4.8210488494715875</v>
      </c>
      <c r="F272" s="83">
        <v>4.8210488494715875</v>
      </c>
      <c r="G272" s="83">
        <v>4.8210488494715875</v>
      </c>
      <c r="H272" s="83">
        <v>6.171122117807859</v>
      </c>
      <c r="I272" s="83">
        <v>6.171122117807859</v>
      </c>
      <c r="J272" s="83">
        <v>6.171122117807859</v>
      </c>
      <c r="K272" s="95">
        <v>2.2429999999999999</v>
      </c>
      <c r="O272" s="67"/>
      <c r="P272" s="67"/>
      <c r="Q272" s="67"/>
      <c r="R272" s="67"/>
      <c r="S272" s="67"/>
      <c r="T272" s="67"/>
      <c r="U272" s="67"/>
      <c r="V272" s="66"/>
      <c r="W272" s="83"/>
      <c r="Y272" s="68"/>
    </row>
    <row r="273" spans="11:23" x14ac:dyDescent="0.25">
      <c r="K273" s="95"/>
      <c r="O273" s="67"/>
      <c r="P273" s="67"/>
      <c r="Q273" s="67"/>
      <c r="R273" s="67"/>
      <c r="S273" s="67"/>
      <c r="T273" s="67"/>
      <c r="U273" s="67"/>
      <c r="V273" s="66"/>
      <c r="W273" s="83"/>
    </row>
    <row r="274" spans="11:23" x14ac:dyDescent="0.25">
      <c r="K274" s="95"/>
      <c r="O274" s="67"/>
      <c r="P274" s="67"/>
      <c r="Q274" s="67"/>
      <c r="R274" s="67"/>
      <c r="S274" s="67"/>
      <c r="T274" s="67"/>
      <c r="U274" s="67"/>
      <c r="V274" s="66"/>
      <c r="W274" s="83"/>
    </row>
    <row r="275" spans="11:23" x14ac:dyDescent="0.25">
      <c r="K275" s="95"/>
      <c r="O275" s="67"/>
      <c r="P275" s="67"/>
      <c r="Q275" s="67"/>
      <c r="R275" s="67"/>
      <c r="S275" s="67"/>
      <c r="T275" s="67"/>
      <c r="U275" s="67"/>
      <c r="V275" s="66"/>
      <c r="W275" s="83"/>
    </row>
    <row r="276" spans="11:23" x14ac:dyDescent="0.25">
      <c r="K276" s="95"/>
      <c r="O276" s="67"/>
      <c r="P276" s="67"/>
      <c r="Q276" s="67"/>
      <c r="R276" s="67"/>
      <c r="S276" s="67"/>
      <c r="T276" s="67"/>
      <c r="U276" s="67"/>
      <c r="V276" s="66"/>
      <c r="W276" s="83"/>
    </row>
    <row r="277" spans="11:23" x14ac:dyDescent="0.25">
      <c r="K277" s="95"/>
      <c r="O277" s="67"/>
      <c r="P277" s="67"/>
      <c r="Q277" s="67"/>
      <c r="R277" s="67"/>
      <c r="S277" s="67"/>
      <c r="T277" s="67"/>
      <c r="U277" s="67"/>
      <c r="V277" s="66"/>
      <c r="W277" s="83"/>
    </row>
    <row r="278" spans="11:23" x14ac:dyDescent="0.25">
      <c r="K278" s="95"/>
      <c r="O278" s="67"/>
      <c r="P278" s="67"/>
      <c r="Q278" s="67"/>
      <c r="R278" s="67"/>
      <c r="S278" s="67"/>
      <c r="T278" s="67"/>
      <c r="U278" s="67"/>
      <c r="V278" s="66"/>
    </row>
    <row r="279" spans="11:23" x14ac:dyDescent="0.25">
      <c r="K279" s="95"/>
      <c r="O279" s="67"/>
      <c r="P279" s="67"/>
      <c r="Q279" s="67"/>
      <c r="R279" s="67"/>
      <c r="S279" s="67"/>
      <c r="T279" s="67"/>
      <c r="U279" s="67"/>
      <c r="V279" s="66"/>
    </row>
    <row r="280" spans="11:23" x14ac:dyDescent="0.25">
      <c r="K280" s="95"/>
      <c r="O280" s="67"/>
      <c r="P280" s="67"/>
      <c r="Q280" s="67"/>
      <c r="R280" s="67"/>
      <c r="S280" s="67"/>
      <c r="T280" s="67"/>
      <c r="U280" s="67"/>
    </row>
    <row r="281" spans="11:23" x14ac:dyDescent="0.25">
      <c r="K281" s="95"/>
      <c r="O281" s="67"/>
      <c r="P281" s="67"/>
      <c r="Q281" s="67"/>
      <c r="R281" s="67"/>
      <c r="S281" s="67"/>
      <c r="T281" s="67"/>
      <c r="U281" s="67"/>
    </row>
    <row r="282" spans="11:23" x14ac:dyDescent="0.25">
      <c r="K282" s="95"/>
      <c r="O282" s="67"/>
      <c r="P282" s="67"/>
      <c r="Q282" s="67"/>
      <c r="R282" s="67"/>
      <c r="S282" s="67"/>
      <c r="T282" s="67"/>
      <c r="U282" s="67"/>
    </row>
    <row r="283" spans="11:23" x14ac:dyDescent="0.25">
      <c r="K283" s="95"/>
      <c r="O283" s="67"/>
      <c r="P283" s="67"/>
      <c r="Q283" s="67"/>
      <c r="R283" s="67"/>
      <c r="S283" s="67"/>
      <c r="T283" s="67"/>
    </row>
    <row r="284" spans="11:23" x14ac:dyDescent="0.25">
      <c r="K284" s="95"/>
      <c r="O284" s="67"/>
      <c r="P284" s="67"/>
      <c r="Q284" s="67"/>
      <c r="R284" s="67"/>
      <c r="S284" s="67"/>
      <c r="T284" s="67"/>
    </row>
    <row r="285" spans="11:23" x14ac:dyDescent="0.25">
      <c r="K285" s="95"/>
      <c r="O285" s="67"/>
      <c r="P285" s="67"/>
      <c r="Q285" s="67"/>
      <c r="R285" s="67"/>
      <c r="S285" s="67"/>
      <c r="T285" s="67"/>
    </row>
    <row r="286" spans="11:23" x14ac:dyDescent="0.25">
      <c r="K286" s="95"/>
      <c r="O286" s="67"/>
      <c r="P286" s="67"/>
      <c r="Q286" s="67"/>
      <c r="R286" s="67"/>
      <c r="S286" s="67"/>
      <c r="T286" s="67"/>
    </row>
    <row r="287" spans="11:23" x14ac:dyDescent="0.25">
      <c r="K287" s="95"/>
      <c r="O287" s="67"/>
      <c r="P287" s="67"/>
      <c r="Q287" s="67"/>
      <c r="R287" s="67"/>
      <c r="S287" s="67"/>
      <c r="T287" s="67"/>
    </row>
    <row r="288" spans="11:23" x14ac:dyDescent="0.25">
      <c r="K288" s="95"/>
      <c r="O288" s="67"/>
      <c r="P288" s="67"/>
      <c r="Q288" s="67"/>
      <c r="R288" s="67"/>
      <c r="S288" s="67"/>
      <c r="T288" s="67"/>
    </row>
    <row r="289" spans="11:20" x14ac:dyDescent="0.25">
      <c r="K289" s="95"/>
      <c r="O289" s="67"/>
      <c r="P289" s="67"/>
      <c r="Q289" s="67"/>
      <c r="R289" s="67"/>
      <c r="S289" s="67"/>
      <c r="T289" s="67"/>
    </row>
    <row r="290" spans="11:20" x14ac:dyDescent="0.25">
      <c r="K290" s="95"/>
      <c r="O290" s="67"/>
      <c r="P290" s="67"/>
      <c r="Q290" s="67"/>
      <c r="R290" s="67"/>
      <c r="S290" s="67"/>
      <c r="T290" s="67"/>
    </row>
    <row r="291" spans="11:20" x14ac:dyDescent="0.25">
      <c r="K291" s="95"/>
      <c r="O291" s="67"/>
      <c r="P291" s="67"/>
      <c r="Q291" s="67"/>
      <c r="R291" s="67"/>
      <c r="S291" s="67"/>
      <c r="T291" s="67"/>
    </row>
    <row r="292" spans="11:20" x14ac:dyDescent="0.25">
      <c r="K292" s="95"/>
      <c r="O292" s="67"/>
      <c r="P292" s="67"/>
      <c r="Q292" s="67"/>
      <c r="R292" s="67"/>
      <c r="S292" s="67"/>
      <c r="T292" s="67"/>
    </row>
    <row r="293" spans="11:20" x14ac:dyDescent="0.25">
      <c r="K293" s="95"/>
      <c r="O293" s="67"/>
      <c r="P293" s="67"/>
      <c r="Q293" s="67"/>
      <c r="R293" s="67"/>
      <c r="S293" s="67"/>
      <c r="T293" s="67"/>
    </row>
    <row r="294" spans="11:20" x14ac:dyDescent="0.25">
      <c r="K294" s="95"/>
      <c r="O294" s="67"/>
      <c r="P294" s="67"/>
      <c r="Q294" s="67"/>
      <c r="R294" s="67"/>
      <c r="S294" s="67"/>
      <c r="T294" s="67"/>
    </row>
    <row r="295" spans="11:20" x14ac:dyDescent="0.25">
      <c r="K295" s="95"/>
      <c r="O295" s="67"/>
      <c r="P295" s="67"/>
      <c r="Q295" s="67"/>
      <c r="R295" s="67"/>
      <c r="S295" s="67"/>
      <c r="T295" s="67"/>
    </row>
    <row r="296" spans="11:20" x14ac:dyDescent="0.25">
      <c r="K296" s="95"/>
      <c r="O296" s="67"/>
      <c r="P296" s="67"/>
      <c r="Q296" s="67"/>
      <c r="R296" s="67"/>
      <c r="S296" s="67"/>
      <c r="T296" s="67"/>
    </row>
    <row r="297" spans="11:20" x14ac:dyDescent="0.25">
      <c r="K297" s="95"/>
      <c r="O297" s="67"/>
      <c r="P297" s="67"/>
      <c r="Q297" s="67"/>
      <c r="R297" s="67"/>
      <c r="S297" s="67"/>
      <c r="T297" s="67"/>
    </row>
    <row r="298" spans="11:20" x14ac:dyDescent="0.25">
      <c r="K298" s="95"/>
      <c r="O298" s="67"/>
      <c r="P298" s="67"/>
      <c r="Q298" s="67"/>
      <c r="R298" s="67"/>
      <c r="S298" s="67"/>
      <c r="T298" s="67"/>
    </row>
    <row r="299" spans="11:20" x14ac:dyDescent="0.25">
      <c r="K299" s="95"/>
      <c r="O299" s="67"/>
      <c r="P299" s="67"/>
      <c r="Q299" s="67"/>
      <c r="R299" s="67"/>
      <c r="S299" s="67"/>
      <c r="T299" s="67"/>
    </row>
    <row r="300" spans="11:20" x14ac:dyDescent="0.25">
      <c r="K300" s="95"/>
    </row>
    <row r="301" spans="11:20" x14ac:dyDescent="0.25">
      <c r="K301" s="95"/>
    </row>
    <row r="302" spans="11:20" x14ac:dyDescent="0.25">
      <c r="K302" s="95"/>
    </row>
    <row r="303" spans="11:20" x14ac:dyDescent="0.25">
      <c r="K303" s="95"/>
    </row>
    <row r="304" spans="11:20" x14ac:dyDescent="0.25">
      <c r="K304" s="95"/>
    </row>
    <row r="305" spans="11:11" x14ac:dyDescent="0.25">
      <c r="K305" s="95"/>
    </row>
    <row r="306" spans="11:11" x14ac:dyDescent="0.25">
      <c r="K306" s="95"/>
    </row>
    <row r="307" spans="11:11" x14ac:dyDescent="0.25">
      <c r="K307" s="95"/>
    </row>
    <row r="308" spans="11:11" x14ac:dyDescent="0.25">
      <c r="K308" s="95"/>
    </row>
    <row r="309" spans="11:11" x14ac:dyDescent="0.25">
      <c r="K309" s="95"/>
    </row>
    <row r="310" spans="11:11" x14ac:dyDescent="0.25">
      <c r="K310" s="95"/>
    </row>
    <row r="311" spans="11:11" x14ac:dyDescent="0.25">
      <c r="K311" s="95"/>
    </row>
    <row r="312" spans="11:11" x14ac:dyDescent="0.25">
      <c r="K312" s="95"/>
    </row>
    <row r="313" spans="11:11" x14ac:dyDescent="0.25">
      <c r="K313" s="95"/>
    </row>
    <row r="314" spans="11:11" x14ac:dyDescent="0.25">
      <c r="K314" s="95"/>
    </row>
    <row r="315" spans="11:11" x14ac:dyDescent="0.25">
      <c r="K315" s="95"/>
    </row>
    <row r="316" spans="11:11" x14ac:dyDescent="0.25">
      <c r="K316" s="95"/>
    </row>
    <row r="317" spans="11:11" x14ac:dyDescent="0.25">
      <c r="K317" s="95"/>
    </row>
    <row r="318" spans="11:11" x14ac:dyDescent="0.25">
      <c r="K318" s="95"/>
    </row>
    <row r="319" spans="11:11" x14ac:dyDescent="0.25">
      <c r="K319" s="95"/>
    </row>
    <row r="320" spans="11:11" x14ac:dyDescent="0.25">
      <c r="K320" s="95"/>
    </row>
    <row r="321" spans="11:11" x14ac:dyDescent="0.25">
      <c r="K321" s="95"/>
    </row>
    <row r="322" spans="11:11" x14ac:dyDescent="0.25">
      <c r="K322" s="95"/>
    </row>
    <row r="323" spans="11:11" x14ac:dyDescent="0.25">
      <c r="K323" s="95"/>
    </row>
    <row r="324" spans="11:11" x14ac:dyDescent="0.25">
      <c r="K324" s="95"/>
    </row>
    <row r="325" spans="11:11" x14ac:dyDescent="0.25">
      <c r="K325" s="95"/>
    </row>
    <row r="326" spans="11:11" x14ac:dyDescent="0.25">
      <c r="K326" s="95"/>
    </row>
    <row r="327" spans="11:11" x14ac:dyDescent="0.25">
      <c r="K327" s="95"/>
    </row>
    <row r="328" spans="11:11" x14ac:dyDescent="0.25">
      <c r="K328" s="95"/>
    </row>
    <row r="329" spans="11:11" x14ac:dyDescent="0.25">
      <c r="K329" s="95"/>
    </row>
    <row r="330" spans="11:11" x14ac:dyDescent="0.25">
      <c r="K330" s="95"/>
    </row>
    <row r="331" spans="11:11" x14ac:dyDescent="0.25">
      <c r="K331" s="95"/>
    </row>
    <row r="332" spans="11:11" x14ac:dyDescent="0.25">
      <c r="K332" s="95"/>
    </row>
    <row r="333" spans="11:11" x14ac:dyDescent="0.25">
      <c r="K333" s="95"/>
    </row>
    <row r="334" spans="11:11" x14ac:dyDescent="0.25">
      <c r="K334" s="95"/>
    </row>
    <row r="335" spans="11:11" x14ac:dyDescent="0.25">
      <c r="K335" s="95"/>
    </row>
    <row r="336" spans="11:11" x14ac:dyDescent="0.25">
      <c r="K336" s="95"/>
    </row>
    <row r="337" spans="11:11" x14ac:dyDescent="0.25">
      <c r="K337" s="95"/>
    </row>
    <row r="338" spans="11:11" x14ac:dyDescent="0.25">
      <c r="K338" s="95"/>
    </row>
    <row r="339" spans="11:11" x14ac:dyDescent="0.25">
      <c r="K339" s="95"/>
    </row>
    <row r="340" spans="11:11" x14ac:dyDescent="0.25">
      <c r="K340" s="95"/>
    </row>
    <row r="341" spans="11:11" x14ac:dyDescent="0.25">
      <c r="K341" s="95"/>
    </row>
    <row r="342" spans="11:11" x14ac:dyDescent="0.25">
      <c r="K342" s="95"/>
    </row>
    <row r="343" spans="11:11" x14ac:dyDescent="0.25">
      <c r="K343" s="95"/>
    </row>
    <row r="344" spans="11:11" x14ac:dyDescent="0.25">
      <c r="K344" s="95"/>
    </row>
    <row r="345" spans="11:11" x14ac:dyDescent="0.25">
      <c r="K345" s="95"/>
    </row>
    <row r="346" spans="11:11" x14ac:dyDescent="0.25">
      <c r="K346" s="95"/>
    </row>
    <row r="347" spans="11:11" x14ac:dyDescent="0.25">
      <c r="K347" s="95"/>
    </row>
    <row r="348" spans="11:11" x14ac:dyDescent="0.25">
      <c r="K348" s="95"/>
    </row>
    <row r="349" spans="11:11" x14ac:dyDescent="0.25">
      <c r="K349" s="95"/>
    </row>
    <row r="350" spans="11:11" x14ac:dyDescent="0.25">
      <c r="K350" s="95"/>
    </row>
    <row r="351" spans="11:11" x14ac:dyDescent="0.25">
      <c r="K351" s="95"/>
    </row>
    <row r="352" spans="11:11" x14ac:dyDescent="0.25">
      <c r="K352" s="95"/>
    </row>
    <row r="353" spans="11:11" x14ac:dyDescent="0.25">
      <c r="K353" s="95"/>
    </row>
    <row r="354" spans="11:11" x14ac:dyDescent="0.25">
      <c r="K354" s="95"/>
    </row>
    <row r="355" spans="11:11" x14ac:dyDescent="0.25">
      <c r="K355" s="95"/>
    </row>
    <row r="356" spans="11:11" x14ac:dyDescent="0.25">
      <c r="K356" s="95"/>
    </row>
    <row r="357" spans="11:11" x14ac:dyDescent="0.25">
      <c r="K357" s="95"/>
    </row>
    <row r="358" spans="11:11" x14ac:dyDescent="0.25">
      <c r="K358" s="95"/>
    </row>
    <row r="359" spans="11:11" x14ac:dyDescent="0.25">
      <c r="K359" s="95"/>
    </row>
    <row r="360" spans="11:11" x14ac:dyDescent="0.25">
      <c r="K360" s="95"/>
    </row>
    <row r="361" spans="11:11" x14ac:dyDescent="0.25">
      <c r="K361" s="95"/>
    </row>
    <row r="362" spans="11:11" x14ac:dyDescent="0.25">
      <c r="K362" s="95"/>
    </row>
    <row r="363" spans="11:11" x14ac:dyDescent="0.25">
      <c r="K363" s="95"/>
    </row>
    <row r="364" spans="11:11" x14ac:dyDescent="0.25">
      <c r="K364" s="95"/>
    </row>
    <row r="365" spans="11:11" x14ac:dyDescent="0.25">
      <c r="K365" s="95"/>
    </row>
    <row r="366" spans="11:11" x14ac:dyDescent="0.25">
      <c r="K366" s="95"/>
    </row>
    <row r="367" spans="11:11" x14ac:dyDescent="0.25">
      <c r="K367" s="95"/>
    </row>
    <row r="368" spans="11:11" x14ac:dyDescent="0.25">
      <c r="K368" s="95"/>
    </row>
    <row r="369" spans="11:11" x14ac:dyDescent="0.25">
      <c r="K369" s="95"/>
    </row>
    <row r="370" spans="11:11" x14ac:dyDescent="0.25">
      <c r="K370" s="95"/>
    </row>
    <row r="371" spans="11:11" x14ac:dyDescent="0.25">
      <c r="K371" s="95"/>
    </row>
    <row r="372" spans="11:11" x14ac:dyDescent="0.25">
      <c r="K372" s="95"/>
    </row>
    <row r="373" spans="11:11" x14ac:dyDescent="0.25">
      <c r="K373" s="95"/>
    </row>
    <row r="374" spans="11:11" x14ac:dyDescent="0.25">
      <c r="K374" s="95"/>
    </row>
    <row r="375" spans="11:11" x14ac:dyDescent="0.25">
      <c r="K375" s="95"/>
    </row>
    <row r="376" spans="11:11" x14ac:dyDescent="0.25">
      <c r="K376" s="95"/>
    </row>
    <row r="377" spans="11:11" x14ac:dyDescent="0.25">
      <c r="K377" s="95"/>
    </row>
    <row r="378" spans="11:11" x14ac:dyDescent="0.25">
      <c r="K378" s="95"/>
    </row>
    <row r="379" spans="11:11" x14ac:dyDescent="0.25">
      <c r="K379" s="95"/>
    </row>
    <row r="380" spans="11:11" x14ac:dyDescent="0.25">
      <c r="K380" s="95"/>
    </row>
    <row r="381" spans="11:11" x14ac:dyDescent="0.25">
      <c r="K381" s="95"/>
    </row>
    <row r="382" spans="11:11" x14ac:dyDescent="0.25">
      <c r="K382" s="95"/>
    </row>
    <row r="383" spans="11:11" x14ac:dyDescent="0.25">
      <c r="K383" s="95"/>
    </row>
    <row r="384" spans="11:11" x14ac:dyDescent="0.25">
      <c r="K384" s="95"/>
    </row>
    <row r="385" spans="11:11" x14ac:dyDescent="0.25">
      <c r="K385" s="95"/>
    </row>
    <row r="386" spans="11:11" x14ac:dyDescent="0.25">
      <c r="K386" s="95"/>
    </row>
    <row r="387" spans="11:11" x14ac:dyDescent="0.25">
      <c r="K387" s="95"/>
    </row>
    <row r="388" spans="11:11" x14ac:dyDescent="0.25">
      <c r="K388" s="95"/>
    </row>
    <row r="389" spans="11:11" x14ac:dyDescent="0.25">
      <c r="K389" s="95"/>
    </row>
    <row r="390" spans="11:11" x14ac:dyDescent="0.25">
      <c r="K390" s="95"/>
    </row>
    <row r="391" spans="11:11" x14ac:dyDescent="0.25">
      <c r="K391" s="95"/>
    </row>
    <row r="392" spans="11:11" x14ac:dyDescent="0.25">
      <c r="K392" s="95"/>
    </row>
    <row r="393" spans="11:11" x14ac:dyDescent="0.25">
      <c r="K393" s="95"/>
    </row>
    <row r="394" spans="11:11" x14ac:dyDescent="0.25">
      <c r="K394" s="95"/>
    </row>
    <row r="395" spans="11:11" x14ac:dyDescent="0.25">
      <c r="K395" s="95"/>
    </row>
    <row r="396" spans="11:11" x14ac:dyDescent="0.25">
      <c r="K396" s="95"/>
    </row>
    <row r="397" spans="11:11" x14ac:dyDescent="0.25">
      <c r="K397" s="95"/>
    </row>
    <row r="398" spans="11:11" x14ac:dyDescent="0.25">
      <c r="K398" s="95"/>
    </row>
    <row r="399" spans="11:11" x14ac:dyDescent="0.25">
      <c r="K399" s="95"/>
    </row>
    <row r="400" spans="11:11" x14ac:dyDescent="0.25">
      <c r="K400" s="95"/>
    </row>
    <row r="401" spans="11:11" x14ac:dyDescent="0.25">
      <c r="K401" s="95"/>
    </row>
    <row r="402" spans="11:11" x14ac:dyDescent="0.25">
      <c r="K402" s="95"/>
    </row>
    <row r="403" spans="11:11" x14ac:dyDescent="0.25">
      <c r="K403" s="95"/>
    </row>
    <row r="404" spans="11:11" x14ac:dyDescent="0.25">
      <c r="K404" s="95"/>
    </row>
    <row r="405" spans="11:11" x14ac:dyDescent="0.25">
      <c r="K405" s="95"/>
    </row>
    <row r="406" spans="11:11" x14ac:dyDescent="0.25">
      <c r="K406" s="95"/>
    </row>
    <row r="407" spans="11:11" x14ac:dyDescent="0.25">
      <c r="K407" s="95"/>
    </row>
    <row r="408" spans="11:11" x14ac:dyDescent="0.25">
      <c r="K408" s="95"/>
    </row>
    <row r="409" spans="11:11" x14ac:dyDescent="0.25">
      <c r="K409" s="95"/>
    </row>
    <row r="410" spans="11:11" x14ac:dyDescent="0.25">
      <c r="K410" s="95"/>
    </row>
    <row r="411" spans="11:11" x14ac:dyDescent="0.25">
      <c r="K411" s="95"/>
    </row>
    <row r="412" spans="11:11" x14ac:dyDescent="0.25">
      <c r="K412" s="95"/>
    </row>
    <row r="413" spans="11:11" x14ac:dyDescent="0.25">
      <c r="K413" s="95"/>
    </row>
    <row r="414" spans="11:11" x14ac:dyDescent="0.25">
      <c r="K414" s="95"/>
    </row>
    <row r="415" spans="11:11" x14ac:dyDescent="0.25">
      <c r="K415" s="95"/>
    </row>
    <row r="416" spans="11:11" x14ac:dyDescent="0.25">
      <c r="K416" s="95"/>
    </row>
    <row r="417" spans="11:11" x14ac:dyDescent="0.25">
      <c r="K417" s="95"/>
    </row>
    <row r="418" spans="11:11" x14ac:dyDescent="0.25">
      <c r="K418" s="95"/>
    </row>
    <row r="419" spans="11:11" x14ac:dyDescent="0.25">
      <c r="K419" s="95"/>
    </row>
    <row r="420" spans="11:11" x14ac:dyDescent="0.25">
      <c r="K420" s="95"/>
    </row>
    <row r="421" spans="11:11" x14ac:dyDescent="0.25">
      <c r="K421" s="95"/>
    </row>
    <row r="422" spans="11:11" x14ac:dyDescent="0.25">
      <c r="K422" s="95"/>
    </row>
    <row r="423" spans="11:11" x14ac:dyDescent="0.25">
      <c r="K423" s="95"/>
    </row>
    <row r="424" spans="11:11" x14ac:dyDescent="0.25">
      <c r="K424" s="95"/>
    </row>
    <row r="425" spans="11:11" x14ac:dyDescent="0.25">
      <c r="K425" s="95"/>
    </row>
    <row r="426" spans="11:11" x14ac:dyDescent="0.25">
      <c r="K426" s="95"/>
    </row>
    <row r="427" spans="11:11" x14ac:dyDescent="0.25">
      <c r="K427" s="95"/>
    </row>
    <row r="428" spans="11:11" x14ac:dyDescent="0.25">
      <c r="K428" s="95"/>
    </row>
    <row r="429" spans="11:11" x14ac:dyDescent="0.25">
      <c r="K429" s="95"/>
    </row>
    <row r="430" spans="11:11" x14ac:dyDescent="0.25">
      <c r="K430" s="95"/>
    </row>
    <row r="431" spans="11:11" x14ac:dyDescent="0.25">
      <c r="K431" s="95"/>
    </row>
    <row r="432" spans="11:11" x14ac:dyDescent="0.25">
      <c r="K432" s="95"/>
    </row>
    <row r="433" spans="11:11" x14ac:dyDescent="0.25">
      <c r="K433" s="95"/>
    </row>
    <row r="434" spans="11:11" x14ac:dyDescent="0.25">
      <c r="K434" s="95"/>
    </row>
    <row r="435" spans="11:11" x14ac:dyDescent="0.25">
      <c r="K435" s="95"/>
    </row>
    <row r="436" spans="11:11" x14ac:dyDescent="0.25">
      <c r="K436" s="95"/>
    </row>
    <row r="437" spans="11:11" x14ac:dyDescent="0.25">
      <c r="K437" s="95"/>
    </row>
    <row r="438" spans="11:11" x14ac:dyDescent="0.25">
      <c r="K438" s="95"/>
    </row>
    <row r="439" spans="11:11" x14ac:dyDescent="0.25">
      <c r="K439" s="95"/>
    </row>
    <row r="440" spans="11:11" x14ac:dyDescent="0.25">
      <c r="K440" s="95"/>
    </row>
    <row r="441" spans="11:11" x14ac:dyDescent="0.25">
      <c r="K441" s="95"/>
    </row>
    <row r="442" spans="11:11" x14ac:dyDescent="0.25">
      <c r="K442" s="95"/>
    </row>
    <row r="443" spans="11:11" x14ac:dyDescent="0.25">
      <c r="K443" s="95"/>
    </row>
    <row r="444" spans="11:11" x14ac:dyDescent="0.25">
      <c r="K444" s="95"/>
    </row>
    <row r="445" spans="11:11" x14ac:dyDescent="0.25">
      <c r="K445" s="95"/>
    </row>
    <row r="446" spans="11:11" x14ac:dyDescent="0.25">
      <c r="K446" s="95"/>
    </row>
    <row r="447" spans="11:11" x14ac:dyDescent="0.25">
      <c r="K447" s="95"/>
    </row>
    <row r="448" spans="11:11" x14ac:dyDescent="0.25">
      <c r="K448" s="95"/>
    </row>
    <row r="449" spans="11:11" x14ac:dyDescent="0.25">
      <c r="K449" s="95"/>
    </row>
    <row r="450" spans="11:11" x14ac:dyDescent="0.25">
      <c r="K450" s="95"/>
    </row>
    <row r="451" spans="11:11" x14ac:dyDescent="0.25">
      <c r="K451" s="95"/>
    </row>
    <row r="452" spans="11:11" x14ac:dyDescent="0.25">
      <c r="K452" s="95"/>
    </row>
    <row r="453" spans="11:11" x14ac:dyDescent="0.25">
      <c r="K453" s="95"/>
    </row>
    <row r="454" spans="11:11" x14ac:dyDescent="0.25">
      <c r="K454" s="95"/>
    </row>
    <row r="455" spans="11:11" x14ac:dyDescent="0.25">
      <c r="K455" s="95"/>
    </row>
    <row r="456" spans="11:11" x14ac:dyDescent="0.25">
      <c r="K456" s="95"/>
    </row>
    <row r="457" spans="11:11" x14ac:dyDescent="0.25">
      <c r="K457" s="95"/>
    </row>
    <row r="458" spans="11:11" x14ac:dyDescent="0.25">
      <c r="K458" s="95"/>
    </row>
    <row r="459" spans="11:11" x14ac:dyDescent="0.25">
      <c r="K459" s="95"/>
    </row>
    <row r="460" spans="11:11" x14ac:dyDescent="0.25">
      <c r="K460" s="95"/>
    </row>
    <row r="461" spans="11:11" x14ac:dyDescent="0.25">
      <c r="K461" s="95"/>
    </row>
    <row r="462" spans="11:11" x14ac:dyDescent="0.25">
      <c r="K462" s="95"/>
    </row>
    <row r="463" spans="11:11" x14ac:dyDescent="0.25">
      <c r="K463" s="95"/>
    </row>
    <row r="464" spans="11:11" x14ac:dyDescent="0.25">
      <c r="K464" s="95"/>
    </row>
    <row r="465" spans="11:11" x14ac:dyDescent="0.25">
      <c r="K465" s="95"/>
    </row>
    <row r="466" spans="11:11" x14ac:dyDescent="0.25">
      <c r="K466" s="95"/>
    </row>
    <row r="467" spans="11:11" x14ac:dyDescent="0.25">
      <c r="K467" s="95"/>
    </row>
    <row r="468" spans="11:11" x14ac:dyDescent="0.25">
      <c r="K468" s="95"/>
    </row>
    <row r="469" spans="11:11" x14ac:dyDescent="0.25">
      <c r="K469" s="95"/>
    </row>
    <row r="470" spans="11:11" x14ac:dyDescent="0.25">
      <c r="K470" s="95"/>
    </row>
    <row r="471" spans="11:11" x14ac:dyDescent="0.25">
      <c r="K471" s="95"/>
    </row>
    <row r="472" spans="11:11" x14ac:dyDescent="0.25">
      <c r="K472" s="95"/>
    </row>
    <row r="473" spans="11:11" x14ac:dyDescent="0.25">
      <c r="K473" s="95"/>
    </row>
    <row r="474" spans="11:11" x14ac:dyDescent="0.25">
      <c r="K474" s="95"/>
    </row>
    <row r="475" spans="11:11" x14ac:dyDescent="0.25">
      <c r="K475" s="95"/>
    </row>
    <row r="476" spans="11:11" x14ac:dyDescent="0.25">
      <c r="K476" s="95"/>
    </row>
    <row r="477" spans="11:11" x14ac:dyDescent="0.25">
      <c r="K477" s="95"/>
    </row>
    <row r="478" spans="11:11" x14ac:dyDescent="0.25">
      <c r="K478" s="95"/>
    </row>
    <row r="479" spans="11:11" x14ac:dyDescent="0.25">
      <c r="K479" s="95"/>
    </row>
    <row r="480" spans="11:11" x14ac:dyDescent="0.25">
      <c r="K480" s="95"/>
    </row>
    <row r="481" spans="11:11" x14ac:dyDescent="0.25">
      <c r="K481" s="95"/>
    </row>
    <row r="482" spans="11:11" x14ac:dyDescent="0.25">
      <c r="K482" s="95"/>
    </row>
    <row r="483" spans="11:11" x14ac:dyDescent="0.25">
      <c r="K483" s="95"/>
    </row>
    <row r="484" spans="11:11" x14ac:dyDescent="0.25">
      <c r="K484" s="95"/>
    </row>
    <row r="485" spans="11:11" x14ac:dyDescent="0.25">
      <c r="K485" s="95"/>
    </row>
    <row r="486" spans="11:11" x14ac:dyDescent="0.25">
      <c r="K486" s="95"/>
    </row>
    <row r="487" spans="11:11" x14ac:dyDescent="0.25">
      <c r="K487" s="95"/>
    </row>
    <row r="488" spans="11:11" x14ac:dyDescent="0.25">
      <c r="K488" s="95"/>
    </row>
    <row r="489" spans="11:11" x14ac:dyDescent="0.25">
      <c r="K489" s="95"/>
    </row>
    <row r="490" spans="11:11" x14ac:dyDescent="0.25">
      <c r="K490" s="95"/>
    </row>
    <row r="491" spans="11:11" x14ac:dyDescent="0.25">
      <c r="K491" s="95"/>
    </row>
    <row r="492" spans="11:11" x14ac:dyDescent="0.25">
      <c r="K492" s="95"/>
    </row>
    <row r="493" spans="11:11" x14ac:dyDescent="0.25">
      <c r="K493" s="95"/>
    </row>
    <row r="494" spans="11:11" x14ac:dyDescent="0.25">
      <c r="K494" s="95"/>
    </row>
    <row r="495" spans="11:11" x14ac:dyDescent="0.25">
      <c r="K495" s="95"/>
    </row>
    <row r="496" spans="11:11" x14ac:dyDescent="0.25">
      <c r="K496" s="95"/>
    </row>
    <row r="497" spans="11:11" x14ac:dyDescent="0.25">
      <c r="K497" s="95"/>
    </row>
    <row r="498" spans="11:11" x14ac:dyDescent="0.25">
      <c r="K498" s="95"/>
    </row>
    <row r="499" spans="11:11" x14ac:dyDescent="0.25">
      <c r="K499" s="95"/>
    </row>
    <row r="500" spans="11:11" x14ac:dyDescent="0.25">
      <c r="K500" s="95"/>
    </row>
    <row r="501" spans="11:11" x14ac:dyDescent="0.25">
      <c r="K501" s="95"/>
    </row>
    <row r="502" spans="11:11" x14ac:dyDescent="0.25">
      <c r="K502" s="95"/>
    </row>
    <row r="503" spans="11:11" x14ac:dyDescent="0.25">
      <c r="K503" s="95"/>
    </row>
    <row r="504" spans="11:11" x14ac:dyDescent="0.25">
      <c r="K504" s="95"/>
    </row>
    <row r="505" spans="11:11" x14ac:dyDescent="0.25">
      <c r="K505" s="95"/>
    </row>
    <row r="506" spans="11:11" x14ac:dyDescent="0.25">
      <c r="K506" s="95"/>
    </row>
    <row r="507" spans="11:11" x14ac:dyDescent="0.25">
      <c r="K507" s="95"/>
    </row>
    <row r="508" spans="11:11" x14ac:dyDescent="0.25">
      <c r="K508" s="95"/>
    </row>
    <row r="509" spans="11:11" x14ac:dyDescent="0.25">
      <c r="K509" s="95"/>
    </row>
    <row r="510" spans="11:11" x14ac:dyDescent="0.25">
      <c r="K510" s="95"/>
    </row>
    <row r="511" spans="11:11" x14ac:dyDescent="0.25">
      <c r="K511" s="95"/>
    </row>
    <row r="512" spans="11:11" x14ac:dyDescent="0.25">
      <c r="K512" s="95"/>
    </row>
    <row r="513" spans="11:11" x14ac:dyDescent="0.25">
      <c r="K513" s="95"/>
    </row>
    <row r="514" spans="11:11" x14ac:dyDescent="0.25">
      <c r="K514" s="95"/>
    </row>
    <row r="515" spans="11:11" x14ac:dyDescent="0.25">
      <c r="K515" s="95"/>
    </row>
    <row r="516" spans="11:11" x14ac:dyDescent="0.25">
      <c r="K516" s="95"/>
    </row>
    <row r="517" spans="11:11" x14ac:dyDescent="0.25">
      <c r="K517" s="95"/>
    </row>
    <row r="518" spans="11:11" x14ac:dyDescent="0.25">
      <c r="K518" s="95"/>
    </row>
    <row r="519" spans="11:11" x14ac:dyDescent="0.25">
      <c r="K519" s="95"/>
    </row>
    <row r="520" spans="11:11" x14ac:dyDescent="0.25">
      <c r="K520" s="95"/>
    </row>
    <row r="521" spans="11:11" x14ac:dyDescent="0.25">
      <c r="K521" s="95"/>
    </row>
    <row r="522" spans="11:11" x14ac:dyDescent="0.25">
      <c r="K522" s="95"/>
    </row>
    <row r="523" spans="11:11" x14ac:dyDescent="0.25">
      <c r="K523" s="95"/>
    </row>
    <row r="524" spans="11:11" x14ac:dyDescent="0.25">
      <c r="K524" s="95"/>
    </row>
    <row r="525" spans="11:11" x14ac:dyDescent="0.25">
      <c r="K525" s="95"/>
    </row>
    <row r="526" spans="11:11" x14ac:dyDescent="0.25">
      <c r="K526" s="95"/>
    </row>
    <row r="527" spans="11:11" x14ac:dyDescent="0.25">
      <c r="K527" s="95"/>
    </row>
    <row r="528" spans="11:11" x14ac:dyDescent="0.25">
      <c r="K528" s="95"/>
    </row>
    <row r="529" spans="11:11" x14ac:dyDescent="0.25">
      <c r="K529" s="95"/>
    </row>
    <row r="530" spans="11:11" x14ac:dyDescent="0.25">
      <c r="K530" s="95"/>
    </row>
    <row r="531" spans="11:11" x14ac:dyDescent="0.25">
      <c r="K531" s="95"/>
    </row>
    <row r="532" spans="11:11" x14ac:dyDescent="0.25">
      <c r="K532" s="95"/>
    </row>
    <row r="533" spans="11:11" x14ac:dyDescent="0.25">
      <c r="K533" s="95"/>
    </row>
    <row r="534" spans="11:11" x14ac:dyDescent="0.25">
      <c r="K534" s="95"/>
    </row>
    <row r="535" spans="11:11" x14ac:dyDescent="0.25">
      <c r="K535" s="95"/>
    </row>
    <row r="536" spans="11:11" x14ac:dyDescent="0.25">
      <c r="K536" s="95"/>
    </row>
    <row r="537" spans="11:11" x14ac:dyDescent="0.25">
      <c r="K537" s="95"/>
    </row>
    <row r="538" spans="11:11" x14ac:dyDescent="0.25">
      <c r="K538" s="95"/>
    </row>
    <row r="539" spans="11:11" x14ac:dyDescent="0.25">
      <c r="K539" s="95"/>
    </row>
    <row r="540" spans="11:11" x14ac:dyDescent="0.25">
      <c r="K540" s="95"/>
    </row>
    <row r="541" spans="11:11" x14ac:dyDescent="0.25">
      <c r="K541" s="95"/>
    </row>
    <row r="542" spans="11:11" x14ac:dyDescent="0.25">
      <c r="K542" s="95"/>
    </row>
    <row r="543" spans="11:11" x14ac:dyDescent="0.25">
      <c r="K543" s="95"/>
    </row>
    <row r="544" spans="11:11" x14ac:dyDescent="0.25">
      <c r="K544" s="95"/>
    </row>
    <row r="545" spans="11:11" x14ac:dyDescent="0.25">
      <c r="K545" s="95"/>
    </row>
    <row r="546" spans="11:11" x14ac:dyDescent="0.25">
      <c r="K546" s="95"/>
    </row>
    <row r="547" spans="11:11" x14ac:dyDescent="0.25">
      <c r="K547" s="95"/>
    </row>
    <row r="548" spans="11:11" x14ac:dyDescent="0.25">
      <c r="K548" s="95"/>
    </row>
    <row r="549" spans="11:11" x14ac:dyDescent="0.25">
      <c r="K549" s="95"/>
    </row>
    <row r="550" spans="11:11" x14ac:dyDescent="0.25">
      <c r="K550" s="95"/>
    </row>
    <row r="551" spans="11:11" x14ac:dyDescent="0.25">
      <c r="K551" s="95"/>
    </row>
    <row r="552" spans="11:11" x14ac:dyDescent="0.25">
      <c r="K552" s="95"/>
    </row>
    <row r="553" spans="11:11" x14ac:dyDescent="0.25">
      <c r="K553" s="95"/>
    </row>
    <row r="554" spans="11:11" x14ac:dyDescent="0.25">
      <c r="K554" s="95"/>
    </row>
    <row r="555" spans="11:11" x14ac:dyDescent="0.25">
      <c r="K555" s="95"/>
    </row>
    <row r="556" spans="11:11" x14ac:dyDescent="0.25">
      <c r="K556" s="95"/>
    </row>
    <row r="557" spans="11:11" x14ac:dyDescent="0.25">
      <c r="K557" s="95"/>
    </row>
    <row r="558" spans="11:11" x14ac:dyDescent="0.25">
      <c r="K558" s="95"/>
    </row>
    <row r="559" spans="11:11" x14ac:dyDescent="0.25">
      <c r="K559" s="95"/>
    </row>
    <row r="560" spans="11:11" x14ac:dyDescent="0.25">
      <c r="K560" s="95"/>
    </row>
    <row r="561" spans="11:11" x14ac:dyDescent="0.25">
      <c r="K561" s="95"/>
    </row>
    <row r="562" spans="11:11" x14ac:dyDescent="0.25">
      <c r="K562" s="95"/>
    </row>
    <row r="563" spans="11:11" x14ac:dyDescent="0.25">
      <c r="K563" s="95"/>
    </row>
    <row r="564" spans="11:11" x14ac:dyDescent="0.25">
      <c r="K564" s="95"/>
    </row>
    <row r="565" spans="11:11" x14ac:dyDescent="0.25">
      <c r="K565" s="95"/>
    </row>
    <row r="566" spans="11:11" x14ac:dyDescent="0.25">
      <c r="K566" s="95"/>
    </row>
    <row r="567" spans="11:11" x14ac:dyDescent="0.25">
      <c r="K567" s="95"/>
    </row>
    <row r="568" spans="11:11" x14ac:dyDescent="0.25">
      <c r="K568" s="95"/>
    </row>
    <row r="569" spans="11:11" x14ac:dyDescent="0.25">
      <c r="K569" s="95"/>
    </row>
    <row r="570" spans="11:11" x14ac:dyDescent="0.25">
      <c r="K570" s="95"/>
    </row>
    <row r="571" spans="11:11" x14ac:dyDescent="0.25">
      <c r="K571" s="95"/>
    </row>
    <row r="572" spans="11:11" x14ac:dyDescent="0.25">
      <c r="K572" s="95"/>
    </row>
    <row r="573" spans="11:11" x14ac:dyDescent="0.25">
      <c r="K573" s="95"/>
    </row>
    <row r="574" spans="11:11" x14ac:dyDescent="0.25">
      <c r="K574" s="95"/>
    </row>
    <row r="575" spans="11:11" x14ac:dyDescent="0.25">
      <c r="K575" s="95"/>
    </row>
    <row r="576" spans="11:11" x14ac:dyDescent="0.25">
      <c r="K576" s="95"/>
    </row>
    <row r="577" spans="11:11" x14ac:dyDescent="0.25">
      <c r="K577" s="95"/>
    </row>
    <row r="578" spans="11:11" x14ac:dyDescent="0.25">
      <c r="K578" s="95"/>
    </row>
    <row r="579" spans="11:11" x14ac:dyDescent="0.25">
      <c r="K579" s="95"/>
    </row>
    <row r="580" spans="11:11" x14ac:dyDescent="0.25">
      <c r="K580" s="95"/>
    </row>
    <row r="581" spans="11:11" x14ac:dyDescent="0.25">
      <c r="K581" s="95"/>
    </row>
    <row r="582" spans="11:11" x14ac:dyDescent="0.25">
      <c r="K582" s="95"/>
    </row>
    <row r="583" spans="11:11" x14ac:dyDescent="0.25">
      <c r="K583" s="95"/>
    </row>
    <row r="584" spans="11:11" x14ac:dyDescent="0.25">
      <c r="K584" s="95"/>
    </row>
    <row r="585" spans="11:11" x14ac:dyDescent="0.25">
      <c r="K585" s="95"/>
    </row>
    <row r="586" spans="11:11" x14ac:dyDescent="0.25">
      <c r="K586" s="95"/>
    </row>
    <row r="587" spans="11:11" x14ac:dyDescent="0.25">
      <c r="K587" s="95"/>
    </row>
    <row r="588" spans="11:11" x14ac:dyDescent="0.25">
      <c r="K588" s="95"/>
    </row>
    <row r="589" spans="11:11" x14ac:dyDescent="0.25">
      <c r="K589" s="95"/>
    </row>
    <row r="590" spans="11:11" x14ac:dyDescent="0.25">
      <c r="K590" s="95"/>
    </row>
    <row r="591" spans="11:11" x14ac:dyDescent="0.25">
      <c r="K591" s="95"/>
    </row>
    <row r="592" spans="11:11" x14ac:dyDescent="0.25">
      <c r="K592" s="95"/>
    </row>
    <row r="593" spans="11:11" x14ac:dyDescent="0.25">
      <c r="K593" s="95"/>
    </row>
    <row r="594" spans="11:11" x14ac:dyDescent="0.25">
      <c r="K594" s="95"/>
    </row>
    <row r="595" spans="11:11" x14ac:dyDescent="0.25">
      <c r="K595" s="95"/>
    </row>
    <row r="596" spans="11:11" x14ac:dyDescent="0.25">
      <c r="K596" s="95"/>
    </row>
    <row r="597" spans="11:11" x14ac:dyDescent="0.25">
      <c r="K597" s="95"/>
    </row>
    <row r="598" spans="11:11" x14ac:dyDescent="0.25">
      <c r="K598" s="95"/>
    </row>
    <row r="599" spans="11:11" x14ac:dyDescent="0.25">
      <c r="K599" s="95"/>
    </row>
    <row r="600" spans="11:11" x14ac:dyDescent="0.25">
      <c r="K600" s="95"/>
    </row>
    <row r="601" spans="11:11" x14ac:dyDescent="0.25">
      <c r="K601" s="95"/>
    </row>
    <row r="602" spans="11:11" x14ac:dyDescent="0.25">
      <c r="K602" s="95"/>
    </row>
    <row r="603" spans="11:11" x14ac:dyDescent="0.25">
      <c r="K603" s="95"/>
    </row>
    <row r="604" spans="11:11" x14ac:dyDescent="0.25">
      <c r="K604" s="95"/>
    </row>
    <row r="605" spans="11:11" x14ac:dyDescent="0.25">
      <c r="K605" s="95"/>
    </row>
    <row r="606" spans="11:11" x14ac:dyDescent="0.25">
      <c r="K606" s="95"/>
    </row>
    <row r="607" spans="11:11" x14ac:dyDescent="0.25">
      <c r="K607" s="95"/>
    </row>
    <row r="608" spans="11:11" x14ac:dyDescent="0.25">
      <c r="K608" s="95"/>
    </row>
    <row r="609" spans="11:11" x14ac:dyDescent="0.25">
      <c r="K609" s="95"/>
    </row>
    <row r="610" spans="11:11" x14ac:dyDescent="0.25">
      <c r="K610" s="95"/>
    </row>
    <row r="611" spans="11:11" x14ac:dyDescent="0.25">
      <c r="K611" s="95"/>
    </row>
    <row r="612" spans="11:11" x14ac:dyDescent="0.25">
      <c r="K612" s="95"/>
    </row>
    <row r="613" spans="11:11" x14ac:dyDescent="0.25">
      <c r="K613" s="95"/>
    </row>
    <row r="614" spans="11:11" x14ac:dyDescent="0.25">
      <c r="K614" s="95"/>
    </row>
    <row r="615" spans="11:11" x14ac:dyDescent="0.25">
      <c r="K615" s="95"/>
    </row>
    <row r="616" spans="11:11" x14ac:dyDescent="0.25">
      <c r="K616" s="95"/>
    </row>
    <row r="617" spans="11:11" x14ac:dyDescent="0.25">
      <c r="K617" s="95"/>
    </row>
    <row r="618" spans="11:11" x14ac:dyDescent="0.25">
      <c r="K618" s="95"/>
    </row>
    <row r="619" spans="11:11" x14ac:dyDescent="0.25">
      <c r="K619" s="95"/>
    </row>
    <row r="620" spans="11:11" x14ac:dyDescent="0.25">
      <c r="K620" s="95"/>
    </row>
    <row r="621" spans="11:11" x14ac:dyDescent="0.25">
      <c r="K621" s="95"/>
    </row>
    <row r="622" spans="11:11" x14ac:dyDescent="0.25">
      <c r="K622" s="95"/>
    </row>
    <row r="623" spans="11:11" x14ac:dyDescent="0.25">
      <c r="K623" s="95"/>
    </row>
    <row r="624" spans="11:11" x14ac:dyDescent="0.25">
      <c r="K624" s="95"/>
    </row>
    <row r="625" spans="11:11" x14ac:dyDescent="0.25">
      <c r="K625" s="95"/>
    </row>
    <row r="626" spans="11:11" x14ac:dyDescent="0.25">
      <c r="K626" s="95"/>
    </row>
    <row r="627" spans="11:11" x14ac:dyDescent="0.25">
      <c r="K627" s="95"/>
    </row>
    <row r="628" spans="11:11" x14ac:dyDescent="0.25">
      <c r="K628" s="95"/>
    </row>
    <row r="629" spans="11:11" x14ac:dyDescent="0.25">
      <c r="K629" s="95"/>
    </row>
    <row r="630" spans="11:11" x14ac:dyDescent="0.25">
      <c r="K630" s="95"/>
    </row>
    <row r="631" spans="11:11" x14ac:dyDescent="0.25">
      <c r="K631" s="95"/>
    </row>
    <row r="632" spans="11:11" x14ac:dyDescent="0.25">
      <c r="K632" s="95"/>
    </row>
    <row r="633" spans="11:11" x14ac:dyDescent="0.25">
      <c r="K633" s="95"/>
    </row>
    <row r="634" spans="11:11" x14ac:dyDescent="0.25">
      <c r="K634" s="95"/>
    </row>
    <row r="635" spans="11:11" x14ac:dyDescent="0.25">
      <c r="K635" s="95"/>
    </row>
    <row r="636" spans="11:11" x14ac:dyDescent="0.25">
      <c r="K636" s="95"/>
    </row>
    <row r="637" spans="11:11" x14ac:dyDescent="0.25">
      <c r="K637" s="95"/>
    </row>
    <row r="638" spans="11:11" x14ac:dyDescent="0.25">
      <c r="K638" s="95"/>
    </row>
    <row r="639" spans="11:11" x14ac:dyDescent="0.25">
      <c r="K639" s="95"/>
    </row>
    <row r="640" spans="11:11" x14ac:dyDescent="0.25">
      <c r="K640" s="95"/>
    </row>
    <row r="641" spans="11:11" x14ac:dyDescent="0.25">
      <c r="K641" s="95"/>
    </row>
    <row r="642" spans="11:11" x14ac:dyDescent="0.25">
      <c r="K642" s="95"/>
    </row>
    <row r="643" spans="11:11" x14ac:dyDescent="0.25">
      <c r="K643" s="95"/>
    </row>
    <row r="644" spans="11:11" x14ac:dyDescent="0.25">
      <c r="K644" s="95"/>
    </row>
    <row r="645" spans="11:11" x14ac:dyDescent="0.25">
      <c r="K645" s="95"/>
    </row>
    <row r="646" spans="11:11" x14ac:dyDescent="0.25">
      <c r="K646" s="95"/>
    </row>
    <row r="647" spans="11:11" x14ac:dyDescent="0.25">
      <c r="K647" s="95"/>
    </row>
    <row r="648" spans="11:11" x14ac:dyDescent="0.25">
      <c r="K648" s="95"/>
    </row>
    <row r="649" spans="11:11" x14ac:dyDescent="0.25">
      <c r="K649" s="95"/>
    </row>
    <row r="650" spans="11:11" x14ac:dyDescent="0.25">
      <c r="K650" s="95"/>
    </row>
    <row r="651" spans="11:11" x14ac:dyDescent="0.25">
      <c r="K651" s="95"/>
    </row>
    <row r="652" spans="11:11" x14ac:dyDescent="0.25">
      <c r="K652" s="95"/>
    </row>
    <row r="653" spans="11:11" x14ac:dyDescent="0.25">
      <c r="K653" s="95"/>
    </row>
    <row r="654" spans="11:11" x14ac:dyDescent="0.25">
      <c r="K654" s="95"/>
    </row>
    <row r="655" spans="11:11" x14ac:dyDescent="0.25">
      <c r="K655" s="95"/>
    </row>
    <row r="656" spans="11:11" x14ac:dyDescent="0.25">
      <c r="K656" s="95"/>
    </row>
    <row r="657" spans="11:11" x14ac:dyDescent="0.25">
      <c r="K657" s="95"/>
    </row>
    <row r="658" spans="11:11" x14ac:dyDescent="0.25">
      <c r="K658" s="95"/>
    </row>
    <row r="659" spans="11:11" x14ac:dyDescent="0.25">
      <c r="K659" s="95"/>
    </row>
    <row r="660" spans="11:11" x14ac:dyDescent="0.25">
      <c r="K660" s="95"/>
    </row>
    <row r="661" spans="11:11" x14ac:dyDescent="0.25">
      <c r="K661" s="95"/>
    </row>
    <row r="662" spans="11:11" x14ac:dyDescent="0.25">
      <c r="K662" s="95"/>
    </row>
    <row r="663" spans="11:11" x14ac:dyDescent="0.25">
      <c r="K663" s="95"/>
    </row>
    <row r="664" spans="11:11" x14ac:dyDescent="0.25">
      <c r="K664" s="95"/>
    </row>
    <row r="665" spans="11:11" x14ac:dyDescent="0.25">
      <c r="K665" s="95"/>
    </row>
    <row r="666" spans="11:11" x14ac:dyDescent="0.25">
      <c r="K666" s="95"/>
    </row>
    <row r="667" spans="11:11" x14ac:dyDescent="0.25">
      <c r="K667" s="95"/>
    </row>
    <row r="668" spans="11:11" x14ac:dyDescent="0.25">
      <c r="K668" s="95"/>
    </row>
    <row r="669" spans="11:11" x14ac:dyDescent="0.25">
      <c r="K669" s="95"/>
    </row>
    <row r="670" spans="11:11" x14ac:dyDescent="0.25">
      <c r="K670" s="95"/>
    </row>
    <row r="671" spans="11:11" x14ac:dyDescent="0.25">
      <c r="K671" s="95"/>
    </row>
    <row r="672" spans="11:11" x14ac:dyDescent="0.25">
      <c r="K672" s="95"/>
    </row>
    <row r="673" spans="11:11" x14ac:dyDescent="0.25">
      <c r="K673" s="95"/>
    </row>
    <row r="674" spans="11:11" x14ac:dyDescent="0.25">
      <c r="K674" s="95"/>
    </row>
    <row r="675" spans="11:11" x14ac:dyDescent="0.25">
      <c r="K675" s="95"/>
    </row>
    <row r="676" spans="11:11" x14ac:dyDescent="0.25">
      <c r="K676" s="95"/>
    </row>
    <row r="677" spans="11:11" x14ac:dyDescent="0.25">
      <c r="K677" s="95"/>
    </row>
    <row r="678" spans="11:11" x14ac:dyDescent="0.25">
      <c r="K678" s="95"/>
    </row>
    <row r="679" spans="11:11" x14ac:dyDescent="0.25">
      <c r="K679" s="95"/>
    </row>
    <row r="680" spans="11:11" x14ac:dyDescent="0.25">
      <c r="K680" s="95"/>
    </row>
    <row r="681" spans="11:11" x14ac:dyDescent="0.25">
      <c r="K681" s="95"/>
    </row>
    <row r="682" spans="11:11" x14ac:dyDescent="0.25">
      <c r="K682" s="95"/>
    </row>
    <row r="683" spans="11:11" x14ac:dyDescent="0.25">
      <c r="K683" s="95"/>
    </row>
    <row r="684" spans="11:11" x14ac:dyDescent="0.25">
      <c r="K684" s="95"/>
    </row>
    <row r="685" spans="11:11" x14ac:dyDescent="0.25">
      <c r="K685" s="95"/>
    </row>
    <row r="686" spans="11:11" x14ac:dyDescent="0.25">
      <c r="K686" s="95"/>
    </row>
    <row r="687" spans="11:11" x14ac:dyDescent="0.25">
      <c r="K687" s="95"/>
    </row>
    <row r="688" spans="11:11" x14ac:dyDescent="0.25">
      <c r="K688" s="95"/>
    </row>
    <row r="689" spans="11:11" x14ac:dyDescent="0.25">
      <c r="K689" s="95"/>
    </row>
    <row r="690" spans="11:11" x14ac:dyDescent="0.25">
      <c r="K690" s="95"/>
    </row>
    <row r="691" spans="11:11" x14ac:dyDescent="0.25">
      <c r="K691" s="95"/>
    </row>
    <row r="692" spans="11:11" x14ac:dyDescent="0.25">
      <c r="K692" s="95"/>
    </row>
    <row r="693" spans="11:11" x14ac:dyDescent="0.25">
      <c r="K693" s="95"/>
    </row>
    <row r="694" spans="11:11" x14ac:dyDescent="0.25">
      <c r="K694" s="95"/>
    </row>
    <row r="695" spans="11:11" x14ac:dyDescent="0.25">
      <c r="K695" s="95"/>
    </row>
    <row r="696" spans="11:11" x14ac:dyDescent="0.25">
      <c r="K696" s="95"/>
    </row>
    <row r="697" spans="11:11" x14ac:dyDescent="0.25">
      <c r="K697" s="95"/>
    </row>
    <row r="698" spans="11:11" x14ac:dyDescent="0.25">
      <c r="K698" s="95"/>
    </row>
    <row r="699" spans="11:11" x14ac:dyDescent="0.25">
      <c r="K699" s="95"/>
    </row>
    <row r="700" spans="11:11" x14ac:dyDescent="0.25">
      <c r="K700" s="95"/>
    </row>
    <row r="701" spans="11:11" x14ac:dyDescent="0.25">
      <c r="K701" s="95"/>
    </row>
    <row r="702" spans="11:11" x14ac:dyDescent="0.25">
      <c r="K702" s="95"/>
    </row>
    <row r="703" spans="11:11" x14ac:dyDescent="0.25">
      <c r="K703" s="95"/>
    </row>
    <row r="704" spans="11:11" x14ac:dyDescent="0.25">
      <c r="K704" s="95"/>
    </row>
    <row r="705" spans="11:11" x14ac:dyDescent="0.25">
      <c r="K705" s="95"/>
    </row>
    <row r="706" spans="11:11" x14ac:dyDescent="0.25">
      <c r="K706" s="95"/>
    </row>
    <row r="707" spans="11:11" x14ac:dyDescent="0.25">
      <c r="K707" s="95"/>
    </row>
    <row r="708" spans="11:11" x14ac:dyDescent="0.25">
      <c r="K708" s="95"/>
    </row>
    <row r="709" spans="11:11" x14ac:dyDescent="0.25">
      <c r="K709" s="95"/>
    </row>
    <row r="710" spans="11:11" x14ac:dyDescent="0.25">
      <c r="K710" s="95"/>
    </row>
    <row r="711" spans="11:11" x14ac:dyDescent="0.25">
      <c r="K711" s="95"/>
    </row>
    <row r="712" spans="11:11" x14ac:dyDescent="0.25">
      <c r="K712" s="95"/>
    </row>
    <row r="713" spans="11:11" x14ac:dyDescent="0.25">
      <c r="K713" s="95"/>
    </row>
    <row r="714" spans="11:11" x14ac:dyDescent="0.25">
      <c r="K714" s="95"/>
    </row>
    <row r="715" spans="11:11" x14ac:dyDescent="0.25">
      <c r="K715" s="95"/>
    </row>
    <row r="716" spans="11:11" x14ac:dyDescent="0.25">
      <c r="K716" s="95"/>
    </row>
    <row r="717" spans="11:11" x14ac:dyDescent="0.25">
      <c r="K717" s="95"/>
    </row>
    <row r="718" spans="11:11" x14ac:dyDescent="0.25">
      <c r="K718" s="95"/>
    </row>
    <row r="719" spans="11:11" x14ac:dyDescent="0.25">
      <c r="K719" s="95"/>
    </row>
    <row r="720" spans="11:11" x14ac:dyDescent="0.25">
      <c r="K720" s="95"/>
    </row>
    <row r="721" spans="11:11" x14ac:dyDescent="0.25">
      <c r="K721" s="95"/>
    </row>
    <row r="722" spans="11:11" x14ac:dyDescent="0.25">
      <c r="K722" s="95"/>
    </row>
    <row r="723" spans="11:11" x14ac:dyDescent="0.25">
      <c r="K723" s="95"/>
    </row>
    <row r="724" spans="11:11" x14ac:dyDescent="0.25">
      <c r="K724" s="95"/>
    </row>
    <row r="725" spans="11:11" x14ac:dyDescent="0.25">
      <c r="K725" s="95"/>
    </row>
    <row r="726" spans="11:11" x14ac:dyDescent="0.25">
      <c r="K726" s="95"/>
    </row>
    <row r="727" spans="11:11" x14ac:dyDescent="0.25">
      <c r="K727" s="95"/>
    </row>
    <row r="728" spans="11:11" x14ac:dyDescent="0.25">
      <c r="K728" s="95"/>
    </row>
    <row r="729" spans="11:11" x14ac:dyDescent="0.25">
      <c r="K729" s="95"/>
    </row>
    <row r="730" spans="11:11" x14ac:dyDescent="0.25">
      <c r="K730" s="95"/>
    </row>
    <row r="731" spans="11:11" x14ac:dyDescent="0.25">
      <c r="K731" s="95"/>
    </row>
    <row r="732" spans="11:11" x14ac:dyDescent="0.25">
      <c r="K732" s="95"/>
    </row>
    <row r="733" spans="11:11" x14ac:dyDescent="0.25">
      <c r="K733" s="95"/>
    </row>
    <row r="734" spans="11:11" x14ac:dyDescent="0.25">
      <c r="K734" s="95"/>
    </row>
    <row r="735" spans="11:11" x14ac:dyDescent="0.25">
      <c r="K735" s="95"/>
    </row>
    <row r="736" spans="11:11" x14ac:dyDescent="0.25">
      <c r="K736" s="95"/>
    </row>
    <row r="737" spans="11:11" x14ac:dyDescent="0.25">
      <c r="K737" s="95"/>
    </row>
    <row r="738" spans="11:11" x14ac:dyDescent="0.25">
      <c r="K738" s="95"/>
    </row>
    <row r="739" spans="11:11" x14ac:dyDescent="0.25">
      <c r="K739" s="95"/>
    </row>
    <row r="740" spans="11:11" x14ac:dyDescent="0.25">
      <c r="K740" s="95"/>
    </row>
    <row r="741" spans="11:11" x14ac:dyDescent="0.25">
      <c r="K741" s="95"/>
    </row>
    <row r="742" spans="11:11" x14ac:dyDescent="0.25">
      <c r="K742" s="95"/>
    </row>
    <row r="743" spans="11:11" x14ac:dyDescent="0.25">
      <c r="K743" s="95"/>
    </row>
    <row r="744" spans="11:11" x14ac:dyDescent="0.25">
      <c r="K744" s="95"/>
    </row>
    <row r="745" spans="11:11" x14ac:dyDescent="0.25">
      <c r="K745" s="95"/>
    </row>
    <row r="746" spans="11:11" x14ac:dyDescent="0.25">
      <c r="K746" s="95"/>
    </row>
    <row r="747" spans="11:11" x14ac:dyDescent="0.25">
      <c r="K747" s="95"/>
    </row>
    <row r="748" spans="11:11" x14ac:dyDescent="0.25">
      <c r="K748" s="95"/>
    </row>
    <row r="749" spans="11:11" x14ac:dyDescent="0.25">
      <c r="K749" s="95"/>
    </row>
    <row r="750" spans="11:11" x14ac:dyDescent="0.25">
      <c r="K750" s="95"/>
    </row>
    <row r="751" spans="11:11" x14ac:dyDescent="0.25">
      <c r="K751" s="95"/>
    </row>
    <row r="752" spans="11:11" x14ac:dyDescent="0.25">
      <c r="K752" s="95"/>
    </row>
    <row r="753" spans="11:11" x14ac:dyDescent="0.25">
      <c r="K753" s="95"/>
    </row>
    <row r="754" spans="11:11" x14ac:dyDescent="0.25">
      <c r="K754" s="95"/>
    </row>
    <row r="755" spans="11:11" x14ac:dyDescent="0.25">
      <c r="K755" s="95"/>
    </row>
    <row r="756" spans="11:11" x14ac:dyDescent="0.25">
      <c r="K756" s="95"/>
    </row>
    <row r="757" spans="11:11" x14ac:dyDescent="0.25">
      <c r="K757" s="95"/>
    </row>
    <row r="758" spans="11:11" x14ac:dyDescent="0.25">
      <c r="K758" s="95"/>
    </row>
    <row r="759" spans="11:11" x14ac:dyDescent="0.25">
      <c r="K759" s="95"/>
    </row>
    <row r="760" spans="11:11" x14ac:dyDescent="0.25">
      <c r="K760" s="95"/>
    </row>
    <row r="761" spans="11:11" x14ac:dyDescent="0.25">
      <c r="K761" s="95"/>
    </row>
    <row r="762" spans="11:11" x14ac:dyDescent="0.25">
      <c r="K762" s="95"/>
    </row>
    <row r="763" spans="11:11" x14ac:dyDescent="0.25">
      <c r="K763" s="95"/>
    </row>
    <row r="764" spans="11:11" x14ac:dyDescent="0.25">
      <c r="K764" s="95"/>
    </row>
    <row r="765" spans="11:11" x14ac:dyDescent="0.25">
      <c r="K765" s="95"/>
    </row>
    <row r="766" spans="11:11" x14ac:dyDescent="0.25">
      <c r="K766" s="95"/>
    </row>
    <row r="767" spans="11:11" x14ac:dyDescent="0.25">
      <c r="K767" s="95"/>
    </row>
    <row r="768" spans="11:11" x14ac:dyDescent="0.25">
      <c r="K768" s="95"/>
    </row>
    <row r="769" spans="11:11" x14ac:dyDescent="0.25">
      <c r="K769" s="95"/>
    </row>
    <row r="770" spans="11:11" x14ac:dyDescent="0.25">
      <c r="K770" s="95"/>
    </row>
    <row r="771" spans="11:11" x14ac:dyDescent="0.25">
      <c r="K771" s="95"/>
    </row>
    <row r="772" spans="11:11" x14ac:dyDescent="0.25">
      <c r="K772" s="95"/>
    </row>
    <row r="773" spans="11:11" x14ac:dyDescent="0.25">
      <c r="K773" s="95"/>
    </row>
    <row r="774" spans="11:11" x14ac:dyDescent="0.25">
      <c r="K774" s="95"/>
    </row>
    <row r="775" spans="11:11" x14ac:dyDescent="0.25">
      <c r="K775" s="95"/>
    </row>
    <row r="776" spans="11:11" x14ac:dyDescent="0.25">
      <c r="K776" s="95"/>
    </row>
    <row r="777" spans="11:11" x14ac:dyDescent="0.25">
      <c r="K777" s="95"/>
    </row>
    <row r="778" spans="11:11" x14ac:dyDescent="0.25">
      <c r="K778" s="95"/>
    </row>
    <row r="779" spans="11:11" x14ac:dyDescent="0.25">
      <c r="K779" s="95"/>
    </row>
    <row r="780" spans="11:11" x14ac:dyDescent="0.25">
      <c r="K780" s="95"/>
    </row>
    <row r="781" spans="11:11" x14ac:dyDescent="0.25">
      <c r="K781" s="95"/>
    </row>
    <row r="782" spans="11:11" x14ac:dyDescent="0.25">
      <c r="K782" s="95"/>
    </row>
    <row r="783" spans="11:11" x14ac:dyDescent="0.25">
      <c r="K783" s="95"/>
    </row>
    <row r="784" spans="11:11" x14ac:dyDescent="0.25">
      <c r="K784" s="95"/>
    </row>
    <row r="785" spans="11:11" x14ac:dyDescent="0.25">
      <c r="K785" s="95"/>
    </row>
    <row r="786" spans="11:11" x14ac:dyDescent="0.25">
      <c r="K786" s="95"/>
    </row>
    <row r="787" spans="11:11" x14ac:dyDescent="0.25">
      <c r="K787" s="95"/>
    </row>
    <row r="788" spans="11:11" x14ac:dyDescent="0.25">
      <c r="K788" s="95"/>
    </row>
    <row r="789" spans="11:11" x14ac:dyDescent="0.25">
      <c r="K789" s="95"/>
    </row>
    <row r="790" spans="11:11" x14ac:dyDescent="0.25">
      <c r="K790" s="95"/>
    </row>
    <row r="791" spans="11:11" x14ac:dyDescent="0.25">
      <c r="K791" s="95"/>
    </row>
    <row r="792" spans="11:11" x14ac:dyDescent="0.25">
      <c r="K792" s="95"/>
    </row>
    <row r="793" spans="11:11" x14ac:dyDescent="0.25">
      <c r="K793" s="95"/>
    </row>
    <row r="794" spans="11:11" x14ac:dyDescent="0.25">
      <c r="K794" s="95"/>
    </row>
    <row r="795" spans="11:11" x14ac:dyDescent="0.25">
      <c r="K795" s="95"/>
    </row>
    <row r="796" spans="11:11" x14ac:dyDescent="0.25">
      <c r="K796" s="95"/>
    </row>
    <row r="797" spans="11:11" x14ac:dyDescent="0.25">
      <c r="K797" s="95"/>
    </row>
    <row r="798" spans="11:11" x14ac:dyDescent="0.25">
      <c r="K798" s="95"/>
    </row>
    <row r="799" spans="11:11" x14ac:dyDescent="0.25">
      <c r="K799" s="95"/>
    </row>
    <row r="800" spans="11:11" x14ac:dyDescent="0.25">
      <c r="K800" s="95"/>
    </row>
    <row r="801" spans="11:11" x14ac:dyDescent="0.25">
      <c r="K801" s="95"/>
    </row>
    <row r="802" spans="11:11" x14ac:dyDescent="0.25">
      <c r="K802" s="95"/>
    </row>
    <row r="803" spans="11:11" x14ac:dyDescent="0.25">
      <c r="K803" s="95"/>
    </row>
    <row r="804" spans="11:11" x14ac:dyDescent="0.25">
      <c r="K804" s="95"/>
    </row>
    <row r="805" spans="11:11" x14ac:dyDescent="0.25">
      <c r="K805" s="95"/>
    </row>
    <row r="806" spans="11:11" x14ac:dyDescent="0.25">
      <c r="K806" s="95"/>
    </row>
    <row r="807" spans="11:11" x14ac:dyDescent="0.25">
      <c r="K807" s="95"/>
    </row>
    <row r="808" spans="11:11" x14ac:dyDescent="0.25">
      <c r="K808" s="95"/>
    </row>
    <row r="809" spans="11:11" x14ac:dyDescent="0.25">
      <c r="K809" s="95"/>
    </row>
    <row r="810" spans="11:11" x14ac:dyDescent="0.25">
      <c r="K810" s="95"/>
    </row>
    <row r="811" spans="11:11" x14ac:dyDescent="0.25">
      <c r="K811" s="95"/>
    </row>
    <row r="812" spans="11:11" x14ac:dyDescent="0.25">
      <c r="K812" s="95"/>
    </row>
    <row r="813" spans="11:11" x14ac:dyDescent="0.25">
      <c r="K813" s="95"/>
    </row>
    <row r="814" spans="11:11" x14ac:dyDescent="0.25">
      <c r="K814" s="95"/>
    </row>
    <row r="815" spans="11:11" x14ac:dyDescent="0.25">
      <c r="K815" s="95"/>
    </row>
    <row r="816" spans="11:11" x14ac:dyDescent="0.25">
      <c r="K816" s="95"/>
    </row>
    <row r="817" spans="11:11" x14ac:dyDescent="0.25">
      <c r="K817" s="95"/>
    </row>
    <row r="818" spans="11:11" x14ac:dyDescent="0.25">
      <c r="K818" s="95"/>
    </row>
    <row r="819" spans="11:11" x14ac:dyDescent="0.25">
      <c r="K819" s="95"/>
    </row>
    <row r="820" spans="11:11" x14ac:dyDescent="0.25">
      <c r="K820" s="95"/>
    </row>
    <row r="821" spans="11:11" x14ac:dyDescent="0.25">
      <c r="K821" s="95"/>
    </row>
    <row r="822" spans="11:11" x14ac:dyDescent="0.25">
      <c r="K822" s="95"/>
    </row>
    <row r="823" spans="11:11" x14ac:dyDescent="0.25">
      <c r="K823" s="95"/>
    </row>
    <row r="824" spans="11:11" x14ac:dyDescent="0.25">
      <c r="K824" s="95"/>
    </row>
    <row r="825" spans="11:11" x14ac:dyDescent="0.25">
      <c r="K825" s="95"/>
    </row>
    <row r="826" spans="11:11" x14ac:dyDescent="0.25">
      <c r="K826" s="95"/>
    </row>
    <row r="827" spans="11:11" x14ac:dyDescent="0.25">
      <c r="K827" s="95"/>
    </row>
    <row r="828" spans="11:11" x14ac:dyDescent="0.25">
      <c r="K828" s="95"/>
    </row>
    <row r="829" spans="11:11" x14ac:dyDescent="0.25">
      <c r="K829" s="95"/>
    </row>
    <row r="830" spans="11:11" x14ac:dyDescent="0.25">
      <c r="K830" s="95"/>
    </row>
    <row r="831" spans="11:11" x14ac:dyDescent="0.25">
      <c r="K831" s="95"/>
    </row>
    <row r="832" spans="11:11" x14ac:dyDescent="0.25">
      <c r="K832" s="95"/>
    </row>
    <row r="833" spans="11:11" x14ac:dyDescent="0.25">
      <c r="K833" s="95"/>
    </row>
    <row r="834" spans="11:11" x14ac:dyDescent="0.25">
      <c r="K834" s="95"/>
    </row>
    <row r="835" spans="11:11" x14ac:dyDescent="0.25">
      <c r="K835" s="95"/>
    </row>
    <row r="836" spans="11:11" x14ac:dyDescent="0.25">
      <c r="K836" s="95"/>
    </row>
    <row r="837" spans="11:11" x14ac:dyDescent="0.25">
      <c r="K837" s="95"/>
    </row>
    <row r="838" spans="11:11" x14ac:dyDescent="0.25">
      <c r="K838" s="95"/>
    </row>
    <row r="839" spans="11:11" x14ac:dyDescent="0.25">
      <c r="K839" s="95"/>
    </row>
    <row r="840" spans="11:11" x14ac:dyDescent="0.25">
      <c r="K840" s="95"/>
    </row>
    <row r="841" spans="11:11" x14ac:dyDescent="0.25">
      <c r="K841" s="95"/>
    </row>
    <row r="842" spans="11:11" x14ac:dyDescent="0.25">
      <c r="K842" s="95"/>
    </row>
    <row r="843" spans="11:11" x14ac:dyDescent="0.25">
      <c r="K843" s="95"/>
    </row>
    <row r="844" spans="11:11" x14ac:dyDescent="0.25">
      <c r="K844" s="95"/>
    </row>
    <row r="845" spans="11:11" x14ac:dyDescent="0.25">
      <c r="K845" s="95"/>
    </row>
    <row r="846" spans="11:11" x14ac:dyDescent="0.25">
      <c r="K846" s="95"/>
    </row>
    <row r="847" spans="11:11" x14ac:dyDescent="0.25">
      <c r="K847" s="95"/>
    </row>
    <row r="848" spans="11:11" x14ac:dyDescent="0.25">
      <c r="K848" s="95"/>
    </row>
    <row r="849" spans="11:11" x14ac:dyDescent="0.25">
      <c r="K849" s="95"/>
    </row>
    <row r="850" spans="11:11" x14ac:dyDescent="0.25">
      <c r="K850" s="95"/>
    </row>
    <row r="851" spans="11:11" x14ac:dyDescent="0.25">
      <c r="K851" s="95"/>
    </row>
    <row r="852" spans="11:11" x14ac:dyDescent="0.25">
      <c r="K852" s="95"/>
    </row>
    <row r="853" spans="11:11" x14ac:dyDescent="0.25">
      <c r="K853" s="95"/>
    </row>
    <row r="854" spans="11:11" x14ac:dyDescent="0.25">
      <c r="K854" s="95"/>
    </row>
    <row r="855" spans="11:11" x14ac:dyDescent="0.25">
      <c r="K855" s="95"/>
    </row>
    <row r="856" spans="11:11" x14ac:dyDescent="0.25">
      <c r="K856" s="95"/>
    </row>
    <row r="857" spans="11:11" x14ac:dyDescent="0.25">
      <c r="K857" s="95"/>
    </row>
    <row r="858" spans="11:11" x14ac:dyDescent="0.25">
      <c r="K858" s="95"/>
    </row>
    <row r="859" spans="11:11" x14ac:dyDescent="0.25">
      <c r="K859" s="95"/>
    </row>
    <row r="860" spans="11:11" x14ac:dyDescent="0.25">
      <c r="K860" s="95"/>
    </row>
    <row r="861" spans="11:11" x14ac:dyDescent="0.25">
      <c r="K861" s="95"/>
    </row>
    <row r="862" spans="11:11" x14ac:dyDescent="0.25">
      <c r="K862" s="95"/>
    </row>
    <row r="863" spans="11:11" x14ac:dyDescent="0.25">
      <c r="K863" s="95"/>
    </row>
    <row r="864" spans="11:11" x14ac:dyDescent="0.25">
      <c r="K864" s="95"/>
    </row>
    <row r="865" spans="11:11" x14ac:dyDescent="0.25">
      <c r="K865" s="95"/>
    </row>
    <row r="866" spans="11:11" x14ac:dyDescent="0.25">
      <c r="K866" s="95"/>
    </row>
    <row r="867" spans="11:11" x14ac:dyDescent="0.25">
      <c r="K867" s="95"/>
    </row>
    <row r="868" spans="11:11" x14ac:dyDescent="0.25">
      <c r="K868" s="95"/>
    </row>
    <row r="869" spans="11:11" x14ac:dyDescent="0.25">
      <c r="K869" s="95"/>
    </row>
    <row r="870" spans="11:11" x14ac:dyDescent="0.25">
      <c r="K870" s="95"/>
    </row>
    <row r="871" spans="11:11" x14ac:dyDescent="0.25">
      <c r="K871" s="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72"/>
  <sheetViews>
    <sheetView workbookViewId="0">
      <pane ySplit="10" topLeftCell="A247" activePane="bottomLeft" state="frozen"/>
      <selection pane="bottomLeft" activeCell="A256" sqref="A256"/>
    </sheetView>
  </sheetViews>
  <sheetFormatPr defaultColWidth="9.140625" defaultRowHeight="15" x14ac:dyDescent="0.25"/>
  <cols>
    <col min="1" max="1" width="12.140625" style="28" customWidth="1"/>
    <col min="2" max="3" width="15.7109375" style="83" bestFit="1" customWidth="1"/>
    <col min="4" max="16384" width="9.140625" style="28"/>
  </cols>
  <sheetData>
    <row r="1" spans="1:3" x14ac:dyDescent="0.25">
      <c r="B1" s="83" t="s">
        <v>37</v>
      </c>
      <c r="C1" s="83" t="s">
        <v>38</v>
      </c>
    </row>
    <row r="2" spans="1:3" x14ac:dyDescent="0.25">
      <c r="B2" s="83" t="s">
        <v>2</v>
      </c>
      <c r="C2" s="83" t="s">
        <v>3</v>
      </c>
    </row>
    <row r="3" spans="1:3" x14ac:dyDescent="0.25">
      <c r="A3" s="1">
        <v>20135</v>
      </c>
      <c r="B3" s="83">
        <v>1.343333333333333</v>
      </c>
      <c r="C3" s="83" t="e">
        <v>#N/A</v>
      </c>
    </row>
    <row r="4" spans="1:3" x14ac:dyDescent="0.25">
      <c r="A4" s="1">
        <v>20224</v>
      </c>
      <c r="B4" s="83">
        <v>1.5</v>
      </c>
      <c r="C4" s="83">
        <v>1.343333333333333</v>
      </c>
    </row>
    <row r="5" spans="1:3" x14ac:dyDescent="0.25">
      <c r="A5" s="1">
        <v>20316</v>
      </c>
      <c r="B5" s="83">
        <v>1.9400000000000002</v>
      </c>
      <c r="C5" s="83">
        <v>1.5</v>
      </c>
    </row>
    <row r="6" spans="1:3" x14ac:dyDescent="0.25">
      <c r="A6" s="1">
        <v>20408</v>
      </c>
      <c r="B6" s="83">
        <v>2.3566666666666669</v>
      </c>
      <c r="C6" s="83">
        <v>1.9400000000000002</v>
      </c>
    </row>
    <row r="7" spans="1:3" x14ac:dyDescent="0.25">
      <c r="A7" s="1">
        <v>20500</v>
      </c>
      <c r="B7" s="83">
        <v>2.4833333333333334</v>
      </c>
      <c r="C7" s="83">
        <v>2.3566666666666669</v>
      </c>
    </row>
    <row r="8" spans="1:3" x14ac:dyDescent="0.25">
      <c r="A8" s="1">
        <v>20590</v>
      </c>
      <c r="B8" s="83">
        <v>2.6933333333333334</v>
      </c>
      <c r="C8" s="83">
        <v>2.4833333333333334</v>
      </c>
    </row>
    <row r="9" spans="1:3" x14ac:dyDescent="0.25">
      <c r="A9" s="1">
        <v>20682</v>
      </c>
      <c r="B9" s="83">
        <v>2.81</v>
      </c>
      <c r="C9" s="83">
        <v>2.6933333333333334</v>
      </c>
    </row>
    <row r="10" spans="1:3" x14ac:dyDescent="0.25">
      <c r="A10" s="1">
        <v>20774</v>
      </c>
      <c r="B10" s="83">
        <v>2.9266666666666663</v>
      </c>
      <c r="C10" s="83">
        <v>2.81</v>
      </c>
    </row>
    <row r="11" spans="1:3" x14ac:dyDescent="0.25">
      <c r="A11" s="1">
        <v>20866</v>
      </c>
      <c r="B11" s="83">
        <v>2.9333333333333336</v>
      </c>
      <c r="C11" s="83">
        <v>2.9266666666666663</v>
      </c>
    </row>
    <row r="12" spans="1:3" x14ac:dyDescent="0.25">
      <c r="A12" s="1">
        <v>20955</v>
      </c>
      <c r="B12" s="83">
        <v>3</v>
      </c>
      <c r="C12" s="83">
        <v>2.9333333333333336</v>
      </c>
    </row>
    <row r="13" spans="1:3" x14ac:dyDescent="0.25">
      <c r="A13" s="1">
        <v>21047</v>
      </c>
      <c r="B13" s="83">
        <v>3.2333333333333338</v>
      </c>
      <c r="C13" s="83">
        <v>3</v>
      </c>
    </row>
    <row r="14" spans="1:3" x14ac:dyDescent="0.25">
      <c r="A14" s="1">
        <v>21139</v>
      </c>
      <c r="B14" s="83">
        <v>3.2533333333333334</v>
      </c>
      <c r="C14" s="83">
        <v>3.2333333333333338</v>
      </c>
    </row>
    <row r="15" spans="1:3" x14ac:dyDescent="0.25">
      <c r="A15" s="1">
        <v>21231</v>
      </c>
      <c r="B15" s="83">
        <v>1.8633333333333335</v>
      </c>
      <c r="C15" s="83">
        <v>3.2533333333333334</v>
      </c>
    </row>
    <row r="16" spans="1:3" x14ac:dyDescent="0.25">
      <c r="A16" s="1">
        <v>21320</v>
      </c>
      <c r="B16" s="83">
        <v>0.94000000000000006</v>
      </c>
      <c r="C16" s="83">
        <v>1.8633333333333335</v>
      </c>
    </row>
    <row r="17" spans="1:3" x14ac:dyDescent="0.25">
      <c r="A17" s="1">
        <v>21412</v>
      </c>
      <c r="B17" s="83">
        <v>1.3233333333333333</v>
      </c>
      <c r="C17" s="83">
        <v>0.94000000000000006</v>
      </c>
    </row>
    <row r="18" spans="1:3" x14ac:dyDescent="0.25">
      <c r="A18" s="1">
        <v>21504</v>
      </c>
      <c r="B18" s="83">
        <v>2.1633333333333336</v>
      </c>
      <c r="C18" s="83">
        <v>1.3233333333333333</v>
      </c>
    </row>
    <row r="19" spans="1:3" x14ac:dyDescent="0.25">
      <c r="A19" s="1">
        <v>21596</v>
      </c>
      <c r="B19" s="83">
        <v>2.57</v>
      </c>
      <c r="C19" s="83">
        <v>2.1633333333333336</v>
      </c>
    </row>
    <row r="20" spans="1:3" x14ac:dyDescent="0.25">
      <c r="A20" s="1">
        <v>21685</v>
      </c>
      <c r="B20" s="83">
        <v>3.0833333333333335</v>
      </c>
      <c r="C20" s="83">
        <v>2.57</v>
      </c>
    </row>
    <row r="21" spans="1:3" x14ac:dyDescent="0.25">
      <c r="A21" s="1">
        <v>21777</v>
      </c>
      <c r="B21" s="83">
        <v>3.5766666666666667</v>
      </c>
      <c r="C21" s="83">
        <v>3.0833333333333335</v>
      </c>
    </row>
    <row r="22" spans="1:3" x14ac:dyDescent="0.25">
      <c r="A22" s="1">
        <v>21869</v>
      </c>
      <c r="B22" s="83">
        <v>3.99</v>
      </c>
      <c r="C22" s="83">
        <v>3.5766666666666667</v>
      </c>
    </row>
    <row r="23" spans="1:3" x14ac:dyDescent="0.25">
      <c r="A23" s="1">
        <v>21961</v>
      </c>
      <c r="B23" s="83">
        <v>3.9333333333333336</v>
      </c>
      <c r="C23" s="83">
        <v>3.99</v>
      </c>
    </row>
    <row r="24" spans="1:3" x14ac:dyDescent="0.25">
      <c r="A24" s="1">
        <v>22051</v>
      </c>
      <c r="B24" s="83">
        <v>3.6966666666666668</v>
      </c>
      <c r="C24" s="83">
        <v>3.9333333333333336</v>
      </c>
    </row>
    <row r="25" spans="1:3" x14ac:dyDescent="0.25">
      <c r="A25" s="1">
        <v>22143</v>
      </c>
      <c r="B25" s="83">
        <v>2.936666666666667</v>
      </c>
      <c r="C25" s="83">
        <v>3.6966666666666668</v>
      </c>
    </row>
    <row r="26" spans="1:3" x14ac:dyDescent="0.25">
      <c r="A26" s="1">
        <v>22235</v>
      </c>
      <c r="B26" s="83">
        <v>2.2966666666666669</v>
      </c>
      <c r="C26" s="83">
        <v>2.936666666666667</v>
      </c>
    </row>
    <row r="27" spans="1:3" x14ac:dyDescent="0.25">
      <c r="A27" s="1">
        <v>22327</v>
      </c>
      <c r="B27" s="83">
        <v>2.0033333333333334</v>
      </c>
      <c r="C27" s="83">
        <v>2.2966666666666669</v>
      </c>
    </row>
    <row r="28" spans="1:3" x14ac:dyDescent="0.25">
      <c r="A28" s="1">
        <v>22416</v>
      </c>
      <c r="B28" s="83">
        <v>1.7333333333333332</v>
      </c>
      <c r="C28" s="83">
        <v>2.0033333333333334</v>
      </c>
    </row>
    <row r="29" spans="1:3" x14ac:dyDescent="0.25">
      <c r="A29" s="1">
        <v>22508</v>
      </c>
      <c r="B29" s="83">
        <v>1.6833333333333333</v>
      </c>
      <c r="C29" s="83">
        <v>1.7333333333333332</v>
      </c>
    </row>
    <row r="30" spans="1:3" x14ac:dyDescent="0.25">
      <c r="A30" s="1">
        <v>22600</v>
      </c>
      <c r="B30" s="83">
        <v>2.4</v>
      </c>
      <c r="C30" s="83">
        <v>1.6833333333333333</v>
      </c>
    </row>
    <row r="31" spans="1:3" x14ac:dyDescent="0.25">
      <c r="A31" s="1">
        <v>22692</v>
      </c>
      <c r="B31" s="83">
        <v>2.4566666666666666</v>
      </c>
      <c r="C31" s="83">
        <v>2.4</v>
      </c>
    </row>
    <row r="32" spans="1:3" x14ac:dyDescent="0.25">
      <c r="A32" s="1">
        <v>22781</v>
      </c>
      <c r="B32" s="83">
        <v>2.6066666666666669</v>
      </c>
      <c r="C32" s="83">
        <v>2.4566666666666666</v>
      </c>
    </row>
    <row r="33" spans="1:3" x14ac:dyDescent="0.25">
      <c r="A33" s="1">
        <v>22873</v>
      </c>
      <c r="B33" s="83">
        <v>2.8466666666666671</v>
      </c>
      <c r="C33" s="83">
        <v>2.6066666666666669</v>
      </c>
    </row>
    <row r="34" spans="1:3" x14ac:dyDescent="0.25">
      <c r="A34" s="1">
        <v>22965</v>
      </c>
      <c r="B34" s="83">
        <v>2.9233333333333333</v>
      </c>
      <c r="C34" s="83">
        <v>2.8466666666666671</v>
      </c>
    </row>
    <row r="35" spans="1:3" x14ac:dyDescent="0.25">
      <c r="A35" s="1">
        <v>23057</v>
      </c>
      <c r="B35" s="83">
        <v>2.9666666666666668</v>
      </c>
      <c r="C35" s="83">
        <v>2.9233333333333333</v>
      </c>
    </row>
    <row r="36" spans="1:3" x14ac:dyDescent="0.25">
      <c r="A36" s="1">
        <v>23146</v>
      </c>
      <c r="B36" s="83">
        <v>2.9633333333333334</v>
      </c>
      <c r="C36" s="83">
        <v>2.9666666666666668</v>
      </c>
    </row>
    <row r="37" spans="1:3" x14ac:dyDescent="0.25">
      <c r="A37" s="1">
        <v>23238</v>
      </c>
      <c r="B37" s="83">
        <v>3.33</v>
      </c>
      <c r="C37" s="83">
        <v>2.9633333333333334</v>
      </c>
    </row>
    <row r="38" spans="1:3" x14ac:dyDescent="0.25">
      <c r="A38" s="1">
        <v>23330</v>
      </c>
      <c r="B38" s="83">
        <v>3.4533333333333331</v>
      </c>
      <c r="C38" s="83">
        <v>3.33</v>
      </c>
    </row>
    <row r="39" spans="1:3" x14ac:dyDescent="0.25">
      <c r="A39" s="1">
        <v>23422</v>
      </c>
      <c r="B39" s="83">
        <v>3.4633333333333334</v>
      </c>
      <c r="C39" s="83">
        <v>3.4533333333333331</v>
      </c>
    </row>
    <row r="40" spans="1:3" x14ac:dyDescent="0.25">
      <c r="A40" s="1">
        <v>23512</v>
      </c>
      <c r="B40" s="83">
        <v>3.49</v>
      </c>
      <c r="C40" s="83">
        <v>3.4633333333333334</v>
      </c>
    </row>
    <row r="41" spans="1:3" x14ac:dyDescent="0.25">
      <c r="A41" s="1">
        <v>23604</v>
      </c>
      <c r="B41" s="83">
        <v>3.456666666666667</v>
      </c>
      <c r="C41" s="83">
        <v>3.49</v>
      </c>
    </row>
    <row r="42" spans="1:3" x14ac:dyDescent="0.25">
      <c r="A42" s="1">
        <v>23696</v>
      </c>
      <c r="B42" s="83">
        <v>3.5766666666666667</v>
      </c>
      <c r="C42" s="83">
        <v>3.456666666666667</v>
      </c>
    </row>
    <row r="43" spans="1:3" x14ac:dyDescent="0.25">
      <c r="A43" s="1">
        <v>23788</v>
      </c>
      <c r="B43" s="83">
        <v>3.9766666666666666</v>
      </c>
      <c r="C43" s="83">
        <v>3.5766666666666667</v>
      </c>
    </row>
    <row r="44" spans="1:3" x14ac:dyDescent="0.25">
      <c r="A44" s="1">
        <v>23877</v>
      </c>
      <c r="B44" s="83">
        <v>4.0799999999999992</v>
      </c>
      <c r="C44" s="83">
        <v>3.9766666666666666</v>
      </c>
    </row>
    <row r="45" spans="1:3" x14ac:dyDescent="0.25">
      <c r="A45" s="1">
        <v>23969</v>
      </c>
      <c r="B45" s="83">
        <v>4.0766666666666671</v>
      </c>
      <c r="C45" s="83">
        <v>4.0799999999999992</v>
      </c>
    </row>
    <row r="46" spans="1:3" x14ac:dyDescent="0.25">
      <c r="A46" s="1">
        <v>24061</v>
      </c>
      <c r="B46" s="83">
        <v>4.166666666666667</v>
      </c>
      <c r="C46" s="83">
        <v>4.0766666666666671</v>
      </c>
    </row>
    <row r="47" spans="1:3" x14ac:dyDescent="0.25">
      <c r="A47" s="1">
        <v>24153</v>
      </c>
      <c r="B47" s="83">
        <v>4.5599999999999996</v>
      </c>
      <c r="C47" s="83">
        <v>4.166666666666667</v>
      </c>
    </row>
    <row r="48" spans="1:3" x14ac:dyDescent="0.25">
      <c r="A48" s="1">
        <v>24242</v>
      </c>
      <c r="B48" s="83">
        <v>4.9133333333333331</v>
      </c>
      <c r="C48" s="83">
        <v>4.5599999999999996</v>
      </c>
    </row>
    <row r="49" spans="1:3" x14ac:dyDescent="0.25">
      <c r="A49" s="1">
        <v>24334</v>
      </c>
      <c r="B49" s="83">
        <v>5.41</v>
      </c>
      <c r="C49" s="83">
        <v>4.9133333333333331</v>
      </c>
    </row>
    <row r="50" spans="1:3" x14ac:dyDescent="0.25">
      <c r="A50" s="1">
        <v>24426</v>
      </c>
      <c r="B50" s="83">
        <v>5.5633333333333326</v>
      </c>
      <c r="C50" s="83">
        <v>5.41</v>
      </c>
    </row>
    <row r="51" spans="1:3" x14ac:dyDescent="0.25">
      <c r="A51" s="1">
        <v>24518</v>
      </c>
      <c r="B51" s="83">
        <v>4.8233333333333341</v>
      </c>
      <c r="C51" s="83">
        <v>5.5633333333333326</v>
      </c>
    </row>
    <row r="52" spans="1:3" x14ac:dyDescent="0.25">
      <c r="A52" s="1">
        <v>24607</v>
      </c>
      <c r="B52" s="83">
        <v>3.99</v>
      </c>
      <c r="C52" s="83">
        <v>4.8233333333333341</v>
      </c>
    </row>
    <row r="53" spans="1:3" x14ac:dyDescent="0.25">
      <c r="A53" s="1">
        <v>24699</v>
      </c>
      <c r="B53" s="83">
        <v>3.8933333333333331</v>
      </c>
      <c r="C53" s="83">
        <v>3.99</v>
      </c>
    </row>
    <row r="54" spans="1:3" x14ac:dyDescent="0.25">
      <c r="A54" s="1">
        <v>24791</v>
      </c>
      <c r="B54" s="83">
        <v>4.1733333333333329</v>
      </c>
      <c r="C54" s="83">
        <v>3.8933333333333331</v>
      </c>
    </row>
    <row r="55" spans="1:3" x14ac:dyDescent="0.25">
      <c r="A55" s="1">
        <v>24883</v>
      </c>
      <c r="B55" s="83">
        <v>4.79</v>
      </c>
      <c r="C55" s="83">
        <v>4.1733333333333329</v>
      </c>
    </row>
    <row r="56" spans="1:3" x14ac:dyDescent="0.25">
      <c r="A56" s="1">
        <v>24973</v>
      </c>
      <c r="B56" s="83">
        <v>5.9833333333333334</v>
      </c>
      <c r="C56" s="83">
        <v>4.79</v>
      </c>
    </row>
    <row r="57" spans="1:3" x14ac:dyDescent="0.25">
      <c r="A57" s="1">
        <v>25065</v>
      </c>
      <c r="B57" s="83">
        <v>5.9466666666666663</v>
      </c>
      <c r="C57" s="83">
        <v>5.9833333333333334</v>
      </c>
    </row>
    <row r="58" spans="1:3" x14ac:dyDescent="0.25">
      <c r="A58" s="1">
        <v>25157</v>
      </c>
      <c r="B58" s="83">
        <v>5.916666666666667</v>
      </c>
      <c r="C58" s="83">
        <v>5.9466666666666663</v>
      </c>
    </row>
    <row r="59" spans="1:3" x14ac:dyDescent="0.25">
      <c r="A59" s="1">
        <v>25249</v>
      </c>
      <c r="B59" s="83">
        <v>6.5666666666666664</v>
      </c>
      <c r="C59" s="83">
        <v>5.916666666666667</v>
      </c>
    </row>
    <row r="60" spans="1:3" x14ac:dyDescent="0.25">
      <c r="A60" s="1">
        <v>25338</v>
      </c>
      <c r="B60" s="83">
        <v>8.3266666666666662</v>
      </c>
      <c r="C60" s="83">
        <v>6.5666666666666664</v>
      </c>
    </row>
    <row r="61" spans="1:3" x14ac:dyDescent="0.25">
      <c r="A61" s="1">
        <v>25430</v>
      </c>
      <c r="B61" s="83">
        <v>8.9833333333333325</v>
      </c>
      <c r="C61" s="83">
        <v>8.3266666666666662</v>
      </c>
    </row>
    <row r="62" spans="1:3" x14ac:dyDescent="0.25">
      <c r="A62" s="1">
        <v>25522</v>
      </c>
      <c r="B62" s="83">
        <v>8.94</v>
      </c>
      <c r="C62" s="83">
        <v>8.9833333333333325</v>
      </c>
    </row>
    <row r="63" spans="1:3" x14ac:dyDescent="0.25">
      <c r="A63" s="1">
        <v>25614</v>
      </c>
      <c r="B63" s="83">
        <v>8.5733333333333324</v>
      </c>
      <c r="C63" s="83">
        <v>8.94</v>
      </c>
    </row>
    <row r="64" spans="1:3" x14ac:dyDescent="0.25">
      <c r="A64" s="1">
        <v>25703</v>
      </c>
      <c r="B64" s="83">
        <v>7.8866666666666667</v>
      </c>
      <c r="C64" s="83">
        <v>8.5733333333333324</v>
      </c>
    </row>
    <row r="65" spans="1:3" x14ac:dyDescent="0.25">
      <c r="A65" s="1">
        <v>25795</v>
      </c>
      <c r="B65" s="83">
        <v>6.706666666666667</v>
      </c>
      <c r="C65" s="83">
        <v>7.8866666666666667</v>
      </c>
    </row>
    <row r="66" spans="1:3" x14ac:dyDescent="0.25">
      <c r="A66" s="1">
        <v>25887</v>
      </c>
      <c r="B66" s="83">
        <v>5.5666666666666673</v>
      </c>
      <c r="C66" s="83">
        <v>6.706666666666667</v>
      </c>
    </row>
    <row r="67" spans="1:3" x14ac:dyDescent="0.25">
      <c r="A67" s="1">
        <v>25979</v>
      </c>
      <c r="B67" s="83">
        <v>3.8566666666666669</v>
      </c>
      <c r="C67" s="83">
        <v>5.5666666666666673</v>
      </c>
    </row>
    <row r="68" spans="1:3" x14ac:dyDescent="0.25">
      <c r="A68" s="1">
        <v>26068</v>
      </c>
      <c r="B68" s="83">
        <v>4.5666666666666664</v>
      </c>
      <c r="C68" s="83">
        <v>3.8566666666666669</v>
      </c>
    </row>
    <row r="69" spans="1:3" x14ac:dyDescent="0.25">
      <c r="A69" s="1">
        <v>26160</v>
      </c>
      <c r="B69" s="83">
        <v>5.4766666666666666</v>
      </c>
      <c r="C69" s="83">
        <v>4.5666666666666664</v>
      </c>
    </row>
    <row r="70" spans="1:3" x14ac:dyDescent="0.25">
      <c r="A70" s="1">
        <v>26252</v>
      </c>
      <c r="B70" s="83">
        <v>4.75</v>
      </c>
      <c r="C70" s="83">
        <v>5.4766666666666666</v>
      </c>
    </row>
    <row r="71" spans="1:3" x14ac:dyDescent="0.25">
      <c r="A71" s="1">
        <v>26344</v>
      </c>
      <c r="B71" s="83">
        <v>3.5466666666666669</v>
      </c>
      <c r="C71" s="83">
        <v>4.75</v>
      </c>
    </row>
    <row r="72" spans="1:3" x14ac:dyDescent="0.25">
      <c r="A72" s="1">
        <v>26434</v>
      </c>
      <c r="B72" s="83">
        <v>4.3</v>
      </c>
      <c r="C72" s="83">
        <v>3.5466666666666669</v>
      </c>
    </row>
    <row r="73" spans="1:3" x14ac:dyDescent="0.25">
      <c r="A73" s="1">
        <v>26526</v>
      </c>
      <c r="B73" s="83">
        <v>4.7433333333333332</v>
      </c>
      <c r="C73" s="83">
        <v>4.3</v>
      </c>
    </row>
    <row r="74" spans="1:3" x14ac:dyDescent="0.25">
      <c r="A74" s="1">
        <v>26618</v>
      </c>
      <c r="B74" s="83">
        <v>5.1466666666666665</v>
      </c>
      <c r="C74" s="83">
        <v>4.7433333333333332</v>
      </c>
    </row>
    <row r="75" spans="1:3" x14ac:dyDescent="0.25">
      <c r="A75" s="1">
        <v>26710</v>
      </c>
      <c r="B75" s="83">
        <v>6.5366666666666662</v>
      </c>
      <c r="C75" s="83">
        <v>5.1466666666666665</v>
      </c>
    </row>
    <row r="76" spans="1:3" x14ac:dyDescent="0.25">
      <c r="A76" s="1">
        <v>26799</v>
      </c>
      <c r="B76" s="83">
        <v>7.8166666666666673</v>
      </c>
      <c r="C76" s="83">
        <v>6.5366666666666662</v>
      </c>
    </row>
    <row r="77" spans="1:3" x14ac:dyDescent="0.25">
      <c r="A77" s="1">
        <v>26891</v>
      </c>
      <c r="B77" s="83">
        <v>10.56</v>
      </c>
      <c r="C77" s="83">
        <v>7.8166666666666673</v>
      </c>
    </row>
    <row r="78" spans="1:3" x14ac:dyDescent="0.25">
      <c r="A78" s="1">
        <v>26983</v>
      </c>
      <c r="B78" s="83">
        <v>9.9966666666666661</v>
      </c>
      <c r="C78" s="83">
        <v>10.56</v>
      </c>
    </row>
    <row r="79" spans="1:3" x14ac:dyDescent="0.25">
      <c r="A79" s="1">
        <v>27075</v>
      </c>
      <c r="B79" s="83">
        <v>9.3233333333333324</v>
      </c>
      <c r="C79" s="83">
        <v>9.9966666666666661</v>
      </c>
    </row>
    <row r="80" spans="1:3" x14ac:dyDescent="0.25">
      <c r="A80" s="1">
        <v>27164</v>
      </c>
      <c r="B80" s="83">
        <v>11.25</v>
      </c>
      <c r="C80" s="83">
        <v>9.3233333333333324</v>
      </c>
    </row>
    <row r="81" spans="1:3" x14ac:dyDescent="0.25">
      <c r="A81" s="1">
        <v>27256</v>
      </c>
      <c r="B81" s="83">
        <v>12.089999999999998</v>
      </c>
      <c r="C81" s="83">
        <v>11.25</v>
      </c>
    </row>
    <row r="82" spans="1:3" x14ac:dyDescent="0.25">
      <c r="A82" s="1">
        <v>27348</v>
      </c>
      <c r="B82" s="83">
        <v>9.3466666666666658</v>
      </c>
      <c r="C82" s="83">
        <v>12.089999999999998</v>
      </c>
    </row>
    <row r="83" spans="1:3" x14ac:dyDescent="0.25">
      <c r="A83" s="1">
        <v>27440</v>
      </c>
      <c r="B83" s="83">
        <v>6.3033333333333337</v>
      </c>
      <c r="C83" s="83">
        <v>9.3466666666666658</v>
      </c>
    </row>
    <row r="84" spans="1:3" x14ac:dyDescent="0.25">
      <c r="A84" s="1">
        <v>27529</v>
      </c>
      <c r="B84" s="83">
        <v>5.4200000000000008</v>
      </c>
      <c r="C84" s="83">
        <v>6.3033333333333337</v>
      </c>
    </row>
    <row r="85" spans="1:3" x14ac:dyDescent="0.25">
      <c r="A85" s="1">
        <v>27621</v>
      </c>
      <c r="B85" s="83">
        <v>6.1599999999999993</v>
      </c>
      <c r="C85" s="83">
        <v>5.4200000000000008</v>
      </c>
    </row>
    <row r="86" spans="1:3" x14ac:dyDescent="0.25">
      <c r="A86" s="1">
        <v>27713</v>
      </c>
      <c r="B86" s="83">
        <v>5.4133333333333331</v>
      </c>
      <c r="C86" s="83">
        <v>6.1599999999999993</v>
      </c>
    </row>
    <row r="87" spans="1:3" x14ac:dyDescent="0.25">
      <c r="A87" s="1">
        <v>27805</v>
      </c>
      <c r="B87" s="83">
        <v>4.8266666666666671</v>
      </c>
      <c r="C87" s="83">
        <v>5.4133333333333331</v>
      </c>
    </row>
    <row r="88" spans="1:3" x14ac:dyDescent="0.25">
      <c r="A88" s="1">
        <v>27895</v>
      </c>
      <c r="B88" s="83">
        <v>5.1966666666666663</v>
      </c>
      <c r="C88" s="83">
        <v>4.8266666666666671</v>
      </c>
    </row>
    <row r="89" spans="1:3" x14ac:dyDescent="0.25">
      <c r="A89" s="1">
        <v>27987</v>
      </c>
      <c r="B89" s="83">
        <v>5.2833333333333332</v>
      </c>
      <c r="C89" s="83">
        <v>5.1966666666666663</v>
      </c>
    </row>
    <row r="90" spans="1:3" x14ac:dyDescent="0.25">
      <c r="A90" s="1">
        <v>28079</v>
      </c>
      <c r="B90" s="83">
        <v>4.8733333333333331</v>
      </c>
      <c r="C90" s="83">
        <v>5.2833333333333332</v>
      </c>
    </row>
    <row r="91" spans="1:3" x14ac:dyDescent="0.25">
      <c r="A91" s="1">
        <v>28171</v>
      </c>
      <c r="B91" s="83">
        <v>4.66</v>
      </c>
      <c r="C91" s="83">
        <v>4.8733333333333331</v>
      </c>
    </row>
    <row r="92" spans="1:3" x14ac:dyDescent="0.25">
      <c r="A92" s="1">
        <v>28260</v>
      </c>
      <c r="B92" s="83">
        <v>5.1566666666666663</v>
      </c>
      <c r="C92" s="83">
        <v>4.66</v>
      </c>
    </row>
    <row r="93" spans="1:3" x14ac:dyDescent="0.25">
      <c r="A93" s="1">
        <v>28352</v>
      </c>
      <c r="B93" s="83">
        <v>5.82</v>
      </c>
      <c r="C93" s="83">
        <v>5.1566666666666663</v>
      </c>
    </row>
    <row r="94" spans="1:3" x14ac:dyDescent="0.25">
      <c r="A94" s="1">
        <v>28444</v>
      </c>
      <c r="B94" s="83">
        <v>6.5133333333333328</v>
      </c>
      <c r="C94" s="83">
        <v>5.82</v>
      </c>
    </row>
    <row r="95" spans="1:3" x14ac:dyDescent="0.25">
      <c r="A95" s="1">
        <v>28536</v>
      </c>
      <c r="B95" s="83">
        <v>6.7566666666666668</v>
      </c>
      <c r="C95" s="83">
        <v>6.5133333333333328</v>
      </c>
    </row>
    <row r="96" spans="1:3" x14ac:dyDescent="0.25">
      <c r="A96" s="1">
        <v>28625</v>
      </c>
      <c r="B96" s="83">
        <v>7.2833333333333341</v>
      </c>
      <c r="C96" s="83">
        <v>6.7566666666666668</v>
      </c>
    </row>
    <row r="97" spans="1:3" x14ac:dyDescent="0.25">
      <c r="A97" s="1">
        <v>28717</v>
      </c>
      <c r="B97" s="83">
        <v>8.1</v>
      </c>
      <c r="C97" s="83">
        <v>7.2833333333333341</v>
      </c>
    </row>
    <row r="98" spans="1:3" x14ac:dyDescent="0.25">
      <c r="A98" s="1">
        <v>28809</v>
      </c>
      <c r="B98" s="83">
        <v>9.5833333333333339</v>
      </c>
      <c r="C98" s="83">
        <v>8.1</v>
      </c>
    </row>
    <row r="99" spans="1:3" x14ac:dyDescent="0.25">
      <c r="A99" s="1">
        <v>28901</v>
      </c>
      <c r="B99" s="83">
        <v>10.073333333333334</v>
      </c>
      <c r="C99" s="83">
        <v>9.5833333333333339</v>
      </c>
    </row>
    <row r="100" spans="1:3" x14ac:dyDescent="0.25">
      <c r="A100" s="1">
        <v>28990</v>
      </c>
      <c r="B100" s="83">
        <v>10.18</v>
      </c>
      <c r="C100" s="83">
        <v>10.073333333333334</v>
      </c>
    </row>
    <row r="101" spans="1:3" x14ac:dyDescent="0.25">
      <c r="A101" s="1">
        <v>29082</v>
      </c>
      <c r="B101" s="83">
        <v>10.946666666666667</v>
      </c>
      <c r="C101" s="83">
        <v>10.18</v>
      </c>
    </row>
    <row r="102" spans="1:3" x14ac:dyDescent="0.25">
      <c r="A102" s="1">
        <v>29174</v>
      </c>
      <c r="B102" s="83">
        <v>13.576666666666666</v>
      </c>
      <c r="C102" s="83">
        <v>10.946666666666667</v>
      </c>
    </row>
    <row r="103" spans="1:3" x14ac:dyDescent="0.25">
      <c r="A103" s="1">
        <v>29266</v>
      </c>
      <c r="B103" s="83">
        <v>15.046666666666667</v>
      </c>
      <c r="C103" s="83">
        <v>13.576666666666666</v>
      </c>
    </row>
    <row r="104" spans="1:3" x14ac:dyDescent="0.25">
      <c r="A104" s="1">
        <v>29356</v>
      </c>
      <c r="B104" s="83">
        <v>12.686666666666667</v>
      </c>
      <c r="C104" s="83">
        <v>15.046666666666667</v>
      </c>
    </row>
    <row r="105" spans="1:3" x14ac:dyDescent="0.25">
      <c r="A105" s="1">
        <v>29448</v>
      </c>
      <c r="B105" s="83">
        <v>9.836666666666666</v>
      </c>
      <c r="C105" s="83">
        <v>12.686666666666667</v>
      </c>
    </row>
    <row r="106" spans="1:3" x14ac:dyDescent="0.25">
      <c r="A106" s="1">
        <v>29540</v>
      </c>
      <c r="B106" s="83">
        <v>15.853333333333333</v>
      </c>
      <c r="C106" s="83">
        <v>9.836666666666666</v>
      </c>
    </row>
    <row r="107" spans="1:3" x14ac:dyDescent="0.25">
      <c r="A107" s="1">
        <v>29632</v>
      </c>
      <c r="B107" s="83">
        <v>16.569999999999997</v>
      </c>
      <c r="C107" s="83">
        <v>15.853333333333333</v>
      </c>
    </row>
    <row r="108" spans="1:3" x14ac:dyDescent="0.25">
      <c r="A108" s="1">
        <v>29721</v>
      </c>
      <c r="B108" s="83">
        <v>17.78</v>
      </c>
      <c r="C108" s="83">
        <v>16.569999999999997</v>
      </c>
    </row>
    <row r="109" spans="1:3" x14ac:dyDescent="0.25">
      <c r="A109" s="1">
        <v>29813</v>
      </c>
      <c r="B109" s="83">
        <v>17.576666666666664</v>
      </c>
      <c r="C109" s="83">
        <v>17.78</v>
      </c>
    </row>
    <row r="110" spans="1:3" x14ac:dyDescent="0.25">
      <c r="A110" s="1">
        <v>29905</v>
      </c>
      <c r="B110" s="83">
        <v>13.586666666666666</v>
      </c>
      <c r="C110" s="83">
        <v>17.576666666666664</v>
      </c>
    </row>
    <row r="111" spans="1:3" x14ac:dyDescent="0.25">
      <c r="A111" s="1">
        <v>29997</v>
      </c>
      <c r="B111" s="83">
        <v>14.226666666666667</v>
      </c>
      <c r="C111" s="83">
        <v>13.586666666666666</v>
      </c>
    </row>
    <row r="112" spans="1:3" x14ac:dyDescent="0.25">
      <c r="A112" s="1">
        <v>30086</v>
      </c>
      <c r="B112" s="83">
        <v>14.513333333333334</v>
      </c>
      <c r="C112" s="83">
        <v>14.226666666666667</v>
      </c>
    </row>
    <row r="113" spans="1:3" x14ac:dyDescent="0.25">
      <c r="A113" s="1">
        <v>30178</v>
      </c>
      <c r="B113" s="83">
        <v>11.006666666666668</v>
      </c>
      <c r="C113" s="83">
        <v>14.513333333333334</v>
      </c>
    </row>
    <row r="114" spans="1:3" x14ac:dyDescent="0.25">
      <c r="A114" s="1">
        <v>30270</v>
      </c>
      <c r="B114" s="83">
        <v>9.2866666666666671</v>
      </c>
      <c r="C114" s="83">
        <v>11.006666666666668</v>
      </c>
    </row>
    <row r="115" spans="1:3" x14ac:dyDescent="0.25">
      <c r="A115" s="1">
        <v>30362</v>
      </c>
      <c r="B115" s="83">
        <v>8.6533333333333324</v>
      </c>
      <c r="C115" s="83">
        <v>9.2866666666666671</v>
      </c>
    </row>
    <row r="116" spans="1:3" x14ac:dyDescent="0.25">
      <c r="A116" s="1">
        <v>30451</v>
      </c>
      <c r="B116" s="83">
        <v>8.8033333333333328</v>
      </c>
      <c r="C116" s="83">
        <v>8.6533333333333324</v>
      </c>
    </row>
    <row r="117" spans="1:3" x14ac:dyDescent="0.25">
      <c r="A117" s="1">
        <v>30543</v>
      </c>
      <c r="B117" s="83">
        <v>9.4599999999999991</v>
      </c>
      <c r="C117" s="83">
        <v>8.8033333333333328</v>
      </c>
    </row>
    <row r="118" spans="1:3" x14ac:dyDescent="0.25">
      <c r="A118" s="1">
        <v>30635</v>
      </c>
      <c r="B118" s="83">
        <v>9.43</v>
      </c>
      <c r="C118" s="83">
        <v>9.4599999999999991</v>
      </c>
    </row>
    <row r="119" spans="1:3" x14ac:dyDescent="0.25">
      <c r="A119" s="1">
        <v>30727</v>
      </c>
      <c r="B119" s="83">
        <v>9.6866666666666656</v>
      </c>
      <c r="C119" s="83">
        <v>9.43</v>
      </c>
    </row>
    <row r="120" spans="1:3" x14ac:dyDescent="0.25">
      <c r="A120" s="1">
        <v>30817</v>
      </c>
      <c r="B120" s="83">
        <v>10.556666666666667</v>
      </c>
      <c r="C120" s="83">
        <v>9.6866666666666656</v>
      </c>
    </row>
    <row r="121" spans="1:3" x14ac:dyDescent="0.25">
      <c r="A121" s="1">
        <v>30909</v>
      </c>
      <c r="B121" s="83">
        <v>11.39</v>
      </c>
      <c r="C121" s="83">
        <v>10.556666666666667</v>
      </c>
    </row>
    <row r="122" spans="1:3" x14ac:dyDescent="0.25">
      <c r="A122" s="1">
        <v>31001</v>
      </c>
      <c r="B122" s="83">
        <v>9.2666666666666675</v>
      </c>
      <c r="C122" s="83">
        <v>11.39</v>
      </c>
    </row>
    <row r="123" spans="1:3" x14ac:dyDescent="0.25">
      <c r="A123" s="1">
        <v>31093</v>
      </c>
      <c r="B123" s="83">
        <v>8.4766666666666666</v>
      </c>
      <c r="C123" s="83">
        <v>9.2666666666666675</v>
      </c>
    </row>
    <row r="124" spans="1:3" x14ac:dyDescent="0.25">
      <c r="A124" s="1">
        <v>31182</v>
      </c>
      <c r="B124" s="83">
        <v>7.9233333333333329</v>
      </c>
      <c r="C124" s="83">
        <v>8.4766666666666666</v>
      </c>
    </row>
    <row r="125" spans="1:3" x14ac:dyDescent="0.25">
      <c r="A125" s="1">
        <v>31274</v>
      </c>
      <c r="B125" s="83">
        <v>7.9000000000000012</v>
      </c>
      <c r="C125" s="83">
        <v>7.9233333333333329</v>
      </c>
    </row>
    <row r="126" spans="1:3" x14ac:dyDescent="0.25">
      <c r="A126" s="1">
        <v>31366</v>
      </c>
      <c r="B126" s="83">
        <v>8.1033333333333335</v>
      </c>
      <c r="C126" s="83">
        <v>7.9000000000000012</v>
      </c>
    </row>
    <row r="127" spans="1:3" x14ac:dyDescent="0.25">
      <c r="A127" s="1">
        <v>31458</v>
      </c>
      <c r="B127" s="83">
        <v>7.8266666666666671</v>
      </c>
      <c r="C127" s="83">
        <v>8.1033333333333335</v>
      </c>
    </row>
    <row r="128" spans="1:3" x14ac:dyDescent="0.25">
      <c r="A128" s="1">
        <v>31547</v>
      </c>
      <c r="B128" s="83">
        <v>6.919999999999999</v>
      </c>
      <c r="C128" s="83">
        <v>7.8266666666666671</v>
      </c>
    </row>
    <row r="129" spans="1:3" x14ac:dyDescent="0.25">
      <c r="A129" s="1">
        <v>31639</v>
      </c>
      <c r="B129" s="83">
        <v>6.206666666666667</v>
      </c>
      <c r="C129" s="83">
        <v>6.919999999999999</v>
      </c>
    </row>
    <row r="130" spans="1:3" x14ac:dyDescent="0.25">
      <c r="A130" s="1">
        <v>31731</v>
      </c>
      <c r="B130" s="83">
        <v>6.2666666666666666</v>
      </c>
      <c r="C130" s="83">
        <v>6.206666666666667</v>
      </c>
    </row>
    <row r="131" spans="1:3" x14ac:dyDescent="0.25">
      <c r="A131" s="1">
        <v>31823</v>
      </c>
      <c r="B131" s="83">
        <v>6.22</v>
      </c>
      <c r="C131" s="83">
        <v>6.2666666666666666</v>
      </c>
    </row>
    <row r="132" spans="1:3" x14ac:dyDescent="0.25">
      <c r="A132" s="1">
        <v>31912</v>
      </c>
      <c r="B132" s="83">
        <v>6.6499999999999995</v>
      </c>
      <c r="C132" s="83">
        <v>6.22</v>
      </c>
    </row>
    <row r="133" spans="1:3" x14ac:dyDescent="0.25">
      <c r="A133" s="1">
        <v>32004</v>
      </c>
      <c r="B133" s="83">
        <v>6.8433333333333337</v>
      </c>
      <c r="C133" s="83">
        <v>6.6499999999999995</v>
      </c>
    </row>
    <row r="134" spans="1:3" x14ac:dyDescent="0.25">
      <c r="A134" s="1">
        <v>32096</v>
      </c>
      <c r="B134" s="83">
        <v>6.916666666666667</v>
      </c>
      <c r="C134" s="83">
        <v>6.8433333333333337</v>
      </c>
    </row>
    <row r="135" spans="1:3" x14ac:dyDescent="0.25">
      <c r="A135" s="1">
        <v>32188</v>
      </c>
      <c r="B135" s="83">
        <v>6.663333333333334</v>
      </c>
      <c r="C135" s="83">
        <v>6.916666666666667</v>
      </c>
    </row>
    <row r="136" spans="1:3" x14ac:dyDescent="0.25">
      <c r="A136" s="1">
        <v>32278</v>
      </c>
      <c r="B136" s="83">
        <v>7.1566666666666663</v>
      </c>
      <c r="C136" s="83">
        <v>6.663333333333334</v>
      </c>
    </row>
    <row r="137" spans="1:3" x14ac:dyDescent="0.25">
      <c r="A137" s="1">
        <v>32370</v>
      </c>
      <c r="B137" s="83">
        <v>7.9833333333333334</v>
      </c>
      <c r="C137" s="83">
        <v>7.1566666666666663</v>
      </c>
    </row>
    <row r="138" spans="1:3" x14ac:dyDescent="0.25">
      <c r="A138" s="1">
        <v>32462</v>
      </c>
      <c r="B138" s="83">
        <v>8.4699999999999989</v>
      </c>
      <c r="C138" s="83">
        <v>7.9833333333333334</v>
      </c>
    </row>
    <row r="139" spans="1:3" x14ac:dyDescent="0.25">
      <c r="A139" s="1">
        <v>32554</v>
      </c>
      <c r="B139" s="83">
        <v>9.4433333333333334</v>
      </c>
      <c r="C139" s="83">
        <v>8.4699999999999989</v>
      </c>
    </row>
    <row r="140" spans="1:3" x14ac:dyDescent="0.25">
      <c r="A140" s="1">
        <v>32643</v>
      </c>
      <c r="B140" s="83">
        <v>9.7266666666666666</v>
      </c>
      <c r="C140" s="83">
        <v>9.4433333333333334</v>
      </c>
    </row>
    <row r="141" spans="1:3" x14ac:dyDescent="0.25">
      <c r="A141" s="1">
        <v>32735</v>
      </c>
      <c r="B141" s="83">
        <v>9.0833333333333339</v>
      </c>
      <c r="C141" s="83">
        <v>9.7266666666666666</v>
      </c>
    </row>
    <row r="142" spans="1:3" x14ac:dyDescent="0.25">
      <c r="A142" s="1">
        <v>32827</v>
      </c>
      <c r="B142" s="83">
        <v>8.6133333333333333</v>
      </c>
      <c r="C142" s="83">
        <v>9.0833333333333339</v>
      </c>
    </row>
    <row r="143" spans="1:3" x14ac:dyDescent="0.25">
      <c r="A143" s="1">
        <v>32919</v>
      </c>
      <c r="B143" s="83">
        <v>8.25</v>
      </c>
      <c r="C143" s="83">
        <v>8.6133333333333333</v>
      </c>
    </row>
    <row r="144" spans="1:3" x14ac:dyDescent="0.25">
      <c r="A144" s="1">
        <v>33008</v>
      </c>
      <c r="B144" s="83">
        <v>8.2433333333333323</v>
      </c>
      <c r="C144" s="83">
        <v>8.25</v>
      </c>
    </row>
    <row r="145" spans="1:3" x14ac:dyDescent="0.25">
      <c r="A145" s="1">
        <v>33100</v>
      </c>
      <c r="B145" s="83">
        <v>8.16</v>
      </c>
      <c r="C145" s="83">
        <v>8.2433333333333323</v>
      </c>
    </row>
    <row r="146" spans="1:3" x14ac:dyDescent="0.25">
      <c r="A146" s="1">
        <v>33192</v>
      </c>
      <c r="B146" s="83">
        <v>7.7433333333333323</v>
      </c>
      <c r="C146" s="83">
        <v>8.16</v>
      </c>
    </row>
    <row r="147" spans="1:3" x14ac:dyDescent="0.25">
      <c r="A147" s="1">
        <v>33284</v>
      </c>
      <c r="B147" s="83">
        <v>6.4266666666666667</v>
      </c>
      <c r="C147" s="83">
        <v>7.7433333333333323</v>
      </c>
    </row>
    <row r="148" spans="1:3" x14ac:dyDescent="0.25">
      <c r="A148" s="1">
        <v>33373</v>
      </c>
      <c r="B148" s="83">
        <v>5.8633333333333342</v>
      </c>
      <c r="C148" s="83">
        <v>6.4266666666666667</v>
      </c>
    </row>
    <row r="149" spans="1:3" x14ac:dyDescent="0.25">
      <c r="A149" s="1">
        <v>33465</v>
      </c>
      <c r="B149" s="83">
        <v>5.6433333333333335</v>
      </c>
      <c r="C149" s="83">
        <v>5.8633333333333342</v>
      </c>
    </row>
    <row r="150" spans="1:3" x14ac:dyDescent="0.25">
      <c r="A150" s="1">
        <v>33557</v>
      </c>
      <c r="B150" s="83">
        <v>4.8166666666666664</v>
      </c>
      <c r="C150" s="83">
        <v>5.6433333333333335</v>
      </c>
    </row>
    <row r="151" spans="1:3" x14ac:dyDescent="0.25">
      <c r="A151" s="1">
        <v>33649</v>
      </c>
      <c r="B151" s="83">
        <v>4.0233333333333334</v>
      </c>
      <c r="C151" s="83">
        <v>4.8166666666666664</v>
      </c>
    </row>
    <row r="152" spans="1:3" x14ac:dyDescent="0.25">
      <c r="A152" s="1">
        <v>33739</v>
      </c>
      <c r="B152" s="83">
        <v>3.7699999999999996</v>
      </c>
      <c r="C152" s="83">
        <v>4.0233333333333334</v>
      </c>
    </row>
    <row r="153" spans="1:3" x14ac:dyDescent="0.25">
      <c r="A153" s="1">
        <v>33831</v>
      </c>
      <c r="B153" s="83">
        <v>3.2566666666666664</v>
      </c>
      <c r="C153" s="83">
        <v>3.7699999999999996</v>
      </c>
    </row>
    <row r="154" spans="1:3" x14ac:dyDescent="0.25">
      <c r="A154" s="1">
        <v>33923</v>
      </c>
      <c r="B154" s="83">
        <v>3.0366666666666666</v>
      </c>
      <c r="C154" s="83">
        <v>3.2566666666666664</v>
      </c>
    </row>
    <row r="155" spans="1:3" x14ac:dyDescent="0.25">
      <c r="A155" s="1">
        <v>34015</v>
      </c>
      <c r="B155" s="83">
        <v>3.0399999999999996</v>
      </c>
      <c r="C155" s="83">
        <v>3.0366666666666666</v>
      </c>
    </row>
    <row r="156" spans="1:3" x14ac:dyDescent="0.25">
      <c r="A156" s="1">
        <v>34104</v>
      </c>
      <c r="B156" s="83">
        <v>3</v>
      </c>
      <c r="C156" s="83">
        <v>3.0399999999999996</v>
      </c>
    </row>
    <row r="157" spans="1:3" x14ac:dyDescent="0.25">
      <c r="A157" s="1">
        <v>34196</v>
      </c>
      <c r="B157" s="83">
        <v>3.06</v>
      </c>
      <c r="C157" s="83">
        <v>3</v>
      </c>
    </row>
    <row r="158" spans="1:3" x14ac:dyDescent="0.25">
      <c r="A158" s="1">
        <v>34288</v>
      </c>
      <c r="B158" s="83">
        <v>2.9899999999999998</v>
      </c>
      <c r="C158" s="83">
        <v>3.06</v>
      </c>
    </row>
    <row r="159" spans="1:3" x14ac:dyDescent="0.25">
      <c r="A159" s="1">
        <v>34380</v>
      </c>
      <c r="B159" s="83">
        <v>3.2133333333333334</v>
      </c>
      <c r="C159" s="83">
        <v>2.9899999999999998</v>
      </c>
    </row>
    <row r="160" spans="1:3" x14ac:dyDescent="0.25">
      <c r="A160" s="1">
        <v>34469</v>
      </c>
      <c r="B160" s="83">
        <v>3.94</v>
      </c>
      <c r="C160" s="83">
        <v>3.2133333333333334</v>
      </c>
    </row>
    <row r="161" spans="1:3" x14ac:dyDescent="0.25">
      <c r="A161" s="1">
        <v>34561</v>
      </c>
      <c r="B161" s="83">
        <v>4.4866666666666672</v>
      </c>
      <c r="C161" s="83">
        <v>3.94</v>
      </c>
    </row>
    <row r="162" spans="1:3" x14ac:dyDescent="0.25">
      <c r="A162" s="1">
        <v>34653</v>
      </c>
      <c r="B162" s="83">
        <v>5.166666666666667</v>
      </c>
      <c r="C162" s="83">
        <v>4.4866666666666672</v>
      </c>
    </row>
    <row r="163" spans="1:3" x14ac:dyDescent="0.25">
      <c r="A163" s="1">
        <v>34745</v>
      </c>
      <c r="B163" s="83">
        <v>5.81</v>
      </c>
      <c r="C163" s="83">
        <v>5.166666666666667</v>
      </c>
    </row>
    <row r="164" spans="1:3" x14ac:dyDescent="0.25">
      <c r="A164" s="1">
        <v>34834</v>
      </c>
      <c r="B164" s="83">
        <v>6.02</v>
      </c>
      <c r="C164" s="83">
        <v>5.81</v>
      </c>
    </row>
    <row r="165" spans="1:3" x14ac:dyDescent="0.25">
      <c r="A165" s="1">
        <v>34926</v>
      </c>
      <c r="B165" s="83">
        <v>5.7966666666666669</v>
      </c>
      <c r="C165" s="83">
        <v>6.02</v>
      </c>
    </row>
    <row r="166" spans="1:3" x14ac:dyDescent="0.25">
      <c r="A166" s="1">
        <v>35018</v>
      </c>
      <c r="B166" s="83">
        <v>5.7199999999999989</v>
      </c>
      <c r="C166" s="83">
        <v>5.7966666666666669</v>
      </c>
    </row>
    <row r="167" spans="1:3" x14ac:dyDescent="0.25">
      <c r="A167" s="1">
        <v>35110</v>
      </c>
      <c r="B167" s="83">
        <v>5.3633333333333333</v>
      </c>
      <c r="C167" s="83">
        <v>5.7199999999999989</v>
      </c>
    </row>
    <row r="168" spans="1:3" x14ac:dyDescent="0.25">
      <c r="A168" s="1">
        <v>35200</v>
      </c>
      <c r="B168" s="83">
        <v>5.2433333333333332</v>
      </c>
      <c r="C168" s="83">
        <v>5.3633333333333333</v>
      </c>
    </row>
    <row r="169" spans="1:3" x14ac:dyDescent="0.25">
      <c r="A169" s="1">
        <v>35292</v>
      </c>
      <c r="B169" s="83">
        <v>5.3066666666666675</v>
      </c>
      <c r="C169" s="83">
        <v>5.2433333333333332</v>
      </c>
    </row>
    <row r="170" spans="1:3" x14ac:dyDescent="0.25">
      <c r="A170" s="1">
        <v>35384</v>
      </c>
      <c r="B170" s="83">
        <v>5.28</v>
      </c>
      <c r="C170" s="83">
        <v>5.3066666666666675</v>
      </c>
    </row>
    <row r="171" spans="1:3" x14ac:dyDescent="0.25">
      <c r="A171" s="1">
        <v>35476</v>
      </c>
      <c r="B171" s="83">
        <v>5.2766666666666673</v>
      </c>
      <c r="C171" s="83">
        <v>5.28</v>
      </c>
    </row>
    <row r="172" spans="1:3" x14ac:dyDescent="0.25">
      <c r="A172" s="1">
        <v>35565</v>
      </c>
      <c r="B172" s="83">
        <v>5.5233333333333334</v>
      </c>
      <c r="C172" s="83">
        <v>5.2766666666666673</v>
      </c>
    </row>
    <row r="173" spans="1:3" x14ac:dyDescent="0.25">
      <c r="A173" s="1">
        <v>35657</v>
      </c>
      <c r="B173" s="83">
        <v>5.5333333333333323</v>
      </c>
      <c r="C173" s="83">
        <v>5.5233333333333334</v>
      </c>
    </row>
    <row r="174" spans="1:3" x14ac:dyDescent="0.25">
      <c r="A174" s="1">
        <v>35749</v>
      </c>
      <c r="B174" s="83">
        <v>5.5066666666666668</v>
      </c>
      <c r="C174" s="83">
        <v>5.5333333333333323</v>
      </c>
    </row>
    <row r="175" spans="1:3" x14ac:dyDescent="0.25">
      <c r="A175" s="1">
        <v>35841</v>
      </c>
      <c r="B175" s="83">
        <v>5.5200000000000005</v>
      </c>
      <c r="C175" s="83">
        <v>5.5066666666666668</v>
      </c>
    </row>
    <row r="176" spans="1:3" x14ac:dyDescent="0.25">
      <c r="A176" s="1">
        <v>35930</v>
      </c>
      <c r="B176" s="83">
        <v>5.5</v>
      </c>
      <c r="C176" s="83">
        <v>5.5200000000000005</v>
      </c>
    </row>
    <row r="177" spans="1:3" x14ac:dyDescent="0.25">
      <c r="A177" s="1">
        <v>36022</v>
      </c>
      <c r="B177" s="83">
        <v>5.5333333333333341</v>
      </c>
      <c r="C177" s="83">
        <v>5.5</v>
      </c>
    </row>
    <row r="178" spans="1:3" x14ac:dyDescent="0.25">
      <c r="A178" s="1">
        <v>36114</v>
      </c>
      <c r="B178" s="83">
        <v>4.8600000000000003</v>
      </c>
      <c r="C178" s="83">
        <v>5.5333333333333341</v>
      </c>
    </row>
    <row r="179" spans="1:3" x14ac:dyDescent="0.25">
      <c r="A179" s="1">
        <v>36206</v>
      </c>
      <c r="B179" s="83">
        <v>4.7333333333333334</v>
      </c>
      <c r="C179" s="83">
        <v>4.8600000000000003</v>
      </c>
    </row>
    <row r="180" spans="1:3" x14ac:dyDescent="0.25">
      <c r="A180" s="1">
        <v>36295</v>
      </c>
      <c r="B180" s="83">
        <v>4.746666666666667</v>
      </c>
      <c r="C180" s="83">
        <v>4.7333333333333334</v>
      </c>
    </row>
    <row r="181" spans="1:3" x14ac:dyDescent="0.25">
      <c r="A181" s="1">
        <v>36387</v>
      </c>
      <c r="B181" s="83">
        <v>5.0933333333333337</v>
      </c>
      <c r="C181" s="83">
        <v>4.746666666666667</v>
      </c>
    </row>
    <row r="182" spans="1:3" x14ac:dyDescent="0.25">
      <c r="A182" s="1">
        <v>36479</v>
      </c>
      <c r="B182" s="83">
        <v>5.3066666666666675</v>
      </c>
      <c r="C182" s="83">
        <v>5.0933333333333337</v>
      </c>
    </row>
    <row r="183" spans="1:3" x14ac:dyDescent="0.25">
      <c r="A183" s="1">
        <v>36571</v>
      </c>
      <c r="B183" s="83">
        <v>5.6766666666666667</v>
      </c>
      <c r="C183" s="83">
        <v>5.3066666666666675</v>
      </c>
    </row>
    <row r="184" spans="1:3" x14ac:dyDescent="0.25">
      <c r="A184" s="1">
        <v>36661</v>
      </c>
      <c r="B184" s="83">
        <v>6.2733333333333334</v>
      </c>
      <c r="C184" s="83">
        <v>5.6766666666666667</v>
      </c>
    </row>
    <row r="185" spans="1:3" x14ac:dyDescent="0.25">
      <c r="A185" s="1">
        <v>36753</v>
      </c>
      <c r="B185" s="83">
        <v>6.52</v>
      </c>
      <c r="C185" s="83">
        <v>6.2733333333333334</v>
      </c>
    </row>
    <row r="186" spans="1:3" x14ac:dyDescent="0.25">
      <c r="A186" s="1">
        <v>36845</v>
      </c>
      <c r="B186" s="83">
        <v>6.4733333333333336</v>
      </c>
      <c r="C186" s="83">
        <v>6.52</v>
      </c>
    </row>
    <row r="187" spans="1:3" x14ac:dyDescent="0.25">
      <c r="A187" s="1">
        <v>36937</v>
      </c>
      <c r="B187" s="83">
        <v>5.5933333333333337</v>
      </c>
      <c r="C187" s="83">
        <v>6.4733333333333336</v>
      </c>
    </row>
    <row r="188" spans="1:3" x14ac:dyDescent="0.25">
      <c r="A188" s="1">
        <v>37026</v>
      </c>
      <c r="B188" s="83">
        <v>4.3266666666666671</v>
      </c>
      <c r="C188" s="83">
        <v>5.5933333333333337</v>
      </c>
    </row>
    <row r="189" spans="1:3" x14ac:dyDescent="0.25">
      <c r="A189" s="1">
        <v>37118</v>
      </c>
      <c r="B189" s="83">
        <v>3.4966666666666666</v>
      </c>
      <c r="C189" s="83">
        <v>4.3266666666666671</v>
      </c>
    </row>
    <row r="190" spans="1:3" x14ac:dyDescent="0.25">
      <c r="A190" s="1">
        <v>37210</v>
      </c>
      <c r="B190" s="83">
        <v>2.1333333333333333</v>
      </c>
      <c r="C190" s="83">
        <v>3.4966666666666666</v>
      </c>
    </row>
    <row r="191" spans="1:3" x14ac:dyDescent="0.25">
      <c r="A191" s="1">
        <v>37302</v>
      </c>
      <c r="B191" s="83">
        <v>1.7333333333333332</v>
      </c>
      <c r="C191" s="83">
        <v>2.1333333333333333</v>
      </c>
    </row>
    <row r="192" spans="1:3" x14ac:dyDescent="0.25">
      <c r="A192" s="1">
        <v>37391</v>
      </c>
      <c r="B192" s="83">
        <v>1.75</v>
      </c>
      <c r="C192" s="83">
        <v>1.7333333333333332</v>
      </c>
    </row>
    <row r="193" spans="1:3" x14ac:dyDescent="0.25">
      <c r="A193" s="1">
        <v>37483</v>
      </c>
      <c r="B193" s="83">
        <v>1.74</v>
      </c>
      <c r="C193" s="83">
        <v>1.75</v>
      </c>
    </row>
    <row r="194" spans="1:3" x14ac:dyDescent="0.25">
      <c r="A194" s="1">
        <v>37575</v>
      </c>
      <c r="B194" s="83">
        <v>1.4433333333333334</v>
      </c>
      <c r="C194" s="83">
        <v>1.74</v>
      </c>
    </row>
    <row r="195" spans="1:3" x14ac:dyDescent="0.25">
      <c r="A195" s="1">
        <v>37667</v>
      </c>
      <c r="B195" s="83">
        <v>1.25</v>
      </c>
      <c r="C195" s="83">
        <v>1.4433333333333334</v>
      </c>
    </row>
    <row r="196" spans="1:3" x14ac:dyDescent="0.25">
      <c r="A196" s="1">
        <v>37756</v>
      </c>
      <c r="B196" s="83">
        <v>1.2466666666666668</v>
      </c>
      <c r="C196" s="83">
        <v>1.25</v>
      </c>
    </row>
    <row r="197" spans="1:3" x14ac:dyDescent="0.25">
      <c r="A197" s="1">
        <v>37848</v>
      </c>
      <c r="B197" s="83">
        <v>1.0166666666666666</v>
      </c>
      <c r="C197" s="83">
        <v>1.2466666666666668</v>
      </c>
    </row>
    <row r="198" spans="1:3" x14ac:dyDescent="0.25">
      <c r="A198" s="1">
        <v>37940</v>
      </c>
      <c r="B198" s="83">
        <v>0.99666666666666659</v>
      </c>
      <c r="C198" s="83">
        <v>1.0166666666666666</v>
      </c>
    </row>
    <row r="199" spans="1:3" x14ac:dyDescent="0.25">
      <c r="A199" s="1">
        <v>38032</v>
      </c>
      <c r="B199" s="83">
        <v>1.0033333333333332</v>
      </c>
      <c r="C199" s="83">
        <v>0.99666666666666659</v>
      </c>
    </row>
    <row r="200" spans="1:3" x14ac:dyDescent="0.25">
      <c r="A200" s="1">
        <v>38122</v>
      </c>
      <c r="B200" s="83">
        <v>1.01</v>
      </c>
      <c r="C200" s="83">
        <v>1.0033333333333332</v>
      </c>
    </row>
    <row r="201" spans="1:3" x14ac:dyDescent="0.25">
      <c r="A201" s="1">
        <v>38214</v>
      </c>
      <c r="B201" s="83">
        <v>1.4333333333333333</v>
      </c>
      <c r="C201" s="83">
        <v>1.01</v>
      </c>
    </row>
    <row r="202" spans="1:3" x14ac:dyDescent="0.25">
      <c r="A202" s="1">
        <v>38306</v>
      </c>
      <c r="B202" s="83">
        <v>1.95</v>
      </c>
      <c r="C202" s="83">
        <v>1.4333333333333333</v>
      </c>
    </row>
    <row r="203" spans="1:3" x14ac:dyDescent="0.25">
      <c r="A203" s="1">
        <v>38398</v>
      </c>
      <c r="B203" s="83">
        <v>2.4699999999999998</v>
      </c>
      <c r="C203" s="83">
        <v>1.95</v>
      </c>
    </row>
    <row r="204" spans="1:3" x14ac:dyDescent="0.25">
      <c r="A204" s="1">
        <v>38487</v>
      </c>
      <c r="B204" s="83">
        <v>2.9433333333333334</v>
      </c>
      <c r="C204" s="83">
        <v>2.4699999999999998</v>
      </c>
    </row>
    <row r="205" spans="1:3" x14ac:dyDescent="0.25">
      <c r="A205" s="1">
        <v>38579</v>
      </c>
      <c r="B205" s="83">
        <v>3.4599999999999995</v>
      </c>
      <c r="C205" s="83">
        <v>2.9433333333333334</v>
      </c>
    </row>
    <row r="206" spans="1:3" x14ac:dyDescent="0.25">
      <c r="A206" s="1">
        <v>38671</v>
      </c>
      <c r="B206" s="83">
        <v>3.98</v>
      </c>
      <c r="C206" s="83">
        <v>3.4599999999999995</v>
      </c>
    </row>
    <row r="207" spans="1:3" x14ac:dyDescent="0.25">
      <c r="A207" s="1">
        <v>38763</v>
      </c>
      <c r="B207" s="83">
        <v>4.456666666666667</v>
      </c>
      <c r="C207" s="83">
        <v>3.98</v>
      </c>
    </row>
    <row r="208" spans="1:3" x14ac:dyDescent="0.25">
      <c r="A208" s="1">
        <v>38852</v>
      </c>
      <c r="B208" s="83">
        <v>4.9066666666666672</v>
      </c>
      <c r="C208" s="83">
        <v>4.456666666666667</v>
      </c>
    </row>
    <row r="209" spans="1:3" x14ac:dyDescent="0.25">
      <c r="A209" s="1">
        <v>38944</v>
      </c>
      <c r="B209" s="83">
        <v>5.246666666666667</v>
      </c>
      <c r="C209" s="83">
        <v>4.9066666666666672</v>
      </c>
    </row>
    <row r="210" spans="1:3" x14ac:dyDescent="0.25">
      <c r="A210" s="1">
        <v>39036</v>
      </c>
      <c r="B210" s="83">
        <v>5.246666666666667</v>
      </c>
      <c r="C210" s="83">
        <v>5.246666666666667</v>
      </c>
    </row>
    <row r="211" spans="1:3" x14ac:dyDescent="0.25">
      <c r="A211" s="1">
        <v>39128</v>
      </c>
      <c r="B211" s="83">
        <v>5.2566666666666668</v>
      </c>
      <c r="C211" s="83">
        <v>5.246666666666667</v>
      </c>
    </row>
    <row r="212" spans="1:3" x14ac:dyDescent="0.25">
      <c r="A212" s="1">
        <v>39217</v>
      </c>
      <c r="B212" s="83">
        <v>5.25</v>
      </c>
      <c r="C212" s="83">
        <v>5.2566666666666668</v>
      </c>
    </row>
    <row r="213" spans="1:3" x14ac:dyDescent="0.25">
      <c r="A213" s="1">
        <v>39309</v>
      </c>
      <c r="B213" s="83">
        <v>5.0733333333333333</v>
      </c>
      <c r="C213" s="83">
        <v>5.25</v>
      </c>
    </row>
    <row r="214" spans="1:3" x14ac:dyDescent="0.25">
      <c r="A214" s="1">
        <v>39401</v>
      </c>
      <c r="B214" s="83">
        <v>4.496666666666667</v>
      </c>
      <c r="C214" s="83">
        <v>5.0733333333333333</v>
      </c>
    </row>
    <row r="215" spans="1:3" x14ac:dyDescent="0.25">
      <c r="A215" s="1">
        <v>39493</v>
      </c>
      <c r="B215" s="83">
        <v>3.1766666666666663</v>
      </c>
      <c r="C215" s="83">
        <v>4.496666666666667</v>
      </c>
    </row>
    <row r="216" spans="1:3" x14ac:dyDescent="0.25">
      <c r="A216" s="1">
        <v>39583</v>
      </c>
      <c r="B216" s="83">
        <v>2.0866666666666664</v>
      </c>
      <c r="C216" s="83">
        <v>3.1766666666666663</v>
      </c>
    </row>
    <row r="217" spans="1:3" x14ac:dyDescent="0.25">
      <c r="A217" s="1">
        <v>39675</v>
      </c>
      <c r="B217" s="83">
        <v>1.9400000000000002</v>
      </c>
      <c r="C217" s="83">
        <v>2.0866666666666664</v>
      </c>
    </row>
    <row r="218" spans="1:3" x14ac:dyDescent="0.25">
      <c r="A218" s="1">
        <v>39767</v>
      </c>
      <c r="B218" s="83">
        <v>0.5066666666666666</v>
      </c>
      <c r="C218" s="83">
        <v>1.9400000000000002</v>
      </c>
    </row>
    <row r="219" spans="1:3" x14ac:dyDescent="0.25">
      <c r="A219" s="1">
        <v>39859</v>
      </c>
      <c r="B219" s="83">
        <v>0.18333333333333335</v>
      </c>
      <c r="C219" s="83">
        <v>0.5066666666666666</v>
      </c>
    </row>
    <row r="220" spans="1:3" x14ac:dyDescent="0.25">
      <c r="A220" s="1">
        <v>39948</v>
      </c>
      <c r="B220" s="83">
        <v>0.17999999999999997</v>
      </c>
      <c r="C220" s="83">
        <v>0.18333333333333335</v>
      </c>
    </row>
    <row r="221" spans="1:3" x14ac:dyDescent="0.25">
      <c r="A221" s="1">
        <v>40040</v>
      </c>
      <c r="B221" s="83">
        <v>0.15666666666666665</v>
      </c>
      <c r="C221" s="83">
        <v>0.17999999999999997</v>
      </c>
    </row>
    <row r="222" spans="1:3" x14ac:dyDescent="0.25">
      <c r="A222" s="1">
        <v>40132</v>
      </c>
      <c r="B222" s="83">
        <v>0.12</v>
      </c>
      <c r="C222" s="83">
        <v>0.15666666666666665</v>
      </c>
    </row>
    <row r="223" spans="1:3" x14ac:dyDescent="0.25">
      <c r="A223" s="1">
        <v>40224</v>
      </c>
      <c r="B223" s="83">
        <v>0.13333333333333333</v>
      </c>
      <c r="C223" s="83">
        <v>0.12</v>
      </c>
    </row>
    <row r="224" spans="1:3" x14ac:dyDescent="0.25">
      <c r="A224" s="1">
        <v>40313</v>
      </c>
      <c r="B224" s="83">
        <v>0.19333333333333336</v>
      </c>
      <c r="C224" s="83">
        <v>0.13333333333333333</v>
      </c>
    </row>
    <row r="225" spans="1:3" x14ac:dyDescent="0.25">
      <c r="A225" s="1">
        <v>40405</v>
      </c>
      <c r="B225" s="83">
        <v>0.18666666666666668</v>
      </c>
      <c r="C225" s="83">
        <v>0.19333333333333336</v>
      </c>
    </row>
    <row r="226" spans="1:3" x14ac:dyDescent="0.25">
      <c r="A226" s="1">
        <v>40497</v>
      </c>
      <c r="B226" s="83">
        <v>0.18666666666666668</v>
      </c>
      <c r="C226" s="83">
        <v>0.18666666666666668</v>
      </c>
    </row>
    <row r="227" spans="1:3" x14ac:dyDescent="0.25">
      <c r="A227" s="1">
        <v>40589</v>
      </c>
      <c r="B227" s="83">
        <v>0.15666666666666668</v>
      </c>
      <c r="C227" s="83">
        <v>0.18666666666666668</v>
      </c>
    </row>
    <row r="228" spans="1:3" x14ac:dyDescent="0.25">
      <c r="A228" s="1">
        <v>40678</v>
      </c>
      <c r="B228" s="83">
        <v>9.3333333333333338E-2</v>
      </c>
      <c r="C228" s="83">
        <v>0.15666666666666668</v>
      </c>
    </row>
    <row r="229" spans="1:3" x14ac:dyDescent="0.25">
      <c r="A229" s="1">
        <v>40770</v>
      </c>
      <c r="B229" s="83">
        <v>8.3333333333333329E-2</v>
      </c>
      <c r="C229" s="83">
        <v>9.3333333333333338E-2</v>
      </c>
    </row>
    <row r="230" spans="1:3" x14ac:dyDescent="0.25">
      <c r="A230" s="1">
        <v>40862</v>
      </c>
      <c r="B230" s="83">
        <v>7.3333333333333348E-2</v>
      </c>
      <c r="C230" s="83">
        <v>8.3333333333333329E-2</v>
      </c>
    </row>
    <row r="231" spans="1:3" x14ac:dyDescent="0.25">
      <c r="A231" s="1">
        <v>40954</v>
      </c>
      <c r="B231" s="83">
        <v>0.10333333333333333</v>
      </c>
      <c r="C231" s="83">
        <v>7.3333333333333348E-2</v>
      </c>
    </row>
    <row r="232" spans="1:3" x14ac:dyDescent="0.25">
      <c r="A232" s="1">
        <v>41044</v>
      </c>
      <c r="B232" s="83">
        <v>0.15333333333333335</v>
      </c>
      <c r="C232" s="83">
        <v>0.10333333333333333</v>
      </c>
    </row>
    <row r="233" spans="1:3" x14ac:dyDescent="0.25">
      <c r="A233" s="1">
        <v>41136</v>
      </c>
      <c r="B233" s="83">
        <v>0.14333333333333334</v>
      </c>
      <c r="C233" s="83">
        <v>0.15333333333333335</v>
      </c>
    </row>
    <row r="234" spans="1:3" x14ac:dyDescent="0.25">
      <c r="A234" s="1">
        <v>41228</v>
      </c>
      <c r="B234" s="83">
        <v>0.16</v>
      </c>
      <c r="C234" s="83">
        <v>0.14333333333333334</v>
      </c>
    </row>
    <row r="235" spans="1:3" x14ac:dyDescent="0.25">
      <c r="A235" s="1">
        <v>41320</v>
      </c>
      <c r="B235" s="83">
        <v>0.14333333333333334</v>
      </c>
      <c r="C235" s="83">
        <v>0.16</v>
      </c>
    </row>
    <row r="236" spans="1:3" x14ac:dyDescent="0.25">
      <c r="A236" s="1">
        <v>41409</v>
      </c>
      <c r="B236" s="83">
        <v>0.11666666666666665</v>
      </c>
      <c r="C236" s="83">
        <v>0.14333333333333334</v>
      </c>
    </row>
    <row r="237" spans="1:3" x14ac:dyDescent="0.25">
      <c r="A237" s="1">
        <v>41501</v>
      </c>
      <c r="B237" s="83">
        <v>8.3333333333333329E-2</v>
      </c>
      <c r="C237" s="83">
        <v>0.11666666666666665</v>
      </c>
    </row>
    <row r="238" spans="1:3" x14ac:dyDescent="0.25">
      <c r="A238" s="1">
        <v>41593</v>
      </c>
      <c r="B238" s="83">
        <v>8.666666666666667E-2</v>
      </c>
      <c r="C238" s="83">
        <v>8.3333333333333329E-2</v>
      </c>
    </row>
    <row r="239" spans="1:3" x14ac:dyDescent="0.25">
      <c r="A239" s="1">
        <v>41685</v>
      </c>
      <c r="B239" s="83">
        <v>7.3333333333333348E-2</v>
      </c>
      <c r="C239" s="83">
        <v>8.666666666666667E-2</v>
      </c>
    </row>
    <row r="240" spans="1:3" x14ac:dyDescent="0.25">
      <c r="A240" s="1">
        <v>41774</v>
      </c>
      <c r="B240" s="83">
        <v>9.3333333333333338E-2</v>
      </c>
      <c r="C240" s="83">
        <v>7.3333333333333348E-2</v>
      </c>
    </row>
    <row r="241" spans="1:3" x14ac:dyDescent="0.25">
      <c r="A241" s="1">
        <v>41866</v>
      </c>
      <c r="B241" s="83">
        <v>9.0000000000000011E-2</v>
      </c>
      <c r="C241" s="83">
        <v>9.3333333333333338E-2</v>
      </c>
    </row>
    <row r="242" spans="1:3" x14ac:dyDescent="0.25">
      <c r="A242" s="1">
        <v>41958</v>
      </c>
      <c r="B242" s="83">
        <v>9.9999999999999992E-2</v>
      </c>
      <c r="C242" s="83">
        <v>9.0000000000000011E-2</v>
      </c>
    </row>
    <row r="243" spans="1:3" x14ac:dyDescent="0.25">
      <c r="A243" s="1">
        <v>42050</v>
      </c>
      <c r="B243" s="83">
        <v>0.11</v>
      </c>
      <c r="C243" s="83">
        <v>9.9999999999999992E-2</v>
      </c>
    </row>
    <row r="244" spans="1:3" x14ac:dyDescent="0.25">
      <c r="A244" s="1">
        <v>42139</v>
      </c>
      <c r="B244" s="83">
        <v>0.12333333333333334</v>
      </c>
      <c r="C244" s="83">
        <v>0.11</v>
      </c>
    </row>
    <row r="245" spans="1:3" x14ac:dyDescent="0.25">
      <c r="A245" s="1">
        <v>42231</v>
      </c>
      <c r="B245" s="83">
        <v>0.13666666666666669</v>
      </c>
      <c r="C245" s="83">
        <v>0.12333333333333334</v>
      </c>
    </row>
    <row r="246" spans="1:3" x14ac:dyDescent="0.25">
      <c r="A246" s="1">
        <v>42323</v>
      </c>
      <c r="B246" s="83">
        <v>0.16</v>
      </c>
      <c r="C246" s="83">
        <v>0.13666666666666669</v>
      </c>
    </row>
    <row r="247" spans="1:3" x14ac:dyDescent="0.25">
      <c r="A247" s="1">
        <v>42415</v>
      </c>
      <c r="B247" s="83">
        <v>0.36000000000000004</v>
      </c>
      <c r="C247" s="83">
        <v>0.16</v>
      </c>
    </row>
    <row r="248" spans="1:3" x14ac:dyDescent="0.25">
      <c r="A248" s="1">
        <v>42505</v>
      </c>
      <c r="B248" s="83">
        <v>0.37333333333333335</v>
      </c>
      <c r="C248" s="83">
        <v>0.36000000000000004</v>
      </c>
    </row>
    <row r="249" spans="1:3" x14ac:dyDescent="0.25">
      <c r="A249" s="1">
        <v>42597</v>
      </c>
      <c r="B249" s="83">
        <v>0.39666666666666667</v>
      </c>
      <c r="C249" s="83">
        <v>0.37333333333333335</v>
      </c>
    </row>
    <row r="250" spans="1:3" x14ac:dyDescent="0.25">
      <c r="A250" s="1">
        <v>42689</v>
      </c>
      <c r="B250" s="83">
        <v>0.45</v>
      </c>
      <c r="C250" s="83">
        <v>0.39666666666666667</v>
      </c>
    </row>
    <row r="251" spans="1:3" x14ac:dyDescent="0.25">
      <c r="A251" s="1">
        <v>42781</v>
      </c>
      <c r="B251" s="83">
        <v>0.70000000000000007</v>
      </c>
      <c r="C251" s="83">
        <v>0.45</v>
      </c>
    </row>
    <row r="252" spans="1:3" x14ac:dyDescent="0.25">
      <c r="A252" s="1">
        <v>42870</v>
      </c>
      <c r="B252" s="83">
        <v>0.95000000000000007</v>
      </c>
      <c r="C252" s="83">
        <v>0.70000000000000007</v>
      </c>
    </row>
    <row r="253" spans="1:3" x14ac:dyDescent="0.25">
      <c r="A253" s="1">
        <v>42962</v>
      </c>
      <c r="B253" s="83">
        <v>1.1533333333333331</v>
      </c>
      <c r="C253" s="83">
        <v>0.95000000000000007</v>
      </c>
    </row>
    <row r="254" spans="1:3" x14ac:dyDescent="0.25">
      <c r="A254" s="1">
        <v>43054</v>
      </c>
      <c r="B254" s="83">
        <v>1.2033333333333331</v>
      </c>
      <c r="C254" s="83">
        <v>1.1533333333333331</v>
      </c>
    </row>
    <row r="255" spans="1:3" x14ac:dyDescent="0.25">
      <c r="A255" s="1">
        <v>43146</v>
      </c>
      <c r="B255" s="83">
        <v>1.4466666666666665</v>
      </c>
      <c r="C255" s="83">
        <v>1.2033333333333331</v>
      </c>
    </row>
    <row r="256" spans="1:3" x14ac:dyDescent="0.25">
      <c r="A256" s="1">
        <v>43235</v>
      </c>
      <c r="B256" s="83">
        <v>1.7366666666666666</v>
      </c>
      <c r="C256" s="83">
        <v>1.4466666666666665</v>
      </c>
    </row>
    <row r="257" spans="1:3" x14ac:dyDescent="0.25">
      <c r="A257" s="1">
        <v>43327</v>
      </c>
      <c r="B257" s="83">
        <v>1.9233333333333331</v>
      </c>
      <c r="C257" s="83">
        <v>1.7366666666666666</v>
      </c>
    </row>
    <row r="258" spans="1:3" x14ac:dyDescent="0.25">
      <c r="A258" s="1">
        <v>43419</v>
      </c>
      <c r="B258" s="83">
        <v>2.2200000000000002</v>
      </c>
      <c r="C258" s="83">
        <v>1.9233333333333331</v>
      </c>
    </row>
    <row r="259" spans="1:3" x14ac:dyDescent="0.25">
      <c r="A259" s="1">
        <v>43511</v>
      </c>
      <c r="B259" s="83">
        <v>2.4033333333333333</v>
      </c>
      <c r="C259" s="83">
        <v>2.2200000000000002</v>
      </c>
    </row>
    <row r="260" spans="1:3" x14ac:dyDescent="0.25">
      <c r="A260" s="1">
        <v>43600</v>
      </c>
      <c r="B260" s="83">
        <v>2.3966666666666669</v>
      </c>
      <c r="C260" s="83">
        <v>2.4033333333333333</v>
      </c>
    </row>
    <row r="261" spans="1:3" x14ac:dyDescent="0.25">
      <c r="A261" s="1">
        <v>43692</v>
      </c>
      <c r="B261" s="83">
        <v>2.19</v>
      </c>
      <c r="C261" s="83">
        <v>2.3966666666666669</v>
      </c>
    </row>
    <row r="262" spans="1:3" x14ac:dyDescent="0.25">
      <c r="A262" s="1">
        <v>43784</v>
      </c>
      <c r="B262" s="83">
        <v>1.6433333333333333</v>
      </c>
      <c r="C262" s="83">
        <v>2.19</v>
      </c>
    </row>
    <row r="263" spans="1:3" x14ac:dyDescent="0.25">
      <c r="A263" s="1">
        <v>43876</v>
      </c>
      <c r="B263" s="83">
        <v>1.26</v>
      </c>
      <c r="C263" s="83">
        <v>1.6433333333333333</v>
      </c>
    </row>
    <row r="264" spans="1:3" x14ac:dyDescent="0.25">
      <c r="A264" s="1">
        <v>43966</v>
      </c>
      <c r="B264" s="83">
        <v>0.06</v>
      </c>
      <c r="C264" s="83">
        <v>1.26</v>
      </c>
    </row>
    <row r="265" spans="1:3" x14ac:dyDescent="0.25">
      <c r="A265" s="1">
        <v>44058</v>
      </c>
      <c r="B265" s="83">
        <v>9.3333333333333338E-2</v>
      </c>
      <c r="C265" s="83">
        <v>0.06</v>
      </c>
    </row>
    <row r="266" spans="1:3" x14ac:dyDescent="0.25">
      <c r="A266" s="1">
        <v>44150</v>
      </c>
      <c r="B266" s="83">
        <v>9.0000000000000011E-2</v>
      </c>
      <c r="C266" s="83">
        <v>9.3333333333333338E-2</v>
      </c>
    </row>
    <row r="267" spans="1:3" x14ac:dyDescent="0.25">
      <c r="A267" s="1">
        <v>44242</v>
      </c>
      <c r="B267" s="83">
        <v>0.08</v>
      </c>
      <c r="C267" s="83">
        <v>9.0000000000000011E-2</v>
      </c>
    </row>
    <row r="268" spans="1:3" x14ac:dyDescent="0.25">
      <c r="A268" s="1">
        <v>44331</v>
      </c>
      <c r="B268" s="83">
        <v>7.0000000000000007E-2</v>
      </c>
      <c r="C268" s="83">
        <v>0.08</v>
      </c>
    </row>
    <row r="269" spans="1:3" x14ac:dyDescent="0.25">
      <c r="A269" s="1">
        <v>44423</v>
      </c>
      <c r="B269" s="83">
        <v>9.0000000000000011E-2</v>
      </c>
      <c r="C269" s="83">
        <v>7.0000000000000007E-2</v>
      </c>
    </row>
    <row r="270" spans="1:3" x14ac:dyDescent="0.25">
      <c r="A270" s="1">
        <v>44515</v>
      </c>
      <c r="B270" s="83">
        <v>0.08</v>
      </c>
      <c r="C270" s="83">
        <v>9.0000000000000011E-2</v>
      </c>
    </row>
    <row r="271" spans="1:3" x14ac:dyDescent="0.25">
      <c r="A271" s="1">
        <v>44607</v>
      </c>
      <c r="B271" s="83">
        <v>0.12</v>
      </c>
      <c r="C271" s="83">
        <v>0.08</v>
      </c>
    </row>
    <row r="272" spans="1:3" x14ac:dyDescent="0.25">
      <c r="A272" s="1">
        <v>44696</v>
      </c>
      <c r="B272" s="83" t="e">
        <v>#N/A</v>
      </c>
      <c r="C272" s="83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2"/>
  <sheetViews>
    <sheetView zoomScale="75" zoomScaleNormal="75" workbookViewId="0">
      <pane xSplit="4" ySplit="8" topLeftCell="I217" activePane="bottomRight" state="frozen"/>
      <selection pane="topRight" activeCell="E1" sqref="E1"/>
      <selection pane="bottomLeft" activeCell="A9" sqref="A9"/>
      <selection pane="bottomRight" activeCell="Q30" sqref="Q30:Q31"/>
    </sheetView>
  </sheetViews>
  <sheetFormatPr defaultColWidth="9.140625" defaultRowHeight="15" x14ac:dyDescent="0.25"/>
  <cols>
    <col min="1" max="1" width="11.5703125" style="4" customWidth="1"/>
    <col min="2" max="2" width="17.85546875" style="79" customWidth="1"/>
    <col min="3" max="6" width="17.5703125" style="79" customWidth="1"/>
    <col min="7" max="7" width="13.7109375" style="23" customWidth="1"/>
    <col min="8" max="8" width="23.85546875" style="24" customWidth="1"/>
    <col min="9" max="9" width="16.7109375" style="24" customWidth="1"/>
    <col min="10" max="10" width="6.42578125" style="4" customWidth="1"/>
    <col min="11" max="11" width="3.42578125" style="4" customWidth="1"/>
    <col min="12" max="12" width="23.140625" style="4" customWidth="1"/>
    <col min="13" max="13" width="9.140625" style="4"/>
    <col min="14" max="14" width="13" style="4" customWidth="1"/>
    <col min="15" max="16" width="9.140625" style="4"/>
    <col min="17" max="17" width="24.28515625" style="4" customWidth="1"/>
    <col min="18" max="18" width="25" style="4" customWidth="1"/>
    <col min="19" max="19" width="26.85546875" style="4" customWidth="1"/>
    <col min="20" max="16384" width="9.140625" style="4"/>
  </cols>
  <sheetData>
    <row r="1" spans="1:20" ht="46.5" x14ac:dyDescent="0.35">
      <c r="B1" s="74" t="s">
        <v>82</v>
      </c>
      <c r="C1" s="75" t="s">
        <v>85</v>
      </c>
      <c r="D1" s="76" t="s">
        <v>63</v>
      </c>
      <c r="E1" s="77" t="s">
        <v>64</v>
      </c>
      <c r="F1" s="78" t="s">
        <v>65</v>
      </c>
      <c r="L1" s="26" t="s">
        <v>86</v>
      </c>
      <c r="M1" s="2"/>
      <c r="N1" s="27">
        <f>FOMCTaylor93UR!N1</f>
        <v>44680</v>
      </c>
    </row>
    <row r="2" spans="1:20" x14ac:dyDescent="0.25">
      <c r="B2" s="5" t="s">
        <v>3</v>
      </c>
      <c r="C2" s="10" t="s">
        <v>5</v>
      </c>
      <c r="D2" s="2" t="s">
        <v>0</v>
      </c>
      <c r="E2" s="17" t="s">
        <v>12</v>
      </c>
      <c r="F2" s="14" t="s">
        <v>26</v>
      </c>
      <c r="H2" s="24" t="s">
        <v>150</v>
      </c>
      <c r="I2" s="24" t="s">
        <v>67</v>
      </c>
      <c r="L2" s="9" t="s">
        <v>84</v>
      </c>
      <c r="M2" s="10"/>
      <c r="N2" s="10"/>
      <c r="O2" s="10"/>
      <c r="P2" s="10"/>
      <c r="Q2" s="10"/>
      <c r="S2" s="18" t="s">
        <v>68</v>
      </c>
      <c r="T2" s="17"/>
    </row>
    <row r="3" spans="1:20" x14ac:dyDescent="0.25">
      <c r="A3" s="6">
        <v>20135</v>
      </c>
      <c r="B3" s="79" t="e">
        <f>VLOOKUP($A3,FedFundsRates!$A$2:$MM$3000,MATCH(B$2,FedFundsRates!$A$2:$MM$2,0),FALSE)</f>
        <v>#N/A</v>
      </c>
      <c r="C3" s="79" t="e">
        <f>VLOOKUP($A3,NaturalRateMeasures!$A$2:$MK$3000,MATCH(C$2,NaturalRateMeasures!$A$2:$MK$2,0),FALSE)</f>
        <v>#N/A</v>
      </c>
      <c r="D3" s="79">
        <f>VLOOKUP($A3,InflationTargetMeasures!$A$2:$MM$3000,MATCH(D$2,InflationTargetMeasures!$A$2:$MM$2,0),FALSE)</f>
        <v>2</v>
      </c>
      <c r="E3" s="79" t="e">
        <f>VLOOKUP($A3,GapMeasures!$A$2:$LA$3000,MATCH(E$2,GapMeasures!$A$2:$LA$2,0),FALSE)</f>
        <v>#N/A</v>
      </c>
      <c r="F3" s="79" t="e">
        <f>VLOOKUP($A3,InflationMeasures!$A$2:$LM$3000,MATCH(F$2,InflationMeasures!$A$2:$LM$2,0),FALSE)</f>
        <v>#N/A</v>
      </c>
      <c r="G3" s="25">
        <v>20135</v>
      </c>
      <c r="H3" s="24" t="e">
        <f>$L$29*B3 + (1-$L$29)*(C3+D3+1.5*(F3-D3)+$L$31*E3)</f>
        <v>#N/A</v>
      </c>
      <c r="I3" s="24">
        <f>VLOOKUP($A3,FedFundsRates!$A$2:$MM$3000,MATCH("FedFundsRate",FedFundsRates!$A$2:$MM$2,0),FALSE)</f>
        <v>1.343333333333333</v>
      </c>
      <c r="L3" s="9" t="s">
        <v>69</v>
      </c>
      <c r="M3" s="9" t="s">
        <v>70</v>
      </c>
      <c r="N3" s="10"/>
      <c r="O3" s="10"/>
      <c r="P3" s="10"/>
      <c r="Q3" s="10"/>
      <c r="S3" s="18" t="s">
        <v>69</v>
      </c>
      <c r="T3" s="18" t="s">
        <v>70</v>
      </c>
    </row>
    <row r="4" spans="1:20" x14ac:dyDescent="0.25">
      <c r="A4" s="6">
        <v>20224</v>
      </c>
      <c r="B4" s="79">
        <f>VLOOKUP($A4,FedFundsRates!$A$2:$MM$3000,MATCH(B$2,FedFundsRates!$A$2:$MM$2,0),FALSE)</f>
        <v>1.343333333333333</v>
      </c>
      <c r="C4" s="79" t="e">
        <f>VLOOKUP($A4,NaturalRateMeasures!$A$2:$MK$3000,MATCH(C$2,NaturalRateMeasures!$A$2:$MK$2,0),FALSE)</f>
        <v>#N/A</v>
      </c>
      <c r="D4" s="79">
        <f>VLOOKUP($A4,InflationTargetMeasures!$A$2:$MM$3000,MATCH(D$2,InflationTargetMeasures!$A$2:$MM$2,0),FALSE)</f>
        <v>2</v>
      </c>
      <c r="E4" s="79" t="e">
        <f>VLOOKUP($A4,GapMeasures!$A$2:$LA$3000,MATCH(E$2,GapMeasures!$A$2:$LA$2,0),FALSE)</f>
        <v>#N/A</v>
      </c>
      <c r="F4" s="79" t="e">
        <f>VLOOKUP($A4,InflationMeasures!$A$2:$LM$3000,MATCH(F$2,InflationMeasures!$A$2:$LM$2,0),FALSE)</f>
        <v>#N/A</v>
      </c>
      <c r="G4" s="25">
        <v>20224</v>
      </c>
      <c r="H4" s="24" t="e">
        <f>$L$29*B4 + (1-$L$29)*(C4+D4+1.5*(F4-D4)+$L$31*E4)</f>
        <v>#N/A</v>
      </c>
      <c r="I4" s="24">
        <f>VLOOKUP($A4,FedFundsRates!$A$2:$MM$3000,MATCH("FedFundsRate",FedFundsRates!$A$2:$MM$2,0),FALSE)</f>
        <v>1.5</v>
      </c>
      <c r="L4" s="10" t="s">
        <v>0</v>
      </c>
      <c r="M4" s="10" t="s">
        <v>35</v>
      </c>
      <c r="N4" s="10"/>
      <c r="O4" s="10"/>
      <c r="P4" s="10"/>
      <c r="Q4" s="10"/>
      <c r="S4" s="17" t="s">
        <v>9</v>
      </c>
      <c r="T4" s="17" t="s">
        <v>39</v>
      </c>
    </row>
    <row r="5" spans="1:20" x14ac:dyDescent="0.25">
      <c r="A5" s="6">
        <v>20316</v>
      </c>
      <c r="B5" s="79">
        <f>VLOOKUP($A5,FedFundsRates!$A$2:$MM$3000,MATCH(B$2,FedFundsRates!$A$2:$MM$2,0),FALSE)</f>
        <v>1.5</v>
      </c>
      <c r="C5" s="79" t="e">
        <f>VLOOKUP($A5,NaturalRateMeasures!$A$2:$MK$3000,MATCH(C$2,NaturalRateMeasures!$A$2:$MK$2,0),FALSE)</f>
        <v>#N/A</v>
      </c>
      <c r="D5" s="79">
        <f>VLOOKUP($A5,InflationTargetMeasures!$A$2:$MM$3000,MATCH(D$2,InflationTargetMeasures!$A$2:$MM$2,0),FALSE)</f>
        <v>2</v>
      </c>
      <c r="E5" s="79" t="e">
        <f>VLOOKUP($A5,GapMeasures!$A$2:$LA$3000,MATCH(E$2,GapMeasures!$A$2:$LA$2,0),FALSE)</f>
        <v>#N/A</v>
      </c>
      <c r="F5" s="79" t="e">
        <f>VLOOKUP($A5,InflationMeasures!$A$2:$LM$3000,MATCH(F$2,InflationMeasures!$A$2:$LM$2,0),FALSE)</f>
        <v>#N/A</v>
      </c>
      <c r="G5" s="25">
        <v>20316</v>
      </c>
      <c r="H5" s="24" t="e">
        <f t="shared" ref="H5:H68" si="0">$L$29*B5 + (1-$L$29)*(C5+D5+1.5*(F5-D5)+$L$31*E5)</f>
        <v>#N/A</v>
      </c>
      <c r="I5" s="24">
        <f>VLOOKUP($A5,FedFundsRates!$A$2:$MM$3000,MATCH("FedFundsRate",FedFundsRates!$A$2:$MM$2,0),FALSE)</f>
        <v>1.9400000000000002</v>
      </c>
      <c r="L5" s="10" t="s">
        <v>4</v>
      </c>
      <c r="M5" s="10" t="s">
        <v>77</v>
      </c>
      <c r="N5" s="10"/>
      <c r="O5" s="10"/>
      <c r="P5" s="10"/>
      <c r="Q5" s="10"/>
      <c r="S5" s="17" t="s">
        <v>10</v>
      </c>
      <c r="T5" s="17" t="s">
        <v>75</v>
      </c>
    </row>
    <row r="6" spans="1:20" x14ac:dyDescent="0.25">
      <c r="A6" s="6">
        <v>20408</v>
      </c>
      <c r="B6" s="79">
        <f>VLOOKUP($A6,FedFundsRates!$A$2:$MM$3000,MATCH(B$2,FedFundsRates!$A$2:$MM$2,0),FALSE)</f>
        <v>1.9400000000000002</v>
      </c>
      <c r="C6" s="79" t="e">
        <f>VLOOKUP($A6,NaturalRateMeasures!$A$2:$MK$3000,MATCH(C$2,NaturalRateMeasures!$A$2:$MK$2,0),FALSE)</f>
        <v>#N/A</v>
      </c>
      <c r="D6" s="79">
        <f>VLOOKUP($A6,InflationTargetMeasures!$A$2:$MM$3000,MATCH(D$2,InflationTargetMeasures!$A$2:$MM$2,0),FALSE)</f>
        <v>2</v>
      </c>
      <c r="E6" s="79" t="e">
        <f>VLOOKUP($A6,GapMeasures!$A$2:$LA$3000,MATCH(E$2,GapMeasures!$A$2:$LA$2,0),FALSE)</f>
        <v>#N/A</v>
      </c>
      <c r="F6" s="79" t="e">
        <f>VLOOKUP($A6,InflationMeasures!$A$2:$LM$3000,MATCH(F$2,InflationMeasures!$A$2:$LM$2,0),FALSE)</f>
        <v>#N/A</v>
      </c>
      <c r="G6" s="25">
        <v>20408</v>
      </c>
      <c r="H6" s="24" t="e">
        <f t="shared" si="0"/>
        <v>#N/A</v>
      </c>
      <c r="I6" s="24">
        <f>VLOOKUP($A6,FedFundsRates!$A$2:$MM$3000,MATCH("FedFundsRate",FedFundsRates!$A$2:$MM$2,0),FALSE)</f>
        <v>2.3566666666666669</v>
      </c>
      <c r="L6" s="10" t="s">
        <v>5</v>
      </c>
      <c r="M6" s="10" t="s">
        <v>78</v>
      </c>
      <c r="N6" s="10"/>
      <c r="O6" s="10"/>
      <c r="P6" s="10"/>
      <c r="Q6" s="10"/>
      <c r="S6" s="17" t="s">
        <v>11</v>
      </c>
      <c r="T6" s="17" t="s">
        <v>40</v>
      </c>
    </row>
    <row r="7" spans="1:20" x14ac:dyDescent="0.25">
      <c r="A7" s="6">
        <v>20500</v>
      </c>
      <c r="B7" s="79">
        <f>VLOOKUP($A7,FedFundsRates!$A$2:$MM$3000,MATCH(B$2,FedFundsRates!$A$2:$MM$2,0),FALSE)</f>
        <v>2.3566666666666669</v>
      </c>
      <c r="C7" s="79" t="e">
        <f>VLOOKUP($A7,NaturalRateMeasures!$A$2:$MK$3000,MATCH(C$2,NaturalRateMeasures!$A$2:$MK$2,0),FALSE)</f>
        <v>#N/A</v>
      </c>
      <c r="D7" s="79">
        <f>VLOOKUP($A7,InflationTargetMeasures!$A$2:$MM$3000,MATCH(D$2,InflationTargetMeasures!$A$2:$MM$2,0),FALSE)</f>
        <v>2</v>
      </c>
      <c r="E7" s="79" t="e">
        <f>VLOOKUP($A7,GapMeasures!$A$2:$LA$3000,MATCH(E$2,GapMeasures!$A$2:$LA$2,0),FALSE)</f>
        <v>#N/A</v>
      </c>
      <c r="F7" s="79" t="e">
        <f>VLOOKUP($A7,InflationMeasures!$A$2:$LM$3000,MATCH(F$2,InflationMeasures!$A$2:$LM$2,0),FALSE)</f>
        <v>#N/A</v>
      </c>
      <c r="G7" s="25">
        <v>20500</v>
      </c>
      <c r="H7" s="24" t="e">
        <f t="shared" si="0"/>
        <v>#N/A</v>
      </c>
      <c r="I7" s="24">
        <f>VLOOKUP($A7,FedFundsRates!$A$2:$MM$3000,MATCH("FedFundsRate",FedFundsRates!$A$2:$MM$2,0),FALSE)</f>
        <v>2.4833333333333334</v>
      </c>
      <c r="L7" s="10" t="s">
        <v>6</v>
      </c>
      <c r="M7" s="10" t="s">
        <v>79</v>
      </c>
      <c r="N7" s="10"/>
      <c r="O7" s="10"/>
      <c r="P7" s="10"/>
      <c r="Q7" s="10"/>
      <c r="S7" s="17" t="s">
        <v>12</v>
      </c>
      <c r="T7" s="17" t="s">
        <v>41</v>
      </c>
    </row>
    <row r="8" spans="1:20" x14ac:dyDescent="0.25">
      <c r="A8" s="6">
        <v>20590</v>
      </c>
      <c r="B8" s="79">
        <f>VLOOKUP($A8,FedFundsRates!$A$2:$MM$3000,MATCH(B$2,FedFundsRates!$A$2:$MM$2,0),FALSE)</f>
        <v>2.4833333333333334</v>
      </c>
      <c r="C8" s="79" t="e">
        <f>VLOOKUP($A8,NaturalRateMeasures!$A$2:$MK$3000,MATCH(C$2,NaturalRateMeasures!$A$2:$MK$2,0),FALSE)</f>
        <v>#N/A</v>
      </c>
      <c r="D8" s="79">
        <f>VLOOKUP($A8,InflationTargetMeasures!$A$2:$MM$3000,MATCH(D$2,InflationTargetMeasures!$A$2:$MM$2,0),FALSE)</f>
        <v>2</v>
      </c>
      <c r="E8" s="79" t="e">
        <f>VLOOKUP($A8,GapMeasures!$A$2:$LA$3000,MATCH(E$2,GapMeasures!$A$2:$LA$2,0),FALSE)</f>
        <v>#N/A</v>
      </c>
      <c r="F8" s="79" t="e">
        <f>VLOOKUP($A8,InflationMeasures!$A$2:$LM$3000,MATCH(F$2,InflationMeasures!$A$2:$LM$2,0),FALSE)</f>
        <v>#N/A</v>
      </c>
      <c r="G8" s="25">
        <v>20590</v>
      </c>
      <c r="H8" s="24" t="e">
        <f t="shared" si="0"/>
        <v>#N/A</v>
      </c>
      <c r="I8" s="24">
        <f>VLOOKUP($A8,FedFundsRates!$A$2:$MM$3000,MATCH("FedFundsRate",FedFundsRates!$A$2:$MM$2,0),FALSE)</f>
        <v>2.6933333333333334</v>
      </c>
      <c r="L8" s="10" t="s">
        <v>7</v>
      </c>
      <c r="M8" s="10" t="s">
        <v>80</v>
      </c>
      <c r="N8" s="10"/>
      <c r="O8" s="10"/>
      <c r="P8" s="10"/>
      <c r="Q8" s="10"/>
      <c r="S8" s="17" t="s">
        <v>13</v>
      </c>
      <c r="T8" s="17" t="s">
        <v>42</v>
      </c>
    </row>
    <row r="9" spans="1:20" x14ac:dyDescent="0.25">
      <c r="A9" s="6">
        <v>20682</v>
      </c>
      <c r="B9" s="79">
        <f>VLOOKUP($A9,FedFundsRates!$A$2:$MM$3000,MATCH(B$2,FedFundsRates!$A$2:$MM$2,0),FALSE)</f>
        <v>2.6933333333333334</v>
      </c>
      <c r="C9" s="79" t="e">
        <f>VLOOKUP($A9,NaturalRateMeasures!$A$2:$MK$3000,MATCH(C$2,NaturalRateMeasures!$A$2:$MK$2,0),FALSE)</f>
        <v>#N/A</v>
      </c>
      <c r="D9" s="79">
        <f>VLOOKUP($A9,InflationTargetMeasures!$A$2:$MM$3000,MATCH(D$2,InflationTargetMeasures!$A$2:$MM$2,0),FALSE)</f>
        <v>2</v>
      </c>
      <c r="E9" s="79" t="e">
        <f>VLOOKUP($A9,GapMeasures!$A$2:$LA$3000,MATCH(E$2,GapMeasures!$A$2:$LA$2,0),FALSE)</f>
        <v>#N/A</v>
      </c>
      <c r="F9" s="79" t="e">
        <f>VLOOKUP($A9,InflationMeasures!$A$2:$LM$3000,MATCH(F$2,InflationMeasures!$A$2:$LM$2,0),FALSE)</f>
        <v>#N/A</v>
      </c>
      <c r="G9" s="25">
        <v>20682</v>
      </c>
      <c r="H9" s="24" t="e">
        <f t="shared" si="0"/>
        <v>#N/A</v>
      </c>
      <c r="I9" s="24">
        <f>VLOOKUP($A9,FedFundsRates!$A$2:$MM$3000,MATCH("FedFundsRate",FedFundsRates!$A$2:$MM$2,0),FALSE)</f>
        <v>2.81</v>
      </c>
      <c r="L9" s="10" t="s">
        <v>8</v>
      </c>
      <c r="M9" s="10" t="s">
        <v>81</v>
      </c>
      <c r="N9" s="10"/>
      <c r="O9" s="10"/>
      <c r="P9" s="10"/>
      <c r="Q9" s="10"/>
      <c r="S9" s="17" t="s">
        <v>14</v>
      </c>
      <c r="T9" s="17" t="s">
        <v>43</v>
      </c>
    </row>
    <row r="10" spans="1:20" x14ac:dyDescent="0.25">
      <c r="A10" s="6">
        <v>20774</v>
      </c>
      <c r="B10" s="79">
        <f>VLOOKUP($A10,FedFundsRates!$A$2:$MM$3000,MATCH(B$2,FedFundsRates!$A$2:$MM$2,0),FALSE)</f>
        <v>2.81</v>
      </c>
      <c r="C10" s="79" t="e">
        <f>VLOOKUP($A10,NaturalRateMeasures!$A$2:$MK$3000,MATCH(C$2,NaturalRateMeasures!$A$2:$MK$2,0),FALSE)</f>
        <v>#N/A</v>
      </c>
      <c r="D10" s="79">
        <f>VLOOKUP($A10,InflationTargetMeasures!$A$2:$MM$3000,MATCH(D$2,InflationTargetMeasures!$A$2:$MM$2,0),FALSE)</f>
        <v>2</v>
      </c>
      <c r="E10" s="79" t="e">
        <f>VLOOKUP($A10,GapMeasures!$A$2:$LA$3000,MATCH(E$2,GapMeasures!$A$2:$LA$2,0),FALSE)</f>
        <v>#N/A</v>
      </c>
      <c r="F10" s="79" t="e">
        <f>VLOOKUP($A10,InflationMeasures!$A$2:$LM$3000,MATCH(F$2,InflationMeasures!$A$2:$LM$2,0),FALSE)</f>
        <v>#N/A</v>
      </c>
      <c r="G10" s="25">
        <v>20774</v>
      </c>
      <c r="H10" s="24" t="e">
        <f t="shared" si="0"/>
        <v>#N/A</v>
      </c>
      <c r="I10" s="24">
        <f>VLOOKUP($A10,FedFundsRates!$A$2:$MM$3000,MATCH("FedFundsRate",FedFundsRates!$A$2:$MM$2,0),FALSE)</f>
        <v>2.9266666666666663</v>
      </c>
      <c r="L10" s="10" t="s">
        <v>88</v>
      </c>
      <c r="M10" s="10" t="s">
        <v>90</v>
      </c>
      <c r="S10" s="17" t="s">
        <v>15</v>
      </c>
      <c r="T10" s="17" t="s">
        <v>44</v>
      </c>
    </row>
    <row r="11" spans="1:20" x14ac:dyDescent="0.25">
      <c r="A11" s="6">
        <v>20866</v>
      </c>
      <c r="B11" s="79">
        <f>VLOOKUP($A11,FedFundsRates!$A$2:$MM$3000,MATCH(B$2,FedFundsRates!$A$2:$MM$2,0),FALSE)</f>
        <v>2.9266666666666663</v>
      </c>
      <c r="C11" s="79" t="e">
        <f>VLOOKUP($A11,NaturalRateMeasures!$A$2:$MK$3000,MATCH(C$2,NaturalRateMeasures!$A$2:$MK$2,0),FALSE)</f>
        <v>#N/A</v>
      </c>
      <c r="D11" s="79">
        <f>VLOOKUP($A11,InflationTargetMeasures!$A$2:$MM$3000,MATCH(D$2,InflationTargetMeasures!$A$2:$MM$2,0),FALSE)</f>
        <v>2</v>
      </c>
      <c r="E11" s="79" t="e">
        <f>VLOOKUP($A11,GapMeasures!$A$2:$LA$3000,MATCH(E$2,GapMeasures!$A$2:$LA$2,0),FALSE)</f>
        <v>#N/A</v>
      </c>
      <c r="F11" s="79" t="e">
        <f>VLOOKUP($A11,InflationMeasures!$A$2:$LM$3000,MATCH(F$2,InflationMeasures!$A$2:$LM$2,0),FALSE)</f>
        <v>#N/A</v>
      </c>
      <c r="G11" s="25">
        <v>20866</v>
      </c>
      <c r="H11" s="24" t="e">
        <f t="shared" si="0"/>
        <v>#N/A</v>
      </c>
      <c r="I11" s="24">
        <f>VLOOKUP($A11,FedFundsRates!$A$2:$MM$3000,MATCH("FedFundsRate",FedFundsRates!$A$2:$MM$2,0),FALSE)</f>
        <v>2.9333333333333336</v>
      </c>
      <c r="L11" s="10" t="s">
        <v>87</v>
      </c>
      <c r="M11" s="10" t="s">
        <v>91</v>
      </c>
      <c r="S11" s="17" t="s">
        <v>16</v>
      </c>
      <c r="T11" s="17" t="s">
        <v>76</v>
      </c>
    </row>
    <row r="12" spans="1:20" x14ac:dyDescent="0.25">
      <c r="A12" s="6">
        <v>20955</v>
      </c>
      <c r="B12" s="79">
        <f>VLOOKUP($A12,FedFundsRates!$A$2:$MM$3000,MATCH(B$2,FedFundsRates!$A$2:$MM$2,0),FALSE)</f>
        <v>2.9333333333333336</v>
      </c>
      <c r="C12" s="79" t="e">
        <f>VLOOKUP($A12,NaturalRateMeasures!$A$2:$MK$3000,MATCH(C$2,NaturalRateMeasures!$A$2:$MK$2,0),FALSE)</f>
        <v>#N/A</v>
      </c>
      <c r="D12" s="79">
        <f>VLOOKUP($A12,InflationTargetMeasures!$A$2:$MM$3000,MATCH(D$2,InflationTargetMeasures!$A$2:$MM$2,0),FALSE)</f>
        <v>2</v>
      </c>
      <c r="E12" s="79" t="e">
        <f>VLOOKUP($A12,GapMeasures!$A$2:$LA$3000,MATCH(E$2,GapMeasures!$A$2:$LA$2,0),FALSE)</f>
        <v>#N/A</v>
      </c>
      <c r="F12" s="79" t="e">
        <f>VLOOKUP($A12,InflationMeasures!$A$2:$LM$3000,MATCH(F$2,InflationMeasures!$A$2:$LM$2,0),FALSE)</f>
        <v>#N/A</v>
      </c>
      <c r="G12" s="25">
        <v>20955</v>
      </c>
      <c r="H12" s="24" t="e">
        <f t="shared" si="0"/>
        <v>#N/A</v>
      </c>
      <c r="I12" s="24">
        <f>VLOOKUP($A12,FedFundsRates!$A$2:$MM$3000,MATCH("FedFundsRate",FedFundsRates!$A$2:$MM$2,0),FALSE)</f>
        <v>3</v>
      </c>
      <c r="L12" s="10" t="s">
        <v>89</v>
      </c>
      <c r="M12" s="10" t="s">
        <v>92</v>
      </c>
      <c r="S12" s="17" t="s">
        <v>17</v>
      </c>
      <c r="T12" s="17" t="s">
        <v>45</v>
      </c>
    </row>
    <row r="13" spans="1:20" x14ac:dyDescent="0.25">
      <c r="A13" s="6">
        <v>21047</v>
      </c>
      <c r="B13" s="79">
        <f>VLOOKUP($A13,FedFundsRates!$A$2:$MM$3000,MATCH(B$2,FedFundsRates!$A$2:$MM$2,0),FALSE)</f>
        <v>3</v>
      </c>
      <c r="C13" s="79" t="e">
        <f>VLOOKUP($A13,NaturalRateMeasures!$A$2:$MK$3000,MATCH(C$2,NaturalRateMeasures!$A$2:$MK$2,0),FALSE)</f>
        <v>#N/A</v>
      </c>
      <c r="D13" s="79">
        <f>VLOOKUP($A13,InflationTargetMeasures!$A$2:$MM$3000,MATCH(D$2,InflationTargetMeasures!$A$2:$MM$2,0),FALSE)</f>
        <v>2</v>
      </c>
      <c r="E13" s="79" t="e">
        <f>VLOOKUP($A13,GapMeasures!$A$2:$LA$3000,MATCH(E$2,GapMeasures!$A$2:$LA$2,0),FALSE)</f>
        <v>#N/A</v>
      </c>
      <c r="F13" s="79" t="e">
        <f>VLOOKUP($A13,InflationMeasures!$A$2:$LM$3000,MATCH(F$2,InflationMeasures!$A$2:$LM$2,0),FALSE)</f>
        <v>#N/A</v>
      </c>
      <c r="G13" s="25">
        <v>21047</v>
      </c>
      <c r="H13" s="24" t="e">
        <f t="shared" si="0"/>
        <v>#N/A</v>
      </c>
      <c r="I13" s="24">
        <f>VLOOKUP($A13,FedFundsRates!$A$2:$MM$3000,MATCH("FedFundsRate",FedFundsRates!$A$2:$MM$2,0),FALSE)</f>
        <v>3.2333333333333338</v>
      </c>
      <c r="S13" s="17" t="s">
        <v>18</v>
      </c>
      <c r="T13" s="17" t="s">
        <v>46</v>
      </c>
    </row>
    <row r="14" spans="1:20" x14ac:dyDescent="0.25">
      <c r="A14" s="6">
        <v>21139</v>
      </c>
      <c r="B14" s="79">
        <f>VLOOKUP($A14,FedFundsRates!$A$2:$MM$3000,MATCH(B$2,FedFundsRates!$A$2:$MM$2,0),FALSE)</f>
        <v>3.2333333333333338</v>
      </c>
      <c r="C14" s="79" t="e">
        <f>VLOOKUP($A14,NaturalRateMeasures!$A$2:$MK$3000,MATCH(C$2,NaturalRateMeasures!$A$2:$MK$2,0),FALSE)</f>
        <v>#N/A</v>
      </c>
      <c r="D14" s="79">
        <f>VLOOKUP($A14,InflationTargetMeasures!$A$2:$MM$3000,MATCH(D$2,InflationTargetMeasures!$A$2:$MM$2,0),FALSE)</f>
        <v>2</v>
      </c>
      <c r="E14" s="79" t="e">
        <f>VLOOKUP($A14,GapMeasures!$A$2:$LA$3000,MATCH(E$2,GapMeasures!$A$2:$LA$2,0),FALSE)</f>
        <v>#N/A</v>
      </c>
      <c r="F14" s="79" t="e">
        <f>VLOOKUP($A14,InflationMeasures!$A$2:$LM$3000,MATCH(F$2,InflationMeasures!$A$2:$LM$2,0),FALSE)</f>
        <v>#N/A</v>
      </c>
      <c r="G14" s="25">
        <v>21139</v>
      </c>
      <c r="H14" s="24" t="e">
        <f t="shared" si="0"/>
        <v>#N/A</v>
      </c>
      <c r="I14" s="24">
        <f>VLOOKUP($A14,FedFundsRates!$A$2:$MM$3000,MATCH("FedFundsRate",FedFundsRates!$A$2:$MM$2,0),FALSE)</f>
        <v>3.2533333333333334</v>
      </c>
      <c r="S14" s="17" t="s">
        <v>19</v>
      </c>
      <c r="T14" s="17" t="s">
        <v>47</v>
      </c>
    </row>
    <row r="15" spans="1:20" x14ac:dyDescent="0.25">
      <c r="A15" s="6">
        <v>21231</v>
      </c>
      <c r="B15" s="79">
        <f>VLOOKUP($A15,FedFundsRates!$A$2:$MM$3000,MATCH(B$2,FedFundsRates!$A$2:$MM$2,0),FALSE)</f>
        <v>3.2533333333333334</v>
      </c>
      <c r="C15" s="79" t="e">
        <f>VLOOKUP($A15,NaturalRateMeasures!$A$2:$MK$3000,MATCH(C$2,NaturalRateMeasures!$A$2:$MK$2,0),FALSE)</f>
        <v>#N/A</v>
      </c>
      <c r="D15" s="79">
        <f>VLOOKUP($A15,InflationTargetMeasures!$A$2:$MM$3000,MATCH(D$2,InflationTargetMeasures!$A$2:$MM$2,0),FALSE)</f>
        <v>2</v>
      </c>
      <c r="E15" s="79" t="e">
        <f>VLOOKUP($A15,GapMeasures!$A$2:$LA$3000,MATCH(E$2,GapMeasures!$A$2:$LA$2,0),FALSE)</f>
        <v>#N/A</v>
      </c>
      <c r="F15" s="79" t="e">
        <f>VLOOKUP($A15,InflationMeasures!$A$2:$LM$3000,MATCH(F$2,InflationMeasures!$A$2:$LM$2,0),FALSE)</f>
        <v>#N/A</v>
      </c>
      <c r="G15" s="25">
        <v>21231</v>
      </c>
      <c r="H15" s="24" t="e">
        <f t="shared" si="0"/>
        <v>#N/A</v>
      </c>
      <c r="I15" s="24">
        <f>VLOOKUP($A15,FedFundsRates!$A$2:$MM$3000,MATCH("FedFundsRate",FedFundsRates!$A$2:$MM$2,0),FALSE)</f>
        <v>1.8633333333333335</v>
      </c>
      <c r="S15" s="17" t="s">
        <v>20</v>
      </c>
      <c r="T15" s="17" t="s">
        <v>48</v>
      </c>
    </row>
    <row r="16" spans="1:20" x14ac:dyDescent="0.25">
      <c r="A16" s="6">
        <v>21320</v>
      </c>
      <c r="B16" s="79">
        <f>VLOOKUP($A16,FedFundsRates!$A$2:$MM$3000,MATCH(B$2,FedFundsRates!$A$2:$MM$2,0),FALSE)</f>
        <v>1.8633333333333335</v>
      </c>
      <c r="C16" s="79" t="e">
        <f>VLOOKUP($A16,NaturalRateMeasures!$A$2:$MK$3000,MATCH(C$2,NaturalRateMeasures!$A$2:$MK$2,0),FALSE)</f>
        <v>#N/A</v>
      </c>
      <c r="D16" s="79">
        <f>VLOOKUP($A16,InflationTargetMeasures!$A$2:$MM$3000,MATCH(D$2,InflationTargetMeasures!$A$2:$MM$2,0),FALSE)</f>
        <v>2</v>
      </c>
      <c r="E16" s="79" t="e">
        <f>VLOOKUP($A16,GapMeasures!$A$2:$LA$3000,MATCH(E$2,GapMeasures!$A$2:$LA$2,0),FALSE)</f>
        <v>#N/A</v>
      </c>
      <c r="F16" s="79" t="e">
        <f>VLOOKUP($A16,InflationMeasures!$A$2:$LM$3000,MATCH(F$2,InflationMeasures!$A$2:$LM$2,0),FALSE)</f>
        <v>#N/A</v>
      </c>
      <c r="G16" s="25">
        <v>21320</v>
      </c>
      <c r="H16" s="24" t="e">
        <f t="shared" si="0"/>
        <v>#N/A</v>
      </c>
      <c r="I16" s="24">
        <f>VLOOKUP($A16,FedFundsRates!$A$2:$MM$3000,MATCH("FedFundsRate",FedFundsRates!$A$2:$MM$2,0),FALSE)</f>
        <v>0.94000000000000006</v>
      </c>
      <c r="L16" s="13" t="s">
        <v>72</v>
      </c>
      <c r="M16" s="14"/>
      <c r="S16" s="17" t="s">
        <v>21</v>
      </c>
      <c r="T16" s="17" t="s">
        <v>49</v>
      </c>
    </row>
    <row r="17" spans="1:20" x14ac:dyDescent="0.25">
      <c r="A17" s="6">
        <v>21412</v>
      </c>
      <c r="B17" s="79">
        <f>VLOOKUP($A17,FedFundsRates!$A$2:$MM$3000,MATCH(B$2,FedFundsRates!$A$2:$MM$2,0),FALSE)</f>
        <v>0.94000000000000006</v>
      </c>
      <c r="C17" s="79" t="e">
        <f>VLOOKUP($A17,NaturalRateMeasures!$A$2:$MK$3000,MATCH(C$2,NaturalRateMeasures!$A$2:$MK$2,0),FALSE)</f>
        <v>#N/A</v>
      </c>
      <c r="D17" s="79">
        <f>VLOOKUP($A17,InflationTargetMeasures!$A$2:$MM$3000,MATCH(D$2,InflationTargetMeasures!$A$2:$MM$2,0),FALSE)</f>
        <v>2</v>
      </c>
      <c r="E17" s="79" t="e">
        <f>VLOOKUP($A17,GapMeasures!$A$2:$LA$3000,MATCH(E$2,GapMeasures!$A$2:$LA$2,0),FALSE)</f>
        <v>#N/A</v>
      </c>
      <c r="F17" s="79" t="e">
        <f>VLOOKUP($A17,InflationMeasures!$A$2:$LM$3000,MATCH(F$2,InflationMeasures!$A$2:$LM$2,0),FALSE)</f>
        <v>#N/A</v>
      </c>
      <c r="G17" s="25">
        <v>21412</v>
      </c>
      <c r="H17" s="24" t="e">
        <f t="shared" si="0"/>
        <v>#N/A</v>
      </c>
      <c r="I17" s="24">
        <f>VLOOKUP($A17,FedFundsRates!$A$2:$MM$3000,MATCH("FedFundsRate",FedFundsRates!$A$2:$MM$2,0),FALSE)</f>
        <v>1.3233333333333333</v>
      </c>
      <c r="L17" s="13" t="s">
        <v>69</v>
      </c>
      <c r="M17" s="13" t="s">
        <v>70</v>
      </c>
      <c r="S17" s="17" t="s">
        <v>22</v>
      </c>
      <c r="T17" s="17" t="s">
        <v>50</v>
      </c>
    </row>
    <row r="18" spans="1:20" x14ac:dyDescent="0.25">
      <c r="A18" s="6">
        <v>21504</v>
      </c>
      <c r="B18" s="79">
        <f>VLOOKUP($A18,FedFundsRates!$A$2:$MM$3000,MATCH(B$2,FedFundsRates!$A$2:$MM$2,0),FALSE)</f>
        <v>1.3233333333333333</v>
      </c>
      <c r="C18" s="79" t="e">
        <f>VLOOKUP($A18,NaturalRateMeasures!$A$2:$MK$3000,MATCH(C$2,NaturalRateMeasures!$A$2:$MK$2,0),FALSE)</f>
        <v>#N/A</v>
      </c>
      <c r="D18" s="79">
        <f>VLOOKUP($A18,InflationTargetMeasures!$A$2:$MM$3000,MATCH(D$2,InflationTargetMeasures!$A$2:$MM$2,0),FALSE)</f>
        <v>2</v>
      </c>
      <c r="E18" s="79" t="e">
        <f>VLOOKUP($A18,GapMeasures!$A$2:$LA$3000,MATCH(E$2,GapMeasures!$A$2:$LA$2,0),FALSE)</f>
        <v>#N/A</v>
      </c>
      <c r="F18" s="79" t="e">
        <f>VLOOKUP($A18,InflationMeasures!$A$2:$LM$3000,MATCH(F$2,InflationMeasures!$A$2:$LM$2,0),FALSE)</f>
        <v>#N/A</v>
      </c>
      <c r="G18" s="25">
        <v>21504</v>
      </c>
      <c r="H18" s="24" t="e">
        <f t="shared" si="0"/>
        <v>#N/A</v>
      </c>
      <c r="I18" s="24">
        <f>VLOOKUP($A18,FedFundsRates!$A$2:$MM$3000,MATCH("FedFundsRate",FedFundsRates!$A$2:$MM$2,0),FALSE)</f>
        <v>2.1633333333333336</v>
      </c>
      <c r="L18" s="14" t="s">
        <v>26</v>
      </c>
      <c r="M18" s="14" t="s">
        <v>54</v>
      </c>
      <c r="S18" s="17" t="s">
        <v>23</v>
      </c>
      <c r="T18" s="17" t="s">
        <v>51</v>
      </c>
    </row>
    <row r="19" spans="1:20" x14ac:dyDescent="0.25">
      <c r="A19" s="6">
        <v>21596</v>
      </c>
      <c r="B19" s="79">
        <f>VLOOKUP($A19,FedFundsRates!$A$2:$MM$3000,MATCH(B$2,FedFundsRates!$A$2:$MM$2,0),FALSE)</f>
        <v>2.1633333333333336</v>
      </c>
      <c r="C19" s="79" t="e">
        <f>VLOOKUP($A19,NaturalRateMeasures!$A$2:$MK$3000,MATCH(C$2,NaturalRateMeasures!$A$2:$MK$2,0),FALSE)</f>
        <v>#N/A</v>
      </c>
      <c r="D19" s="79">
        <f>VLOOKUP($A19,InflationTargetMeasures!$A$2:$MM$3000,MATCH(D$2,InflationTargetMeasures!$A$2:$MM$2,0),FALSE)</f>
        <v>2</v>
      </c>
      <c r="E19" s="79" t="e">
        <f>VLOOKUP($A19,GapMeasures!$A$2:$LA$3000,MATCH(E$2,GapMeasures!$A$2:$LA$2,0),FALSE)</f>
        <v>#N/A</v>
      </c>
      <c r="F19" s="79" t="e">
        <f>VLOOKUP($A19,InflationMeasures!$A$2:$LM$3000,MATCH(F$2,InflationMeasures!$A$2:$LM$2,0),FALSE)</f>
        <v>#N/A</v>
      </c>
      <c r="G19" s="25">
        <v>21596</v>
      </c>
      <c r="H19" s="24" t="e">
        <f t="shared" si="0"/>
        <v>#N/A</v>
      </c>
      <c r="I19" s="24">
        <f>VLOOKUP($A19,FedFundsRates!$A$2:$MM$3000,MATCH("FedFundsRate",FedFundsRates!$A$2:$MM$2,0),FALSE)</f>
        <v>2.57</v>
      </c>
      <c r="L19" s="14" t="s">
        <v>27</v>
      </c>
      <c r="M19" s="14" t="s">
        <v>55</v>
      </c>
      <c r="S19" s="17" t="s">
        <v>24</v>
      </c>
      <c r="T19" s="17" t="s">
        <v>52</v>
      </c>
    </row>
    <row r="20" spans="1:20" x14ac:dyDescent="0.25">
      <c r="A20" s="6">
        <v>21685</v>
      </c>
      <c r="B20" s="79">
        <f>VLOOKUP($A20,FedFundsRates!$A$2:$MM$3000,MATCH(B$2,FedFundsRates!$A$2:$MM$2,0),FALSE)</f>
        <v>2.57</v>
      </c>
      <c r="C20" s="79" t="e">
        <f>VLOOKUP($A20,NaturalRateMeasures!$A$2:$MK$3000,MATCH(C$2,NaturalRateMeasures!$A$2:$MK$2,0),FALSE)</f>
        <v>#N/A</v>
      </c>
      <c r="D20" s="79">
        <f>VLOOKUP($A20,InflationTargetMeasures!$A$2:$MM$3000,MATCH(D$2,InflationTargetMeasures!$A$2:$MM$2,0),FALSE)</f>
        <v>2</v>
      </c>
      <c r="E20" s="79" t="e">
        <f>VLOOKUP($A20,GapMeasures!$A$2:$LA$3000,MATCH(E$2,GapMeasures!$A$2:$LA$2,0),FALSE)</f>
        <v>#N/A</v>
      </c>
      <c r="F20" s="79" t="e">
        <f>VLOOKUP($A20,InflationMeasures!$A$2:$LM$3000,MATCH(F$2,InflationMeasures!$A$2:$LM$2,0),FALSE)</f>
        <v>#N/A</v>
      </c>
      <c r="G20" s="25">
        <v>21685</v>
      </c>
      <c r="H20" s="24" t="e">
        <f t="shared" si="0"/>
        <v>#N/A</v>
      </c>
      <c r="I20" s="24">
        <f>VLOOKUP($A20,FedFundsRates!$A$2:$MM$3000,MATCH("FedFundsRate",FedFundsRates!$A$2:$MM$2,0),FALSE)</f>
        <v>3.0833333333333335</v>
      </c>
      <c r="L20" s="14" t="s">
        <v>28</v>
      </c>
      <c r="M20" s="14" t="s">
        <v>56</v>
      </c>
      <c r="S20" s="17" t="s">
        <v>25</v>
      </c>
      <c r="T20" s="17" t="s">
        <v>53</v>
      </c>
    </row>
    <row r="21" spans="1:20" x14ac:dyDescent="0.25">
      <c r="A21" s="6">
        <v>21777</v>
      </c>
      <c r="B21" s="79">
        <f>VLOOKUP($A21,FedFundsRates!$A$2:$MM$3000,MATCH(B$2,FedFundsRates!$A$2:$MM$2,0),FALSE)</f>
        <v>3.0833333333333335</v>
      </c>
      <c r="C21" s="79" t="e">
        <f>VLOOKUP($A21,NaturalRateMeasures!$A$2:$MK$3000,MATCH(C$2,NaturalRateMeasures!$A$2:$MK$2,0),FALSE)</f>
        <v>#N/A</v>
      </c>
      <c r="D21" s="79">
        <f>VLOOKUP($A21,InflationTargetMeasures!$A$2:$MM$3000,MATCH(D$2,InflationTargetMeasures!$A$2:$MM$2,0),FALSE)</f>
        <v>2</v>
      </c>
      <c r="E21" s="79" t="e">
        <f>VLOOKUP($A21,GapMeasures!$A$2:$LA$3000,MATCH(E$2,GapMeasures!$A$2:$LA$2,0),FALSE)</f>
        <v>#N/A</v>
      </c>
      <c r="F21" s="79" t="e">
        <f>VLOOKUP($A21,InflationMeasures!$A$2:$LM$3000,MATCH(F$2,InflationMeasures!$A$2:$LM$2,0),FALSE)</f>
        <v>#N/A</v>
      </c>
      <c r="G21" s="25">
        <v>21777</v>
      </c>
      <c r="H21" s="24" t="e">
        <f t="shared" si="0"/>
        <v>#N/A</v>
      </c>
      <c r="I21" s="24">
        <f>VLOOKUP($A21,FedFundsRates!$A$2:$MM$3000,MATCH("FedFundsRate",FedFundsRates!$A$2:$MM$2,0),FALSE)</f>
        <v>3.5766666666666667</v>
      </c>
      <c r="L21" s="14" t="s">
        <v>29</v>
      </c>
      <c r="M21" s="14" t="s">
        <v>57</v>
      </c>
      <c r="S21" s="17" t="s">
        <v>93</v>
      </c>
      <c r="T21" s="17" t="s">
        <v>94</v>
      </c>
    </row>
    <row r="22" spans="1:20" x14ac:dyDescent="0.25">
      <c r="A22" s="6">
        <v>21869</v>
      </c>
      <c r="B22" s="79">
        <f>VLOOKUP($A22,FedFundsRates!$A$2:$MM$3000,MATCH(B$2,FedFundsRates!$A$2:$MM$2,0),FALSE)</f>
        <v>3.5766666666666667</v>
      </c>
      <c r="C22" s="79" t="e">
        <f>VLOOKUP($A22,NaturalRateMeasures!$A$2:$MK$3000,MATCH(C$2,NaturalRateMeasures!$A$2:$MK$2,0),FALSE)</f>
        <v>#N/A</v>
      </c>
      <c r="D22" s="79">
        <f>VLOOKUP($A22,InflationTargetMeasures!$A$2:$MM$3000,MATCH(D$2,InflationTargetMeasures!$A$2:$MM$2,0),FALSE)</f>
        <v>2</v>
      </c>
      <c r="E22" s="79" t="e">
        <f>VLOOKUP($A22,GapMeasures!$A$2:$LA$3000,MATCH(E$2,GapMeasures!$A$2:$LA$2,0),FALSE)</f>
        <v>#N/A</v>
      </c>
      <c r="F22" s="79" t="e">
        <f>VLOOKUP($A22,InflationMeasures!$A$2:$LM$3000,MATCH(F$2,InflationMeasures!$A$2:$LM$2,0),FALSE)</f>
        <v>#N/A</v>
      </c>
      <c r="G22" s="25">
        <v>21869</v>
      </c>
      <c r="H22" s="24" t="e">
        <f t="shared" si="0"/>
        <v>#N/A</v>
      </c>
      <c r="I22" s="24">
        <f>VLOOKUP($A22,FedFundsRates!$A$2:$MM$3000,MATCH("FedFundsRate",FedFundsRates!$A$2:$MM$2,0),FALSE)</f>
        <v>3.99</v>
      </c>
      <c r="L22" s="14" t="s">
        <v>30</v>
      </c>
      <c r="M22" s="14" t="s">
        <v>58</v>
      </c>
    </row>
    <row r="23" spans="1:20" x14ac:dyDescent="0.25">
      <c r="A23" s="6">
        <v>21961</v>
      </c>
      <c r="B23" s="79">
        <f>VLOOKUP($A23,FedFundsRates!$A$2:$MM$3000,MATCH(B$2,FedFundsRates!$A$2:$MM$2,0),FALSE)</f>
        <v>3.99</v>
      </c>
      <c r="C23" s="79" t="e">
        <f>VLOOKUP($A23,NaturalRateMeasures!$A$2:$MK$3000,MATCH(C$2,NaturalRateMeasures!$A$2:$MK$2,0),FALSE)</f>
        <v>#N/A</v>
      </c>
      <c r="D23" s="79">
        <f>VLOOKUP($A23,InflationTargetMeasures!$A$2:$MM$3000,MATCH(D$2,InflationTargetMeasures!$A$2:$MM$2,0),FALSE)</f>
        <v>2</v>
      </c>
      <c r="E23" s="79" t="e">
        <f>VLOOKUP($A23,GapMeasures!$A$2:$LA$3000,MATCH(E$2,GapMeasures!$A$2:$LA$2,0),FALSE)</f>
        <v>#N/A</v>
      </c>
      <c r="F23" s="79">
        <f>VLOOKUP($A23,InflationMeasures!$A$2:$LM$3000,MATCH(F$2,InflationMeasures!$A$2:$LM$2,0),FALSE)</f>
        <v>2.107405855235589</v>
      </c>
      <c r="G23" s="25">
        <v>21961</v>
      </c>
      <c r="H23" s="24" t="e">
        <f t="shared" si="0"/>
        <v>#N/A</v>
      </c>
      <c r="I23" s="24">
        <f>VLOOKUP($A23,FedFundsRates!$A$2:$MM$3000,MATCH("FedFundsRate",FedFundsRates!$A$2:$MM$2,0),FALSE)</f>
        <v>3.9333333333333336</v>
      </c>
      <c r="L23" s="14" t="s">
        <v>31</v>
      </c>
      <c r="M23" s="14" t="s">
        <v>59</v>
      </c>
      <c r="S23" s="3" t="s">
        <v>71</v>
      </c>
      <c r="T23" s="2"/>
    </row>
    <row r="24" spans="1:20" x14ac:dyDescent="0.25">
      <c r="A24" s="6">
        <v>22051</v>
      </c>
      <c r="B24" s="79">
        <f>VLOOKUP($A24,FedFundsRates!$A$2:$MM$3000,MATCH(B$2,FedFundsRates!$A$2:$MM$2,0),FALSE)</f>
        <v>3.9333333333333336</v>
      </c>
      <c r="C24" s="79" t="e">
        <f>VLOOKUP($A24,NaturalRateMeasures!$A$2:$MK$3000,MATCH(C$2,NaturalRateMeasures!$A$2:$MK$2,0),FALSE)</f>
        <v>#N/A</v>
      </c>
      <c r="D24" s="79">
        <f>VLOOKUP($A24,InflationTargetMeasures!$A$2:$MM$3000,MATCH(D$2,InflationTargetMeasures!$A$2:$MM$2,0),FALSE)</f>
        <v>2</v>
      </c>
      <c r="E24" s="79" t="e">
        <f>VLOOKUP($A24,GapMeasures!$A$2:$LA$3000,MATCH(E$2,GapMeasures!$A$2:$LA$2,0),FALSE)</f>
        <v>#N/A</v>
      </c>
      <c r="F24" s="79">
        <f>VLOOKUP($A24,InflationMeasures!$A$2:$LM$3000,MATCH(F$2,InflationMeasures!$A$2:$LM$2,0),FALSE)</f>
        <v>1.9533111005240578</v>
      </c>
      <c r="G24" s="25">
        <v>22051</v>
      </c>
      <c r="H24" s="24" t="e">
        <f t="shared" si="0"/>
        <v>#N/A</v>
      </c>
      <c r="I24" s="24">
        <f>VLOOKUP($A24,FedFundsRates!$A$2:$MM$3000,MATCH("FedFundsRate",FedFundsRates!$A$2:$MM$2,0),FALSE)</f>
        <v>3.6966666666666668</v>
      </c>
      <c r="L24" s="14" t="s">
        <v>32</v>
      </c>
      <c r="M24" s="14" t="s">
        <v>60</v>
      </c>
      <c r="S24" s="3" t="s">
        <v>69</v>
      </c>
      <c r="T24" s="3" t="s">
        <v>70</v>
      </c>
    </row>
    <row r="25" spans="1:20" x14ac:dyDescent="0.25">
      <c r="A25" s="6">
        <v>22143</v>
      </c>
      <c r="B25" s="79">
        <f>VLOOKUP($A25,FedFundsRates!$A$2:$MM$3000,MATCH(B$2,FedFundsRates!$A$2:$MM$2,0),FALSE)</f>
        <v>3.6966666666666668</v>
      </c>
      <c r="C25" s="79" t="e">
        <f>VLOOKUP($A25,NaturalRateMeasures!$A$2:$MK$3000,MATCH(C$2,NaturalRateMeasures!$A$2:$MK$2,0),FALSE)</f>
        <v>#N/A</v>
      </c>
      <c r="D25" s="79">
        <f>VLOOKUP($A25,InflationTargetMeasures!$A$2:$MM$3000,MATCH(D$2,InflationTargetMeasures!$A$2:$MM$2,0),FALSE)</f>
        <v>2</v>
      </c>
      <c r="E25" s="79" t="e">
        <f>VLOOKUP($A25,GapMeasures!$A$2:$LA$3000,MATCH(E$2,GapMeasures!$A$2:$LA$2,0),FALSE)</f>
        <v>#N/A</v>
      </c>
      <c r="F25" s="79">
        <f>VLOOKUP($A25,InflationMeasures!$A$2:$LM$3000,MATCH(F$2,InflationMeasures!$A$2:$LM$2,0),FALSE)</f>
        <v>1.6741599621391545</v>
      </c>
      <c r="G25" s="25">
        <v>22143</v>
      </c>
      <c r="H25" s="24" t="e">
        <f t="shared" si="0"/>
        <v>#N/A</v>
      </c>
      <c r="I25" s="24">
        <f>VLOOKUP($A25,FedFundsRates!$A$2:$MM$3000,MATCH("FedFundsRate",FedFundsRates!$A$2:$MM$2,0),FALSE)</f>
        <v>2.936666666666667</v>
      </c>
      <c r="L25" s="14" t="s">
        <v>33</v>
      </c>
      <c r="M25" s="14" t="s">
        <v>61</v>
      </c>
      <c r="S25" s="2" t="s">
        <v>0</v>
      </c>
      <c r="T25" s="2" t="s">
        <v>35</v>
      </c>
    </row>
    <row r="26" spans="1:20" x14ac:dyDescent="0.25">
      <c r="A26" s="6">
        <v>22235</v>
      </c>
      <c r="B26" s="79">
        <f>VLOOKUP($A26,FedFundsRates!$A$2:$MM$3000,MATCH(B$2,FedFundsRates!$A$2:$MM$2,0),FALSE)</f>
        <v>2.936666666666667</v>
      </c>
      <c r="C26" s="79" t="e">
        <f>VLOOKUP($A26,NaturalRateMeasures!$A$2:$MK$3000,MATCH(C$2,NaturalRateMeasures!$A$2:$MK$2,0),FALSE)</f>
        <v>#N/A</v>
      </c>
      <c r="D26" s="79">
        <f>VLOOKUP($A26,InflationTargetMeasures!$A$2:$MM$3000,MATCH(D$2,InflationTargetMeasures!$A$2:$MM$2,0),FALSE)</f>
        <v>2</v>
      </c>
      <c r="E26" s="79" t="e">
        <f>VLOOKUP($A26,GapMeasures!$A$2:$LA$3000,MATCH(E$2,GapMeasures!$A$2:$LA$2,0),FALSE)</f>
        <v>#N/A</v>
      </c>
      <c r="F26" s="79">
        <f>VLOOKUP($A26,InflationMeasures!$A$2:$LM$3000,MATCH(F$2,InflationMeasures!$A$2:$LM$2,0),FALSE)</f>
        <v>1.4174802964357136</v>
      </c>
      <c r="G26" s="25">
        <v>22235</v>
      </c>
      <c r="H26" s="24" t="e">
        <f t="shared" si="0"/>
        <v>#N/A</v>
      </c>
      <c r="I26" s="24">
        <f>VLOOKUP($A26,FedFundsRates!$A$2:$MM$3000,MATCH("FedFundsRate",FedFundsRates!$A$2:$MM$2,0),FALSE)</f>
        <v>2.2966666666666669</v>
      </c>
      <c r="L26" s="14" t="s">
        <v>34</v>
      </c>
      <c r="M26" s="14" t="s">
        <v>62</v>
      </c>
      <c r="S26" s="2" t="s">
        <v>1</v>
      </c>
      <c r="T26" s="2" t="s">
        <v>36</v>
      </c>
    </row>
    <row r="27" spans="1:20" x14ac:dyDescent="0.25">
      <c r="A27" s="6">
        <v>22327</v>
      </c>
      <c r="B27" s="79">
        <f>VLOOKUP($A27,FedFundsRates!$A$2:$MM$3000,MATCH(B$2,FedFundsRates!$A$2:$MM$2,0),FALSE)</f>
        <v>2.2966666666666669</v>
      </c>
      <c r="C27" s="79" t="e">
        <f>VLOOKUP($A27,NaturalRateMeasures!$A$2:$MK$3000,MATCH(C$2,NaturalRateMeasures!$A$2:$MK$2,0),FALSE)</f>
        <v>#N/A</v>
      </c>
      <c r="D27" s="79">
        <f>VLOOKUP($A27,InflationTargetMeasures!$A$2:$MM$3000,MATCH(D$2,InflationTargetMeasures!$A$2:$MM$2,0),FALSE)</f>
        <v>2</v>
      </c>
      <c r="E27" s="79" t="e">
        <f>VLOOKUP($A27,GapMeasures!$A$2:$LA$3000,MATCH(E$2,GapMeasures!$A$2:$LA$2,0),FALSE)</f>
        <v>#N/A</v>
      </c>
      <c r="F27" s="79">
        <f>VLOOKUP($A27,InflationMeasures!$A$2:$LM$3000,MATCH(F$2,InflationMeasures!$A$2:$LM$2,0),FALSE)</f>
        <v>1.2782175315156907</v>
      </c>
      <c r="G27" s="25">
        <v>22327</v>
      </c>
      <c r="H27" s="24" t="e">
        <f t="shared" si="0"/>
        <v>#N/A</v>
      </c>
      <c r="I27" s="24">
        <f>VLOOKUP($A27,FedFundsRates!$A$2:$MM$3000,MATCH("FedFundsRate",FedFundsRates!$A$2:$MM$2,0),FALSE)</f>
        <v>2.0033333333333334</v>
      </c>
    </row>
    <row r="28" spans="1:20" x14ac:dyDescent="0.25">
      <c r="A28" s="6">
        <v>22416</v>
      </c>
      <c r="B28" s="79">
        <f>VLOOKUP($A28,FedFundsRates!$A$2:$MM$3000,MATCH(B$2,FedFundsRates!$A$2:$MM$2,0),FALSE)</f>
        <v>2.0033333333333334</v>
      </c>
      <c r="C28" s="79" t="e">
        <f>VLOOKUP($A28,NaturalRateMeasures!$A$2:$MK$3000,MATCH(C$2,NaturalRateMeasures!$A$2:$MK$2,0),FALSE)</f>
        <v>#N/A</v>
      </c>
      <c r="D28" s="79">
        <f>VLOOKUP($A28,InflationTargetMeasures!$A$2:$MM$3000,MATCH(D$2,InflationTargetMeasures!$A$2:$MM$2,0),FALSE)</f>
        <v>2</v>
      </c>
      <c r="E28" s="79" t="e">
        <f>VLOOKUP($A28,GapMeasures!$A$2:$LA$3000,MATCH(E$2,GapMeasures!$A$2:$LA$2,0),FALSE)</f>
        <v>#N/A</v>
      </c>
      <c r="F28" s="79">
        <f>VLOOKUP($A28,InflationMeasures!$A$2:$LM$3000,MATCH(F$2,InflationMeasures!$A$2:$LM$2,0),FALSE)</f>
        <v>1.2207943925233611</v>
      </c>
      <c r="G28" s="25">
        <v>22416</v>
      </c>
      <c r="H28" s="24" t="e">
        <f t="shared" si="0"/>
        <v>#N/A</v>
      </c>
      <c r="I28" s="24">
        <f>VLOOKUP($A28,FedFundsRates!$A$2:$MM$3000,MATCH("FedFundsRate",FedFundsRates!$A$2:$MM$2,0),FALSE)</f>
        <v>1.7333333333333332</v>
      </c>
      <c r="L28" s="19" t="s">
        <v>73</v>
      </c>
    </row>
    <row r="29" spans="1:20" x14ac:dyDescent="0.25">
      <c r="A29" s="6">
        <v>22508</v>
      </c>
      <c r="B29" s="79">
        <f>VLOOKUP($A29,FedFundsRates!$A$2:$MM$3000,MATCH(B$2,FedFundsRates!$A$2:$MM$2,0),FALSE)</f>
        <v>1.7333333333333332</v>
      </c>
      <c r="C29" s="79" t="e">
        <f>VLOOKUP($A29,NaturalRateMeasures!$A$2:$MK$3000,MATCH(C$2,NaturalRateMeasures!$A$2:$MK$2,0),FALSE)</f>
        <v>#N/A</v>
      </c>
      <c r="D29" s="79">
        <f>VLOOKUP($A29,InflationTargetMeasures!$A$2:$MM$3000,MATCH(D$2,InflationTargetMeasures!$A$2:$MM$2,0),FALSE)</f>
        <v>2</v>
      </c>
      <c r="E29" s="79" t="e">
        <f>VLOOKUP($A29,GapMeasures!$A$2:$LA$3000,MATCH(E$2,GapMeasures!$A$2:$LA$2,0),FALSE)</f>
        <v>#N/A</v>
      </c>
      <c r="F29" s="79">
        <f>VLOOKUP($A29,InflationMeasures!$A$2:$LM$3000,MATCH(F$2,InflationMeasures!$A$2:$LM$2,0),FALSE)</f>
        <v>1.2684005352882943</v>
      </c>
      <c r="G29" s="25">
        <v>22508</v>
      </c>
      <c r="H29" s="24" t="e">
        <f t="shared" si="0"/>
        <v>#N/A</v>
      </c>
      <c r="I29" s="24">
        <f>VLOOKUP($A29,FedFundsRates!$A$2:$MM$3000,MATCH("FedFundsRate",FedFundsRates!$A$2:$MM$2,0),FALSE)</f>
        <v>1.6833333333333333</v>
      </c>
      <c r="L29" s="20">
        <v>0</v>
      </c>
      <c r="Q29" s="8"/>
      <c r="R29" s="7" t="s">
        <v>66</v>
      </c>
      <c r="S29" s="7" t="s">
        <v>83</v>
      </c>
    </row>
    <row r="30" spans="1:20" x14ac:dyDescent="0.25">
      <c r="A30" s="6">
        <v>22600</v>
      </c>
      <c r="B30" s="79">
        <f>VLOOKUP($A30,FedFundsRates!$A$2:$MM$3000,MATCH(B$2,FedFundsRates!$A$2:$MM$2,0),FALSE)</f>
        <v>1.6833333333333333</v>
      </c>
      <c r="C30" s="79" t="e">
        <f>VLOOKUP($A30,NaturalRateMeasures!$A$2:$MK$3000,MATCH(C$2,NaturalRateMeasures!$A$2:$MK$2,0),FALSE)</f>
        <v>#N/A</v>
      </c>
      <c r="D30" s="79">
        <f>VLOOKUP($A30,InflationTargetMeasures!$A$2:$MM$3000,MATCH(D$2,InflationTargetMeasures!$A$2:$MM$2,0),FALSE)</f>
        <v>2</v>
      </c>
      <c r="E30" s="79" t="e">
        <f>VLOOKUP($A30,GapMeasures!$A$2:$LA$3000,MATCH(E$2,GapMeasures!$A$2:$LA$2,0),FALSE)</f>
        <v>#N/A</v>
      </c>
      <c r="F30" s="79">
        <f>VLOOKUP($A30,InflationMeasures!$A$2:$LM$3000,MATCH(F$2,InflationMeasures!$A$2:$LM$2,0),FALSE)</f>
        <v>1.1830887896537856</v>
      </c>
      <c r="G30" s="25">
        <v>22600</v>
      </c>
      <c r="H30" s="24" t="e">
        <f t="shared" si="0"/>
        <v>#N/A</v>
      </c>
      <c r="I30" s="24">
        <f>VLOOKUP($A30,FedFundsRates!$A$2:$MM$3000,MATCH("FedFundsRate",FedFundsRates!$A$2:$MM$2,0),FALSE)</f>
        <v>2.4</v>
      </c>
      <c r="L30" s="19" t="s">
        <v>74</v>
      </c>
      <c r="Q30" s="21">
        <v>44607</v>
      </c>
      <c r="R30" s="22">
        <f>VLOOKUP(Q30,$G$2:$I$2470,2,FALSE)</f>
        <v>7.4394646842303462</v>
      </c>
      <c r="S30" s="22">
        <f>VLOOKUP(Q30,$G$2:$I$2470,3,FALSE)</f>
        <v>0.12</v>
      </c>
    </row>
    <row r="31" spans="1:20" x14ac:dyDescent="0.25">
      <c r="A31" s="6">
        <v>22692</v>
      </c>
      <c r="B31" s="79">
        <f>VLOOKUP($A31,FedFundsRates!$A$2:$MM$3000,MATCH(B$2,FedFundsRates!$A$2:$MM$2,0),FALSE)</f>
        <v>2.4</v>
      </c>
      <c r="C31" s="79" t="e">
        <f>VLOOKUP($A31,NaturalRateMeasures!$A$2:$MK$3000,MATCH(C$2,NaturalRateMeasures!$A$2:$MK$2,0),FALSE)</f>
        <v>#N/A</v>
      </c>
      <c r="D31" s="79">
        <f>VLOOKUP($A31,InflationTargetMeasures!$A$2:$MM$3000,MATCH(D$2,InflationTargetMeasures!$A$2:$MM$2,0),FALSE)</f>
        <v>2</v>
      </c>
      <c r="E31" s="79" t="e">
        <f>VLOOKUP($A31,GapMeasures!$A$2:$LA$3000,MATCH(E$2,GapMeasures!$A$2:$LA$2,0),FALSE)</f>
        <v>#N/A</v>
      </c>
      <c r="F31" s="79">
        <f>VLOOKUP($A31,InflationMeasures!$A$2:$LM$3000,MATCH(F$2,InflationMeasures!$A$2:$LM$2,0),FALSE)</f>
        <v>1.3778729809529322</v>
      </c>
      <c r="G31" s="25">
        <v>22692</v>
      </c>
      <c r="H31" s="24" t="e">
        <f t="shared" si="0"/>
        <v>#N/A</v>
      </c>
      <c r="I31" s="24">
        <f>VLOOKUP($A31,FedFundsRates!$A$2:$MM$3000,MATCH("FedFundsRate",FedFundsRates!$A$2:$MM$2,0),FALSE)</f>
        <v>2.4566666666666666</v>
      </c>
      <c r="L31" s="20">
        <v>1</v>
      </c>
      <c r="Q31" s="21">
        <v>44696</v>
      </c>
      <c r="R31" s="22">
        <f>VLOOKUP(Q31,$G$2:$I$2470,2,FALSE)</f>
        <v>7.199746762276769</v>
      </c>
      <c r="S31" s="22" t="e">
        <f>VLOOKUP(Q31,$G$2:$I$2470,3,FALSE)</f>
        <v>#N/A</v>
      </c>
    </row>
    <row r="32" spans="1:20" x14ac:dyDescent="0.25">
      <c r="A32" s="6">
        <v>22781</v>
      </c>
      <c r="B32" s="79">
        <f>VLOOKUP($A32,FedFundsRates!$A$2:$MM$3000,MATCH(B$2,FedFundsRates!$A$2:$MM$2,0),FALSE)</f>
        <v>2.4566666666666666</v>
      </c>
      <c r="C32" s="79" t="e">
        <f>VLOOKUP($A32,NaturalRateMeasures!$A$2:$MK$3000,MATCH(C$2,NaturalRateMeasures!$A$2:$MK$2,0),FALSE)</f>
        <v>#N/A</v>
      </c>
      <c r="D32" s="79">
        <f>VLOOKUP($A32,InflationTargetMeasures!$A$2:$MM$3000,MATCH(D$2,InflationTargetMeasures!$A$2:$MM$2,0),FALSE)</f>
        <v>2</v>
      </c>
      <c r="E32" s="79" t="e">
        <f>VLOOKUP($A32,GapMeasures!$A$2:$LA$3000,MATCH(E$2,GapMeasures!$A$2:$LA$2,0),FALSE)</f>
        <v>#N/A</v>
      </c>
      <c r="F32" s="79">
        <f>VLOOKUP($A32,InflationMeasures!$A$2:$LM$3000,MATCH(F$2,InflationMeasures!$A$2:$LM$2,0),FALSE)</f>
        <v>1.4368976859599369</v>
      </c>
      <c r="G32" s="25">
        <v>22781</v>
      </c>
      <c r="H32" s="24" t="e">
        <f t="shared" si="0"/>
        <v>#N/A</v>
      </c>
      <c r="I32" s="24">
        <f>VLOOKUP($A32,FedFundsRates!$A$2:$MM$3000,MATCH("FedFundsRate",FedFundsRates!$A$2:$MM$2,0),FALSE)</f>
        <v>2.6066666666666669</v>
      </c>
    </row>
    <row r="33" spans="1:9" x14ac:dyDescent="0.25">
      <c r="A33" s="6">
        <v>22873</v>
      </c>
      <c r="B33" s="79">
        <f>VLOOKUP($A33,FedFundsRates!$A$2:$MM$3000,MATCH(B$2,FedFundsRates!$A$2:$MM$2,0),FALSE)</f>
        <v>2.6066666666666669</v>
      </c>
      <c r="C33" s="79" t="e">
        <f>VLOOKUP($A33,NaturalRateMeasures!$A$2:$MK$3000,MATCH(C$2,NaturalRateMeasures!$A$2:$MK$2,0),FALSE)</f>
        <v>#N/A</v>
      </c>
      <c r="D33" s="79">
        <f>VLOOKUP($A33,InflationTargetMeasures!$A$2:$MM$3000,MATCH(D$2,InflationTargetMeasures!$A$2:$MM$2,0),FALSE)</f>
        <v>2</v>
      </c>
      <c r="E33" s="79" t="e">
        <f>VLOOKUP($A33,GapMeasures!$A$2:$LA$3000,MATCH(E$2,GapMeasures!$A$2:$LA$2,0),FALSE)</f>
        <v>#N/A</v>
      </c>
      <c r="F33" s="79">
        <f>VLOOKUP($A33,InflationMeasures!$A$2:$LM$3000,MATCH(F$2,InflationMeasures!$A$2:$LM$2,0),FALSE)</f>
        <v>1.3272048261993463</v>
      </c>
      <c r="G33" s="25">
        <v>22873</v>
      </c>
      <c r="H33" s="24" t="e">
        <f t="shared" si="0"/>
        <v>#N/A</v>
      </c>
      <c r="I33" s="24">
        <f>VLOOKUP($A33,FedFundsRates!$A$2:$MM$3000,MATCH("FedFundsRate",FedFundsRates!$A$2:$MM$2,0),FALSE)</f>
        <v>2.8466666666666671</v>
      </c>
    </row>
    <row r="34" spans="1:9" x14ac:dyDescent="0.25">
      <c r="A34" s="6">
        <v>22965</v>
      </c>
      <c r="B34" s="79">
        <f>VLOOKUP($A34,FedFundsRates!$A$2:$MM$3000,MATCH(B$2,FedFundsRates!$A$2:$MM$2,0),FALSE)</f>
        <v>2.8466666666666671</v>
      </c>
      <c r="C34" s="79" t="e">
        <f>VLOOKUP($A34,NaturalRateMeasures!$A$2:$MK$3000,MATCH(C$2,NaturalRateMeasures!$A$2:$MK$2,0),FALSE)</f>
        <v>#N/A</v>
      </c>
      <c r="D34" s="79">
        <f>VLOOKUP($A34,InflationTargetMeasures!$A$2:$MM$3000,MATCH(D$2,InflationTargetMeasures!$A$2:$MM$2,0),FALSE)</f>
        <v>2</v>
      </c>
      <c r="E34" s="79" t="e">
        <f>VLOOKUP($A34,GapMeasures!$A$2:$LA$3000,MATCH(E$2,GapMeasures!$A$2:$LA$2,0),FALSE)</f>
        <v>#N/A</v>
      </c>
      <c r="F34" s="79">
        <f>VLOOKUP($A34,InflationMeasures!$A$2:$LM$3000,MATCH(F$2,InflationMeasures!$A$2:$LM$2,0),FALSE)</f>
        <v>1.2724250587493602</v>
      </c>
      <c r="G34" s="25">
        <v>22965</v>
      </c>
      <c r="H34" s="24" t="e">
        <f t="shared" si="0"/>
        <v>#N/A</v>
      </c>
      <c r="I34" s="24">
        <f>VLOOKUP($A34,FedFundsRates!$A$2:$MM$3000,MATCH("FedFundsRate",FedFundsRates!$A$2:$MM$2,0),FALSE)</f>
        <v>2.9233333333333333</v>
      </c>
    </row>
    <row r="35" spans="1:9" x14ac:dyDescent="0.25">
      <c r="A35" s="6">
        <v>23057</v>
      </c>
      <c r="B35" s="79">
        <f>VLOOKUP($A35,FedFundsRates!$A$2:$MM$3000,MATCH(B$2,FedFundsRates!$A$2:$MM$2,0),FALSE)</f>
        <v>2.9233333333333333</v>
      </c>
      <c r="C35" s="79" t="e">
        <f>VLOOKUP($A35,NaturalRateMeasures!$A$2:$MK$3000,MATCH(C$2,NaturalRateMeasures!$A$2:$MK$2,0),FALSE)</f>
        <v>#N/A</v>
      </c>
      <c r="D35" s="79">
        <f>VLOOKUP($A35,InflationTargetMeasures!$A$2:$MM$3000,MATCH(D$2,InflationTargetMeasures!$A$2:$MM$2,0),FALSE)</f>
        <v>2</v>
      </c>
      <c r="E35" s="79" t="e">
        <f>VLOOKUP($A35,GapMeasures!$A$2:$LA$3000,MATCH(E$2,GapMeasures!$A$2:$LA$2,0),FALSE)</f>
        <v>#N/A</v>
      </c>
      <c r="F35" s="79">
        <f>VLOOKUP($A35,InflationMeasures!$A$2:$LM$3000,MATCH(F$2,InflationMeasures!$A$2:$LM$2,0),FALSE)</f>
        <v>1.2392210610473464</v>
      </c>
      <c r="G35" s="25">
        <v>23057</v>
      </c>
      <c r="H35" s="24" t="e">
        <f t="shared" si="0"/>
        <v>#N/A</v>
      </c>
      <c r="I35" s="24">
        <f>VLOOKUP($A35,FedFundsRates!$A$2:$MM$3000,MATCH("FedFundsRate",FedFundsRates!$A$2:$MM$2,0),FALSE)</f>
        <v>2.9666666666666668</v>
      </c>
    </row>
    <row r="36" spans="1:9" x14ac:dyDescent="0.25">
      <c r="A36" s="6">
        <v>23146</v>
      </c>
      <c r="B36" s="79">
        <f>VLOOKUP($A36,FedFundsRates!$A$2:$MM$3000,MATCH(B$2,FedFundsRates!$A$2:$MM$2,0),FALSE)</f>
        <v>2.9666666666666668</v>
      </c>
      <c r="C36" s="79" t="e">
        <f>VLOOKUP($A36,NaturalRateMeasures!$A$2:$MK$3000,MATCH(C$2,NaturalRateMeasures!$A$2:$MK$2,0),FALSE)</f>
        <v>#N/A</v>
      </c>
      <c r="D36" s="79">
        <f>VLOOKUP($A36,InflationTargetMeasures!$A$2:$MM$3000,MATCH(D$2,InflationTargetMeasures!$A$2:$MM$2,0),FALSE)</f>
        <v>2</v>
      </c>
      <c r="E36" s="79" t="e">
        <f>VLOOKUP($A36,GapMeasures!$A$2:$LA$3000,MATCH(E$2,GapMeasures!$A$2:$LA$2,0),FALSE)</f>
        <v>#N/A</v>
      </c>
      <c r="F36" s="79">
        <f>VLOOKUP($A36,InflationMeasures!$A$2:$LM$3000,MATCH(F$2,InflationMeasures!$A$2:$LM$2,0),FALSE)</f>
        <v>1.2344976675389807</v>
      </c>
      <c r="G36" s="25">
        <v>23146</v>
      </c>
      <c r="H36" s="24" t="e">
        <f t="shared" si="0"/>
        <v>#N/A</v>
      </c>
      <c r="I36" s="24">
        <f>VLOOKUP($A36,FedFundsRates!$A$2:$MM$3000,MATCH("FedFundsRate",FedFundsRates!$A$2:$MM$2,0),FALSE)</f>
        <v>2.9633333333333334</v>
      </c>
    </row>
    <row r="37" spans="1:9" x14ac:dyDescent="0.25">
      <c r="A37" s="6">
        <v>23238</v>
      </c>
      <c r="B37" s="79">
        <f>VLOOKUP($A37,FedFundsRates!$A$2:$MM$3000,MATCH(B$2,FedFundsRates!$A$2:$MM$2,0),FALSE)</f>
        <v>2.9633333333333334</v>
      </c>
      <c r="C37" s="79" t="e">
        <f>VLOOKUP($A37,NaturalRateMeasures!$A$2:$MK$3000,MATCH(C$2,NaturalRateMeasures!$A$2:$MK$2,0),FALSE)</f>
        <v>#N/A</v>
      </c>
      <c r="D37" s="79">
        <f>VLOOKUP($A37,InflationTargetMeasures!$A$2:$MM$3000,MATCH(D$2,InflationTargetMeasures!$A$2:$MM$2,0),FALSE)</f>
        <v>2</v>
      </c>
      <c r="E37" s="79" t="e">
        <f>VLOOKUP($A37,GapMeasures!$A$2:$LA$3000,MATCH(E$2,GapMeasures!$A$2:$LA$2,0),FALSE)</f>
        <v>#N/A</v>
      </c>
      <c r="F37" s="79">
        <f>VLOOKUP($A37,InflationMeasures!$A$2:$LM$3000,MATCH(F$2,InflationMeasures!$A$2:$LM$2,0),FALSE)</f>
        <v>1.2871399410297135</v>
      </c>
      <c r="G37" s="25">
        <v>23238</v>
      </c>
      <c r="H37" s="24" t="e">
        <f t="shared" si="0"/>
        <v>#N/A</v>
      </c>
      <c r="I37" s="24">
        <f>VLOOKUP($A37,FedFundsRates!$A$2:$MM$3000,MATCH("FedFundsRate",FedFundsRates!$A$2:$MM$2,0),FALSE)</f>
        <v>3.33</v>
      </c>
    </row>
    <row r="38" spans="1:9" x14ac:dyDescent="0.25">
      <c r="A38" s="6">
        <v>23330</v>
      </c>
      <c r="B38" s="79">
        <f>VLOOKUP($A38,FedFundsRates!$A$2:$MM$3000,MATCH(B$2,FedFundsRates!$A$2:$MM$2,0),FALSE)</f>
        <v>3.33</v>
      </c>
      <c r="C38" s="79" t="e">
        <f>VLOOKUP($A38,NaturalRateMeasures!$A$2:$MK$3000,MATCH(C$2,NaturalRateMeasures!$A$2:$MK$2,0),FALSE)</f>
        <v>#N/A</v>
      </c>
      <c r="D38" s="79">
        <f>VLOOKUP($A38,InflationTargetMeasures!$A$2:$MM$3000,MATCH(D$2,InflationTargetMeasures!$A$2:$MM$2,0),FALSE)</f>
        <v>2</v>
      </c>
      <c r="E38" s="79" t="e">
        <f>VLOOKUP($A38,GapMeasures!$A$2:$LA$3000,MATCH(E$2,GapMeasures!$A$2:$LA$2,0),FALSE)</f>
        <v>#N/A</v>
      </c>
      <c r="F38" s="79">
        <f>VLOOKUP($A38,InflationMeasures!$A$2:$LM$3000,MATCH(F$2,InflationMeasures!$A$2:$LM$2,0),FALSE)</f>
        <v>1.5903559907181952</v>
      </c>
      <c r="G38" s="25">
        <v>23330</v>
      </c>
      <c r="H38" s="24" t="e">
        <f t="shared" si="0"/>
        <v>#N/A</v>
      </c>
      <c r="I38" s="24">
        <f>VLOOKUP($A38,FedFundsRates!$A$2:$MM$3000,MATCH("FedFundsRate",FedFundsRates!$A$2:$MM$2,0),FALSE)</f>
        <v>3.4533333333333331</v>
      </c>
    </row>
    <row r="39" spans="1:9" x14ac:dyDescent="0.25">
      <c r="A39" s="6">
        <v>23422</v>
      </c>
      <c r="B39" s="79">
        <f>VLOOKUP($A39,FedFundsRates!$A$2:$MM$3000,MATCH(B$2,FedFundsRates!$A$2:$MM$2,0),FALSE)</f>
        <v>3.4533333333333331</v>
      </c>
      <c r="C39" s="79" t="e">
        <f>VLOOKUP($A39,NaturalRateMeasures!$A$2:$MK$3000,MATCH(C$2,NaturalRateMeasures!$A$2:$MK$2,0),FALSE)</f>
        <v>#N/A</v>
      </c>
      <c r="D39" s="79">
        <f>VLOOKUP($A39,InflationTargetMeasures!$A$2:$MM$3000,MATCH(D$2,InflationTargetMeasures!$A$2:$MM$2,0),FALSE)</f>
        <v>2</v>
      </c>
      <c r="E39" s="79" t="e">
        <f>VLOOKUP($A39,GapMeasures!$A$2:$LA$3000,MATCH(E$2,GapMeasures!$A$2:$LA$2,0),FALSE)</f>
        <v>#N/A</v>
      </c>
      <c r="F39" s="79">
        <f>VLOOKUP($A39,InflationMeasures!$A$2:$LM$3000,MATCH(F$2,InflationMeasures!$A$2:$LM$2,0),FALSE)</f>
        <v>1.6809566787003405</v>
      </c>
      <c r="G39" s="25">
        <v>23422</v>
      </c>
      <c r="H39" s="24" t="e">
        <f t="shared" si="0"/>
        <v>#N/A</v>
      </c>
      <c r="I39" s="24">
        <f>VLOOKUP($A39,FedFundsRates!$A$2:$MM$3000,MATCH("FedFundsRate",FedFundsRates!$A$2:$MM$2,0),FALSE)</f>
        <v>3.4633333333333334</v>
      </c>
    </row>
    <row r="40" spans="1:9" x14ac:dyDescent="0.25">
      <c r="A40" s="6">
        <v>23512</v>
      </c>
      <c r="B40" s="79">
        <f>VLOOKUP($A40,FedFundsRates!$A$2:$MM$3000,MATCH(B$2,FedFundsRates!$A$2:$MM$2,0),FALSE)</f>
        <v>3.4633333333333334</v>
      </c>
      <c r="C40" s="79" t="e">
        <f>VLOOKUP($A40,NaturalRateMeasures!$A$2:$MK$3000,MATCH(C$2,NaturalRateMeasures!$A$2:$MK$2,0),FALSE)</f>
        <v>#N/A</v>
      </c>
      <c r="D40" s="79">
        <f>VLOOKUP($A40,InflationTargetMeasures!$A$2:$MM$3000,MATCH(D$2,InflationTargetMeasures!$A$2:$MM$2,0),FALSE)</f>
        <v>2</v>
      </c>
      <c r="E40" s="79" t="e">
        <f>VLOOKUP($A40,GapMeasures!$A$2:$LA$3000,MATCH(E$2,GapMeasures!$A$2:$LA$2,0),FALSE)</f>
        <v>#N/A</v>
      </c>
      <c r="F40" s="79">
        <f>VLOOKUP($A40,InflationMeasures!$A$2:$LM$3000,MATCH(F$2,InflationMeasures!$A$2:$LM$2,0),FALSE)</f>
        <v>1.5959539196403361</v>
      </c>
      <c r="G40" s="25">
        <v>23512</v>
      </c>
      <c r="H40" s="24" t="e">
        <f t="shared" si="0"/>
        <v>#N/A</v>
      </c>
      <c r="I40" s="24">
        <f>VLOOKUP($A40,FedFundsRates!$A$2:$MM$3000,MATCH("FedFundsRate",FedFundsRates!$A$2:$MM$2,0),FALSE)</f>
        <v>3.49</v>
      </c>
    </row>
    <row r="41" spans="1:9" x14ac:dyDescent="0.25">
      <c r="A41" s="6">
        <v>23604</v>
      </c>
      <c r="B41" s="79">
        <f>VLOOKUP($A41,FedFundsRates!$A$2:$MM$3000,MATCH(B$2,FedFundsRates!$A$2:$MM$2,0),FALSE)</f>
        <v>3.49</v>
      </c>
      <c r="C41" s="79" t="e">
        <f>VLOOKUP($A41,NaturalRateMeasures!$A$2:$MK$3000,MATCH(C$2,NaturalRateMeasures!$A$2:$MK$2,0),FALSE)</f>
        <v>#N/A</v>
      </c>
      <c r="D41" s="79">
        <f>VLOOKUP($A41,InflationTargetMeasures!$A$2:$MM$3000,MATCH(D$2,InflationTargetMeasures!$A$2:$MM$2,0),FALSE)</f>
        <v>2</v>
      </c>
      <c r="E41" s="79" t="e">
        <f>VLOOKUP($A41,GapMeasures!$A$2:$LA$3000,MATCH(E$2,GapMeasures!$A$2:$LA$2,0),FALSE)</f>
        <v>#N/A</v>
      </c>
      <c r="F41" s="79">
        <f>VLOOKUP($A41,InflationMeasures!$A$2:$LM$3000,MATCH(F$2,InflationMeasures!$A$2:$LM$2,0),FALSE)</f>
        <v>1.4891115714045888</v>
      </c>
      <c r="G41" s="25">
        <v>23604</v>
      </c>
      <c r="H41" s="24" t="e">
        <f t="shared" si="0"/>
        <v>#N/A</v>
      </c>
      <c r="I41" s="24">
        <f>VLOOKUP($A41,FedFundsRates!$A$2:$MM$3000,MATCH("FedFundsRate",FedFundsRates!$A$2:$MM$2,0),FALSE)</f>
        <v>3.456666666666667</v>
      </c>
    </row>
    <row r="42" spans="1:9" x14ac:dyDescent="0.25">
      <c r="A42" s="6">
        <v>23696</v>
      </c>
      <c r="B42" s="79">
        <f>VLOOKUP($A42,FedFundsRates!$A$2:$MM$3000,MATCH(B$2,FedFundsRates!$A$2:$MM$2,0),FALSE)</f>
        <v>3.456666666666667</v>
      </c>
      <c r="C42" s="79" t="e">
        <f>VLOOKUP($A42,NaturalRateMeasures!$A$2:$MK$3000,MATCH(C$2,NaturalRateMeasures!$A$2:$MK$2,0),FALSE)</f>
        <v>#N/A</v>
      </c>
      <c r="D42" s="79">
        <f>VLOOKUP($A42,InflationTargetMeasures!$A$2:$MM$3000,MATCH(D$2,InflationTargetMeasures!$A$2:$MM$2,0),FALSE)</f>
        <v>2</v>
      </c>
      <c r="E42" s="79" t="e">
        <f>VLOOKUP($A42,GapMeasures!$A$2:$LA$3000,MATCH(E$2,GapMeasures!$A$2:$LA$2,0),FALSE)</f>
        <v>#N/A</v>
      </c>
      <c r="F42" s="79">
        <f>VLOOKUP($A42,InflationMeasures!$A$2:$LM$3000,MATCH(F$2,InflationMeasures!$A$2:$LM$2,0),FALSE)</f>
        <v>1.2534818941504211</v>
      </c>
      <c r="G42" s="25">
        <v>23696</v>
      </c>
      <c r="H42" s="24" t="e">
        <f t="shared" si="0"/>
        <v>#N/A</v>
      </c>
      <c r="I42" s="24">
        <f>VLOOKUP($A42,FedFundsRates!$A$2:$MM$3000,MATCH("FedFundsRate",FedFundsRates!$A$2:$MM$2,0),FALSE)</f>
        <v>3.5766666666666667</v>
      </c>
    </row>
    <row r="43" spans="1:9" x14ac:dyDescent="0.25">
      <c r="A43" s="6">
        <v>23788</v>
      </c>
      <c r="B43" s="79">
        <f>VLOOKUP($A43,FedFundsRates!$A$2:$MM$3000,MATCH(B$2,FedFundsRates!$A$2:$MM$2,0),FALSE)</f>
        <v>3.5766666666666667</v>
      </c>
      <c r="C43" s="79" t="e">
        <f>VLOOKUP($A43,NaturalRateMeasures!$A$2:$MK$3000,MATCH(C$2,NaturalRateMeasures!$A$2:$MK$2,0),FALSE)</f>
        <v>#N/A</v>
      </c>
      <c r="D43" s="79">
        <f>VLOOKUP($A43,InflationTargetMeasures!$A$2:$MM$3000,MATCH(D$2,InflationTargetMeasures!$A$2:$MM$2,0),FALSE)</f>
        <v>2</v>
      </c>
      <c r="E43" s="79" t="e">
        <f>VLOOKUP($A43,GapMeasures!$A$2:$LA$3000,MATCH(E$2,GapMeasures!$A$2:$LA$2,0),FALSE)</f>
        <v>#N/A</v>
      </c>
      <c r="F43" s="79">
        <f>VLOOKUP($A43,InflationMeasures!$A$2:$LM$3000,MATCH(F$2,InflationMeasures!$A$2:$LM$2,0),FALSE)</f>
        <v>1.2093642516365355</v>
      </c>
      <c r="G43" s="25">
        <v>23788</v>
      </c>
      <c r="H43" s="24" t="e">
        <f t="shared" si="0"/>
        <v>#N/A</v>
      </c>
      <c r="I43" s="24">
        <f>VLOOKUP($A43,FedFundsRates!$A$2:$MM$3000,MATCH("FedFundsRate",FedFundsRates!$A$2:$MM$2,0),FALSE)</f>
        <v>3.9766666666666666</v>
      </c>
    </row>
    <row r="44" spans="1:9" x14ac:dyDescent="0.25">
      <c r="A44" s="6">
        <v>23877</v>
      </c>
      <c r="B44" s="79">
        <f>VLOOKUP($A44,FedFundsRates!$A$2:$MM$3000,MATCH(B$2,FedFundsRates!$A$2:$MM$2,0),FALSE)</f>
        <v>3.9766666666666666</v>
      </c>
      <c r="C44" s="79" t="e">
        <f>VLOOKUP($A44,NaturalRateMeasures!$A$2:$MK$3000,MATCH(C$2,NaturalRateMeasures!$A$2:$MK$2,0),FALSE)</f>
        <v>#N/A</v>
      </c>
      <c r="D44" s="79">
        <f>VLOOKUP($A44,InflationTargetMeasures!$A$2:$MM$3000,MATCH(D$2,InflationTargetMeasures!$A$2:$MM$2,0),FALSE)</f>
        <v>2</v>
      </c>
      <c r="E44" s="79" t="e">
        <f>VLOOKUP($A44,GapMeasures!$A$2:$LA$3000,MATCH(E$2,GapMeasures!$A$2:$LA$2,0),FALSE)</f>
        <v>#N/A</v>
      </c>
      <c r="F44" s="79">
        <f>VLOOKUP($A44,InflationMeasures!$A$2:$LM$3000,MATCH(F$2,InflationMeasures!$A$2:$LM$2,0),FALSE)</f>
        <v>1.2279440234526096</v>
      </c>
      <c r="G44" s="25">
        <v>23877</v>
      </c>
      <c r="H44" s="24" t="e">
        <f t="shared" si="0"/>
        <v>#N/A</v>
      </c>
      <c r="I44" s="24">
        <f>VLOOKUP($A44,FedFundsRates!$A$2:$MM$3000,MATCH("FedFundsRate",FedFundsRates!$A$2:$MM$2,0),FALSE)</f>
        <v>4.0799999999999992</v>
      </c>
    </row>
    <row r="45" spans="1:9" x14ac:dyDescent="0.25">
      <c r="A45" s="6">
        <v>23969</v>
      </c>
      <c r="B45" s="79">
        <f>VLOOKUP($A45,FedFundsRates!$A$2:$MM$3000,MATCH(B$2,FedFundsRates!$A$2:$MM$2,0),FALSE)</f>
        <v>4.0799999999999992</v>
      </c>
      <c r="C45" s="79" t="e">
        <f>VLOOKUP($A45,NaturalRateMeasures!$A$2:$MK$3000,MATCH(C$2,NaturalRateMeasures!$A$2:$MK$2,0),FALSE)</f>
        <v>#N/A</v>
      </c>
      <c r="D45" s="79">
        <f>VLOOKUP($A45,InflationTargetMeasures!$A$2:$MM$3000,MATCH(D$2,InflationTargetMeasures!$A$2:$MM$2,0),FALSE)</f>
        <v>2</v>
      </c>
      <c r="E45" s="79" t="e">
        <f>VLOOKUP($A45,GapMeasures!$A$2:$LA$3000,MATCH(E$2,GapMeasures!$A$2:$LA$2,0),FALSE)</f>
        <v>#N/A</v>
      </c>
      <c r="F45" s="79">
        <f>VLOOKUP($A45,InflationMeasures!$A$2:$LM$3000,MATCH(F$2,InflationMeasures!$A$2:$LM$2,0),FALSE)</f>
        <v>1.2631695074190485</v>
      </c>
      <c r="G45" s="25">
        <v>23969</v>
      </c>
      <c r="H45" s="24" t="e">
        <f t="shared" si="0"/>
        <v>#N/A</v>
      </c>
      <c r="I45" s="24">
        <f>VLOOKUP($A45,FedFundsRates!$A$2:$MM$3000,MATCH("FedFundsRate",FedFundsRates!$A$2:$MM$2,0),FALSE)</f>
        <v>4.0766666666666671</v>
      </c>
    </row>
    <row r="46" spans="1:9" x14ac:dyDescent="0.25">
      <c r="A46" s="6">
        <v>24061</v>
      </c>
      <c r="B46" s="79">
        <f>VLOOKUP($A46,FedFundsRates!$A$2:$MM$3000,MATCH(B$2,FedFundsRates!$A$2:$MM$2,0),FALSE)</f>
        <v>4.0766666666666671</v>
      </c>
      <c r="C46" s="79" t="e">
        <f>VLOOKUP($A46,NaturalRateMeasures!$A$2:$MK$3000,MATCH(C$2,NaturalRateMeasures!$A$2:$MK$2,0),FALSE)</f>
        <v>#N/A</v>
      </c>
      <c r="D46" s="79">
        <f>VLOOKUP($A46,InflationTargetMeasures!$A$2:$MM$3000,MATCH(D$2,InflationTargetMeasures!$A$2:$MM$2,0),FALSE)</f>
        <v>2</v>
      </c>
      <c r="E46" s="79" t="e">
        <f>VLOOKUP($A46,GapMeasures!$A$2:$LA$3000,MATCH(E$2,GapMeasures!$A$2:$LA$2,0),FALSE)</f>
        <v>#N/A</v>
      </c>
      <c r="F46" s="79">
        <f>VLOOKUP($A46,InflationMeasures!$A$2:$LM$3000,MATCH(F$2,InflationMeasures!$A$2:$LM$2,0),FALSE)</f>
        <v>1.342503438789544</v>
      </c>
      <c r="G46" s="25">
        <v>24061</v>
      </c>
      <c r="H46" s="24" t="e">
        <f t="shared" si="0"/>
        <v>#N/A</v>
      </c>
      <c r="I46" s="24">
        <f>VLOOKUP($A46,FedFundsRates!$A$2:$MM$3000,MATCH("FedFundsRate",FedFundsRates!$A$2:$MM$2,0),FALSE)</f>
        <v>4.166666666666667</v>
      </c>
    </row>
    <row r="47" spans="1:9" x14ac:dyDescent="0.25">
      <c r="A47" s="6">
        <v>24153</v>
      </c>
      <c r="B47" s="79">
        <f>VLOOKUP($A47,FedFundsRates!$A$2:$MM$3000,MATCH(B$2,FedFundsRates!$A$2:$MM$2,0),FALSE)</f>
        <v>4.166666666666667</v>
      </c>
      <c r="C47" s="79" t="e">
        <f>VLOOKUP($A47,NaturalRateMeasures!$A$2:$MK$3000,MATCH(C$2,NaturalRateMeasures!$A$2:$MK$2,0),FALSE)</f>
        <v>#N/A</v>
      </c>
      <c r="D47" s="79">
        <f>VLOOKUP($A47,InflationTargetMeasures!$A$2:$MM$3000,MATCH(D$2,InflationTargetMeasures!$A$2:$MM$2,0),FALSE)</f>
        <v>2</v>
      </c>
      <c r="E47" s="79" t="e">
        <f>VLOOKUP($A47,GapMeasures!$A$2:$LA$3000,MATCH(E$2,GapMeasures!$A$2:$LA$2,0),FALSE)</f>
        <v>#N/A</v>
      </c>
      <c r="F47" s="79">
        <f>VLOOKUP($A47,InflationMeasures!$A$2:$LM$3000,MATCH(F$2,InflationMeasures!$A$2:$LM$2,0),FALSE)</f>
        <v>1.4634948476211385</v>
      </c>
      <c r="G47" s="25">
        <v>24153</v>
      </c>
      <c r="H47" s="24" t="e">
        <f t="shared" si="0"/>
        <v>#N/A</v>
      </c>
      <c r="I47" s="24">
        <f>VLOOKUP($A47,FedFundsRates!$A$2:$MM$3000,MATCH("FedFundsRate",FedFundsRates!$A$2:$MM$2,0),FALSE)</f>
        <v>4.5599999999999996</v>
      </c>
    </row>
    <row r="48" spans="1:9" x14ac:dyDescent="0.25">
      <c r="A48" s="6">
        <v>24242</v>
      </c>
      <c r="B48" s="79">
        <f>VLOOKUP($A48,FedFundsRates!$A$2:$MM$3000,MATCH(B$2,FedFundsRates!$A$2:$MM$2,0),FALSE)</f>
        <v>4.5599999999999996</v>
      </c>
      <c r="C48" s="79" t="e">
        <f>VLOOKUP($A48,NaturalRateMeasures!$A$2:$MK$3000,MATCH(C$2,NaturalRateMeasures!$A$2:$MK$2,0),FALSE)</f>
        <v>#N/A</v>
      </c>
      <c r="D48" s="79">
        <f>VLOOKUP($A48,InflationTargetMeasures!$A$2:$MM$3000,MATCH(D$2,InflationTargetMeasures!$A$2:$MM$2,0),FALSE)</f>
        <v>2</v>
      </c>
      <c r="E48" s="79" t="e">
        <f>VLOOKUP($A48,GapMeasures!$A$2:$LA$3000,MATCH(E$2,GapMeasures!$A$2:$LA$2,0),FALSE)</f>
        <v>#N/A</v>
      </c>
      <c r="F48" s="79">
        <f>VLOOKUP($A48,InflationMeasures!$A$2:$LM$3000,MATCH(F$2,InflationMeasures!$A$2:$LM$2,0),FALSE)</f>
        <v>1.9671056226435946</v>
      </c>
      <c r="G48" s="25">
        <v>24242</v>
      </c>
      <c r="H48" s="24" t="e">
        <f t="shared" si="0"/>
        <v>#N/A</v>
      </c>
      <c r="I48" s="24">
        <f>VLOOKUP($A48,FedFundsRates!$A$2:$MM$3000,MATCH("FedFundsRate",FedFundsRates!$A$2:$MM$2,0),FALSE)</f>
        <v>4.9133333333333331</v>
      </c>
    </row>
    <row r="49" spans="1:9" x14ac:dyDescent="0.25">
      <c r="A49" s="6">
        <v>24334</v>
      </c>
      <c r="B49" s="79">
        <f>VLOOKUP($A49,FedFundsRates!$A$2:$MM$3000,MATCH(B$2,FedFundsRates!$A$2:$MM$2,0),FALSE)</f>
        <v>4.9133333333333331</v>
      </c>
      <c r="C49" s="79" t="e">
        <f>VLOOKUP($A49,NaturalRateMeasures!$A$2:$MK$3000,MATCH(C$2,NaturalRateMeasures!$A$2:$MK$2,0),FALSE)</f>
        <v>#N/A</v>
      </c>
      <c r="D49" s="79">
        <f>VLOOKUP($A49,InflationTargetMeasures!$A$2:$MM$3000,MATCH(D$2,InflationTargetMeasures!$A$2:$MM$2,0),FALSE)</f>
        <v>2</v>
      </c>
      <c r="E49" s="79" t="e">
        <f>VLOOKUP($A49,GapMeasures!$A$2:$LA$3000,MATCH(E$2,GapMeasures!$A$2:$LA$2,0),FALSE)</f>
        <v>#N/A</v>
      </c>
      <c r="F49" s="79">
        <f>VLOOKUP($A49,InflationMeasures!$A$2:$LM$3000,MATCH(F$2,InflationMeasures!$A$2:$LM$2,0),FALSE)</f>
        <v>2.4893779278788664</v>
      </c>
      <c r="G49" s="25">
        <v>24334</v>
      </c>
      <c r="H49" s="24" t="e">
        <f t="shared" si="0"/>
        <v>#N/A</v>
      </c>
      <c r="I49" s="24">
        <f>VLOOKUP($A49,FedFundsRates!$A$2:$MM$3000,MATCH("FedFundsRate",FedFundsRates!$A$2:$MM$2,0),FALSE)</f>
        <v>5.41</v>
      </c>
    </row>
    <row r="50" spans="1:9" x14ac:dyDescent="0.25">
      <c r="A50" s="6">
        <v>24426</v>
      </c>
      <c r="B50" s="79">
        <f>VLOOKUP($A50,FedFundsRates!$A$2:$MM$3000,MATCH(B$2,FedFundsRates!$A$2:$MM$2,0),FALSE)</f>
        <v>5.41</v>
      </c>
      <c r="C50" s="79" t="e">
        <f>VLOOKUP($A50,NaturalRateMeasures!$A$2:$MK$3000,MATCH(C$2,NaturalRateMeasures!$A$2:$MK$2,0),FALSE)</f>
        <v>#N/A</v>
      </c>
      <c r="D50" s="79">
        <f>VLOOKUP($A50,InflationTargetMeasures!$A$2:$MM$3000,MATCH(D$2,InflationTargetMeasures!$A$2:$MM$2,0),FALSE)</f>
        <v>2</v>
      </c>
      <c r="E50" s="79" t="e">
        <f>VLOOKUP($A50,GapMeasures!$A$2:$LA$3000,MATCH(E$2,GapMeasures!$A$2:$LA$2,0),FALSE)</f>
        <v>#N/A</v>
      </c>
      <c r="F50" s="79">
        <f>VLOOKUP($A50,InflationMeasures!$A$2:$LM$3000,MATCH(F$2,InflationMeasures!$A$2:$LM$2,0),FALSE)</f>
        <v>3.034909604213043</v>
      </c>
      <c r="G50" s="25">
        <v>24426</v>
      </c>
      <c r="H50" s="24" t="e">
        <f t="shared" si="0"/>
        <v>#N/A</v>
      </c>
      <c r="I50" s="24">
        <f>VLOOKUP($A50,FedFundsRates!$A$2:$MM$3000,MATCH("FedFundsRate",FedFundsRates!$A$2:$MM$2,0),FALSE)</f>
        <v>5.5633333333333326</v>
      </c>
    </row>
    <row r="51" spans="1:9" x14ac:dyDescent="0.25">
      <c r="A51" s="6">
        <v>24518</v>
      </c>
      <c r="B51" s="79">
        <f>VLOOKUP($A51,FedFundsRates!$A$2:$MM$3000,MATCH(B$2,FedFundsRates!$A$2:$MM$2,0),FALSE)</f>
        <v>5.5633333333333326</v>
      </c>
      <c r="C51" s="79" t="e">
        <f>VLOOKUP($A51,NaturalRateMeasures!$A$2:$MK$3000,MATCH(C$2,NaturalRateMeasures!$A$2:$MK$2,0),FALSE)</f>
        <v>#N/A</v>
      </c>
      <c r="D51" s="79">
        <f>VLOOKUP($A51,InflationTargetMeasures!$A$2:$MM$3000,MATCH(D$2,InflationTargetMeasures!$A$2:$MM$2,0),FALSE)</f>
        <v>2</v>
      </c>
      <c r="E51" s="79" t="e">
        <f>VLOOKUP($A51,GapMeasures!$A$2:$LA$3000,MATCH(E$2,GapMeasures!$A$2:$LA$2,0),FALSE)</f>
        <v>#N/A</v>
      </c>
      <c r="F51" s="79">
        <f>VLOOKUP($A51,InflationMeasures!$A$2:$LM$3000,MATCH(F$2,InflationMeasures!$A$2:$LM$2,0),FALSE)</f>
        <v>3.0846523688617733</v>
      </c>
      <c r="G51" s="25">
        <v>24518</v>
      </c>
      <c r="H51" s="24" t="e">
        <f t="shared" si="0"/>
        <v>#N/A</v>
      </c>
      <c r="I51" s="24">
        <f>VLOOKUP($A51,FedFundsRates!$A$2:$MM$3000,MATCH("FedFundsRate",FedFundsRates!$A$2:$MM$2,0),FALSE)</f>
        <v>4.8233333333333341</v>
      </c>
    </row>
    <row r="52" spans="1:9" x14ac:dyDescent="0.25">
      <c r="A52" s="6">
        <v>24607</v>
      </c>
      <c r="B52" s="79">
        <f>VLOOKUP($A52,FedFundsRates!$A$2:$MM$3000,MATCH(B$2,FedFundsRates!$A$2:$MM$2,0),FALSE)</f>
        <v>4.8233333333333341</v>
      </c>
      <c r="C52" s="79" t="e">
        <f>VLOOKUP($A52,NaturalRateMeasures!$A$2:$MK$3000,MATCH(C$2,NaturalRateMeasures!$A$2:$MK$2,0),FALSE)</f>
        <v>#N/A</v>
      </c>
      <c r="D52" s="79">
        <f>VLOOKUP($A52,InflationTargetMeasures!$A$2:$MM$3000,MATCH(D$2,InflationTargetMeasures!$A$2:$MM$2,0),FALSE)</f>
        <v>2</v>
      </c>
      <c r="E52" s="79" t="e">
        <f>VLOOKUP($A52,GapMeasures!$A$2:$LA$3000,MATCH(E$2,GapMeasures!$A$2:$LA$2,0),FALSE)</f>
        <v>#N/A</v>
      </c>
      <c r="F52" s="79">
        <f>VLOOKUP($A52,InflationMeasures!$A$2:$LM$3000,MATCH(F$2,InflationMeasures!$A$2:$LM$2,0),FALSE)</f>
        <v>2.9419645249450621</v>
      </c>
      <c r="G52" s="25">
        <v>24607</v>
      </c>
      <c r="H52" s="24" t="e">
        <f t="shared" si="0"/>
        <v>#N/A</v>
      </c>
      <c r="I52" s="24">
        <f>VLOOKUP($A52,FedFundsRates!$A$2:$MM$3000,MATCH("FedFundsRate",FedFundsRates!$A$2:$MM$2,0),FALSE)</f>
        <v>3.99</v>
      </c>
    </row>
    <row r="53" spans="1:9" x14ac:dyDescent="0.25">
      <c r="A53" s="6">
        <v>24699</v>
      </c>
      <c r="B53" s="79">
        <f>VLOOKUP($A53,FedFundsRates!$A$2:$MM$3000,MATCH(B$2,FedFundsRates!$A$2:$MM$2,0),FALSE)</f>
        <v>3.99</v>
      </c>
      <c r="C53" s="79" t="e">
        <f>VLOOKUP($A53,NaturalRateMeasures!$A$2:$MK$3000,MATCH(C$2,NaturalRateMeasures!$A$2:$MK$2,0),FALSE)</f>
        <v>#N/A</v>
      </c>
      <c r="D53" s="79">
        <f>VLOOKUP($A53,InflationTargetMeasures!$A$2:$MM$3000,MATCH(D$2,InflationTargetMeasures!$A$2:$MM$2,0),FALSE)</f>
        <v>2</v>
      </c>
      <c r="E53" s="79" t="e">
        <f>VLOOKUP($A53,GapMeasures!$A$2:$LA$3000,MATCH(E$2,GapMeasures!$A$2:$LA$2,0),FALSE)</f>
        <v>#N/A</v>
      </c>
      <c r="F53" s="79">
        <f>VLOOKUP($A53,InflationMeasures!$A$2:$LM$3000,MATCH(F$2,InflationMeasures!$A$2:$LM$2,0),FALSE)</f>
        <v>3.0294977411639668</v>
      </c>
      <c r="G53" s="25">
        <v>24699</v>
      </c>
      <c r="H53" s="24" t="e">
        <f t="shared" si="0"/>
        <v>#N/A</v>
      </c>
      <c r="I53" s="24">
        <f>VLOOKUP($A53,FedFundsRates!$A$2:$MM$3000,MATCH("FedFundsRate",FedFundsRates!$A$2:$MM$2,0),FALSE)</f>
        <v>3.8933333333333331</v>
      </c>
    </row>
    <row r="54" spans="1:9" x14ac:dyDescent="0.25">
      <c r="A54" s="6">
        <v>24791</v>
      </c>
      <c r="B54" s="79">
        <f>VLOOKUP($A54,FedFundsRates!$A$2:$MM$3000,MATCH(B$2,FedFundsRates!$A$2:$MM$2,0),FALSE)</f>
        <v>3.8933333333333331</v>
      </c>
      <c r="C54" s="79" t="e">
        <f>VLOOKUP($A54,NaturalRateMeasures!$A$2:$MK$3000,MATCH(C$2,NaturalRateMeasures!$A$2:$MK$2,0),FALSE)</f>
        <v>#N/A</v>
      </c>
      <c r="D54" s="79">
        <f>VLOOKUP($A54,InflationTargetMeasures!$A$2:$MM$3000,MATCH(D$2,InflationTargetMeasures!$A$2:$MM$2,0),FALSE)</f>
        <v>2</v>
      </c>
      <c r="E54" s="79" t="e">
        <f>VLOOKUP($A54,GapMeasures!$A$2:$LA$3000,MATCH(E$2,GapMeasures!$A$2:$LA$2,0),FALSE)</f>
        <v>#N/A</v>
      </c>
      <c r="F54" s="79">
        <f>VLOOKUP($A54,InflationMeasures!$A$2:$LM$3000,MATCH(F$2,InflationMeasures!$A$2:$LM$2,0),FALSE)</f>
        <v>3.1720940035830703</v>
      </c>
      <c r="G54" s="25">
        <v>24791</v>
      </c>
      <c r="H54" s="24" t="e">
        <f t="shared" si="0"/>
        <v>#N/A</v>
      </c>
      <c r="I54" s="24">
        <f>VLOOKUP($A54,FedFundsRates!$A$2:$MM$3000,MATCH("FedFundsRate",FedFundsRates!$A$2:$MM$2,0),FALSE)</f>
        <v>4.1733333333333329</v>
      </c>
    </row>
    <row r="55" spans="1:9" x14ac:dyDescent="0.25">
      <c r="A55" s="6">
        <v>24883</v>
      </c>
      <c r="B55" s="79">
        <f>VLOOKUP($A55,FedFundsRates!$A$2:$MM$3000,MATCH(B$2,FedFundsRates!$A$2:$MM$2,0),FALSE)</f>
        <v>4.1733333333333329</v>
      </c>
      <c r="C55" s="79" t="e">
        <f>VLOOKUP($A55,NaturalRateMeasures!$A$2:$MK$3000,MATCH(C$2,NaturalRateMeasures!$A$2:$MK$2,0),FALSE)</f>
        <v>#N/A</v>
      </c>
      <c r="D55" s="79">
        <f>VLOOKUP($A55,InflationTargetMeasures!$A$2:$MM$3000,MATCH(D$2,InflationTargetMeasures!$A$2:$MM$2,0),FALSE)</f>
        <v>2</v>
      </c>
      <c r="E55" s="79" t="e">
        <f>VLOOKUP($A55,GapMeasures!$A$2:$LA$3000,MATCH(E$2,GapMeasures!$A$2:$LA$2,0),FALSE)</f>
        <v>#N/A</v>
      </c>
      <c r="F55" s="79">
        <f>VLOOKUP($A55,InflationMeasures!$A$2:$LM$3000,MATCH(F$2,InflationMeasures!$A$2:$LM$2,0),FALSE)</f>
        <v>3.7784299339691962</v>
      </c>
      <c r="G55" s="25">
        <v>24883</v>
      </c>
      <c r="H55" s="24" t="e">
        <f t="shared" si="0"/>
        <v>#N/A</v>
      </c>
      <c r="I55" s="24">
        <f>VLOOKUP($A55,FedFundsRates!$A$2:$MM$3000,MATCH("FedFundsRate",FedFundsRates!$A$2:$MM$2,0),FALSE)</f>
        <v>4.79</v>
      </c>
    </row>
    <row r="56" spans="1:9" x14ac:dyDescent="0.25">
      <c r="A56" s="6">
        <v>24973</v>
      </c>
      <c r="B56" s="79">
        <f>VLOOKUP($A56,FedFundsRates!$A$2:$MM$3000,MATCH(B$2,FedFundsRates!$A$2:$MM$2,0),FALSE)</f>
        <v>4.79</v>
      </c>
      <c r="C56" s="79" t="e">
        <f>VLOOKUP($A56,NaturalRateMeasures!$A$2:$MK$3000,MATCH(C$2,NaturalRateMeasures!$A$2:$MK$2,0),FALSE)</f>
        <v>#N/A</v>
      </c>
      <c r="D56" s="79">
        <f>VLOOKUP($A56,InflationTargetMeasures!$A$2:$MM$3000,MATCH(D$2,InflationTargetMeasures!$A$2:$MM$2,0),FALSE)</f>
        <v>2</v>
      </c>
      <c r="E56" s="79" t="e">
        <f>VLOOKUP($A56,GapMeasures!$A$2:$LA$3000,MATCH(E$2,GapMeasures!$A$2:$LA$2,0),FALSE)</f>
        <v>#N/A</v>
      </c>
      <c r="F56" s="79">
        <f>VLOOKUP($A56,InflationMeasures!$A$2:$LM$3000,MATCH(F$2,InflationMeasures!$A$2:$LM$2,0),FALSE)</f>
        <v>4.2842269651223397</v>
      </c>
      <c r="G56" s="25">
        <v>24973</v>
      </c>
      <c r="H56" s="24" t="e">
        <f t="shared" si="0"/>
        <v>#N/A</v>
      </c>
      <c r="I56" s="24">
        <f>VLOOKUP($A56,FedFundsRates!$A$2:$MM$3000,MATCH("FedFundsRate",FedFundsRates!$A$2:$MM$2,0),FALSE)</f>
        <v>5.9833333333333334</v>
      </c>
    </row>
    <row r="57" spans="1:9" x14ac:dyDescent="0.25">
      <c r="A57" s="6">
        <v>25065</v>
      </c>
      <c r="B57" s="79">
        <f>VLOOKUP($A57,FedFundsRates!$A$2:$MM$3000,MATCH(B$2,FedFundsRates!$A$2:$MM$2,0),FALSE)</f>
        <v>5.9833333333333334</v>
      </c>
      <c r="C57" s="79" t="e">
        <f>VLOOKUP($A57,NaturalRateMeasures!$A$2:$MK$3000,MATCH(C$2,NaturalRateMeasures!$A$2:$MK$2,0),FALSE)</f>
        <v>#N/A</v>
      </c>
      <c r="D57" s="79">
        <f>VLOOKUP($A57,InflationTargetMeasures!$A$2:$MM$3000,MATCH(D$2,InflationTargetMeasures!$A$2:$MM$2,0),FALSE)</f>
        <v>2</v>
      </c>
      <c r="E57" s="79" t="e">
        <f>VLOOKUP($A57,GapMeasures!$A$2:$LA$3000,MATCH(E$2,GapMeasures!$A$2:$LA$2,0),FALSE)</f>
        <v>#N/A</v>
      </c>
      <c r="F57" s="79">
        <f>VLOOKUP($A57,InflationMeasures!$A$2:$LM$3000,MATCH(F$2,InflationMeasures!$A$2:$LM$2,0),FALSE)</f>
        <v>4.5034820737683612</v>
      </c>
      <c r="G57" s="25">
        <v>25065</v>
      </c>
      <c r="H57" s="24" t="e">
        <f t="shared" si="0"/>
        <v>#N/A</v>
      </c>
      <c r="I57" s="24">
        <f>VLOOKUP($A57,FedFundsRates!$A$2:$MM$3000,MATCH("FedFundsRate",FedFundsRates!$A$2:$MM$2,0),FALSE)</f>
        <v>5.9466666666666663</v>
      </c>
    </row>
    <row r="58" spans="1:9" x14ac:dyDescent="0.25">
      <c r="A58" s="6">
        <v>25157</v>
      </c>
      <c r="B58" s="79">
        <f>VLOOKUP($A58,FedFundsRates!$A$2:$MM$3000,MATCH(B$2,FedFundsRates!$A$2:$MM$2,0),FALSE)</f>
        <v>5.9466666666666663</v>
      </c>
      <c r="C58" s="79" t="e">
        <f>VLOOKUP($A58,NaturalRateMeasures!$A$2:$MK$3000,MATCH(C$2,NaturalRateMeasures!$A$2:$MK$2,0),FALSE)</f>
        <v>#N/A</v>
      </c>
      <c r="D58" s="79">
        <f>VLOOKUP($A58,InflationTargetMeasures!$A$2:$MM$3000,MATCH(D$2,InflationTargetMeasures!$A$2:$MM$2,0),FALSE)</f>
        <v>2</v>
      </c>
      <c r="E58" s="79" t="e">
        <f>VLOOKUP($A58,GapMeasures!$A$2:$LA$3000,MATCH(E$2,GapMeasures!$A$2:$LA$2,0),FALSE)</f>
        <v>#N/A</v>
      </c>
      <c r="F58" s="79">
        <f>VLOOKUP($A58,InflationMeasures!$A$2:$LM$3000,MATCH(F$2,InflationMeasures!$A$2:$LM$2,0),FALSE)</f>
        <v>4.6629213483146081</v>
      </c>
      <c r="G58" s="25">
        <v>25157</v>
      </c>
      <c r="H58" s="24" t="e">
        <f t="shared" si="0"/>
        <v>#N/A</v>
      </c>
      <c r="I58" s="24">
        <f>VLOOKUP($A58,FedFundsRates!$A$2:$MM$3000,MATCH("FedFundsRate",FedFundsRates!$A$2:$MM$2,0),FALSE)</f>
        <v>5.916666666666667</v>
      </c>
    </row>
    <row r="59" spans="1:9" x14ac:dyDescent="0.25">
      <c r="A59" s="6">
        <v>25249</v>
      </c>
      <c r="B59" s="79">
        <f>VLOOKUP($A59,FedFundsRates!$A$2:$MM$3000,MATCH(B$2,FedFundsRates!$A$2:$MM$2,0),FALSE)</f>
        <v>5.916666666666667</v>
      </c>
      <c r="C59" s="79" t="e">
        <f>VLOOKUP($A59,NaturalRateMeasures!$A$2:$MK$3000,MATCH(C$2,NaturalRateMeasures!$A$2:$MK$2,0),FALSE)</f>
        <v>#N/A</v>
      </c>
      <c r="D59" s="79">
        <f>VLOOKUP($A59,InflationTargetMeasures!$A$2:$MM$3000,MATCH(D$2,InflationTargetMeasures!$A$2:$MM$2,0),FALSE)</f>
        <v>2</v>
      </c>
      <c r="E59" s="79" t="e">
        <f>VLOOKUP($A59,GapMeasures!$A$2:$LA$3000,MATCH(E$2,GapMeasures!$A$2:$LA$2,0),FALSE)</f>
        <v>#N/A</v>
      </c>
      <c r="F59" s="79">
        <f>VLOOKUP($A59,InflationMeasures!$A$2:$LM$3000,MATCH(F$2,InflationMeasures!$A$2:$LM$2,0),FALSE)</f>
        <v>4.6154623036913422</v>
      </c>
      <c r="G59" s="25">
        <v>25249</v>
      </c>
      <c r="H59" s="24" t="e">
        <f t="shared" si="0"/>
        <v>#N/A</v>
      </c>
      <c r="I59" s="24">
        <f>VLOOKUP($A59,FedFundsRates!$A$2:$MM$3000,MATCH("FedFundsRate",FedFundsRates!$A$2:$MM$2,0),FALSE)</f>
        <v>6.5666666666666664</v>
      </c>
    </row>
    <row r="60" spans="1:9" x14ac:dyDescent="0.25">
      <c r="A60" s="6">
        <v>25338</v>
      </c>
      <c r="B60" s="79">
        <f>VLOOKUP($A60,FedFundsRates!$A$2:$MM$3000,MATCH(B$2,FedFundsRates!$A$2:$MM$2,0),FALSE)</f>
        <v>6.5666666666666664</v>
      </c>
      <c r="C60" s="79" t="e">
        <f>VLOOKUP($A60,NaturalRateMeasures!$A$2:$MK$3000,MATCH(C$2,NaturalRateMeasures!$A$2:$MK$2,0),FALSE)</f>
        <v>#N/A</v>
      </c>
      <c r="D60" s="79">
        <f>VLOOKUP($A60,InflationTargetMeasures!$A$2:$MM$3000,MATCH(D$2,InflationTargetMeasures!$A$2:$MM$2,0),FALSE)</f>
        <v>2</v>
      </c>
      <c r="E60" s="79" t="e">
        <f>VLOOKUP($A60,GapMeasures!$A$2:$LA$3000,MATCH(E$2,GapMeasures!$A$2:$LA$2,0),FALSE)</f>
        <v>#N/A</v>
      </c>
      <c r="F60" s="79">
        <f>VLOOKUP($A60,InflationMeasures!$A$2:$LM$3000,MATCH(F$2,InflationMeasures!$A$2:$LM$2,0),FALSE)</f>
        <v>4.6523236659511635</v>
      </c>
      <c r="G60" s="25">
        <v>25338</v>
      </c>
      <c r="H60" s="24" t="e">
        <f t="shared" si="0"/>
        <v>#N/A</v>
      </c>
      <c r="I60" s="24">
        <f>VLOOKUP($A60,FedFundsRates!$A$2:$MM$3000,MATCH("FedFundsRate",FedFundsRates!$A$2:$MM$2,0),FALSE)</f>
        <v>8.3266666666666662</v>
      </c>
    </row>
    <row r="61" spans="1:9" x14ac:dyDescent="0.25">
      <c r="A61" s="6">
        <v>25430</v>
      </c>
      <c r="B61" s="79">
        <f>VLOOKUP($A61,FedFundsRates!$A$2:$MM$3000,MATCH(B$2,FedFundsRates!$A$2:$MM$2,0),FALSE)</f>
        <v>8.3266666666666662</v>
      </c>
      <c r="C61" s="79" t="e">
        <f>VLOOKUP($A61,NaturalRateMeasures!$A$2:$MK$3000,MATCH(C$2,NaturalRateMeasures!$A$2:$MK$2,0),FALSE)</f>
        <v>#N/A</v>
      </c>
      <c r="D61" s="79">
        <f>VLOOKUP($A61,InflationTargetMeasures!$A$2:$MM$3000,MATCH(D$2,InflationTargetMeasures!$A$2:$MM$2,0),FALSE)</f>
        <v>2</v>
      </c>
      <c r="E61" s="79" t="e">
        <f>VLOOKUP($A61,GapMeasures!$A$2:$LA$3000,MATCH(E$2,GapMeasures!$A$2:$LA$2,0),FALSE)</f>
        <v>#N/A</v>
      </c>
      <c r="F61" s="79">
        <f>VLOOKUP($A61,InflationMeasures!$A$2:$LM$3000,MATCH(F$2,InflationMeasures!$A$2:$LM$2,0),FALSE)</f>
        <v>4.6845690591371447</v>
      </c>
      <c r="G61" s="25">
        <v>25430</v>
      </c>
      <c r="H61" s="24" t="e">
        <f t="shared" si="0"/>
        <v>#N/A</v>
      </c>
      <c r="I61" s="24">
        <f>VLOOKUP($A61,FedFundsRates!$A$2:$MM$3000,MATCH("FedFundsRate",FedFundsRates!$A$2:$MM$2,0),FALSE)</f>
        <v>8.9833333333333325</v>
      </c>
    </row>
    <row r="62" spans="1:9" x14ac:dyDescent="0.25">
      <c r="A62" s="6">
        <v>25522</v>
      </c>
      <c r="B62" s="79">
        <f>VLOOKUP($A62,FedFundsRates!$A$2:$MM$3000,MATCH(B$2,FedFundsRates!$A$2:$MM$2,0),FALSE)</f>
        <v>8.9833333333333325</v>
      </c>
      <c r="C62" s="79" t="e">
        <f>VLOOKUP($A62,NaturalRateMeasures!$A$2:$MK$3000,MATCH(C$2,NaturalRateMeasures!$A$2:$MK$2,0),FALSE)</f>
        <v>#N/A</v>
      </c>
      <c r="D62" s="79">
        <f>VLOOKUP($A62,InflationTargetMeasures!$A$2:$MM$3000,MATCH(D$2,InflationTargetMeasures!$A$2:$MM$2,0),FALSE)</f>
        <v>2</v>
      </c>
      <c r="E62" s="79" t="e">
        <f>VLOOKUP($A62,GapMeasures!$A$2:$LA$3000,MATCH(E$2,GapMeasures!$A$2:$LA$2,0),FALSE)</f>
        <v>#N/A</v>
      </c>
      <c r="F62" s="79">
        <f>VLOOKUP($A62,InflationMeasures!$A$2:$LM$3000,MATCH(F$2,InflationMeasures!$A$2:$LM$2,0),FALSE)</f>
        <v>4.6991655687308009</v>
      </c>
      <c r="G62" s="25">
        <v>25522</v>
      </c>
      <c r="H62" s="24" t="e">
        <f t="shared" si="0"/>
        <v>#N/A</v>
      </c>
      <c r="I62" s="24">
        <f>VLOOKUP($A62,FedFundsRates!$A$2:$MM$3000,MATCH("FedFundsRate",FedFundsRates!$A$2:$MM$2,0),FALSE)</f>
        <v>8.94</v>
      </c>
    </row>
    <row r="63" spans="1:9" x14ac:dyDescent="0.25">
      <c r="A63" s="6">
        <v>25614</v>
      </c>
      <c r="B63" s="79">
        <f>VLOOKUP($A63,FedFundsRates!$A$2:$MM$3000,MATCH(B$2,FedFundsRates!$A$2:$MM$2,0),FALSE)</f>
        <v>8.94</v>
      </c>
      <c r="C63" s="79" t="e">
        <f>VLOOKUP($A63,NaturalRateMeasures!$A$2:$MK$3000,MATCH(C$2,NaturalRateMeasures!$A$2:$MK$2,0),FALSE)</f>
        <v>#N/A</v>
      </c>
      <c r="D63" s="79">
        <f>VLOOKUP($A63,InflationTargetMeasures!$A$2:$MM$3000,MATCH(D$2,InflationTargetMeasures!$A$2:$MM$2,0),FALSE)</f>
        <v>2</v>
      </c>
      <c r="E63" s="79" t="e">
        <f>VLOOKUP($A63,GapMeasures!$A$2:$LA$3000,MATCH(E$2,GapMeasures!$A$2:$LA$2,0),FALSE)</f>
        <v>#N/A</v>
      </c>
      <c r="F63" s="79">
        <f>VLOOKUP($A63,InflationMeasures!$A$2:$LM$3000,MATCH(F$2,InflationMeasures!$A$2:$LM$2,0),FALSE)</f>
        <v>4.6966259593570703</v>
      </c>
      <c r="G63" s="25">
        <v>25614</v>
      </c>
      <c r="H63" s="24" t="e">
        <f t="shared" si="0"/>
        <v>#N/A</v>
      </c>
      <c r="I63" s="24">
        <f>VLOOKUP($A63,FedFundsRates!$A$2:$MM$3000,MATCH("FedFundsRate",FedFundsRates!$A$2:$MM$2,0),FALSE)</f>
        <v>8.5733333333333324</v>
      </c>
    </row>
    <row r="64" spans="1:9" x14ac:dyDescent="0.25">
      <c r="A64" s="6">
        <v>25703</v>
      </c>
      <c r="B64" s="79">
        <f>VLOOKUP($A64,FedFundsRates!$A$2:$MM$3000,MATCH(B$2,FedFundsRates!$A$2:$MM$2,0),FALSE)</f>
        <v>8.5733333333333324</v>
      </c>
      <c r="C64" s="79" t="e">
        <f>VLOOKUP($A64,NaturalRateMeasures!$A$2:$MK$3000,MATCH(C$2,NaturalRateMeasures!$A$2:$MK$2,0),FALSE)</f>
        <v>#N/A</v>
      </c>
      <c r="D64" s="79">
        <f>VLOOKUP($A64,InflationTargetMeasures!$A$2:$MM$3000,MATCH(D$2,InflationTargetMeasures!$A$2:$MM$2,0),FALSE)</f>
        <v>2</v>
      </c>
      <c r="E64" s="79" t="e">
        <f>VLOOKUP($A64,GapMeasures!$A$2:$LA$3000,MATCH(E$2,GapMeasures!$A$2:$LA$2,0),FALSE)</f>
        <v>#N/A</v>
      </c>
      <c r="F64" s="79">
        <f>VLOOKUP($A64,InflationMeasures!$A$2:$LM$3000,MATCH(F$2,InflationMeasures!$A$2:$LM$2,0),FALSE)</f>
        <v>4.626758883854043</v>
      </c>
      <c r="G64" s="25">
        <v>25703</v>
      </c>
      <c r="H64" s="24" t="e">
        <f t="shared" si="0"/>
        <v>#N/A</v>
      </c>
      <c r="I64" s="24">
        <f>VLOOKUP($A64,FedFundsRates!$A$2:$MM$3000,MATCH("FedFundsRate",FedFundsRates!$A$2:$MM$2,0),FALSE)</f>
        <v>7.8866666666666667</v>
      </c>
    </row>
    <row r="65" spans="1:9" x14ac:dyDescent="0.25">
      <c r="A65" s="6">
        <v>25795</v>
      </c>
      <c r="B65" s="79">
        <f>VLOOKUP($A65,FedFundsRates!$A$2:$MM$3000,MATCH(B$2,FedFundsRates!$A$2:$MM$2,0),FALSE)</f>
        <v>7.8866666666666667</v>
      </c>
      <c r="C65" s="79" t="e">
        <f>VLOOKUP($A65,NaturalRateMeasures!$A$2:$MK$3000,MATCH(C$2,NaturalRateMeasures!$A$2:$MK$2,0),FALSE)</f>
        <v>#N/A</v>
      </c>
      <c r="D65" s="79">
        <f>VLOOKUP($A65,InflationTargetMeasures!$A$2:$MM$3000,MATCH(D$2,InflationTargetMeasures!$A$2:$MM$2,0),FALSE)</f>
        <v>2</v>
      </c>
      <c r="E65" s="79" t="e">
        <f>VLOOKUP($A65,GapMeasures!$A$2:$LA$3000,MATCH(E$2,GapMeasures!$A$2:$LA$2,0),FALSE)</f>
        <v>#N/A</v>
      </c>
      <c r="F65" s="79">
        <f>VLOOKUP($A65,InflationMeasures!$A$2:$LM$3000,MATCH(F$2,InflationMeasures!$A$2:$LM$2,0),FALSE)</f>
        <v>4.583392276135223</v>
      </c>
      <c r="G65" s="25">
        <v>25795</v>
      </c>
      <c r="H65" s="24" t="e">
        <f t="shared" si="0"/>
        <v>#N/A</v>
      </c>
      <c r="I65" s="24">
        <f>VLOOKUP($A65,FedFundsRates!$A$2:$MM$3000,MATCH("FedFundsRate",FedFundsRates!$A$2:$MM$2,0),FALSE)</f>
        <v>6.706666666666667</v>
      </c>
    </row>
    <row r="66" spans="1:9" x14ac:dyDescent="0.25">
      <c r="A66" s="6">
        <v>25887</v>
      </c>
      <c r="B66" s="79">
        <f>VLOOKUP($A66,FedFundsRates!$A$2:$MM$3000,MATCH(B$2,FedFundsRates!$A$2:$MM$2,0),FALSE)</f>
        <v>6.706666666666667</v>
      </c>
      <c r="C66" s="79" t="e">
        <f>VLOOKUP($A66,NaturalRateMeasures!$A$2:$MK$3000,MATCH(C$2,NaturalRateMeasures!$A$2:$MK$2,0),FALSE)</f>
        <v>#N/A</v>
      </c>
      <c r="D66" s="79">
        <f>VLOOKUP($A66,InflationTargetMeasures!$A$2:$MM$3000,MATCH(D$2,InflationTargetMeasures!$A$2:$MM$2,0),FALSE)</f>
        <v>2</v>
      </c>
      <c r="E66" s="79" t="e">
        <f>VLOOKUP($A66,GapMeasures!$A$2:$LA$3000,MATCH(E$2,GapMeasures!$A$2:$LA$2,0),FALSE)</f>
        <v>#N/A</v>
      </c>
      <c r="F66" s="79">
        <f>VLOOKUP($A66,InflationMeasures!$A$2:$LM$3000,MATCH(F$2,InflationMeasures!$A$2:$LM$2,0),FALSE)</f>
        <v>4.8238255033557165</v>
      </c>
      <c r="G66" s="25">
        <v>25887</v>
      </c>
      <c r="H66" s="24" t="e">
        <f t="shared" si="0"/>
        <v>#N/A</v>
      </c>
      <c r="I66" s="24">
        <f>VLOOKUP($A66,FedFundsRates!$A$2:$MM$3000,MATCH("FedFundsRate",FedFundsRates!$A$2:$MM$2,0),FALSE)</f>
        <v>5.5666666666666673</v>
      </c>
    </row>
    <row r="67" spans="1:9" x14ac:dyDescent="0.25">
      <c r="A67" s="6">
        <v>25979</v>
      </c>
      <c r="B67" s="79">
        <f>VLOOKUP($A67,FedFundsRates!$A$2:$MM$3000,MATCH(B$2,FedFundsRates!$A$2:$MM$2,0),FALSE)</f>
        <v>5.5666666666666673</v>
      </c>
      <c r="C67" s="79" t="e">
        <f>VLOOKUP($A67,NaturalRateMeasures!$A$2:$MK$3000,MATCH(C$2,NaturalRateMeasures!$A$2:$MK$2,0),FALSE)</f>
        <v>#N/A</v>
      </c>
      <c r="D67" s="79">
        <f>VLOOKUP($A67,InflationTargetMeasures!$A$2:$MM$3000,MATCH(D$2,InflationTargetMeasures!$A$2:$MM$2,0),FALSE)</f>
        <v>2</v>
      </c>
      <c r="E67" s="79" t="e">
        <f>VLOOKUP($A67,GapMeasures!$A$2:$LA$3000,MATCH(E$2,GapMeasures!$A$2:$LA$2,0),FALSE)</f>
        <v>#N/A</v>
      </c>
      <c r="F67" s="79">
        <f>VLOOKUP($A67,InflationMeasures!$A$2:$LM$3000,MATCH(F$2,InflationMeasures!$A$2:$LM$2,0),FALSE)</f>
        <v>5.0069156293222505</v>
      </c>
      <c r="G67" s="25">
        <v>25979</v>
      </c>
      <c r="H67" s="24" t="e">
        <f t="shared" si="0"/>
        <v>#N/A</v>
      </c>
      <c r="I67" s="24">
        <f>VLOOKUP($A67,FedFundsRates!$A$2:$MM$3000,MATCH("FedFundsRate",FedFundsRates!$A$2:$MM$2,0),FALSE)</f>
        <v>3.8566666666666669</v>
      </c>
    </row>
    <row r="68" spans="1:9" x14ac:dyDescent="0.25">
      <c r="A68" s="6">
        <v>26068</v>
      </c>
      <c r="B68" s="79">
        <f>VLOOKUP($A68,FedFundsRates!$A$2:$MM$3000,MATCH(B$2,FedFundsRates!$A$2:$MM$2,0),FALSE)</f>
        <v>3.8566666666666669</v>
      </c>
      <c r="C68" s="79" t="e">
        <f>VLOOKUP($A68,NaturalRateMeasures!$A$2:$MK$3000,MATCH(C$2,NaturalRateMeasures!$A$2:$MK$2,0),FALSE)</f>
        <v>#N/A</v>
      </c>
      <c r="D68" s="79">
        <f>VLOOKUP($A68,InflationTargetMeasures!$A$2:$MM$3000,MATCH(D$2,InflationTargetMeasures!$A$2:$MM$2,0),FALSE)</f>
        <v>2</v>
      </c>
      <c r="E68" s="79" t="e">
        <f>VLOOKUP($A68,GapMeasures!$A$2:$LA$3000,MATCH(E$2,GapMeasures!$A$2:$LA$2,0),FALSE)</f>
        <v>#N/A</v>
      </c>
      <c r="F68" s="79">
        <f>VLOOKUP($A68,InflationMeasures!$A$2:$LM$3000,MATCH(F$2,InflationMeasures!$A$2:$LM$2,0),FALSE)</f>
        <v>5.019375427399142</v>
      </c>
      <c r="G68" s="25">
        <v>26068</v>
      </c>
      <c r="H68" s="24" t="e">
        <f t="shared" si="0"/>
        <v>#N/A</v>
      </c>
      <c r="I68" s="24">
        <f>VLOOKUP($A68,FedFundsRates!$A$2:$MM$3000,MATCH("FedFundsRate",FedFundsRates!$A$2:$MM$2,0),FALSE)</f>
        <v>4.5666666666666664</v>
      </c>
    </row>
    <row r="69" spans="1:9" x14ac:dyDescent="0.25">
      <c r="A69" s="6">
        <v>26160</v>
      </c>
      <c r="B69" s="79">
        <f>VLOOKUP($A69,FedFundsRates!$A$2:$MM$3000,MATCH(B$2,FedFundsRates!$A$2:$MM$2,0),FALSE)</f>
        <v>4.5666666666666664</v>
      </c>
      <c r="C69" s="79" t="e">
        <f>VLOOKUP($A69,NaturalRateMeasures!$A$2:$MK$3000,MATCH(C$2,NaturalRateMeasures!$A$2:$MK$2,0),FALSE)</f>
        <v>#N/A</v>
      </c>
      <c r="D69" s="79">
        <f>VLOOKUP($A69,InflationTargetMeasures!$A$2:$MM$3000,MATCH(D$2,InflationTargetMeasures!$A$2:$MM$2,0),FALSE)</f>
        <v>2</v>
      </c>
      <c r="E69" s="79" t="e">
        <f>VLOOKUP($A69,GapMeasures!$A$2:$LA$3000,MATCH(E$2,GapMeasures!$A$2:$LA$2,0),FALSE)</f>
        <v>#N/A</v>
      </c>
      <c r="F69" s="79">
        <f>VLOOKUP($A69,InflationMeasures!$A$2:$LM$3000,MATCH(F$2,InflationMeasures!$A$2:$LM$2,0),FALSE)</f>
        <v>4.8424185039902756</v>
      </c>
      <c r="G69" s="25">
        <v>26160</v>
      </c>
      <c r="H69" s="24" t="e">
        <f t="shared" ref="H69:H132" si="1">$L$29*B69 + (1-$L$29)*(C69+D69+1.5*(F69-D69)+$L$31*E69)</f>
        <v>#N/A</v>
      </c>
      <c r="I69" s="24">
        <f>VLOOKUP($A69,FedFundsRates!$A$2:$MM$3000,MATCH("FedFundsRate",FedFundsRates!$A$2:$MM$2,0),FALSE)</f>
        <v>5.4766666666666666</v>
      </c>
    </row>
    <row r="70" spans="1:9" x14ac:dyDescent="0.25">
      <c r="A70" s="6">
        <v>26252</v>
      </c>
      <c r="B70" s="79">
        <f>VLOOKUP($A70,FedFundsRates!$A$2:$MM$3000,MATCH(B$2,FedFundsRates!$A$2:$MM$2,0),FALSE)</f>
        <v>5.4766666666666666</v>
      </c>
      <c r="C70" s="79" t="e">
        <f>VLOOKUP($A70,NaturalRateMeasures!$A$2:$MK$3000,MATCH(C$2,NaturalRateMeasures!$A$2:$MK$2,0),FALSE)</f>
        <v>#N/A</v>
      </c>
      <c r="D70" s="79">
        <f>VLOOKUP($A70,InflationTargetMeasures!$A$2:$MM$3000,MATCH(D$2,InflationTargetMeasures!$A$2:$MM$2,0),FALSE)</f>
        <v>2</v>
      </c>
      <c r="E70" s="79" t="e">
        <f>VLOOKUP($A70,GapMeasures!$A$2:$LA$3000,MATCH(E$2,GapMeasures!$A$2:$LA$2,0),FALSE)</f>
        <v>#N/A</v>
      </c>
      <c r="F70" s="79">
        <f>VLOOKUP($A70,InflationMeasures!$A$2:$LM$3000,MATCH(F$2,InflationMeasures!$A$2:$LM$2,0),FALSE)</f>
        <v>3.9749233026544095</v>
      </c>
      <c r="G70" s="25">
        <v>26252</v>
      </c>
      <c r="H70" s="24" t="e">
        <f t="shared" si="1"/>
        <v>#N/A</v>
      </c>
      <c r="I70" s="24">
        <f>VLOOKUP($A70,FedFundsRates!$A$2:$MM$3000,MATCH("FedFundsRate",FedFundsRates!$A$2:$MM$2,0),FALSE)</f>
        <v>4.75</v>
      </c>
    </row>
    <row r="71" spans="1:9" x14ac:dyDescent="0.25">
      <c r="A71" s="6">
        <v>26344</v>
      </c>
      <c r="B71" s="79">
        <f>VLOOKUP($A71,FedFundsRates!$A$2:$MM$3000,MATCH(B$2,FedFundsRates!$A$2:$MM$2,0),FALSE)</f>
        <v>4.75</v>
      </c>
      <c r="C71" s="79" t="e">
        <f>VLOOKUP($A71,NaturalRateMeasures!$A$2:$MK$3000,MATCH(C$2,NaturalRateMeasures!$A$2:$MK$2,0),FALSE)</f>
        <v>#N/A</v>
      </c>
      <c r="D71" s="79">
        <f>VLOOKUP($A71,InflationTargetMeasures!$A$2:$MM$3000,MATCH(D$2,InflationTargetMeasures!$A$2:$MM$2,0),FALSE)</f>
        <v>2</v>
      </c>
      <c r="E71" s="79" t="e">
        <f>VLOOKUP($A71,GapMeasures!$A$2:$LA$3000,MATCH(E$2,GapMeasures!$A$2:$LA$2,0),FALSE)</f>
        <v>#N/A</v>
      </c>
      <c r="F71" s="79">
        <f>VLOOKUP($A71,InflationMeasures!$A$2:$LM$3000,MATCH(F$2,InflationMeasures!$A$2:$LM$2,0),FALSE)</f>
        <v>3.6573586231120503</v>
      </c>
      <c r="G71" s="25">
        <v>26344</v>
      </c>
      <c r="H71" s="24" t="e">
        <f t="shared" si="1"/>
        <v>#N/A</v>
      </c>
      <c r="I71" s="24">
        <f>VLOOKUP($A71,FedFundsRates!$A$2:$MM$3000,MATCH("FedFundsRate",FedFundsRates!$A$2:$MM$2,0),FALSE)</f>
        <v>3.5466666666666669</v>
      </c>
    </row>
    <row r="72" spans="1:9" x14ac:dyDescent="0.25">
      <c r="A72" s="6">
        <v>26434</v>
      </c>
      <c r="B72" s="79">
        <f>VLOOKUP($A72,FedFundsRates!$A$2:$MM$3000,MATCH(B$2,FedFundsRates!$A$2:$MM$2,0),FALSE)</f>
        <v>3.5466666666666669</v>
      </c>
      <c r="C72" s="79" t="e">
        <f>VLOOKUP($A72,NaturalRateMeasures!$A$2:$MK$3000,MATCH(C$2,NaturalRateMeasures!$A$2:$MK$2,0),FALSE)</f>
        <v>#N/A</v>
      </c>
      <c r="D72" s="79">
        <f>VLOOKUP($A72,InflationTargetMeasures!$A$2:$MM$3000,MATCH(D$2,InflationTargetMeasures!$A$2:$MM$2,0),FALSE)</f>
        <v>2</v>
      </c>
      <c r="E72" s="79" t="e">
        <f>VLOOKUP($A72,GapMeasures!$A$2:$LA$3000,MATCH(E$2,GapMeasures!$A$2:$LA$2,0),FALSE)</f>
        <v>#N/A</v>
      </c>
      <c r="F72" s="79">
        <f>VLOOKUP($A72,InflationMeasures!$A$2:$LM$3000,MATCH(F$2,InflationMeasures!$A$2:$LM$2,0),FALSE)</f>
        <v>3.1819760375064954</v>
      </c>
      <c r="G72" s="25">
        <v>26434</v>
      </c>
      <c r="H72" s="24" t="e">
        <f t="shared" si="1"/>
        <v>#N/A</v>
      </c>
      <c r="I72" s="24">
        <f>VLOOKUP($A72,FedFundsRates!$A$2:$MM$3000,MATCH("FedFundsRate",FedFundsRates!$A$2:$MM$2,0),FALSE)</f>
        <v>4.3</v>
      </c>
    </row>
    <row r="73" spans="1:9" x14ac:dyDescent="0.25">
      <c r="A73" s="6">
        <v>26526</v>
      </c>
      <c r="B73" s="79">
        <f>VLOOKUP($A73,FedFundsRates!$A$2:$MM$3000,MATCH(B$2,FedFundsRates!$A$2:$MM$2,0),FALSE)</f>
        <v>4.3</v>
      </c>
      <c r="C73" s="79" t="e">
        <f>VLOOKUP($A73,NaturalRateMeasures!$A$2:$MK$3000,MATCH(C$2,NaturalRateMeasures!$A$2:$MK$2,0),FALSE)</f>
        <v>#N/A</v>
      </c>
      <c r="D73" s="79">
        <f>VLOOKUP($A73,InflationTargetMeasures!$A$2:$MM$3000,MATCH(D$2,InflationTargetMeasures!$A$2:$MM$2,0),FALSE)</f>
        <v>2</v>
      </c>
      <c r="E73" s="79" t="e">
        <f>VLOOKUP($A73,GapMeasures!$A$2:$LA$3000,MATCH(E$2,GapMeasures!$A$2:$LA$2,0),FALSE)</f>
        <v>#N/A</v>
      </c>
      <c r="F73" s="79">
        <f>VLOOKUP($A73,InflationMeasures!$A$2:$LM$3000,MATCH(F$2,InflationMeasures!$A$2:$LM$2,0),FALSE)</f>
        <v>2.9888616522599332</v>
      </c>
      <c r="G73" s="25">
        <v>26526</v>
      </c>
      <c r="H73" s="24" t="e">
        <f t="shared" si="1"/>
        <v>#N/A</v>
      </c>
      <c r="I73" s="24">
        <f>VLOOKUP($A73,FedFundsRates!$A$2:$MM$3000,MATCH("FedFundsRate",FedFundsRates!$A$2:$MM$2,0),FALSE)</f>
        <v>4.7433333333333332</v>
      </c>
    </row>
    <row r="74" spans="1:9" x14ac:dyDescent="0.25">
      <c r="A74" s="6">
        <v>26618</v>
      </c>
      <c r="B74" s="79">
        <f>VLOOKUP($A74,FedFundsRates!$A$2:$MM$3000,MATCH(B$2,FedFundsRates!$A$2:$MM$2,0),FALSE)</f>
        <v>4.7433333333333332</v>
      </c>
      <c r="C74" s="79" t="e">
        <f>VLOOKUP($A74,NaturalRateMeasures!$A$2:$MK$3000,MATCH(C$2,NaturalRateMeasures!$A$2:$MK$2,0),FALSE)</f>
        <v>#N/A</v>
      </c>
      <c r="D74" s="79">
        <f>VLOOKUP($A74,InflationTargetMeasures!$A$2:$MM$3000,MATCH(D$2,InflationTargetMeasures!$A$2:$MM$2,0),FALSE)</f>
        <v>2</v>
      </c>
      <c r="E74" s="79" t="e">
        <f>VLOOKUP($A74,GapMeasures!$A$2:$LA$3000,MATCH(E$2,GapMeasures!$A$2:$LA$2,0),FALSE)</f>
        <v>#N/A</v>
      </c>
      <c r="F74" s="79">
        <f>VLOOKUP($A74,InflationMeasures!$A$2:$LM$3000,MATCH(F$2,InflationMeasures!$A$2:$LM$2,0),FALSE)</f>
        <v>3.0489630104767906</v>
      </c>
      <c r="G74" s="25">
        <v>26618</v>
      </c>
      <c r="H74" s="24" t="e">
        <f t="shared" si="1"/>
        <v>#N/A</v>
      </c>
      <c r="I74" s="24">
        <f>VLOOKUP($A74,FedFundsRates!$A$2:$MM$3000,MATCH("FedFundsRate",FedFundsRates!$A$2:$MM$2,0),FALSE)</f>
        <v>5.1466666666666665</v>
      </c>
    </row>
    <row r="75" spans="1:9" x14ac:dyDescent="0.25">
      <c r="A75" s="6">
        <v>26710</v>
      </c>
      <c r="B75" s="79">
        <f>VLOOKUP($A75,FedFundsRates!$A$2:$MM$3000,MATCH(B$2,FedFundsRates!$A$2:$MM$2,0),FALSE)</f>
        <v>5.1466666666666665</v>
      </c>
      <c r="C75" s="79" t="e">
        <f>VLOOKUP($A75,NaturalRateMeasures!$A$2:$MK$3000,MATCH(C$2,NaturalRateMeasures!$A$2:$MK$2,0),FALSE)</f>
        <v>#N/A</v>
      </c>
      <c r="D75" s="79">
        <f>VLOOKUP($A75,InflationTargetMeasures!$A$2:$MM$3000,MATCH(D$2,InflationTargetMeasures!$A$2:$MM$2,0),FALSE)</f>
        <v>2</v>
      </c>
      <c r="E75" s="79" t="e">
        <f>VLOOKUP($A75,GapMeasures!$A$2:$LA$3000,MATCH(E$2,GapMeasures!$A$2:$LA$2,0),FALSE)</f>
        <v>#N/A</v>
      </c>
      <c r="F75" s="79">
        <f>VLOOKUP($A75,InflationMeasures!$A$2:$LM$3000,MATCH(F$2,InflationMeasures!$A$2:$LM$2,0),FALSE)</f>
        <v>2.7828370536659541</v>
      </c>
      <c r="G75" s="25">
        <v>26710</v>
      </c>
      <c r="H75" s="24" t="e">
        <f t="shared" si="1"/>
        <v>#N/A</v>
      </c>
      <c r="I75" s="24">
        <f>VLOOKUP($A75,FedFundsRates!$A$2:$MM$3000,MATCH("FedFundsRate",FedFundsRates!$A$2:$MM$2,0),FALSE)</f>
        <v>6.5366666666666662</v>
      </c>
    </row>
    <row r="76" spans="1:9" x14ac:dyDescent="0.25">
      <c r="A76" s="6">
        <v>26799</v>
      </c>
      <c r="B76" s="79">
        <f>VLOOKUP($A76,FedFundsRates!$A$2:$MM$3000,MATCH(B$2,FedFundsRates!$A$2:$MM$2,0),FALSE)</f>
        <v>6.5366666666666662</v>
      </c>
      <c r="C76" s="79" t="e">
        <f>VLOOKUP($A76,NaturalRateMeasures!$A$2:$MK$3000,MATCH(C$2,NaturalRateMeasures!$A$2:$MK$2,0),FALSE)</f>
        <v>#N/A</v>
      </c>
      <c r="D76" s="79">
        <f>VLOOKUP($A76,InflationTargetMeasures!$A$2:$MM$3000,MATCH(D$2,InflationTargetMeasures!$A$2:$MM$2,0),FALSE)</f>
        <v>2</v>
      </c>
      <c r="E76" s="79" t="e">
        <f>VLOOKUP($A76,GapMeasures!$A$2:$LA$3000,MATCH(E$2,GapMeasures!$A$2:$LA$2,0),FALSE)</f>
        <v>#N/A</v>
      </c>
      <c r="F76" s="79">
        <f>VLOOKUP($A76,InflationMeasures!$A$2:$LM$3000,MATCH(F$2,InflationMeasures!$A$2:$LM$2,0),FALSE)</f>
        <v>3.4835289663006641</v>
      </c>
      <c r="G76" s="25">
        <v>26799</v>
      </c>
      <c r="H76" s="24" t="e">
        <f t="shared" si="1"/>
        <v>#N/A</v>
      </c>
      <c r="I76" s="24">
        <f>VLOOKUP($A76,FedFundsRates!$A$2:$MM$3000,MATCH("FedFundsRate",FedFundsRates!$A$2:$MM$2,0),FALSE)</f>
        <v>7.8166666666666673</v>
      </c>
    </row>
    <row r="77" spans="1:9" x14ac:dyDescent="0.25">
      <c r="A77" s="6">
        <v>26891</v>
      </c>
      <c r="B77" s="79">
        <f>VLOOKUP($A77,FedFundsRates!$A$2:$MM$3000,MATCH(B$2,FedFundsRates!$A$2:$MM$2,0),FALSE)</f>
        <v>7.8166666666666673</v>
      </c>
      <c r="C77" s="79" t="e">
        <f>VLOOKUP($A77,NaturalRateMeasures!$A$2:$MK$3000,MATCH(C$2,NaturalRateMeasures!$A$2:$MK$2,0),FALSE)</f>
        <v>#N/A</v>
      </c>
      <c r="D77" s="79">
        <f>VLOOKUP($A77,InflationTargetMeasures!$A$2:$MM$3000,MATCH(D$2,InflationTargetMeasures!$A$2:$MM$2,0),FALSE)</f>
        <v>2</v>
      </c>
      <c r="E77" s="79" t="e">
        <f>VLOOKUP($A77,GapMeasures!$A$2:$LA$3000,MATCH(E$2,GapMeasures!$A$2:$LA$2,0),FALSE)</f>
        <v>#N/A</v>
      </c>
      <c r="F77" s="79">
        <f>VLOOKUP($A77,InflationMeasures!$A$2:$LM$3000,MATCH(F$2,InflationMeasures!$A$2:$LM$2,0),FALSE)</f>
        <v>4.0754969099715987</v>
      </c>
      <c r="G77" s="25">
        <v>26891</v>
      </c>
      <c r="H77" s="24" t="e">
        <f t="shared" si="1"/>
        <v>#N/A</v>
      </c>
      <c r="I77" s="24">
        <f>VLOOKUP($A77,FedFundsRates!$A$2:$MM$3000,MATCH("FedFundsRate",FedFundsRates!$A$2:$MM$2,0),FALSE)</f>
        <v>10.56</v>
      </c>
    </row>
    <row r="78" spans="1:9" x14ac:dyDescent="0.25">
      <c r="A78" s="6">
        <v>26983</v>
      </c>
      <c r="B78" s="79">
        <f>VLOOKUP($A78,FedFundsRates!$A$2:$MM$3000,MATCH(B$2,FedFundsRates!$A$2:$MM$2,0),FALSE)</f>
        <v>10.56</v>
      </c>
      <c r="C78" s="79" t="e">
        <f>VLOOKUP($A78,NaturalRateMeasures!$A$2:$MK$3000,MATCH(C$2,NaturalRateMeasures!$A$2:$MK$2,0),FALSE)</f>
        <v>#N/A</v>
      </c>
      <c r="D78" s="79">
        <f>VLOOKUP($A78,InflationTargetMeasures!$A$2:$MM$3000,MATCH(D$2,InflationTargetMeasures!$A$2:$MM$2,0),FALSE)</f>
        <v>2</v>
      </c>
      <c r="E78" s="79" t="e">
        <f>VLOOKUP($A78,GapMeasures!$A$2:$LA$3000,MATCH(E$2,GapMeasures!$A$2:$LA$2,0),FALSE)</f>
        <v>#N/A</v>
      </c>
      <c r="F78" s="79">
        <f>VLOOKUP($A78,InflationMeasures!$A$2:$LM$3000,MATCH(F$2,InflationMeasures!$A$2:$LM$2,0),FALSE)</f>
        <v>4.8676238692007656</v>
      </c>
      <c r="G78" s="25">
        <v>26983</v>
      </c>
      <c r="H78" s="24" t="e">
        <f t="shared" si="1"/>
        <v>#N/A</v>
      </c>
      <c r="I78" s="24">
        <f>VLOOKUP($A78,FedFundsRates!$A$2:$MM$3000,MATCH("FedFundsRate",FedFundsRates!$A$2:$MM$2,0),FALSE)</f>
        <v>9.9966666666666661</v>
      </c>
    </row>
    <row r="79" spans="1:9" x14ac:dyDescent="0.25">
      <c r="A79" s="6">
        <v>27075</v>
      </c>
      <c r="B79" s="79">
        <f>VLOOKUP($A79,FedFundsRates!$A$2:$MM$3000,MATCH(B$2,FedFundsRates!$A$2:$MM$2,0),FALSE)</f>
        <v>9.9966666666666661</v>
      </c>
      <c r="C79" s="79" t="e">
        <f>VLOOKUP($A79,NaturalRateMeasures!$A$2:$MK$3000,MATCH(C$2,NaturalRateMeasures!$A$2:$MK$2,0),FALSE)</f>
        <v>#N/A</v>
      </c>
      <c r="D79" s="79">
        <f>VLOOKUP($A79,InflationTargetMeasures!$A$2:$MM$3000,MATCH(D$2,InflationTargetMeasures!$A$2:$MM$2,0),FALSE)</f>
        <v>2</v>
      </c>
      <c r="E79" s="79" t="e">
        <f>VLOOKUP($A79,GapMeasures!$A$2:$LA$3000,MATCH(E$2,GapMeasures!$A$2:$LA$2,0),FALSE)</f>
        <v>#N/A</v>
      </c>
      <c r="F79" s="79">
        <f>VLOOKUP($A79,InflationMeasures!$A$2:$LM$3000,MATCH(F$2,InflationMeasures!$A$2:$LM$2,0),FALSE)</f>
        <v>5.9259869776642216</v>
      </c>
      <c r="G79" s="25">
        <v>27075</v>
      </c>
      <c r="H79" s="24" t="e">
        <f t="shared" si="1"/>
        <v>#N/A</v>
      </c>
      <c r="I79" s="24">
        <f>VLOOKUP($A79,FedFundsRates!$A$2:$MM$3000,MATCH("FedFundsRate",FedFundsRates!$A$2:$MM$2,0),FALSE)</f>
        <v>9.3233333333333324</v>
      </c>
    </row>
    <row r="80" spans="1:9" x14ac:dyDescent="0.25">
      <c r="A80" s="6">
        <v>27164</v>
      </c>
      <c r="B80" s="79">
        <f>VLOOKUP($A80,FedFundsRates!$A$2:$MM$3000,MATCH(B$2,FedFundsRates!$A$2:$MM$2,0),FALSE)</f>
        <v>9.3233333333333324</v>
      </c>
      <c r="C80" s="79" t="e">
        <f>VLOOKUP($A80,NaturalRateMeasures!$A$2:$MK$3000,MATCH(C$2,NaturalRateMeasures!$A$2:$MK$2,0),FALSE)</f>
        <v>#N/A</v>
      </c>
      <c r="D80" s="79">
        <f>VLOOKUP($A80,InflationTargetMeasures!$A$2:$MM$3000,MATCH(D$2,InflationTargetMeasures!$A$2:$MM$2,0),FALSE)</f>
        <v>2</v>
      </c>
      <c r="E80" s="79" t="e">
        <f>VLOOKUP($A80,GapMeasures!$A$2:$LA$3000,MATCH(E$2,GapMeasures!$A$2:$LA$2,0),FALSE)</f>
        <v>#N/A</v>
      </c>
      <c r="F80" s="79">
        <f>VLOOKUP($A80,InflationMeasures!$A$2:$LM$3000,MATCH(F$2,InflationMeasures!$A$2:$LM$2,0),FALSE)</f>
        <v>7.0984266373947946</v>
      </c>
      <c r="G80" s="25">
        <v>27164</v>
      </c>
      <c r="H80" s="24" t="e">
        <f t="shared" si="1"/>
        <v>#N/A</v>
      </c>
      <c r="I80" s="24">
        <f>VLOOKUP($A80,FedFundsRates!$A$2:$MM$3000,MATCH("FedFundsRate",FedFundsRates!$A$2:$MM$2,0),FALSE)</f>
        <v>11.25</v>
      </c>
    </row>
    <row r="81" spans="1:9" x14ac:dyDescent="0.25">
      <c r="A81" s="6">
        <v>27256</v>
      </c>
      <c r="B81" s="79">
        <f>VLOOKUP($A81,FedFundsRates!$A$2:$MM$3000,MATCH(B$2,FedFundsRates!$A$2:$MM$2,0),FALSE)</f>
        <v>11.25</v>
      </c>
      <c r="C81" s="79" t="e">
        <f>VLOOKUP($A81,NaturalRateMeasures!$A$2:$MK$3000,MATCH(C$2,NaturalRateMeasures!$A$2:$MK$2,0),FALSE)</f>
        <v>#N/A</v>
      </c>
      <c r="D81" s="79">
        <f>VLOOKUP($A81,InflationTargetMeasures!$A$2:$MM$3000,MATCH(D$2,InflationTargetMeasures!$A$2:$MM$2,0),FALSE)</f>
        <v>2</v>
      </c>
      <c r="E81" s="79" t="e">
        <f>VLOOKUP($A81,GapMeasures!$A$2:$LA$3000,MATCH(E$2,GapMeasures!$A$2:$LA$2,0),FALSE)</f>
        <v>#N/A</v>
      </c>
      <c r="F81" s="79">
        <f>VLOOKUP($A81,InflationMeasures!$A$2:$LM$3000,MATCH(F$2,InflationMeasures!$A$2:$LM$2,0),FALSE)</f>
        <v>8.7144920558497763</v>
      </c>
      <c r="G81" s="25">
        <v>27256</v>
      </c>
      <c r="H81" s="24" t="e">
        <f t="shared" si="1"/>
        <v>#N/A</v>
      </c>
      <c r="I81" s="24">
        <f>VLOOKUP($A81,FedFundsRates!$A$2:$MM$3000,MATCH("FedFundsRate",FedFundsRates!$A$2:$MM$2,0),FALSE)</f>
        <v>12.089999999999998</v>
      </c>
    </row>
    <row r="82" spans="1:9" x14ac:dyDescent="0.25">
      <c r="A82" s="6">
        <v>27348</v>
      </c>
      <c r="B82" s="79">
        <f>VLOOKUP($A82,FedFundsRates!$A$2:$MM$3000,MATCH(B$2,FedFundsRates!$A$2:$MM$2,0),FALSE)</f>
        <v>12.089999999999998</v>
      </c>
      <c r="C82" s="79" t="e">
        <f>VLOOKUP($A82,NaturalRateMeasures!$A$2:$MK$3000,MATCH(C$2,NaturalRateMeasures!$A$2:$MK$2,0),FALSE)</f>
        <v>#N/A</v>
      </c>
      <c r="D82" s="79">
        <f>VLOOKUP($A82,InflationTargetMeasures!$A$2:$MM$3000,MATCH(D$2,InflationTargetMeasures!$A$2:$MM$2,0),FALSE)</f>
        <v>2</v>
      </c>
      <c r="E82" s="79" t="e">
        <f>VLOOKUP($A82,GapMeasures!$A$2:$LA$3000,MATCH(E$2,GapMeasures!$A$2:$LA$2,0),FALSE)</f>
        <v>#N/A</v>
      </c>
      <c r="F82" s="79">
        <f>VLOOKUP($A82,InflationMeasures!$A$2:$LM$3000,MATCH(F$2,InflationMeasures!$A$2:$LM$2,0),FALSE)</f>
        <v>9.8413200902219842</v>
      </c>
      <c r="G82" s="25">
        <v>27348</v>
      </c>
      <c r="H82" s="24" t="e">
        <f t="shared" si="1"/>
        <v>#N/A</v>
      </c>
      <c r="I82" s="24">
        <f>VLOOKUP($A82,FedFundsRates!$A$2:$MM$3000,MATCH("FedFundsRate",FedFundsRates!$A$2:$MM$2,0),FALSE)</f>
        <v>9.3466666666666658</v>
      </c>
    </row>
    <row r="83" spans="1:9" x14ac:dyDescent="0.25">
      <c r="A83" s="6">
        <v>27440</v>
      </c>
      <c r="B83" s="79">
        <f>VLOOKUP($A83,FedFundsRates!$A$2:$MM$3000,MATCH(B$2,FedFundsRates!$A$2:$MM$2,0),FALSE)</f>
        <v>9.3466666666666658</v>
      </c>
      <c r="C83" s="79" t="e">
        <f>VLOOKUP($A83,NaturalRateMeasures!$A$2:$MK$3000,MATCH(C$2,NaturalRateMeasures!$A$2:$MK$2,0),FALSE)</f>
        <v>#N/A</v>
      </c>
      <c r="D83" s="79">
        <f>VLOOKUP($A83,InflationTargetMeasures!$A$2:$MM$3000,MATCH(D$2,InflationTargetMeasures!$A$2:$MM$2,0),FALSE)</f>
        <v>2</v>
      </c>
      <c r="E83" s="79" t="e">
        <f>VLOOKUP($A83,GapMeasures!$A$2:$LA$3000,MATCH(E$2,GapMeasures!$A$2:$LA$2,0),FALSE)</f>
        <v>#N/A</v>
      </c>
      <c r="F83" s="79">
        <f>VLOOKUP($A83,InflationMeasures!$A$2:$LM$3000,MATCH(F$2,InflationMeasures!$A$2:$LM$2,0),FALSE)</f>
        <v>10.103485838779957</v>
      </c>
      <c r="G83" s="25">
        <v>27440</v>
      </c>
      <c r="H83" s="24" t="e">
        <f t="shared" si="1"/>
        <v>#N/A</v>
      </c>
      <c r="I83" s="24">
        <f>VLOOKUP($A83,FedFundsRates!$A$2:$MM$3000,MATCH("FedFundsRate",FedFundsRates!$A$2:$MM$2,0),FALSE)</f>
        <v>6.3033333333333337</v>
      </c>
    </row>
    <row r="84" spans="1:9" x14ac:dyDescent="0.25">
      <c r="A84" s="6">
        <v>27529</v>
      </c>
      <c r="B84" s="79">
        <f>VLOOKUP($A84,FedFundsRates!$A$2:$MM$3000,MATCH(B$2,FedFundsRates!$A$2:$MM$2,0),FALSE)</f>
        <v>6.3033333333333337</v>
      </c>
      <c r="C84" s="79" t="e">
        <f>VLOOKUP($A84,NaturalRateMeasures!$A$2:$MK$3000,MATCH(C$2,NaturalRateMeasures!$A$2:$MK$2,0),FALSE)</f>
        <v>#N/A</v>
      </c>
      <c r="D84" s="79">
        <f>VLOOKUP($A84,InflationTargetMeasures!$A$2:$MM$3000,MATCH(D$2,InflationTargetMeasures!$A$2:$MM$2,0),FALSE)</f>
        <v>2</v>
      </c>
      <c r="E84" s="79" t="e">
        <f>VLOOKUP($A84,GapMeasures!$A$2:$LA$3000,MATCH(E$2,GapMeasures!$A$2:$LA$2,0),FALSE)</f>
        <v>#N/A</v>
      </c>
      <c r="F84" s="79">
        <f>VLOOKUP($A84,InflationMeasures!$A$2:$LM$3000,MATCH(F$2,InflationMeasures!$A$2:$LM$2,0),FALSE)</f>
        <v>9.0688228371863531</v>
      </c>
      <c r="G84" s="25">
        <v>27529</v>
      </c>
      <c r="H84" s="24" t="e">
        <f t="shared" si="1"/>
        <v>#N/A</v>
      </c>
      <c r="I84" s="24">
        <f>VLOOKUP($A84,FedFundsRates!$A$2:$MM$3000,MATCH("FedFundsRate",FedFundsRates!$A$2:$MM$2,0),FALSE)</f>
        <v>5.4200000000000008</v>
      </c>
    </row>
    <row r="85" spans="1:9" x14ac:dyDescent="0.25">
      <c r="A85" s="6">
        <v>27621</v>
      </c>
      <c r="B85" s="79">
        <f>VLOOKUP($A85,FedFundsRates!$A$2:$MM$3000,MATCH(B$2,FedFundsRates!$A$2:$MM$2,0),FALSE)</f>
        <v>5.4200000000000008</v>
      </c>
      <c r="C85" s="79" t="e">
        <f>VLOOKUP($A85,NaturalRateMeasures!$A$2:$MK$3000,MATCH(C$2,NaturalRateMeasures!$A$2:$MK$2,0),FALSE)</f>
        <v>#N/A</v>
      </c>
      <c r="D85" s="79">
        <f>VLOOKUP($A85,InflationTargetMeasures!$A$2:$MM$3000,MATCH(D$2,InflationTargetMeasures!$A$2:$MM$2,0),FALSE)</f>
        <v>2</v>
      </c>
      <c r="E85" s="79" t="e">
        <f>VLOOKUP($A85,GapMeasures!$A$2:$LA$3000,MATCH(E$2,GapMeasures!$A$2:$LA$2,0),FALSE)</f>
        <v>#N/A</v>
      </c>
      <c r="F85" s="79">
        <f>VLOOKUP($A85,InflationMeasures!$A$2:$LM$3000,MATCH(F$2,InflationMeasures!$A$2:$LM$2,0),FALSE)</f>
        <v>7.6284322409211791</v>
      </c>
      <c r="G85" s="25">
        <v>27621</v>
      </c>
      <c r="H85" s="24" t="e">
        <f t="shared" si="1"/>
        <v>#N/A</v>
      </c>
      <c r="I85" s="24">
        <f>VLOOKUP($A85,FedFundsRates!$A$2:$MM$3000,MATCH("FedFundsRate",FedFundsRates!$A$2:$MM$2,0),FALSE)</f>
        <v>6.1599999999999993</v>
      </c>
    </row>
    <row r="86" spans="1:9" x14ac:dyDescent="0.25">
      <c r="A86" s="6">
        <v>27713</v>
      </c>
      <c r="B86" s="79">
        <f>VLOOKUP($A86,FedFundsRates!$A$2:$MM$3000,MATCH(B$2,FedFundsRates!$A$2:$MM$2,0),FALSE)</f>
        <v>6.1599999999999993</v>
      </c>
      <c r="C86" s="79" t="e">
        <f>VLOOKUP($A86,NaturalRateMeasures!$A$2:$MK$3000,MATCH(C$2,NaturalRateMeasures!$A$2:$MK$2,0),FALSE)</f>
        <v>#N/A</v>
      </c>
      <c r="D86" s="79">
        <f>VLOOKUP($A86,InflationTargetMeasures!$A$2:$MM$3000,MATCH(D$2,InflationTargetMeasures!$A$2:$MM$2,0),FALSE)</f>
        <v>2</v>
      </c>
      <c r="E86" s="79" t="e">
        <f>VLOOKUP($A86,GapMeasures!$A$2:$LA$3000,MATCH(E$2,GapMeasures!$A$2:$LA$2,0),FALSE)</f>
        <v>#N/A</v>
      </c>
      <c r="F86" s="79">
        <f>VLOOKUP($A86,InflationMeasures!$A$2:$LM$3000,MATCH(F$2,InflationMeasures!$A$2:$LM$2,0),FALSE)</f>
        <v>6.7728222494416013</v>
      </c>
      <c r="G86" s="25">
        <v>27713</v>
      </c>
      <c r="H86" s="24" t="e">
        <f t="shared" si="1"/>
        <v>#N/A</v>
      </c>
      <c r="I86" s="24">
        <f>VLOOKUP($A86,FedFundsRates!$A$2:$MM$3000,MATCH("FedFundsRate",FedFundsRates!$A$2:$MM$2,0),FALSE)</f>
        <v>5.4133333333333331</v>
      </c>
    </row>
    <row r="87" spans="1:9" x14ac:dyDescent="0.25">
      <c r="A87" s="6">
        <v>27805</v>
      </c>
      <c r="B87" s="79">
        <f>VLOOKUP($A87,FedFundsRates!$A$2:$MM$3000,MATCH(B$2,FedFundsRates!$A$2:$MM$2,0),FALSE)</f>
        <v>5.4133333333333331</v>
      </c>
      <c r="C87" s="79" t="e">
        <f>VLOOKUP($A87,NaturalRateMeasures!$A$2:$MK$3000,MATCH(C$2,NaturalRateMeasures!$A$2:$MK$2,0),FALSE)</f>
        <v>#N/A</v>
      </c>
      <c r="D87" s="79">
        <f>VLOOKUP($A87,InflationTargetMeasures!$A$2:$MM$3000,MATCH(D$2,InflationTargetMeasures!$A$2:$MM$2,0),FALSE)</f>
        <v>2</v>
      </c>
      <c r="E87" s="79" t="e">
        <f>VLOOKUP($A87,GapMeasures!$A$2:$LA$3000,MATCH(E$2,GapMeasures!$A$2:$LA$2,0),FALSE)</f>
        <v>#N/A</v>
      </c>
      <c r="F87" s="79">
        <f>VLOOKUP($A87,InflationMeasures!$A$2:$LM$3000,MATCH(F$2,InflationMeasures!$A$2:$LM$2,0),FALSE)</f>
        <v>6.3142645136214259</v>
      </c>
      <c r="G87" s="25">
        <v>27805</v>
      </c>
      <c r="H87" s="24" t="e">
        <f t="shared" si="1"/>
        <v>#N/A</v>
      </c>
      <c r="I87" s="24">
        <f>VLOOKUP($A87,FedFundsRates!$A$2:$MM$3000,MATCH("FedFundsRate",FedFundsRates!$A$2:$MM$2,0),FALSE)</f>
        <v>4.8266666666666671</v>
      </c>
    </row>
    <row r="88" spans="1:9" x14ac:dyDescent="0.25">
      <c r="A88" s="6">
        <v>27895</v>
      </c>
      <c r="B88" s="79">
        <f>VLOOKUP($A88,FedFundsRates!$A$2:$MM$3000,MATCH(B$2,FedFundsRates!$A$2:$MM$2,0),FALSE)</f>
        <v>4.8266666666666671</v>
      </c>
      <c r="C88" s="79" t="e">
        <f>VLOOKUP($A88,NaturalRateMeasures!$A$2:$MK$3000,MATCH(C$2,NaturalRateMeasures!$A$2:$MK$2,0),FALSE)</f>
        <v>#N/A</v>
      </c>
      <c r="D88" s="79">
        <f>VLOOKUP($A88,InflationTargetMeasures!$A$2:$MM$3000,MATCH(D$2,InflationTargetMeasures!$A$2:$MM$2,0),FALSE)</f>
        <v>2</v>
      </c>
      <c r="E88" s="79" t="e">
        <f>VLOOKUP($A88,GapMeasures!$A$2:$LA$3000,MATCH(E$2,GapMeasures!$A$2:$LA$2,0),FALSE)</f>
        <v>#N/A</v>
      </c>
      <c r="F88" s="79">
        <f>VLOOKUP($A88,InflationMeasures!$A$2:$LM$3000,MATCH(F$2,InflationMeasures!$A$2:$LM$2,0),FALSE)</f>
        <v>5.975915355700967</v>
      </c>
      <c r="G88" s="25">
        <v>27895</v>
      </c>
      <c r="H88" s="24" t="e">
        <f t="shared" si="1"/>
        <v>#N/A</v>
      </c>
      <c r="I88" s="24">
        <f>VLOOKUP($A88,FedFundsRates!$A$2:$MM$3000,MATCH("FedFundsRate",FedFundsRates!$A$2:$MM$2,0),FALSE)</f>
        <v>5.1966666666666663</v>
      </c>
    </row>
    <row r="89" spans="1:9" x14ac:dyDescent="0.25">
      <c r="A89" s="6">
        <v>27987</v>
      </c>
      <c r="B89" s="79">
        <f>VLOOKUP($A89,FedFundsRates!$A$2:$MM$3000,MATCH(B$2,FedFundsRates!$A$2:$MM$2,0),FALSE)</f>
        <v>5.1966666666666663</v>
      </c>
      <c r="C89" s="79" t="e">
        <f>VLOOKUP($A89,NaturalRateMeasures!$A$2:$MK$3000,MATCH(C$2,NaturalRateMeasures!$A$2:$MK$2,0),FALSE)</f>
        <v>#N/A</v>
      </c>
      <c r="D89" s="79">
        <f>VLOOKUP($A89,InflationTargetMeasures!$A$2:$MM$3000,MATCH(D$2,InflationTargetMeasures!$A$2:$MM$2,0),FALSE)</f>
        <v>2</v>
      </c>
      <c r="E89" s="79" t="e">
        <f>VLOOKUP($A89,GapMeasures!$A$2:$LA$3000,MATCH(E$2,GapMeasures!$A$2:$LA$2,0),FALSE)</f>
        <v>#N/A</v>
      </c>
      <c r="F89" s="79">
        <f>VLOOKUP($A89,InflationMeasures!$A$2:$LM$3000,MATCH(F$2,InflationMeasures!$A$2:$LM$2,0),FALSE)</f>
        <v>6.0453314130919145</v>
      </c>
      <c r="G89" s="25">
        <v>27987</v>
      </c>
      <c r="H89" s="24" t="e">
        <f t="shared" si="1"/>
        <v>#N/A</v>
      </c>
      <c r="I89" s="24">
        <f>VLOOKUP($A89,FedFundsRates!$A$2:$MM$3000,MATCH("FedFundsRate",FedFundsRates!$A$2:$MM$2,0),FALSE)</f>
        <v>5.2833333333333332</v>
      </c>
    </row>
    <row r="90" spans="1:9" x14ac:dyDescent="0.25">
      <c r="A90" s="6">
        <v>28079</v>
      </c>
      <c r="B90" s="79">
        <f>VLOOKUP($A90,FedFundsRates!$A$2:$MM$3000,MATCH(B$2,FedFundsRates!$A$2:$MM$2,0),FALSE)</f>
        <v>5.2833333333333332</v>
      </c>
      <c r="C90" s="79" t="e">
        <f>VLOOKUP($A90,NaturalRateMeasures!$A$2:$MK$3000,MATCH(C$2,NaturalRateMeasures!$A$2:$MK$2,0),FALSE)</f>
        <v>#N/A</v>
      </c>
      <c r="D90" s="79">
        <f>VLOOKUP($A90,InflationTargetMeasures!$A$2:$MM$3000,MATCH(D$2,InflationTargetMeasures!$A$2:$MM$2,0),FALSE)</f>
        <v>2</v>
      </c>
      <c r="E90" s="79" t="e">
        <f>VLOOKUP($A90,GapMeasures!$A$2:$LA$3000,MATCH(E$2,GapMeasures!$A$2:$LA$2,0),FALSE)</f>
        <v>#N/A</v>
      </c>
      <c r="F90" s="79">
        <f>VLOOKUP($A90,InflationMeasures!$A$2:$LM$3000,MATCH(F$2,InflationMeasures!$A$2:$LM$2,0),FALSE)</f>
        <v>5.9788109858964766</v>
      </c>
      <c r="G90" s="25">
        <v>28079</v>
      </c>
      <c r="H90" s="24" t="e">
        <f t="shared" si="1"/>
        <v>#N/A</v>
      </c>
      <c r="I90" s="24">
        <f>VLOOKUP($A90,FedFundsRates!$A$2:$MM$3000,MATCH("FedFundsRate",FedFundsRates!$A$2:$MM$2,0),FALSE)</f>
        <v>4.8733333333333331</v>
      </c>
    </row>
    <row r="91" spans="1:9" x14ac:dyDescent="0.25">
      <c r="A91" s="6">
        <v>28171</v>
      </c>
      <c r="B91" s="79">
        <f>VLOOKUP($A91,FedFundsRates!$A$2:$MM$3000,MATCH(B$2,FedFundsRates!$A$2:$MM$2,0),FALSE)</f>
        <v>4.8733333333333331</v>
      </c>
      <c r="C91" s="79" t="e">
        <f>VLOOKUP($A91,NaturalRateMeasures!$A$2:$MK$3000,MATCH(C$2,NaturalRateMeasures!$A$2:$MK$2,0),FALSE)</f>
        <v>#N/A</v>
      </c>
      <c r="D91" s="79">
        <f>VLOOKUP($A91,InflationTargetMeasures!$A$2:$MM$3000,MATCH(D$2,InflationTargetMeasures!$A$2:$MM$2,0),FALSE)</f>
        <v>2</v>
      </c>
      <c r="E91" s="79" t="e">
        <f>VLOOKUP($A91,GapMeasures!$A$2:$LA$3000,MATCH(E$2,GapMeasures!$A$2:$LA$2,0),FALSE)</f>
        <v>#N/A</v>
      </c>
      <c r="F91" s="79">
        <f>VLOOKUP($A91,InflationMeasures!$A$2:$LM$3000,MATCH(F$2,InflationMeasures!$A$2:$LM$2,0),FALSE)</f>
        <v>6.1519542674820515</v>
      </c>
      <c r="G91" s="25">
        <v>28171</v>
      </c>
      <c r="H91" s="24" t="e">
        <f t="shared" si="1"/>
        <v>#N/A</v>
      </c>
      <c r="I91" s="24">
        <f>VLOOKUP($A91,FedFundsRates!$A$2:$MM$3000,MATCH("FedFundsRate",FedFundsRates!$A$2:$MM$2,0),FALSE)</f>
        <v>4.66</v>
      </c>
    </row>
    <row r="92" spans="1:9" x14ac:dyDescent="0.25">
      <c r="A92" s="6">
        <v>28260</v>
      </c>
      <c r="B92" s="79">
        <f>VLOOKUP($A92,FedFundsRates!$A$2:$MM$3000,MATCH(B$2,FedFundsRates!$A$2:$MM$2,0),FALSE)</f>
        <v>4.66</v>
      </c>
      <c r="C92" s="79" t="e">
        <f>VLOOKUP($A92,NaturalRateMeasures!$A$2:$MK$3000,MATCH(C$2,NaturalRateMeasures!$A$2:$MK$2,0),FALSE)</f>
        <v>#N/A</v>
      </c>
      <c r="D92" s="79">
        <f>VLOOKUP($A92,InflationTargetMeasures!$A$2:$MM$3000,MATCH(D$2,InflationTargetMeasures!$A$2:$MM$2,0),FALSE)</f>
        <v>2</v>
      </c>
      <c r="E92" s="79" t="e">
        <f>VLOOKUP($A92,GapMeasures!$A$2:$LA$3000,MATCH(E$2,GapMeasures!$A$2:$LA$2,0),FALSE)</f>
        <v>#N/A</v>
      </c>
      <c r="F92" s="79">
        <f>VLOOKUP($A92,InflationMeasures!$A$2:$LM$3000,MATCH(F$2,InflationMeasures!$A$2:$LM$2,0),FALSE)</f>
        <v>6.4961082465762265</v>
      </c>
      <c r="G92" s="25">
        <v>28260</v>
      </c>
      <c r="H92" s="24" t="e">
        <f t="shared" si="1"/>
        <v>#N/A</v>
      </c>
      <c r="I92" s="24">
        <f>VLOOKUP($A92,FedFundsRates!$A$2:$MM$3000,MATCH("FedFundsRate",FedFundsRates!$A$2:$MM$2,0),FALSE)</f>
        <v>5.1566666666666663</v>
      </c>
    </row>
    <row r="93" spans="1:9" x14ac:dyDescent="0.25">
      <c r="A93" s="6">
        <v>28352</v>
      </c>
      <c r="B93" s="79">
        <f>VLOOKUP($A93,FedFundsRates!$A$2:$MM$3000,MATCH(B$2,FedFundsRates!$A$2:$MM$2,0),FALSE)</f>
        <v>5.1566666666666663</v>
      </c>
      <c r="C93" s="79" t="e">
        <f>VLOOKUP($A93,NaturalRateMeasures!$A$2:$MK$3000,MATCH(C$2,NaturalRateMeasures!$A$2:$MK$2,0),FALSE)</f>
        <v>#N/A</v>
      </c>
      <c r="D93" s="79">
        <f>VLOOKUP($A93,InflationTargetMeasures!$A$2:$MM$3000,MATCH(D$2,InflationTargetMeasures!$A$2:$MM$2,0),FALSE)</f>
        <v>2</v>
      </c>
      <c r="E93" s="79" t="e">
        <f>VLOOKUP($A93,GapMeasures!$A$2:$LA$3000,MATCH(E$2,GapMeasures!$A$2:$LA$2,0),FALSE)</f>
        <v>#N/A</v>
      </c>
      <c r="F93" s="79">
        <f>VLOOKUP($A93,InflationMeasures!$A$2:$LM$3000,MATCH(F$2,InflationMeasures!$A$2:$LM$2,0),FALSE)</f>
        <v>6.5963913858889001</v>
      </c>
      <c r="G93" s="25">
        <v>28352</v>
      </c>
      <c r="H93" s="24" t="e">
        <f t="shared" si="1"/>
        <v>#N/A</v>
      </c>
      <c r="I93" s="24">
        <f>VLOOKUP($A93,FedFundsRates!$A$2:$MM$3000,MATCH("FedFundsRate",FedFundsRates!$A$2:$MM$2,0),FALSE)</f>
        <v>5.82</v>
      </c>
    </row>
    <row r="94" spans="1:9" x14ac:dyDescent="0.25">
      <c r="A94" s="6">
        <v>28444</v>
      </c>
      <c r="B94" s="79">
        <f>VLOOKUP($A94,FedFundsRates!$A$2:$MM$3000,MATCH(B$2,FedFundsRates!$A$2:$MM$2,0),FALSE)</f>
        <v>5.82</v>
      </c>
      <c r="C94" s="79" t="e">
        <f>VLOOKUP($A94,NaturalRateMeasures!$A$2:$MK$3000,MATCH(C$2,NaturalRateMeasures!$A$2:$MK$2,0),FALSE)</f>
        <v>#N/A</v>
      </c>
      <c r="D94" s="79">
        <f>VLOOKUP($A94,InflationTargetMeasures!$A$2:$MM$3000,MATCH(D$2,InflationTargetMeasures!$A$2:$MM$2,0),FALSE)</f>
        <v>2</v>
      </c>
      <c r="E94" s="79" t="e">
        <f>VLOOKUP($A94,GapMeasures!$A$2:$LA$3000,MATCH(E$2,GapMeasures!$A$2:$LA$2,0),FALSE)</f>
        <v>#N/A</v>
      </c>
      <c r="F94" s="79">
        <f>VLOOKUP($A94,InflationMeasures!$A$2:$LM$3000,MATCH(F$2,InflationMeasures!$A$2:$LM$2,0),FALSE)</f>
        <v>6.4788283985991679</v>
      </c>
      <c r="G94" s="25">
        <v>28444</v>
      </c>
      <c r="H94" s="24" t="e">
        <f t="shared" si="1"/>
        <v>#N/A</v>
      </c>
      <c r="I94" s="24">
        <f>VLOOKUP($A94,FedFundsRates!$A$2:$MM$3000,MATCH("FedFundsRate",FedFundsRates!$A$2:$MM$2,0),FALSE)</f>
        <v>6.5133333333333328</v>
      </c>
    </row>
    <row r="95" spans="1:9" x14ac:dyDescent="0.25">
      <c r="A95" s="6">
        <v>28536</v>
      </c>
      <c r="B95" s="79">
        <f>VLOOKUP($A95,FedFundsRates!$A$2:$MM$3000,MATCH(B$2,FedFundsRates!$A$2:$MM$2,0),FALSE)</f>
        <v>6.5133333333333328</v>
      </c>
      <c r="C95" s="79" t="e">
        <f>VLOOKUP($A95,NaturalRateMeasures!$A$2:$MK$3000,MATCH(C$2,NaturalRateMeasures!$A$2:$MK$2,0),FALSE)</f>
        <v>#N/A</v>
      </c>
      <c r="D95" s="79">
        <f>VLOOKUP($A95,InflationTargetMeasures!$A$2:$MM$3000,MATCH(D$2,InflationTargetMeasures!$A$2:$MM$2,0),FALSE)</f>
        <v>2</v>
      </c>
      <c r="E95" s="79" t="e">
        <f>VLOOKUP($A95,GapMeasures!$A$2:$LA$3000,MATCH(E$2,GapMeasures!$A$2:$LA$2,0),FALSE)</f>
        <v>#N/A</v>
      </c>
      <c r="F95" s="79">
        <f>VLOOKUP($A95,InflationMeasures!$A$2:$LM$3000,MATCH(F$2,InflationMeasures!$A$2:$LM$2,0),FALSE)</f>
        <v>6.3496039324963061</v>
      </c>
      <c r="G95" s="25">
        <v>28536</v>
      </c>
      <c r="H95" s="24" t="e">
        <f t="shared" si="1"/>
        <v>#N/A</v>
      </c>
      <c r="I95" s="24">
        <f>VLOOKUP($A95,FedFundsRates!$A$2:$MM$3000,MATCH("FedFundsRate",FedFundsRates!$A$2:$MM$2,0),FALSE)</f>
        <v>6.7566666666666668</v>
      </c>
    </row>
    <row r="96" spans="1:9" x14ac:dyDescent="0.25">
      <c r="A96" s="6">
        <v>28625</v>
      </c>
      <c r="B96" s="79">
        <f>VLOOKUP($A96,FedFundsRates!$A$2:$MM$3000,MATCH(B$2,FedFundsRates!$A$2:$MM$2,0),FALSE)</f>
        <v>6.7566666666666668</v>
      </c>
      <c r="C96" s="79" t="e">
        <f>VLOOKUP($A96,NaturalRateMeasures!$A$2:$MK$3000,MATCH(C$2,NaturalRateMeasures!$A$2:$MK$2,0),FALSE)</f>
        <v>#N/A</v>
      </c>
      <c r="D96" s="79">
        <f>VLOOKUP($A96,InflationTargetMeasures!$A$2:$MM$3000,MATCH(D$2,InflationTargetMeasures!$A$2:$MM$2,0),FALSE)</f>
        <v>2</v>
      </c>
      <c r="E96" s="79" t="e">
        <f>VLOOKUP($A96,GapMeasures!$A$2:$LA$3000,MATCH(E$2,GapMeasures!$A$2:$LA$2,0),FALSE)</f>
        <v>#N/A</v>
      </c>
      <c r="F96" s="79">
        <f>VLOOKUP($A96,InflationMeasures!$A$2:$LM$3000,MATCH(F$2,InflationMeasures!$A$2:$LM$2,0),FALSE)</f>
        <v>6.556264841027537</v>
      </c>
      <c r="G96" s="25">
        <v>28625</v>
      </c>
      <c r="H96" s="24" t="e">
        <f t="shared" si="1"/>
        <v>#N/A</v>
      </c>
      <c r="I96" s="24">
        <f>VLOOKUP($A96,FedFundsRates!$A$2:$MM$3000,MATCH("FedFundsRate",FedFundsRates!$A$2:$MM$2,0),FALSE)</f>
        <v>7.2833333333333341</v>
      </c>
    </row>
    <row r="97" spans="1:9" x14ac:dyDescent="0.25">
      <c r="A97" s="6">
        <v>28717</v>
      </c>
      <c r="B97" s="79">
        <f>VLOOKUP($A97,FedFundsRates!$A$2:$MM$3000,MATCH(B$2,FedFundsRates!$A$2:$MM$2,0),FALSE)</f>
        <v>7.2833333333333341</v>
      </c>
      <c r="C97" s="79" t="e">
        <f>VLOOKUP($A97,NaturalRateMeasures!$A$2:$MK$3000,MATCH(C$2,NaturalRateMeasures!$A$2:$MK$2,0),FALSE)</f>
        <v>#N/A</v>
      </c>
      <c r="D97" s="79">
        <f>VLOOKUP($A97,InflationTargetMeasures!$A$2:$MM$3000,MATCH(D$2,InflationTargetMeasures!$A$2:$MM$2,0),FALSE)</f>
        <v>2</v>
      </c>
      <c r="E97" s="79" t="e">
        <f>VLOOKUP($A97,GapMeasures!$A$2:$LA$3000,MATCH(E$2,GapMeasures!$A$2:$LA$2,0),FALSE)</f>
        <v>#N/A</v>
      </c>
      <c r="F97" s="79">
        <f>VLOOKUP($A97,InflationMeasures!$A$2:$LM$3000,MATCH(F$2,InflationMeasures!$A$2:$LM$2,0),FALSE)</f>
        <v>6.6128738700479195</v>
      </c>
      <c r="G97" s="25">
        <v>28717</v>
      </c>
      <c r="H97" s="24" t="e">
        <f t="shared" si="1"/>
        <v>#N/A</v>
      </c>
      <c r="I97" s="24">
        <f>VLOOKUP($A97,FedFundsRates!$A$2:$MM$3000,MATCH("FedFundsRate",FedFundsRates!$A$2:$MM$2,0),FALSE)</f>
        <v>8.1</v>
      </c>
    </row>
    <row r="98" spans="1:9" x14ac:dyDescent="0.25">
      <c r="A98" s="6">
        <v>28809</v>
      </c>
      <c r="B98" s="79">
        <f>VLOOKUP($A98,FedFundsRates!$A$2:$MM$3000,MATCH(B$2,FedFundsRates!$A$2:$MM$2,0),FALSE)</f>
        <v>8.1</v>
      </c>
      <c r="C98" s="79" t="e">
        <f>VLOOKUP($A98,NaturalRateMeasures!$A$2:$MK$3000,MATCH(C$2,NaturalRateMeasures!$A$2:$MK$2,0),FALSE)</f>
        <v>#N/A</v>
      </c>
      <c r="D98" s="79">
        <f>VLOOKUP($A98,InflationTargetMeasures!$A$2:$MM$3000,MATCH(D$2,InflationTargetMeasures!$A$2:$MM$2,0),FALSE)</f>
        <v>2</v>
      </c>
      <c r="E98" s="79" t="e">
        <f>VLOOKUP($A98,GapMeasures!$A$2:$LA$3000,MATCH(E$2,GapMeasures!$A$2:$LA$2,0),FALSE)</f>
        <v>#N/A</v>
      </c>
      <c r="F98" s="79">
        <f>VLOOKUP($A98,InflationMeasures!$A$2:$LM$3000,MATCH(F$2,InflationMeasures!$A$2:$LM$2,0),FALSE)</f>
        <v>6.9726416504709343</v>
      </c>
      <c r="G98" s="25">
        <v>28809</v>
      </c>
      <c r="H98" s="24" t="e">
        <f t="shared" si="1"/>
        <v>#N/A</v>
      </c>
      <c r="I98" s="24">
        <f>VLOOKUP($A98,FedFundsRates!$A$2:$MM$3000,MATCH("FedFundsRate",FedFundsRates!$A$2:$MM$2,0),FALSE)</f>
        <v>9.5833333333333339</v>
      </c>
    </row>
    <row r="99" spans="1:9" x14ac:dyDescent="0.25">
      <c r="A99" s="6">
        <v>28901</v>
      </c>
      <c r="B99" s="79">
        <f>VLOOKUP($A99,FedFundsRates!$A$2:$MM$3000,MATCH(B$2,FedFundsRates!$A$2:$MM$2,0),FALSE)</f>
        <v>9.5833333333333339</v>
      </c>
      <c r="C99" s="79" t="e">
        <f>VLOOKUP($A99,NaturalRateMeasures!$A$2:$MK$3000,MATCH(C$2,NaturalRateMeasures!$A$2:$MK$2,0),FALSE)</f>
        <v>#N/A</v>
      </c>
      <c r="D99" s="79">
        <f>VLOOKUP($A99,InflationTargetMeasures!$A$2:$MM$3000,MATCH(D$2,InflationTargetMeasures!$A$2:$MM$2,0),FALSE)</f>
        <v>2</v>
      </c>
      <c r="E99" s="79" t="e">
        <f>VLOOKUP($A99,GapMeasures!$A$2:$LA$3000,MATCH(E$2,GapMeasures!$A$2:$LA$2,0),FALSE)</f>
        <v>#N/A</v>
      </c>
      <c r="F99" s="79">
        <f>VLOOKUP($A99,InflationMeasures!$A$2:$LM$3000,MATCH(F$2,InflationMeasures!$A$2:$LM$2,0),FALSE)</f>
        <v>6.768333971207352</v>
      </c>
      <c r="G99" s="25">
        <v>28901</v>
      </c>
      <c r="H99" s="24" t="e">
        <f t="shared" si="1"/>
        <v>#N/A</v>
      </c>
      <c r="I99" s="24">
        <f>VLOOKUP($A99,FedFundsRates!$A$2:$MM$3000,MATCH("FedFundsRate",FedFundsRates!$A$2:$MM$2,0),FALSE)</f>
        <v>10.073333333333334</v>
      </c>
    </row>
    <row r="100" spans="1:9" x14ac:dyDescent="0.25">
      <c r="A100" s="6">
        <v>28990</v>
      </c>
      <c r="B100" s="79">
        <f>VLOOKUP($A100,FedFundsRates!$A$2:$MM$3000,MATCH(B$2,FedFundsRates!$A$2:$MM$2,0),FALSE)</f>
        <v>10.073333333333334</v>
      </c>
      <c r="C100" s="79" t="e">
        <f>VLOOKUP($A100,NaturalRateMeasures!$A$2:$MK$3000,MATCH(C$2,NaturalRateMeasures!$A$2:$MK$2,0),FALSE)</f>
        <v>#N/A</v>
      </c>
      <c r="D100" s="79">
        <f>VLOOKUP($A100,InflationTargetMeasures!$A$2:$MM$3000,MATCH(D$2,InflationTargetMeasures!$A$2:$MM$2,0),FALSE)</f>
        <v>2</v>
      </c>
      <c r="E100" s="79" t="e">
        <f>VLOOKUP($A100,GapMeasures!$A$2:$LA$3000,MATCH(E$2,GapMeasures!$A$2:$LA$2,0),FALSE)</f>
        <v>#N/A</v>
      </c>
      <c r="F100" s="79">
        <f>VLOOKUP($A100,InflationMeasures!$A$2:$LM$3000,MATCH(F$2,InflationMeasures!$A$2:$LM$2,0),FALSE)</f>
        <v>7.264202818858001</v>
      </c>
      <c r="G100" s="25">
        <v>28990</v>
      </c>
      <c r="H100" s="24" t="e">
        <f t="shared" si="1"/>
        <v>#N/A</v>
      </c>
      <c r="I100" s="24">
        <f>VLOOKUP($A100,FedFundsRates!$A$2:$MM$3000,MATCH("FedFundsRate",FedFundsRates!$A$2:$MM$2,0),FALSE)</f>
        <v>10.18</v>
      </c>
    </row>
    <row r="101" spans="1:9" x14ac:dyDescent="0.25">
      <c r="A101" s="6">
        <v>29082</v>
      </c>
      <c r="B101" s="79">
        <f>VLOOKUP($A101,FedFundsRates!$A$2:$MM$3000,MATCH(B$2,FedFundsRates!$A$2:$MM$2,0),FALSE)</f>
        <v>10.18</v>
      </c>
      <c r="C101" s="79" t="e">
        <f>VLOOKUP($A101,NaturalRateMeasures!$A$2:$MK$3000,MATCH(C$2,NaturalRateMeasures!$A$2:$MK$2,0),FALSE)</f>
        <v>#N/A</v>
      </c>
      <c r="D101" s="79">
        <f>VLOOKUP($A101,InflationTargetMeasures!$A$2:$MM$3000,MATCH(D$2,InflationTargetMeasures!$A$2:$MM$2,0),FALSE)</f>
        <v>2</v>
      </c>
      <c r="E101" s="79" t="e">
        <f>VLOOKUP($A101,GapMeasures!$A$2:$LA$3000,MATCH(E$2,GapMeasures!$A$2:$LA$2,0),FALSE)</f>
        <v>#N/A</v>
      </c>
      <c r="F101" s="79">
        <f>VLOOKUP($A101,InflationMeasures!$A$2:$LM$3000,MATCH(F$2,InflationMeasures!$A$2:$LM$2,0),FALSE)</f>
        <v>7.400557673703978</v>
      </c>
      <c r="G101" s="25">
        <v>29082</v>
      </c>
      <c r="H101" s="24" t="e">
        <f t="shared" si="1"/>
        <v>#N/A</v>
      </c>
      <c r="I101" s="24">
        <f>VLOOKUP($A101,FedFundsRates!$A$2:$MM$3000,MATCH("FedFundsRate",FedFundsRates!$A$2:$MM$2,0),FALSE)</f>
        <v>10.946666666666667</v>
      </c>
    </row>
    <row r="102" spans="1:9" x14ac:dyDescent="0.25">
      <c r="A102" s="6">
        <v>29174</v>
      </c>
      <c r="B102" s="79">
        <f>VLOOKUP($A102,FedFundsRates!$A$2:$MM$3000,MATCH(B$2,FedFundsRates!$A$2:$MM$2,0),FALSE)</f>
        <v>10.946666666666667</v>
      </c>
      <c r="C102" s="79" t="e">
        <f>VLOOKUP($A102,NaturalRateMeasures!$A$2:$MK$3000,MATCH(C$2,NaturalRateMeasures!$A$2:$MK$2,0),FALSE)</f>
        <v>#N/A</v>
      </c>
      <c r="D102" s="79">
        <f>VLOOKUP($A102,InflationTargetMeasures!$A$2:$MM$3000,MATCH(D$2,InflationTargetMeasures!$A$2:$MM$2,0),FALSE)</f>
        <v>2</v>
      </c>
      <c r="E102" s="79" t="e">
        <f>VLOOKUP($A102,GapMeasures!$A$2:$LA$3000,MATCH(E$2,GapMeasures!$A$2:$LA$2,0),FALSE)</f>
        <v>#N/A</v>
      </c>
      <c r="F102" s="79">
        <f>VLOOKUP($A102,InflationMeasures!$A$2:$LM$3000,MATCH(F$2,InflationMeasures!$A$2:$LM$2,0),FALSE)</f>
        <v>7.7060681443385404</v>
      </c>
      <c r="G102" s="25">
        <v>29174</v>
      </c>
      <c r="H102" s="24" t="e">
        <f t="shared" si="1"/>
        <v>#N/A</v>
      </c>
      <c r="I102" s="24">
        <f>VLOOKUP($A102,FedFundsRates!$A$2:$MM$3000,MATCH("FedFundsRate",FedFundsRates!$A$2:$MM$2,0),FALSE)</f>
        <v>13.576666666666666</v>
      </c>
    </row>
    <row r="103" spans="1:9" x14ac:dyDescent="0.25">
      <c r="A103" s="6">
        <v>29266</v>
      </c>
      <c r="B103" s="79">
        <f>VLOOKUP($A103,FedFundsRates!$A$2:$MM$3000,MATCH(B$2,FedFundsRates!$A$2:$MM$2,0),FALSE)</f>
        <v>13.576666666666666</v>
      </c>
      <c r="C103" s="79" t="e">
        <f>VLOOKUP($A103,NaturalRateMeasures!$A$2:$MK$3000,MATCH(C$2,NaturalRateMeasures!$A$2:$MK$2,0),FALSE)</f>
        <v>#N/A</v>
      </c>
      <c r="D103" s="79">
        <f>VLOOKUP($A103,InflationTargetMeasures!$A$2:$MM$3000,MATCH(D$2,InflationTargetMeasures!$A$2:$MM$2,0),FALSE)</f>
        <v>2</v>
      </c>
      <c r="E103" s="79" t="e">
        <f>VLOOKUP($A103,GapMeasures!$A$2:$LA$3000,MATCH(E$2,GapMeasures!$A$2:$LA$2,0),FALSE)</f>
        <v>#N/A</v>
      </c>
      <c r="F103" s="79">
        <f>VLOOKUP($A103,InflationMeasures!$A$2:$LM$3000,MATCH(F$2,InflationMeasures!$A$2:$LM$2,0),FALSE)</f>
        <v>8.8540230518943339</v>
      </c>
      <c r="G103" s="25">
        <v>29266</v>
      </c>
      <c r="H103" s="24" t="e">
        <f t="shared" si="1"/>
        <v>#N/A</v>
      </c>
      <c r="I103" s="24">
        <f>VLOOKUP($A103,FedFundsRates!$A$2:$MM$3000,MATCH("FedFundsRate",FedFundsRates!$A$2:$MM$2,0),FALSE)</f>
        <v>15.046666666666667</v>
      </c>
    </row>
    <row r="104" spans="1:9" x14ac:dyDescent="0.25">
      <c r="A104" s="6">
        <v>29356</v>
      </c>
      <c r="B104" s="79">
        <f>VLOOKUP($A104,FedFundsRates!$A$2:$MM$3000,MATCH(B$2,FedFundsRates!$A$2:$MM$2,0),FALSE)</f>
        <v>15.046666666666667</v>
      </c>
      <c r="C104" s="79" t="e">
        <f>VLOOKUP($A104,NaturalRateMeasures!$A$2:$MK$3000,MATCH(C$2,NaturalRateMeasures!$A$2:$MK$2,0),FALSE)</f>
        <v>#N/A</v>
      </c>
      <c r="D104" s="79">
        <f>VLOOKUP($A104,InflationTargetMeasures!$A$2:$MM$3000,MATCH(D$2,InflationTargetMeasures!$A$2:$MM$2,0),FALSE)</f>
        <v>2</v>
      </c>
      <c r="E104" s="79" t="e">
        <f>VLOOKUP($A104,GapMeasures!$A$2:$LA$3000,MATCH(E$2,GapMeasures!$A$2:$LA$2,0),FALSE)</f>
        <v>#N/A</v>
      </c>
      <c r="F104" s="79">
        <f>VLOOKUP($A104,InflationMeasures!$A$2:$LM$3000,MATCH(F$2,InflationMeasures!$A$2:$LM$2,0),FALSE)</f>
        <v>8.895664139438253</v>
      </c>
      <c r="G104" s="25">
        <v>29356</v>
      </c>
      <c r="H104" s="24" t="e">
        <f t="shared" si="1"/>
        <v>#N/A</v>
      </c>
      <c r="I104" s="24">
        <f>VLOOKUP($A104,FedFundsRates!$A$2:$MM$3000,MATCH("FedFundsRate",FedFundsRates!$A$2:$MM$2,0),FALSE)</f>
        <v>12.686666666666667</v>
      </c>
    </row>
    <row r="105" spans="1:9" x14ac:dyDescent="0.25">
      <c r="A105" s="6">
        <v>29448</v>
      </c>
      <c r="B105" s="79">
        <f>VLOOKUP($A105,FedFundsRates!$A$2:$MM$3000,MATCH(B$2,FedFundsRates!$A$2:$MM$2,0),FALSE)</f>
        <v>12.686666666666667</v>
      </c>
      <c r="C105" s="79" t="e">
        <f>VLOOKUP($A105,NaturalRateMeasures!$A$2:$MK$3000,MATCH(C$2,NaturalRateMeasures!$A$2:$MK$2,0),FALSE)</f>
        <v>#N/A</v>
      </c>
      <c r="D105" s="79">
        <f>VLOOKUP($A105,InflationTargetMeasures!$A$2:$MM$3000,MATCH(D$2,InflationTargetMeasures!$A$2:$MM$2,0),FALSE)</f>
        <v>2</v>
      </c>
      <c r="E105" s="79" t="e">
        <f>VLOOKUP($A105,GapMeasures!$A$2:$LA$3000,MATCH(E$2,GapMeasures!$A$2:$LA$2,0),FALSE)</f>
        <v>#N/A</v>
      </c>
      <c r="F105" s="79">
        <f>VLOOKUP($A105,InflationMeasures!$A$2:$LM$3000,MATCH(F$2,InflationMeasures!$A$2:$LM$2,0),FALSE)</f>
        <v>9.3040506530320357</v>
      </c>
      <c r="G105" s="25">
        <v>29448</v>
      </c>
      <c r="H105" s="24" t="e">
        <f t="shared" si="1"/>
        <v>#N/A</v>
      </c>
      <c r="I105" s="24">
        <f>VLOOKUP($A105,FedFundsRates!$A$2:$MM$3000,MATCH("FedFundsRate",FedFundsRates!$A$2:$MM$2,0),FALSE)</f>
        <v>9.836666666666666</v>
      </c>
    </row>
    <row r="106" spans="1:9" x14ac:dyDescent="0.25">
      <c r="A106" s="6">
        <v>29540</v>
      </c>
      <c r="B106" s="79">
        <f>VLOOKUP($A106,FedFundsRates!$A$2:$MM$3000,MATCH(B$2,FedFundsRates!$A$2:$MM$2,0),FALSE)</f>
        <v>9.836666666666666</v>
      </c>
      <c r="C106" s="79" t="e">
        <f>VLOOKUP($A106,NaturalRateMeasures!$A$2:$MK$3000,MATCH(C$2,NaturalRateMeasures!$A$2:$MK$2,0),FALSE)</f>
        <v>#N/A</v>
      </c>
      <c r="D106" s="79">
        <f>VLOOKUP($A106,InflationTargetMeasures!$A$2:$MM$3000,MATCH(D$2,InflationTargetMeasures!$A$2:$MM$2,0),FALSE)</f>
        <v>2</v>
      </c>
      <c r="E106" s="79" t="e">
        <f>VLOOKUP($A106,GapMeasures!$A$2:$LA$3000,MATCH(E$2,GapMeasures!$A$2:$LA$2,0),FALSE)</f>
        <v>#N/A</v>
      </c>
      <c r="F106" s="79">
        <f>VLOOKUP($A106,InflationMeasures!$A$2:$LM$3000,MATCH(F$2,InflationMeasures!$A$2:$LM$2,0),FALSE)</f>
        <v>9.6797633258940188</v>
      </c>
      <c r="G106" s="25">
        <v>29540</v>
      </c>
      <c r="H106" s="24" t="e">
        <f t="shared" si="1"/>
        <v>#N/A</v>
      </c>
      <c r="I106" s="24">
        <f>VLOOKUP($A106,FedFundsRates!$A$2:$MM$3000,MATCH("FedFundsRate",FedFundsRates!$A$2:$MM$2,0),FALSE)</f>
        <v>15.853333333333333</v>
      </c>
    </row>
    <row r="107" spans="1:9" x14ac:dyDescent="0.25">
      <c r="A107" s="6">
        <v>29632</v>
      </c>
      <c r="B107" s="79">
        <f>VLOOKUP($A107,FedFundsRates!$A$2:$MM$3000,MATCH(B$2,FedFundsRates!$A$2:$MM$2,0),FALSE)</f>
        <v>15.853333333333333</v>
      </c>
      <c r="C107" s="79" t="e">
        <f>VLOOKUP($A107,NaturalRateMeasures!$A$2:$MK$3000,MATCH(C$2,NaturalRateMeasures!$A$2:$MK$2,0),FALSE)</f>
        <v>#N/A</v>
      </c>
      <c r="D107" s="79">
        <f>VLOOKUP($A107,InflationTargetMeasures!$A$2:$MM$3000,MATCH(D$2,InflationTargetMeasures!$A$2:$MM$2,0),FALSE)</f>
        <v>2</v>
      </c>
      <c r="E107" s="79" t="e">
        <f>VLOOKUP($A107,GapMeasures!$A$2:$LA$3000,MATCH(E$2,GapMeasures!$A$2:$LA$2,0),FALSE)</f>
        <v>#N/A</v>
      </c>
      <c r="F107" s="79">
        <f>VLOOKUP($A107,InflationMeasures!$A$2:$LM$3000,MATCH(F$2,InflationMeasures!$A$2:$LM$2,0),FALSE)</f>
        <v>9.4358740532461951</v>
      </c>
      <c r="G107" s="25">
        <v>29632</v>
      </c>
      <c r="H107" s="24" t="e">
        <f t="shared" si="1"/>
        <v>#N/A</v>
      </c>
      <c r="I107" s="24">
        <f>VLOOKUP($A107,FedFundsRates!$A$2:$MM$3000,MATCH("FedFundsRate",FedFundsRates!$A$2:$MM$2,0),FALSE)</f>
        <v>16.569999999999997</v>
      </c>
    </row>
    <row r="108" spans="1:9" x14ac:dyDescent="0.25">
      <c r="A108" s="6">
        <v>29721</v>
      </c>
      <c r="B108" s="79">
        <f>VLOOKUP($A108,FedFundsRates!$A$2:$MM$3000,MATCH(B$2,FedFundsRates!$A$2:$MM$2,0),FALSE)</f>
        <v>16.569999999999997</v>
      </c>
      <c r="C108" s="79" t="e">
        <f>VLOOKUP($A108,NaturalRateMeasures!$A$2:$MK$3000,MATCH(C$2,NaturalRateMeasures!$A$2:$MK$2,0),FALSE)</f>
        <v>#N/A</v>
      </c>
      <c r="D108" s="79">
        <f>VLOOKUP($A108,InflationTargetMeasures!$A$2:$MM$3000,MATCH(D$2,InflationTargetMeasures!$A$2:$MM$2,0),FALSE)</f>
        <v>2</v>
      </c>
      <c r="E108" s="79" t="e">
        <f>VLOOKUP($A108,GapMeasures!$A$2:$LA$3000,MATCH(E$2,GapMeasures!$A$2:$LA$2,0),FALSE)</f>
        <v>#N/A</v>
      </c>
      <c r="F108" s="79">
        <f>VLOOKUP($A108,InflationMeasures!$A$2:$LM$3000,MATCH(F$2,InflationMeasures!$A$2:$LM$2,0),FALSE)</f>
        <v>9.0634291377601706</v>
      </c>
      <c r="G108" s="25">
        <v>29721</v>
      </c>
      <c r="H108" s="24" t="e">
        <f t="shared" si="1"/>
        <v>#N/A</v>
      </c>
      <c r="I108" s="24">
        <f>VLOOKUP($A108,FedFundsRates!$A$2:$MM$3000,MATCH("FedFundsRate",FedFundsRates!$A$2:$MM$2,0),FALSE)</f>
        <v>17.78</v>
      </c>
    </row>
    <row r="109" spans="1:9" x14ac:dyDescent="0.25">
      <c r="A109" s="6">
        <v>29813</v>
      </c>
      <c r="B109" s="79">
        <f>VLOOKUP($A109,FedFundsRates!$A$2:$MM$3000,MATCH(B$2,FedFundsRates!$A$2:$MM$2,0),FALSE)</f>
        <v>17.78</v>
      </c>
      <c r="C109" s="79" t="e">
        <f>VLOOKUP($A109,NaturalRateMeasures!$A$2:$MK$3000,MATCH(C$2,NaturalRateMeasures!$A$2:$MK$2,0),FALSE)</f>
        <v>#N/A</v>
      </c>
      <c r="D109" s="79">
        <f>VLOOKUP($A109,InflationTargetMeasures!$A$2:$MM$3000,MATCH(D$2,InflationTargetMeasures!$A$2:$MM$2,0),FALSE)</f>
        <v>2</v>
      </c>
      <c r="E109" s="79" t="e">
        <f>VLOOKUP($A109,GapMeasures!$A$2:$LA$3000,MATCH(E$2,GapMeasures!$A$2:$LA$2,0),FALSE)</f>
        <v>#N/A</v>
      </c>
      <c r="F109" s="79">
        <f>VLOOKUP($A109,InflationMeasures!$A$2:$LM$3000,MATCH(F$2,InflationMeasures!$A$2:$LM$2,0),FALSE)</f>
        <v>8.6526576019777544</v>
      </c>
      <c r="G109" s="25">
        <v>29813</v>
      </c>
      <c r="H109" s="24" t="e">
        <f t="shared" si="1"/>
        <v>#N/A</v>
      </c>
      <c r="I109" s="24">
        <f>VLOOKUP($A109,FedFundsRates!$A$2:$MM$3000,MATCH("FedFundsRate",FedFundsRates!$A$2:$MM$2,0),FALSE)</f>
        <v>17.576666666666664</v>
      </c>
    </row>
    <row r="110" spans="1:9" x14ac:dyDescent="0.25">
      <c r="A110" s="6">
        <v>29905</v>
      </c>
      <c r="B110" s="79">
        <f>VLOOKUP($A110,FedFundsRates!$A$2:$MM$3000,MATCH(B$2,FedFundsRates!$A$2:$MM$2,0),FALSE)</f>
        <v>17.576666666666664</v>
      </c>
      <c r="C110" s="79" t="e">
        <f>VLOOKUP($A110,NaturalRateMeasures!$A$2:$MK$3000,MATCH(C$2,NaturalRateMeasures!$A$2:$MK$2,0),FALSE)</f>
        <v>#N/A</v>
      </c>
      <c r="D110" s="79">
        <f>VLOOKUP($A110,InflationTargetMeasures!$A$2:$MM$3000,MATCH(D$2,InflationTargetMeasures!$A$2:$MM$2,0),FALSE)</f>
        <v>2</v>
      </c>
      <c r="E110" s="79" t="e">
        <f>VLOOKUP($A110,GapMeasures!$A$2:$LA$3000,MATCH(E$2,GapMeasures!$A$2:$LA$2,0),FALSE)</f>
        <v>#N/A</v>
      </c>
      <c r="F110" s="79">
        <f>VLOOKUP($A110,InflationMeasures!$A$2:$LM$3000,MATCH(F$2,InflationMeasures!$A$2:$LM$2,0),FALSE)</f>
        <v>7.9547605527162446</v>
      </c>
      <c r="G110" s="25">
        <v>29905</v>
      </c>
      <c r="H110" s="24" t="e">
        <f t="shared" si="1"/>
        <v>#N/A</v>
      </c>
      <c r="I110" s="24">
        <f>VLOOKUP($A110,FedFundsRates!$A$2:$MM$3000,MATCH("FedFundsRate",FedFundsRates!$A$2:$MM$2,0),FALSE)</f>
        <v>13.586666666666666</v>
      </c>
    </row>
    <row r="111" spans="1:9" x14ac:dyDescent="0.25">
      <c r="A111" s="6">
        <v>29997</v>
      </c>
      <c r="B111" s="79">
        <f>VLOOKUP($A111,FedFundsRates!$A$2:$MM$3000,MATCH(B$2,FedFundsRates!$A$2:$MM$2,0),FALSE)</f>
        <v>13.586666666666666</v>
      </c>
      <c r="C111" s="79" t="e">
        <f>VLOOKUP($A111,NaturalRateMeasures!$A$2:$MK$3000,MATCH(C$2,NaturalRateMeasures!$A$2:$MK$2,0),FALSE)</f>
        <v>#N/A</v>
      </c>
      <c r="D111" s="79">
        <f>VLOOKUP($A111,InflationTargetMeasures!$A$2:$MM$3000,MATCH(D$2,InflationTargetMeasures!$A$2:$MM$2,0),FALSE)</f>
        <v>2</v>
      </c>
      <c r="E111" s="79" t="e">
        <f>VLOOKUP($A111,GapMeasures!$A$2:$LA$3000,MATCH(E$2,GapMeasures!$A$2:$LA$2,0),FALSE)</f>
        <v>#N/A</v>
      </c>
      <c r="F111" s="79">
        <f>VLOOKUP($A111,InflationMeasures!$A$2:$LM$3000,MATCH(F$2,InflationMeasures!$A$2:$LM$2,0),FALSE)</f>
        <v>7.1570760612934547</v>
      </c>
      <c r="G111" s="25">
        <v>29997</v>
      </c>
      <c r="H111" s="24" t="e">
        <f t="shared" si="1"/>
        <v>#N/A</v>
      </c>
      <c r="I111" s="24">
        <f>VLOOKUP($A111,FedFundsRates!$A$2:$MM$3000,MATCH("FedFundsRate",FedFundsRates!$A$2:$MM$2,0),FALSE)</f>
        <v>14.226666666666667</v>
      </c>
    </row>
    <row r="112" spans="1:9" x14ac:dyDescent="0.25">
      <c r="A112" s="6">
        <v>30086</v>
      </c>
      <c r="B112" s="79">
        <f>VLOOKUP($A112,FedFundsRates!$A$2:$MM$3000,MATCH(B$2,FedFundsRates!$A$2:$MM$2,0),FALSE)</f>
        <v>14.226666666666667</v>
      </c>
      <c r="C112" s="79" t="e">
        <f>VLOOKUP($A112,NaturalRateMeasures!$A$2:$MK$3000,MATCH(C$2,NaturalRateMeasures!$A$2:$MK$2,0),FALSE)</f>
        <v>#N/A</v>
      </c>
      <c r="D112" s="79">
        <f>VLOOKUP($A112,InflationTargetMeasures!$A$2:$MM$3000,MATCH(D$2,InflationTargetMeasures!$A$2:$MM$2,0),FALSE)</f>
        <v>2</v>
      </c>
      <c r="E112" s="79" t="e">
        <f>VLOOKUP($A112,GapMeasures!$A$2:$LA$3000,MATCH(E$2,GapMeasures!$A$2:$LA$2,0),FALSE)</f>
        <v>#N/A</v>
      </c>
      <c r="F112" s="79">
        <f>VLOOKUP($A112,InflationMeasures!$A$2:$LM$3000,MATCH(F$2,InflationMeasures!$A$2:$LM$2,0),FALSE)</f>
        <v>6.5927575082920686</v>
      </c>
      <c r="G112" s="25">
        <v>30086</v>
      </c>
      <c r="H112" s="24" t="e">
        <f t="shared" si="1"/>
        <v>#N/A</v>
      </c>
      <c r="I112" s="24">
        <f>VLOOKUP($A112,FedFundsRates!$A$2:$MM$3000,MATCH("FedFundsRate",FedFundsRates!$A$2:$MM$2,0),FALSE)</f>
        <v>14.513333333333334</v>
      </c>
    </row>
    <row r="113" spans="1:9" x14ac:dyDescent="0.25">
      <c r="A113" s="6">
        <v>30178</v>
      </c>
      <c r="B113" s="79">
        <f>VLOOKUP($A113,FedFundsRates!$A$2:$MM$3000,MATCH(B$2,FedFundsRates!$A$2:$MM$2,0),FALSE)</f>
        <v>14.513333333333334</v>
      </c>
      <c r="C113" s="79" t="e">
        <f>VLOOKUP($A113,NaturalRateMeasures!$A$2:$MK$3000,MATCH(C$2,NaturalRateMeasures!$A$2:$MK$2,0),FALSE)</f>
        <v>#N/A</v>
      </c>
      <c r="D113" s="79">
        <f>VLOOKUP($A113,InflationTargetMeasures!$A$2:$MM$3000,MATCH(D$2,InflationTargetMeasures!$A$2:$MM$2,0),FALSE)</f>
        <v>2</v>
      </c>
      <c r="E113" s="79" t="e">
        <f>VLOOKUP($A113,GapMeasures!$A$2:$LA$3000,MATCH(E$2,GapMeasures!$A$2:$LA$2,0),FALSE)</f>
        <v>#N/A</v>
      </c>
      <c r="F113" s="79">
        <f>VLOOKUP($A113,InflationMeasures!$A$2:$LM$3000,MATCH(F$2,InflationMeasures!$A$2:$LM$2,0),FALSE)</f>
        <v>6.3418769100359151</v>
      </c>
      <c r="G113" s="25">
        <v>30178</v>
      </c>
      <c r="H113" s="24" t="e">
        <f t="shared" si="1"/>
        <v>#N/A</v>
      </c>
      <c r="I113" s="24">
        <f>VLOOKUP($A113,FedFundsRates!$A$2:$MM$3000,MATCH("FedFundsRate",FedFundsRates!$A$2:$MM$2,0),FALSE)</f>
        <v>11.006666666666668</v>
      </c>
    </row>
    <row r="114" spans="1:9" x14ac:dyDescent="0.25">
      <c r="A114" s="6">
        <v>30270</v>
      </c>
      <c r="B114" s="79">
        <f>VLOOKUP($A114,FedFundsRates!$A$2:$MM$3000,MATCH(B$2,FedFundsRates!$A$2:$MM$2,0),FALSE)</f>
        <v>11.006666666666668</v>
      </c>
      <c r="C114" s="79" t="e">
        <f>VLOOKUP($A114,NaturalRateMeasures!$A$2:$MK$3000,MATCH(C$2,NaturalRateMeasures!$A$2:$MK$2,0),FALSE)</f>
        <v>#N/A</v>
      </c>
      <c r="D114" s="79">
        <f>VLOOKUP($A114,InflationTargetMeasures!$A$2:$MM$3000,MATCH(D$2,InflationTargetMeasures!$A$2:$MM$2,0),FALSE)</f>
        <v>2</v>
      </c>
      <c r="E114" s="79" t="e">
        <f>VLOOKUP($A114,GapMeasures!$A$2:$LA$3000,MATCH(E$2,GapMeasures!$A$2:$LA$2,0),FALSE)</f>
        <v>#N/A</v>
      </c>
      <c r="F114" s="79">
        <f>VLOOKUP($A114,InflationMeasures!$A$2:$LM$3000,MATCH(F$2,InflationMeasures!$A$2:$LM$2,0),FALSE)</f>
        <v>5.9395958444746544</v>
      </c>
      <c r="G114" s="25">
        <v>30270</v>
      </c>
      <c r="H114" s="24" t="e">
        <f t="shared" si="1"/>
        <v>#N/A</v>
      </c>
      <c r="I114" s="24">
        <f>VLOOKUP($A114,FedFundsRates!$A$2:$MM$3000,MATCH("FedFundsRate",FedFundsRates!$A$2:$MM$2,0),FALSE)</f>
        <v>9.2866666666666671</v>
      </c>
    </row>
    <row r="115" spans="1:9" x14ac:dyDescent="0.25">
      <c r="A115" s="6">
        <v>30362</v>
      </c>
      <c r="B115" s="79">
        <f>VLOOKUP($A115,FedFundsRates!$A$2:$MM$3000,MATCH(B$2,FedFundsRates!$A$2:$MM$2,0),FALSE)</f>
        <v>9.2866666666666671</v>
      </c>
      <c r="C115" s="79" t="e">
        <f>VLOOKUP($A115,NaturalRateMeasures!$A$2:$MK$3000,MATCH(C$2,NaturalRateMeasures!$A$2:$MK$2,0),FALSE)</f>
        <v>#N/A</v>
      </c>
      <c r="D115" s="79">
        <f>VLOOKUP($A115,InflationTargetMeasures!$A$2:$MM$3000,MATCH(D$2,InflationTargetMeasures!$A$2:$MM$2,0),FALSE)</f>
        <v>2</v>
      </c>
      <c r="E115" s="79" t="e">
        <f>VLOOKUP($A115,GapMeasures!$A$2:$LA$3000,MATCH(E$2,GapMeasures!$A$2:$LA$2,0),FALSE)</f>
        <v>#N/A</v>
      </c>
      <c r="F115" s="79">
        <f>VLOOKUP($A115,InflationMeasures!$A$2:$LM$3000,MATCH(F$2,InflationMeasures!$A$2:$LM$2,0),FALSE)</f>
        <v>5.7826068172981415</v>
      </c>
      <c r="G115" s="25">
        <v>30362</v>
      </c>
      <c r="H115" s="24" t="e">
        <f t="shared" si="1"/>
        <v>#N/A</v>
      </c>
      <c r="I115" s="24">
        <f>VLOOKUP($A115,FedFundsRates!$A$2:$MM$3000,MATCH("FedFundsRate",FedFundsRates!$A$2:$MM$2,0),FALSE)</f>
        <v>8.6533333333333324</v>
      </c>
    </row>
    <row r="116" spans="1:9" x14ac:dyDescent="0.25">
      <c r="A116" s="6">
        <v>30451</v>
      </c>
      <c r="B116" s="79">
        <f>VLOOKUP($A116,FedFundsRates!$A$2:$MM$3000,MATCH(B$2,FedFundsRates!$A$2:$MM$2,0),FALSE)</f>
        <v>8.6533333333333324</v>
      </c>
      <c r="C116" s="79" t="e">
        <f>VLOOKUP($A116,NaturalRateMeasures!$A$2:$MK$3000,MATCH(C$2,NaturalRateMeasures!$A$2:$MK$2,0),FALSE)</f>
        <v>#N/A</v>
      </c>
      <c r="D116" s="79">
        <f>VLOOKUP($A116,InflationTargetMeasures!$A$2:$MM$3000,MATCH(D$2,InflationTargetMeasures!$A$2:$MM$2,0),FALSE)</f>
        <v>2</v>
      </c>
      <c r="E116" s="79" t="e">
        <f>VLOOKUP($A116,GapMeasures!$A$2:$LA$3000,MATCH(E$2,GapMeasures!$A$2:$LA$2,0),FALSE)</f>
        <v>#N/A</v>
      </c>
      <c r="F116" s="79">
        <f>VLOOKUP($A116,InflationMeasures!$A$2:$LM$3000,MATCH(F$2,InflationMeasures!$A$2:$LM$2,0),FALSE)</f>
        <v>5.1705029838021943</v>
      </c>
      <c r="G116" s="25">
        <v>30451</v>
      </c>
      <c r="H116" s="24" t="e">
        <f t="shared" si="1"/>
        <v>#N/A</v>
      </c>
      <c r="I116" s="24">
        <f>VLOOKUP($A116,FedFundsRates!$A$2:$MM$3000,MATCH("FedFundsRate",FedFundsRates!$A$2:$MM$2,0),FALSE)</f>
        <v>8.8033333333333328</v>
      </c>
    </row>
    <row r="117" spans="1:9" x14ac:dyDescent="0.25">
      <c r="A117" s="6">
        <v>30543</v>
      </c>
      <c r="B117" s="79">
        <f>VLOOKUP($A117,FedFundsRates!$A$2:$MM$3000,MATCH(B$2,FedFundsRates!$A$2:$MM$2,0),FALSE)</f>
        <v>8.8033333333333328</v>
      </c>
      <c r="C117" s="79" t="e">
        <f>VLOOKUP($A117,NaturalRateMeasures!$A$2:$MK$3000,MATCH(C$2,NaturalRateMeasures!$A$2:$MK$2,0),FALSE)</f>
        <v>#N/A</v>
      </c>
      <c r="D117" s="79">
        <f>VLOOKUP($A117,InflationTargetMeasures!$A$2:$MM$3000,MATCH(D$2,InflationTargetMeasures!$A$2:$MM$2,0),FALSE)</f>
        <v>2</v>
      </c>
      <c r="E117" s="79" t="e">
        <f>VLOOKUP($A117,GapMeasures!$A$2:$LA$3000,MATCH(E$2,GapMeasures!$A$2:$LA$2,0),FALSE)</f>
        <v>#N/A</v>
      </c>
      <c r="F117" s="79">
        <f>VLOOKUP($A117,InflationMeasures!$A$2:$LM$3000,MATCH(F$2,InflationMeasures!$A$2:$LM$2,0),FALSE)</f>
        <v>5.0826480953180209</v>
      </c>
      <c r="G117" s="25">
        <v>30543</v>
      </c>
      <c r="H117" s="24" t="e">
        <f t="shared" si="1"/>
        <v>#N/A</v>
      </c>
      <c r="I117" s="24">
        <f>VLOOKUP($A117,FedFundsRates!$A$2:$MM$3000,MATCH("FedFundsRate",FedFundsRates!$A$2:$MM$2,0),FALSE)</f>
        <v>9.4599999999999991</v>
      </c>
    </row>
    <row r="118" spans="1:9" x14ac:dyDescent="0.25">
      <c r="A118" s="6">
        <v>30635</v>
      </c>
      <c r="B118" s="79">
        <f>VLOOKUP($A118,FedFundsRates!$A$2:$MM$3000,MATCH(B$2,FedFundsRates!$A$2:$MM$2,0),FALSE)</f>
        <v>9.4599999999999991</v>
      </c>
      <c r="C118" s="79" t="e">
        <f>VLOOKUP($A118,NaturalRateMeasures!$A$2:$MK$3000,MATCH(C$2,NaturalRateMeasures!$A$2:$MK$2,0),FALSE)</f>
        <v>#N/A</v>
      </c>
      <c r="D118" s="79">
        <f>VLOOKUP($A118,InflationTargetMeasures!$A$2:$MM$3000,MATCH(D$2,InflationTargetMeasures!$A$2:$MM$2,0),FALSE)</f>
        <v>2</v>
      </c>
      <c r="E118" s="79" t="e">
        <f>VLOOKUP($A118,GapMeasures!$A$2:$LA$3000,MATCH(E$2,GapMeasures!$A$2:$LA$2,0),FALSE)</f>
        <v>#N/A</v>
      </c>
      <c r="F118" s="79">
        <f>VLOOKUP($A118,InflationMeasures!$A$2:$LM$3000,MATCH(F$2,InflationMeasures!$A$2:$LM$2,0),FALSE)</f>
        <v>4.4687189672294014</v>
      </c>
      <c r="G118" s="25">
        <v>30635</v>
      </c>
      <c r="H118" s="24" t="e">
        <f t="shared" si="1"/>
        <v>#N/A</v>
      </c>
      <c r="I118" s="24">
        <f>VLOOKUP($A118,FedFundsRates!$A$2:$MM$3000,MATCH("FedFundsRate",FedFundsRates!$A$2:$MM$2,0),FALSE)</f>
        <v>9.43</v>
      </c>
    </row>
    <row r="119" spans="1:9" x14ac:dyDescent="0.25">
      <c r="A119" s="6">
        <v>30727</v>
      </c>
      <c r="B119" s="79">
        <f>VLOOKUP($A119,FedFundsRates!$A$2:$MM$3000,MATCH(B$2,FedFundsRates!$A$2:$MM$2,0),FALSE)</f>
        <v>9.43</v>
      </c>
      <c r="C119" s="79" t="e">
        <f>VLOOKUP($A119,NaturalRateMeasures!$A$2:$MK$3000,MATCH(C$2,NaturalRateMeasures!$A$2:$MK$2,0),FALSE)</f>
        <v>#N/A</v>
      </c>
      <c r="D119" s="79">
        <f>VLOOKUP($A119,InflationTargetMeasures!$A$2:$MM$3000,MATCH(D$2,InflationTargetMeasures!$A$2:$MM$2,0),FALSE)</f>
        <v>2</v>
      </c>
      <c r="E119" s="79" t="e">
        <f>VLOOKUP($A119,GapMeasures!$A$2:$LA$3000,MATCH(E$2,GapMeasures!$A$2:$LA$2,0),FALSE)</f>
        <v>#N/A</v>
      </c>
      <c r="F119" s="79">
        <f>VLOOKUP($A119,InflationMeasures!$A$2:$LM$3000,MATCH(F$2,InflationMeasures!$A$2:$LM$2,0),FALSE)</f>
        <v>4.1555206142410928</v>
      </c>
      <c r="G119" s="25">
        <v>30727</v>
      </c>
      <c r="H119" s="24" t="e">
        <f t="shared" si="1"/>
        <v>#N/A</v>
      </c>
      <c r="I119" s="24">
        <f>VLOOKUP($A119,FedFundsRates!$A$2:$MM$3000,MATCH("FedFundsRate",FedFundsRates!$A$2:$MM$2,0),FALSE)</f>
        <v>9.6866666666666656</v>
      </c>
    </row>
    <row r="120" spans="1:9" x14ac:dyDescent="0.25">
      <c r="A120" s="6">
        <v>30817</v>
      </c>
      <c r="B120" s="79">
        <f>VLOOKUP($A120,FedFundsRates!$A$2:$MM$3000,MATCH(B$2,FedFundsRates!$A$2:$MM$2,0),FALSE)</f>
        <v>9.6866666666666656</v>
      </c>
      <c r="C120" s="79" t="e">
        <f>VLOOKUP($A120,NaturalRateMeasures!$A$2:$MK$3000,MATCH(C$2,NaturalRateMeasures!$A$2:$MK$2,0),FALSE)</f>
        <v>#N/A</v>
      </c>
      <c r="D120" s="79">
        <f>VLOOKUP($A120,InflationTargetMeasures!$A$2:$MM$3000,MATCH(D$2,InflationTargetMeasures!$A$2:$MM$2,0),FALSE)</f>
        <v>2</v>
      </c>
      <c r="E120" s="79" t="e">
        <f>VLOOKUP($A120,GapMeasures!$A$2:$LA$3000,MATCH(E$2,GapMeasures!$A$2:$LA$2,0),FALSE)</f>
        <v>#N/A</v>
      </c>
      <c r="F120" s="79">
        <f>VLOOKUP($A120,InflationMeasures!$A$2:$LM$3000,MATCH(F$2,InflationMeasures!$A$2:$LM$2,0),FALSE)</f>
        <v>4.5738256393628829</v>
      </c>
      <c r="G120" s="25">
        <v>30817</v>
      </c>
      <c r="H120" s="24" t="e">
        <f t="shared" si="1"/>
        <v>#N/A</v>
      </c>
      <c r="I120" s="24">
        <f>VLOOKUP($A120,FedFundsRates!$A$2:$MM$3000,MATCH("FedFundsRate",FedFundsRates!$A$2:$MM$2,0),FALSE)</f>
        <v>10.556666666666667</v>
      </c>
    </row>
    <row r="121" spans="1:9" x14ac:dyDescent="0.25">
      <c r="A121" s="6">
        <v>30909</v>
      </c>
      <c r="B121" s="79">
        <f>VLOOKUP($A121,FedFundsRates!$A$2:$MM$3000,MATCH(B$2,FedFundsRates!$A$2:$MM$2,0),FALSE)</f>
        <v>10.556666666666667</v>
      </c>
      <c r="C121" s="79" t="e">
        <f>VLOOKUP($A121,NaturalRateMeasures!$A$2:$MK$3000,MATCH(C$2,NaturalRateMeasures!$A$2:$MK$2,0),FALSE)</f>
        <v>#N/A</v>
      </c>
      <c r="D121" s="79">
        <f>VLOOKUP($A121,InflationTargetMeasures!$A$2:$MM$3000,MATCH(D$2,InflationTargetMeasures!$A$2:$MM$2,0),FALSE)</f>
        <v>2</v>
      </c>
      <c r="E121" s="79" t="e">
        <f>VLOOKUP($A121,GapMeasures!$A$2:$LA$3000,MATCH(E$2,GapMeasures!$A$2:$LA$2,0),FALSE)</f>
        <v>#N/A</v>
      </c>
      <c r="F121" s="79">
        <f>VLOOKUP($A121,InflationMeasures!$A$2:$LM$3000,MATCH(F$2,InflationMeasures!$A$2:$LM$2,0),FALSE)</f>
        <v>3.9784409621718808</v>
      </c>
      <c r="G121" s="25">
        <v>30909</v>
      </c>
      <c r="H121" s="24" t="e">
        <f t="shared" si="1"/>
        <v>#N/A</v>
      </c>
      <c r="I121" s="24">
        <f>VLOOKUP($A121,FedFundsRates!$A$2:$MM$3000,MATCH("FedFundsRate",FedFundsRates!$A$2:$MM$2,0),FALSE)</f>
        <v>11.39</v>
      </c>
    </row>
    <row r="122" spans="1:9" x14ac:dyDescent="0.25">
      <c r="A122" s="6">
        <v>31001</v>
      </c>
      <c r="B122" s="79">
        <f>VLOOKUP($A122,FedFundsRates!$A$2:$MM$3000,MATCH(B$2,FedFundsRates!$A$2:$MM$2,0),FALSE)</f>
        <v>11.39</v>
      </c>
      <c r="C122" s="79" t="e">
        <f>VLOOKUP($A122,NaturalRateMeasures!$A$2:$MK$3000,MATCH(C$2,NaturalRateMeasures!$A$2:$MK$2,0),FALSE)</f>
        <v>#N/A</v>
      </c>
      <c r="D122" s="79">
        <f>VLOOKUP($A122,InflationTargetMeasures!$A$2:$MM$3000,MATCH(D$2,InflationTargetMeasures!$A$2:$MM$2,0),FALSE)</f>
        <v>2</v>
      </c>
      <c r="E122" s="79" t="e">
        <f>VLOOKUP($A122,GapMeasures!$A$2:$LA$3000,MATCH(E$2,GapMeasures!$A$2:$LA$2,0),FALSE)</f>
        <v>#N/A</v>
      </c>
      <c r="F122" s="79">
        <f>VLOOKUP($A122,InflationMeasures!$A$2:$LM$3000,MATCH(F$2,InflationMeasures!$A$2:$LM$2,0),FALSE)</f>
        <v>3.8854562737642429</v>
      </c>
      <c r="G122" s="25">
        <v>31001</v>
      </c>
      <c r="H122" s="24" t="e">
        <f t="shared" si="1"/>
        <v>#N/A</v>
      </c>
      <c r="I122" s="24">
        <f>VLOOKUP($A122,FedFundsRates!$A$2:$MM$3000,MATCH("FedFundsRate",FedFundsRates!$A$2:$MM$2,0),FALSE)</f>
        <v>9.2666666666666675</v>
      </c>
    </row>
    <row r="123" spans="1:9" x14ac:dyDescent="0.25">
      <c r="A123" s="6">
        <v>31093</v>
      </c>
      <c r="B123" s="79">
        <f>VLOOKUP($A123,FedFundsRates!$A$2:$MM$3000,MATCH(B$2,FedFundsRates!$A$2:$MM$2,0),FALSE)</f>
        <v>9.2666666666666675</v>
      </c>
      <c r="C123" s="79" t="e">
        <f>VLOOKUP($A123,NaturalRateMeasures!$A$2:$MK$3000,MATCH(C$2,NaturalRateMeasures!$A$2:$MK$2,0),FALSE)</f>
        <v>#N/A</v>
      </c>
      <c r="D123" s="79">
        <f>VLOOKUP($A123,InflationTargetMeasures!$A$2:$MM$3000,MATCH(D$2,InflationTargetMeasures!$A$2:$MM$2,0),FALSE)</f>
        <v>2</v>
      </c>
      <c r="E123" s="79" t="e">
        <f>VLOOKUP($A123,GapMeasures!$A$2:$LA$3000,MATCH(E$2,GapMeasures!$A$2:$LA$2,0),FALSE)</f>
        <v>#N/A</v>
      </c>
      <c r="F123" s="79">
        <f>VLOOKUP($A123,InflationMeasures!$A$2:$LM$3000,MATCH(F$2,InflationMeasures!$A$2:$LM$2,0),FALSE)</f>
        <v>4.2504803356467891</v>
      </c>
      <c r="G123" s="25">
        <v>31093</v>
      </c>
      <c r="H123" s="24" t="e">
        <f t="shared" si="1"/>
        <v>#N/A</v>
      </c>
      <c r="I123" s="24">
        <f>VLOOKUP($A123,FedFundsRates!$A$2:$MM$3000,MATCH("FedFundsRate",FedFundsRates!$A$2:$MM$2,0),FALSE)</f>
        <v>8.4766666666666666</v>
      </c>
    </row>
    <row r="124" spans="1:9" x14ac:dyDescent="0.25">
      <c r="A124" s="6">
        <v>31182</v>
      </c>
      <c r="B124" s="79">
        <f>VLOOKUP($A124,FedFundsRates!$A$2:$MM$3000,MATCH(B$2,FedFundsRates!$A$2:$MM$2,0),FALSE)</f>
        <v>8.4766666666666666</v>
      </c>
      <c r="C124" s="79" t="e">
        <f>VLOOKUP($A124,NaturalRateMeasures!$A$2:$MK$3000,MATCH(C$2,NaturalRateMeasures!$A$2:$MK$2,0),FALSE)</f>
        <v>#N/A</v>
      </c>
      <c r="D124" s="79">
        <f>VLOOKUP($A124,InflationTargetMeasures!$A$2:$MM$3000,MATCH(D$2,InflationTargetMeasures!$A$2:$MM$2,0),FALSE)</f>
        <v>2</v>
      </c>
      <c r="E124" s="79" t="e">
        <f>VLOOKUP($A124,GapMeasures!$A$2:$LA$3000,MATCH(E$2,GapMeasures!$A$2:$LA$2,0),FALSE)</f>
        <v>#N/A</v>
      </c>
      <c r="F124" s="79">
        <f>VLOOKUP($A124,InflationMeasures!$A$2:$LM$3000,MATCH(F$2,InflationMeasures!$A$2:$LM$2,0),FALSE)</f>
        <v>3.9377555568474554</v>
      </c>
      <c r="G124" s="25">
        <v>31182</v>
      </c>
      <c r="H124" s="24" t="e">
        <f t="shared" si="1"/>
        <v>#N/A</v>
      </c>
      <c r="I124" s="24">
        <f>VLOOKUP($A124,FedFundsRates!$A$2:$MM$3000,MATCH("FedFundsRate",FedFundsRates!$A$2:$MM$2,0),FALSE)</f>
        <v>7.9233333333333329</v>
      </c>
    </row>
    <row r="125" spans="1:9" x14ac:dyDescent="0.25">
      <c r="A125" s="6">
        <v>31274</v>
      </c>
      <c r="B125" s="79">
        <f>VLOOKUP($A125,FedFundsRates!$A$2:$MM$3000,MATCH(B$2,FedFundsRates!$A$2:$MM$2,0),FALSE)</f>
        <v>7.9233333333333329</v>
      </c>
      <c r="C125" s="79" t="e">
        <f>VLOOKUP($A125,NaturalRateMeasures!$A$2:$MK$3000,MATCH(C$2,NaturalRateMeasures!$A$2:$MK$2,0),FALSE)</f>
        <v>#N/A</v>
      </c>
      <c r="D125" s="79">
        <f>VLOOKUP($A125,InflationTargetMeasures!$A$2:$MM$3000,MATCH(D$2,InflationTargetMeasures!$A$2:$MM$2,0),FALSE)</f>
        <v>2</v>
      </c>
      <c r="E125" s="79" t="e">
        <f>VLOOKUP($A125,GapMeasures!$A$2:$LA$3000,MATCH(E$2,GapMeasures!$A$2:$LA$2,0),FALSE)</f>
        <v>#N/A</v>
      </c>
      <c r="F125" s="79">
        <f>VLOOKUP($A125,InflationMeasures!$A$2:$LM$3000,MATCH(F$2,InflationMeasures!$A$2:$LM$2,0),FALSE)</f>
        <v>4.0277991091998144</v>
      </c>
      <c r="G125" s="25">
        <v>31274</v>
      </c>
      <c r="H125" s="24" t="e">
        <f t="shared" si="1"/>
        <v>#N/A</v>
      </c>
      <c r="I125" s="24">
        <f>VLOOKUP($A125,FedFundsRates!$A$2:$MM$3000,MATCH("FedFundsRate",FedFundsRates!$A$2:$MM$2,0),FALSE)</f>
        <v>7.9000000000000012</v>
      </c>
    </row>
    <row r="126" spans="1:9" x14ac:dyDescent="0.25">
      <c r="A126" s="6">
        <v>31366</v>
      </c>
      <c r="B126" s="79">
        <f>VLOOKUP($A126,FedFundsRates!$A$2:$MM$3000,MATCH(B$2,FedFundsRates!$A$2:$MM$2,0),FALSE)</f>
        <v>7.9000000000000012</v>
      </c>
      <c r="C126" s="79" t="e">
        <f>VLOOKUP($A126,NaturalRateMeasures!$A$2:$MK$3000,MATCH(C$2,NaturalRateMeasures!$A$2:$MK$2,0),FALSE)</f>
        <v>#N/A</v>
      </c>
      <c r="D126" s="79">
        <f>VLOOKUP($A126,InflationTargetMeasures!$A$2:$MM$3000,MATCH(D$2,InflationTargetMeasures!$A$2:$MM$2,0),FALSE)</f>
        <v>2</v>
      </c>
      <c r="E126" s="79" t="e">
        <f>VLOOKUP($A126,GapMeasures!$A$2:$LA$3000,MATCH(E$2,GapMeasures!$A$2:$LA$2,0),FALSE)</f>
        <v>#N/A</v>
      </c>
      <c r="F126" s="79">
        <f>VLOOKUP($A126,InflationMeasures!$A$2:$LM$3000,MATCH(F$2,InflationMeasures!$A$2:$LM$2,0),FALSE)</f>
        <v>4.0356094399329079</v>
      </c>
      <c r="G126" s="25">
        <v>31366</v>
      </c>
      <c r="H126" s="24" t="e">
        <f t="shared" si="1"/>
        <v>#N/A</v>
      </c>
      <c r="I126" s="24">
        <f>VLOOKUP($A126,FedFundsRates!$A$2:$MM$3000,MATCH("FedFundsRate",FedFundsRates!$A$2:$MM$2,0),FALSE)</f>
        <v>8.1033333333333335</v>
      </c>
    </row>
    <row r="127" spans="1:9" x14ac:dyDescent="0.25">
      <c r="A127" s="6">
        <v>31458</v>
      </c>
      <c r="B127" s="79">
        <f>VLOOKUP($A127,FedFundsRates!$A$2:$MM$3000,MATCH(B$2,FedFundsRates!$A$2:$MM$2,0),FALSE)</f>
        <v>8.1033333333333335</v>
      </c>
      <c r="C127" s="79" t="e">
        <f>VLOOKUP($A127,NaturalRateMeasures!$A$2:$MK$3000,MATCH(C$2,NaturalRateMeasures!$A$2:$MK$2,0),FALSE)</f>
        <v>#N/A</v>
      </c>
      <c r="D127" s="79">
        <f>VLOOKUP($A127,InflationTargetMeasures!$A$2:$MM$3000,MATCH(D$2,InflationTargetMeasures!$A$2:$MM$2,0),FALSE)</f>
        <v>2</v>
      </c>
      <c r="E127" s="79" t="e">
        <f>VLOOKUP($A127,GapMeasures!$A$2:$LA$3000,MATCH(E$2,GapMeasures!$A$2:$LA$2,0),FALSE)</f>
        <v>#N/A</v>
      </c>
      <c r="F127" s="79">
        <f>VLOOKUP($A127,InflationMeasures!$A$2:$LM$3000,MATCH(F$2,InflationMeasures!$A$2:$LM$2,0),FALSE)</f>
        <v>3.7443111294993781</v>
      </c>
      <c r="G127" s="25">
        <v>31458</v>
      </c>
      <c r="H127" s="24" t="e">
        <f t="shared" si="1"/>
        <v>#N/A</v>
      </c>
      <c r="I127" s="24">
        <f>VLOOKUP($A127,FedFundsRates!$A$2:$MM$3000,MATCH("FedFundsRate",FedFundsRates!$A$2:$MM$2,0),FALSE)</f>
        <v>7.8266666666666671</v>
      </c>
    </row>
    <row r="128" spans="1:9" x14ac:dyDescent="0.25">
      <c r="A128" s="6">
        <v>31547</v>
      </c>
      <c r="B128" s="79">
        <f>VLOOKUP($A128,FedFundsRates!$A$2:$MM$3000,MATCH(B$2,FedFundsRates!$A$2:$MM$2,0),FALSE)</f>
        <v>7.8266666666666671</v>
      </c>
      <c r="C128" s="79" t="e">
        <f>VLOOKUP($A128,NaturalRateMeasures!$A$2:$MK$3000,MATCH(C$2,NaturalRateMeasures!$A$2:$MK$2,0),FALSE)</f>
        <v>#N/A</v>
      </c>
      <c r="D128" s="79">
        <f>VLOOKUP($A128,InflationTargetMeasures!$A$2:$MM$3000,MATCH(D$2,InflationTargetMeasures!$A$2:$MM$2,0),FALSE)</f>
        <v>2</v>
      </c>
      <c r="E128" s="79" t="e">
        <f>VLOOKUP($A128,GapMeasures!$A$2:$LA$3000,MATCH(E$2,GapMeasures!$A$2:$LA$2,0),FALSE)</f>
        <v>#N/A</v>
      </c>
      <c r="F128" s="79">
        <f>VLOOKUP($A128,InflationMeasures!$A$2:$LM$3000,MATCH(F$2,InflationMeasures!$A$2:$LM$2,0),FALSE)</f>
        <v>3.5555141232404219</v>
      </c>
      <c r="G128" s="25">
        <v>31547</v>
      </c>
      <c r="H128" s="24" t="e">
        <f t="shared" si="1"/>
        <v>#N/A</v>
      </c>
      <c r="I128" s="24">
        <f>VLOOKUP($A128,FedFundsRates!$A$2:$MM$3000,MATCH("FedFundsRate",FedFundsRates!$A$2:$MM$2,0),FALSE)</f>
        <v>6.919999999999999</v>
      </c>
    </row>
    <row r="129" spans="1:9" x14ac:dyDescent="0.25">
      <c r="A129" s="6">
        <v>31639</v>
      </c>
      <c r="B129" s="79">
        <f>VLOOKUP($A129,FedFundsRates!$A$2:$MM$3000,MATCH(B$2,FedFundsRates!$A$2:$MM$2,0),FALSE)</f>
        <v>6.919999999999999</v>
      </c>
      <c r="C129" s="79" t="e">
        <f>VLOOKUP($A129,NaturalRateMeasures!$A$2:$MK$3000,MATCH(C$2,NaturalRateMeasures!$A$2:$MK$2,0),FALSE)</f>
        <v>#N/A</v>
      </c>
      <c r="D129" s="79">
        <f>VLOOKUP($A129,InflationTargetMeasures!$A$2:$MM$3000,MATCH(D$2,InflationTargetMeasures!$A$2:$MM$2,0),FALSE)</f>
        <v>2</v>
      </c>
      <c r="E129" s="79" t="e">
        <f>VLOOKUP($A129,GapMeasures!$A$2:$LA$3000,MATCH(E$2,GapMeasures!$A$2:$LA$2,0),FALSE)</f>
        <v>#N/A</v>
      </c>
      <c r="F129" s="79">
        <f>VLOOKUP($A129,InflationMeasures!$A$2:$LM$3000,MATCH(F$2,InflationMeasures!$A$2:$LM$2,0),FALSE)</f>
        <v>3.2074705643524215</v>
      </c>
      <c r="G129" s="25">
        <v>31639</v>
      </c>
      <c r="H129" s="24" t="e">
        <f t="shared" si="1"/>
        <v>#N/A</v>
      </c>
      <c r="I129" s="24">
        <f>VLOOKUP($A129,FedFundsRates!$A$2:$MM$3000,MATCH("FedFundsRate",FedFundsRates!$A$2:$MM$2,0),FALSE)</f>
        <v>6.206666666666667</v>
      </c>
    </row>
    <row r="130" spans="1:9" x14ac:dyDescent="0.25">
      <c r="A130" s="6">
        <v>31731</v>
      </c>
      <c r="B130" s="79">
        <f>VLOOKUP($A130,FedFundsRates!$A$2:$MM$3000,MATCH(B$2,FedFundsRates!$A$2:$MM$2,0),FALSE)</f>
        <v>6.206666666666667</v>
      </c>
      <c r="C130" s="79" t="e">
        <f>VLOOKUP($A130,NaturalRateMeasures!$A$2:$MK$3000,MATCH(C$2,NaturalRateMeasures!$A$2:$MK$2,0),FALSE)</f>
        <v>#N/A</v>
      </c>
      <c r="D130" s="79">
        <f>VLOOKUP($A130,InflationTargetMeasures!$A$2:$MM$3000,MATCH(D$2,InflationTargetMeasures!$A$2:$MM$2,0),FALSE)</f>
        <v>2</v>
      </c>
      <c r="E130" s="79" t="e">
        <f>VLOOKUP($A130,GapMeasures!$A$2:$LA$3000,MATCH(E$2,GapMeasures!$A$2:$LA$2,0),FALSE)</f>
        <v>#N/A</v>
      </c>
      <c r="F130" s="79">
        <f>VLOOKUP($A130,InflationMeasures!$A$2:$LM$3000,MATCH(F$2,InflationMeasures!$A$2:$LM$2,0),FALSE)</f>
        <v>3.3037104901511682</v>
      </c>
      <c r="G130" s="25">
        <v>31731</v>
      </c>
      <c r="H130" s="24" t="e">
        <f t="shared" si="1"/>
        <v>#N/A</v>
      </c>
      <c r="I130" s="24">
        <f>VLOOKUP($A130,FedFundsRates!$A$2:$MM$3000,MATCH("FedFundsRate",FedFundsRates!$A$2:$MM$2,0),FALSE)</f>
        <v>6.2666666666666666</v>
      </c>
    </row>
    <row r="131" spans="1:9" x14ac:dyDescent="0.25">
      <c r="A131" s="6">
        <v>31823</v>
      </c>
      <c r="B131" s="79">
        <f>VLOOKUP($A131,FedFundsRates!$A$2:$MM$3000,MATCH(B$2,FedFundsRates!$A$2:$MM$2,0),FALSE)</f>
        <v>6.2666666666666666</v>
      </c>
      <c r="C131" s="79" t="e">
        <f>VLOOKUP($A131,NaturalRateMeasures!$A$2:$MK$3000,MATCH(C$2,NaturalRateMeasures!$A$2:$MK$2,0),FALSE)</f>
        <v>#N/A</v>
      </c>
      <c r="D131" s="79">
        <f>VLOOKUP($A131,InflationTargetMeasures!$A$2:$MM$3000,MATCH(D$2,InflationTargetMeasures!$A$2:$MM$2,0),FALSE)</f>
        <v>2</v>
      </c>
      <c r="E131" s="79" t="e">
        <f>VLOOKUP($A131,GapMeasures!$A$2:$LA$3000,MATCH(E$2,GapMeasures!$A$2:$LA$2,0),FALSE)</f>
        <v>#N/A</v>
      </c>
      <c r="F131" s="79">
        <f>VLOOKUP($A131,InflationMeasures!$A$2:$LM$3000,MATCH(F$2,InflationMeasures!$A$2:$LM$2,0),FALSE)</f>
        <v>2.8405692014864536</v>
      </c>
      <c r="G131" s="25">
        <v>31823</v>
      </c>
      <c r="H131" s="24" t="e">
        <f t="shared" si="1"/>
        <v>#N/A</v>
      </c>
      <c r="I131" s="24">
        <f>VLOOKUP($A131,FedFundsRates!$A$2:$MM$3000,MATCH("FedFundsRate",FedFundsRates!$A$2:$MM$2,0),FALSE)</f>
        <v>6.22</v>
      </c>
    </row>
    <row r="132" spans="1:9" x14ac:dyDescent="0.25">
      <c r="A132" s="6">
        <v>31912</v>
      </c>
      <c r="B132" s="79">
        <f>VLOOKUP($A132,FedFundsRates!$A$2:$MM$3000,MATCH(B$2,FedFundsRates!$A$2:$MM$2,0),FALSE)</f>
        <v>6.22</v>
      </c>
      <c r="C132" s="79" t="e">
        <f>VLOOKUP($A132,NaturalRateMeasures!$A$2:$MK$3000,MATCH(C$2,NaturalRateMeasures!$A$2:$MK$2,0),FALSE)</f>
        <v>#N/A</v>
      </c>
      <c r="D132" s="79">
        <f>VLOOKUP($A132,InflationTargetMeasures!$A$2:$MM$3000,MATCH(D$2,InflationTargetMeasures!$A$2:$MM$2,0),FALSE)</f>
        <v>2</v>
      </c>
      <c r="E132" s="79" t="e">
        <f>VLOOKUP($A132,GapMeasures!$A$2:$LA$3000,MATCH(E$2,GapMeasures!$A$2:$LA$2,0),FALSE)</f>
        <v>#N/A</v>
      </c>
      <c r="F132" s="79">
        <f>VLOOKUP($A132,InflationMeasures!$A$2:$LM$3000,MATCH(F$2,InflationMeasures!$A$2:$LM$2,0),FALSE)</f>
        <v>3.1327643945122441</v>
      </c>
      <c r="G132" s="25">
        <v>31912</v>
      </c>
      <c r="H132" s="24" t="e">
        <f t="shared" si="1"/>
        <v>#N/A</v>
      </c>
      <c r="I132" s="24">
        <f>VLOOKUP($A132,FedFundsRates!$A$2:$MM$3000,MATCH("FedFundsRate",FedFundsRates!$A$2:$MM$2,0),FALSE)</f>
        <v>6.6499999999999995</v>
      </c>
    </row>
    <row r="133" spans="1:9" x14ac:dyDescent="0.25">
      <c r="A133" s="6">
        <v>32004</v>
      </c>
      <c r="B133" s="79">
        <f>VLOOKUP($A133,FedFundsRates!$A$2:$MM$3000,MATCH(B$2,FedFundsRates!$A$2:$MM$2,0),FALSE)</f>
        <v>6.6499999999999995</v>
      </c>
      <c r="C133" s="79" t="e">
        <f>VLOOKUP($A133,NaturalRateMeasures!$A$2:$MK$3000,MATCH(C$2,NaturalRateMeasures!$A$2:$MK$2,0),FALSE)</f>
        <v>#N/A</v>
      </c>
      <c r="D133" s="79">
        <f>VLOOKUP($A133,InflationTargetMeasures!$A$2:$MM$3000,MATCH(D$2,InflationTargetMeasures!$A$2:$MM$2,0),FALSE)</f>
        <v>2</v>
      </c>
      <c r="E133" s="79" t="e">
        <f>VLOOKUP($A133,GapMeasures!$A$2:$LA$3000,MATCH(E$2,GapMeasures!$A$2:$LA$2,0),FALSE)</f>
        <v>#N/A</v>
      </c>
      <c r="F133" s="79">
        <f>VLOOKUP($A133,InflationMeasures!$A$2:$LM$3000,MATCH(F$2,InflationMeasures!$A$2:$LM$2,0),FALSE)</f>
        <v>3.3456119018668184</v>
      </c>
      <c r="G133" s="25">
        <v>32004</v>
      </c>
      <c r="H133" s="24" t="e">
        <f t="shared" ref="H133:H196" si="2">$L$29*B133 + (1-$L$29)*(C133+D133+1.5*(F133-D133)+$L$31*E133)</f>
        <v>#N/A</v>
      </c>
      <c r="I133" s="24">
        <f>VLOOKUP($A133,FedFundsRates!$A$2:$MM$3000,MATCH("FedFundsRate",FedFundsRates!$A$2:$MM$2,0),FALSE)</f>
        <v>6.8433333333333337</v>
      </c>
    </row>
    <row r="134" spans="1:9" x14ac:dyDescent="0.25">
      <c r="A134" s="6">
        <v>32096</v>
      </c>
      <c r="B134" s="79">
        <f>VLOOKUP($A134,FedFundsRates!$A$2:$MM$3000,MATCH(B$2,FedFundsRates!$A$2:$MM$2,0),FALSE)</f>
        <v>6.8433333333333337</v>
      </c>
      <c r="C134" s="79" t="e">
        <f>VLOOKUP($A134,NaturalRateMeasures!$A$2:$MK$3000,MATCH(C$2,NaturalRateMeasures!$A$2:$MK$2,0),FALSE)</f>
        <v>#N/A</v>
      </c>
      <c r="D134" s="79">
        <f>VLOOKUP($A134,InflationTargetMeasures!$A$2:$MM$3000,MATCH(D$2,InflationTargetMeasures!$A$2:$MM$2,0),FALSE)</f>
        <v>2</v>
      </c>
      <c r="E134" s="79" t="e">
        <f>VLOOKUP($A134,GapMeasures!$A$2:$LA$3000,MATCH(E$2,GapMeasures!$A$2:$LA$2,0),FALSE)</f>
        <v>#N/A</v>
      </c>
      <c r="F134" s="79">
        <f>VLOOKUP($A134,InflationMeasures!$A$2:$LM$3000,MATCH(F$2,InflationMeasures!$A$2:$LM$2,0),FALSE)</f>
        <v>3.5545780268899207</v>
      </c>
      <c r="G134" s="25">
        <v>32096</v>
      </c>
      <c r="H134" s="24" t="e">
        <f t="shared" si="2"/>
        <v>#N/A</v>
      </c>
      <c r="I134" s="24">
        <f>VLOOKUP($A134,FedFundsRates!$A$2:$MM$3000,MATCH("FedFundsRate",FedFundsRates!$A$2:$MM$2,0),FALSE)</f>
        <v>6.916666666666667</v>
      </c>
    </row>
    <row r="135" spans="1:9" x14ac:dyDescent="0.25">
      <c r="A135" s="6">
        <v>32188</v>
      </c>
      <c r="B135" s="79">
        <f>VLOOKUP($A135,FedFundsRates!$A$2:$MM$3000,MATCH(B$2,FedFundsRates!$A$2:$MM$2,0),FALSE)</f>
        <v>6.916666666666667</v>
      </c>
      <c r="C135" s="79" t="e">
        <f>VLOOKUP($A135,NaturalRateMeasures!$A$2:$MK$3000,MATCH(C$2,NaturalRateMeasures!$A$2:$MK$2,0),FALSE)</f>
        <v>#N/A</v>
      </c>
      <c r="D135" s="79">
        <f>VLOOKUP($A135,InflationTargetMeasures!$A$2:$MM$3000,MATCH(D$2,InflationTargetMeasures!$A$2:$MM$2,0),FALSE)</f>
        <v>2</v>
      </c>
      <c r="E135" s="79" t="e">
        <f>VLOOKUP($A135,GapMeasures!$A$2:$LA$3000,MATCH(E$2,GapMeasures!$A$2:$LA$2,0),FALSE)</f>
        <v>#N/A</v>
      </c>
      <c r="F135" s="79">
        <f>VLOOKUP($A135,InflationMeasures!$A$2:$LM$3000,MATCH(F$2,InflationMeasures!$A$2:$LM$2,0),FALSE)</f>
        <v>3.9007967284777623</v>
      </c>
      <c r="G135" s="25">
        <v>32188</v>
      </c>
      <c r="H135" s="24" t="e">
        <f t="shared" si="2"/>
        <v>#N/A</v>
      </c>
      <c r="I135" s="24">
        <f>VLOOKUP($A135,FedFundsRates!$A$2:$MM$3000,MATCH("FedFundsRate",FedFundsRates!$A$2:$MM$2,0),FALSE)</f>
        <v>6.663333333333334</v>
      </c>
    </row>
    <row r="136" spans="1:9" x14ac:dyDescent="0.25">
      <c r="A136" s="6">
        <v>32278</v>
      </c>
      <c r="B136" s="79">
        <f>VLOOKUP($A136,FedFundsRates!$A$2:$MM$3000,MATCH(B$2,FedFundsRates!$A$2:$MM$2,0),FALSE)</f>
        <v>6.663333333333334</v>
      </c>
      <c r="C136" s="79" t="e">
        <f>VLOOKUP($A136,NaturalRateMeasures!$A$2:$MK$3000,MATCH(C$2,NaturalRateMeasures!$A$2:$MK$2,0),FALSE)</f>
        <v>#N/A</v>
      </c>
      <c r="D136" s="79">
        <f>VLOOKUP($A136,InflationTargetMeasures!$A$2:$MM$3000,MATCH(D$2,InflationTargetMeasures!$A$2:$MM$2,0),FALSE)</f>
        <v>2</v>
      </c>
      <c r="E136" s="79" t="e">
        <f>VLOOKUP($A136,GapMeasures!$A$2:$LA$3000,MATCH(E$2,GapMeasures!$A$2:$LA$2,0),FALSE)</f>
        <v>#N/A</v>
      </c>
      <c r="F136" s="79">
        <f>VLOOKUP($A136,InflationMeasures!$A$2:$LM$3000,MATCH(F$2,InflationMeasures!$A$2:$LM$2,0),FALSE)</f>
        <v>4.1513913620334408</v>
      </c>
      <c r="G136" s="25">
        <v>32278</v>
      </c>
      <c r="H136" s="24" t="e">
        <f t="shared" si="2"/>
        <v>#N/A</v>
      </c>
      <c r="I136" s="24">
        <f>VLOOKUP($A136,FedFundsRates!$A$2:$MM$3000,MATCH("FedFundsRate",FedFundsRates!$A$2:$MM$2,0),FALSE)</f>
        <v>7.1566666666666663</v>
      </c>
    </row>
    <row r="137" spans="1:9" x14ac:dyDescent="0.25">
      <c r="A137" s="6">
        <v>32370</v>
      </c>
      <c r="B137" s="79">
        <f>VLOOKUP($A137,FedFundsRates!$A$2:$MM$3000,MATCH(B$2,FedFundsRates!$A$2:$MM$2,0),FALSE)</f>
        <v>7.1566666666666663</v>
      </c>
      <c r="C137" s="79" t="e">
        <f>VLOOKUP($A137,NaturalRateMeasures!$A$2:$MK$3000,MATCH(C$2,NaturalRateMeasures!$A$2:$MK$2,0),FALSE)</f>
        <v>#N/A</v>
      </c>
      <c r="D137" s="79">
        <f>VLOOKUP($A137,InflationTargetMeasures!$A$2:$MM$3000,MATCH(D$2,InflationTargetMeasures!$A$2:$MM$2,0),FALSE)</f>
        <v>2</v>
      </c>
      <c r="E137" s="79" t="e">
        <f>VLOOKUP($A137,GapMeasures!$A$2:$LA$3000,MATCH(E$2,GapMeasures!$A$2:$LA$2,0),FALSE)</f>
        <v>#N/A</v>
      </c>
      <c r="F137" s="79">
        <f>VLOOKUP($A137,InflationMeasures!$A$2:$LM$3000,MATCH(F$2,InflationMeasures!$A$2:$LM$2,0),FALSE)</f>
        <v>4.4156068864088516</v>
      </c>
      <c r="G137" s="25">
        <v>32370</v>
      </c>
      <c r="H137" s="24" t="e">
        <f t="shared" si="2"/>
        <v>#N/A</v>
      </c>
      <c r="I137" s="24">
        <f>VLOOKUP($A137,FedFundsRates!$A$2:$MM$3000,MATCH("FedFundsRate",FedFundsRates!$A$2:$MM$2,0),FALSE)</f>
        <v>7.9833333333333334</v>
      </c>
    </row>
    <row r="138" spans="1:9" x14ac:dyDescent="0.25">
      <c r="A138" s="6">
        <v>32462</v>
      </c>
      <c r="B138" s="79">
        <f>VLOOKUP($A138,FedFundsRates!$A$2:$MM$3000,MATCH(B$2,FedFundsRates!$A$2:$MM$2,0),FALSE)</f>
        <v>7.9833333333333334</v>
      </c>
      <c r="C138" s="79" t="e">
        <f>VLOOKUP($A138,NaturalRateMeasures!$A$2:$MK$3000,MATCH(C$2,NaturalRateMeasures!$A$2:$MK$2,0),FALSE)</f>
        <v>#N/A</v>
      </c>
      <c r="D138" s="79">
        <f>VLOOKUP($A138,InflationTargetMeasures!$A$2:$MM$3000,MATCH(D$2,InflationTargetMeasures!$A$2:$MM$2,0),FALSE)</f>
        <v>2</v>
      </c>
      <c r="E138" s="79" t="e">
        <f>VLOOKUP($A138,GapMeasures!$A$2:$LA$3000,MATCH(E$2,GapMeasures!$A$2:$LA$2,0),FALSE)</f>
        <v>#N/A</v>
      </c>
      <c r="F138" s="79">
        <f>VLOOKUP($A138,InflationMeasures!$A$2:$LM$3000,MATCH(F$2,InflationMeasures!$A$2:$LM$2,0),FALSE)</f>
        <v>4.521941694357845</v>
      </c>
      <c r="G138" s="25">
        <v>32462</v>
      </c>
      <c r="H138" s="24" t="e">
        <f t="shared" si="2"/>
        <v>#N/A</v>
      </c>
      <c r="I138" s="24">
        <f>VLOOKUP($A138,FedFundsRates!$A$2:$MM$3000,MATCH("FedFundsRate",FedFundsRates!$A$2:$MM$2,0),FALSE)</f>
        <v>8.4699999999999989</v>
      </c>
    </row>
    <row r="139" spans="1:9" x14ac:dyDescent="0.25">
      <c r="A139" s="6">
        <v>32554</v>
      </c>
      <c r="B139" s="79">
        <f>VLOOKUP($A139,FedFundsRates!$A$2:$MM$3000,MATCH(B$2,FedFundsRates!$A$2:$MM$2,0),FALSE)</f>
        <v>8.4699999999999989</v>
      </c>
      <c r="C139" s="79" t="e">
        <f>VLOOKUP($A139,NaturalRateMeasures!$A$2:$MK$3000,MATCH(C$2,NaturalRateMeasures!$A$2:$MK$2,0),FALSE)</f>
        <v>#N/A</v>
      </c>
      <c r="D139" s="79">
        <f>VLOOKUP($A139,InflationTargetMeasures!$A$2:$MM$3000,MATCH(D$2,InflationTargetMeasures!$A$2:$MM$2,0),FALSE)</f>
        <v>2</v>
      </c>
      <c r="E139" s="79" t="e">
        <f>VLOOKUP($A139,GapMeasures!$A$2:$LA$3000,MATCH(E$2,GapMeasures!$A$2:$LA$2,0),FALSE)</f>
        <v>#N/A</v>
      </c>
      <c r="F139" s="79">
        <f>VLOOKUP($A139,InflationMeasures!$A$2:$LM$3000,MATCH(F$2,InflationMeasures!$A$2:$LM$2,0),FALSE)</f>
        <v>4.6517940452964535</v>
      </c>
      <c r="G139" s="25">
        <v>32554</v>
      </c>
      <c r="H139" s="24" t="e">
        <f t="shared" si="2"/>
        <v>#N/A</v>
      </c>
      <c r="I139" s="24">
        <f>VLOOKUP($A139,FedFundsRates!$A$2:$MM$3000,MATCH("FedFundsRate",FedFundsRates!$A$2:$MM$2,0),FALSE)</f>
        <v>9.4433333333333334</v>
      </c>
    </row>
    <row r="140" spans="1:9" x14ac:dyDescent="0.25">
      <c r="A140" s="6">
        <v>32643</v>
      </c>
      <c r="B140" s="79">
        <f>VLOOKUP($A140,FedFundsRates!$A$2:$MM$3000,MATCH(B$2,FedFundsRates!$A$2:$MM$2,0),FALSE)</f>
        <v>9.4433333333333334</v>
      </c>
      <c r="C140" s="79" t="e">
        <f>VLOOKUP($A140,NaturalRateMeasures!$A$2:$MK$3000,MATCH(C$2,NaturalRateMeasures!$A$2:$MK$2,0),FALSE)</f>
        <v>#N/A</v>
      </c>
      <c r="D140" s="79">
        <f>VLOOKUP($A140,InflationTargetMeasures!$A$2:$MM$3000,MATCH(D$2,InflationTargetMeasures!$A$2:$MM$2,0),FALSE)</f>
        <v>2</v>
      </c>
      <c r="E140" s="79" t="e">
        <f>VLOOKUP($A140,GapMeasures!$A$2:$LA$3000,MATCH(E$2,GapMeasures!$A$2:$LA$2,0),FALSE)</f>
        <v>#N/A</v>
      </c>
      <c r="F140" s="79">
        <f>VLOOKUP($A140,InflationMeasures!$A$2:$LM$3000,MATCH(F$2,InflationMeasures!$A$2:$LM$2,0),FALSE)</f>
        <v>4.3395910157559614</v>
      </c>
      <c r="G140" s="25">
        <v>32643</v>
      </c>
      <c r="H140" s="24" t="e">
        <f t="shared" si="2"/>
        <v>#N/A</v>
      </c>
      <c r="I140" s="24">
        <f>VLOOKUP($A140,FedFundsRates!$A$2:$MM$3000,MATCH("FedFundsRate",FedFundsRates!$A$2:$MM$2,0),FALSE)</f>
        <v>9.7266666666666666</v>
      </c>
    </row>
    <row r="141" spans="1:9" x14ac:dyDescent="0.25">
      <c r="A141" s="6">
        <v>32735</v>
      </c>
      <c r="B141" s="79">
        <f>VLOOKUP($A141,FedFundsRates!$A$2:$MM$3000,MATCH(B$2,FedFundsRates!$A$2:$MM$2,0),FALSE)</f>
        <v>9.7266666666666666</v>
      </c>
      <c r="C141" s="79" t="e">
        <f>VLOOKUP($A141,NaturalRateMeasures!$A$2:$MK$3000,MATCH(C$2,NaturalRateMeasures!$A$2:$MK$2,0),FALSE)</f>
        <v>#N/A</v>
      </c>
      <c r="D141" s="79">
        <f>VLOOKUP($A141,InflationTargetMeasures!$A$2:$MM$3000,MATCH(D$2,InflationTargetMeasures!$A$2:$MM$2,0),FALSE)</f>
        <v>2</v>
      </c>
      <c r="E141" s="79" t="e">
        <f>VLOOKUP($A141,GapMeasures!$A$2:$LA$3000,MATCH(E$2,GapMeasures!$A$2:$LA$2,0),FALSE)</f>
        <v>#N/A</v>
      </c>
      <c r="F141" s="79">
        <f>VLOOKUP($A141,InflationMeasures!$A$2:$LM$3000,MATCH(F$2,InflationMeasures!$A$2:$LM$2,0),FALSE)</f>
        <v>3.9190017730790228</v>
      </c>
      <c r="G141" s="25">
        <v>32735</v>
      </c>
      <c r="H141" s="24" t="e">
        <f t="shared" si="2"/>
        <v>#N/A</v>
      </c>
      <c r="I141" s="24">
        <f>VLOOKUP($A141,FedFundsRates!$A$2:$MM$3000,MATCH("FedFundsRate",FedFundsRates!$A$2:$MM$2,0),FALSE)</f>
        <v>9.0833333333333339</v>
      </c>
    </row>
    <row r="142" spans="1:9" x14ac:dyDescent="0.25">
      <c r="A142" s="6">
        <v>32827</v>
      </c>
      <c r="B142" s="79">
        <f>VLOOKUP($A142,FedFundsRates!$A$2:$MM$3000,MATCH(B$2,FedFundsRates!$A$2:$MM$2,0),FALSE)</f>
        <v>9.0833333333333339</v>
      </c>
      <c r="C142" s="79" t="e">
        <f>VLOOKUP($A142,NaturalRateMeasures!$A$2:$MK$3000,MATCH(C$2,NaturalRateMeasures!$A$2:$MK$2,0),FALSE)</f>
        <v>#N/A</v>
      </c>
      <c r="D142" s="79">
        <f>VLOOKUP($A142,InflationTargetMeasures!$A$2:$MM$3000,MATCH(D$2,InflationTargetMeasures!$A$2:$MM$2,0),FALSE)</f>
        <v>2</v>
      </c>
      <c r="E142" s="79" t="e">
        <f>VLOOKUP($A142,GapMeasures!$A$2:$LA$3000,MATCH(E$2,GapMeasures!$A$2:$LA$2,0),FALSE)</f>
        <v>#N/A</v>
      </c>
      <c r="F142" s="79">
        <f>VLOOKUP($A142,InflationMeasures!$A$2:$LM$3000,MATCH(F$2,InflationMeasures!$A$2:$LM$2,0),FALSE)</f>
        <v>3.7101373275212346</v>
      </c>
      <c r="G142" s="25">
        <v>32827</v>
      </c>
      <c r="H142" s="24" t="e">
        <f t="shared" si="2"/>
        <v>#N/A</v>
      </c>
      <c r="I142" s="24">
        <f>VLOOKUP($A142,FedFundsRates!$A$2:$MM$3000,MATCH("FedFundsRate",FedFundsRates!$A$2:$MM$2,0),FALSE)</f>
        <v>8.6133333333333333</v>
      </c>
    </row>
    <row r="143" spans="1:9" x14ac:dyDescent="0.25">
      <c r="A143" s="6">
        <v>32919</v>
      </c>
      <c r="B143" s="79">
        <f>VLOOKUP($A143,FedFundsRates!$A$2:$MM$3000,MATCH(B$2,FedFundsRates!$A$2:$MM$2,0),FALSE)</f>
        <v>8.6133333333333333</v>
      </c>
      <c r="C143" s="79" t="e">
        <f>VLOOKUP($A143,NaturalRateMeasures!$A$2:$MK$3000,MATCH(C$2,NaturalRateMeasures!$A$2:$MK$2,0),FALSE)</f>
        <v>#N/A</v>
      </c>
      <c r="D143" s="79">
        <f>VLOOKUP($A143,InflationTargetMeasures!$A$2:$MM$3000,MATCH(D$2,InflationTargetMeasures!$A$2:$MM$2,0),FALSE)</f>
        <v>2</v>
      </c>
      <c r="E143" s="79" t="e">
        <f>VLOOKUP($A143,GapMeasures!$A$2:$LA$3000,MATCH(E$2,GapMeasures!$A$2:$LA$2,0),FALSE)</f>
        <v>#N/A</v>
      </c>
      <c r="F143" s="79">
        <f>VLOOKUP($A143,InflationMeasures!$A$2:$LM$3000,MATCH(F$2,InflationMeasures!$A$2:$LM$2,0),FALSE)</f>
        <v>3.7738907711511338</v>
      </c>
      <c r="G143" s="25">
        <v>32919</v>
      </c>
      <c r="H143" s="24" t="e">
        <f t="shared" si="2"/>
        <v>#N/A</v>
      </c>
      <c r="I143" s="24">
        <f>VLOOKUP($A143,FedFundsRates!$A$2:$MM$3000,MATCH("FedFundsRate",FedFundsRates!$A$2:$MM$2,0),FALSE)</f>
        <v>8.25</v>
      </c>
    </row>
    <row r="144" spans="1:9" x14ac:dyDescent="0.25">
      <c r="A144" s="6">
        <v>33008</v>
      </c>
      <c r="B144" s="79">
        <f>VLOOKUP($A144,FedFundsRates!$A$2:$MM$3000,MATCH(B$2,FedFundsRates!$A$2:$MM$2,0),FALSE)</f>
        <v>8.25</v>
      </c>
      <c r="C144" s="79" t="e">
        <f>VLOOKUP($A144,NaturalRateMeasures!$A$2:$MK$3000,MATCH(C$2,NaturalRateMeasures!$A$2:$MK$2,0),FALSE)</f>
        <v>#N/A</v>
      </c>
      <c r="D144" s="79">
        <f>VLOOKUP($A144,InflationTargetMeasures!$A$2:$MM$3000,MATCH(D$2,InflationTargetMeasures!$A$2:$MM$2,0),FALSE)</f>
        <v>2</v>
      </c>
      <c r="E144" s="79" t="e">
        <f>VLOOKUP($A144,GapMeasures!$A$2:$LA$3000,MATCH(E$2,GapMeasures!$A$2:$LA$2,0),FALSE)</f>
        <v>#N/A</v>
      </c>
      <c r="F144" s="79">
        <f>VLOOKUP($A144,InflationMeasures!$A$2:$LM$3000,MATCH(F$2,InflationMeasures!$A$2:$LM$2,0),FALSE)</f>
        <v>3.9856061944770316</v>
      </c>
      <c r="G144" s="25">
        <v>33008</v>
      </c>
      <c r="H144" s="24" t="e">
        <f t="shared" si="2"/>
        <v>#N/A</v>
      </c>
      <c r="I144" s="24">
        <f>VLOOKUP($A144,FedFundsRates!$A$2:$MM$3000,MATCH("FedFundsRate",FedFundsRates!$A$2:$MM$2,0),FALSE)</f>
        <v>8.2433333333333323</v>
      </c>
    </row>
    <row r="145" spans="1:9" x14ac:dyDescent="0.25">
      <c r="A145" s="6">
        <v>33100</v>
      </c>
      <c r="B145" s="79">
        <f>VLOOKUP($A145,FedFundsRates!$A$2:$MM$3000,MATCH(B$2,FedFundsRates!$A$2:$MM$2,0),FALSE)</f>
        <v>8.2433333333333323</v>
      </c>
      <c r="C145" s="79" t="e">
        <f>VLOOKUP($A145,NaturalRateMeasures!$A$2:$MK$3000,MATCH(C$2,NaturalRateMeasures!$A$2:$MK$2,0),FALSE)</f>
        <v>#N/A</v>
      </c>
      <c r="D145" s="79">
        <f>VLOOKUP($A145,InflationTargetMeasures!$A$2:$MM$3000,MATCH(D$2,InflationTargetMeasures!$A$2:$MM$2,0),FALSE)</f>
        <v>2</v>
      </c>
      <c r="E145" s="79" t="e">
        <f>VLOOKUP($A145,GapMeasures!$A$2:$LA$3000,MATCH(E$2,GapMeasures!$A$2:$LA$2,0),FALSE)</f>
        <v>#N/A</v>
      </c>
      <c r="F145" s="79">
        <f>VLOOKUP($A145,InflationMeasures!$A$2:$LM$3000,MATCH(F$2,InflationMeasures!$A$2:$LM$2,0),FALSE)</f>
        <v>4.260747544329635</v>
      </c>
      <c r="G145" s="25">
        <v>33100</v>
      </c>
      <c r="H145" s="24" t="e">
        <f t="shared" si="2"/>
        <v>#N/A</v>
      </c>
      <c r="I145" s="24">
        <f>VLOOKUP($A145,FedFundsRates!$A$2:$MM$3000,MATCH("FedFundsRate",FedFundsRates!$A$2:$MM$2,0),FALSE)</f>
        <v>8.16</v>
      </c>
    </row>
    <row r="146" spans="1:9" x14ac:dyDescent="0.25">
      <c r="A146" s="6">
        <v>33192</v>
      </c>
      <c r="B146" s="79">
        <f>VLOOKUP($A146,FedFundsRates!$A$2:$MM$3000,MATCH(B$2,FedFundsRates!$A$2:$MM$2,0),FALSE)</f>
        <v>8.16</v>
      </c>
      <c r="C146" s="79" t="e">
        <f>VLOOKUP($A146,NaturalRateMeasures!$A$2:$MK$3000,MATCH(C$2,NaturalRateMeasures!$A$2:$MK$2,0),FALSE)</f>
        <v>#N/A</v>
      </c>
      <c r="D146" s="79">
        <f>VLOOKUP($A146,InflationTargetMeasures!$A$2:$MM$3000,MATCH(D$2,InflationTargetMeasures!$A$2:$MM$2,0),FALSE)</f>
        <v>2</v>
      </c>
      <c r="E146" s="79" t="e">
        <f>VLOOKUP($A146,GapMeasures!$A$2:$LA$3000,MATCH(E$2,GapMeasures!$A$2:$LA$2,0),FALSE)</f>
        <v>#N/A</v>
      </c>
      <c r="F146" s="79">
        <f>VLOOKUP($A146,InflationMeasures!$A$2:$LM$3000,MATCH(F$2,InflationMeasures!$A$2:$LM$2,0),FALSE)</f>
        <v>4.1825996270897337</v>
      </c>
      <c r="G146" s="25">
        <v>33192</v>
      </c>
      <c r="H146" s="24" t="e">
        <f t="shared" si="2"/>
        <v>#N/A</v>
      </c>
      <c r="I146" s="24">
        <f>VLOOKUP($A146,FedFundsRates!$A$2:$MM$3000,MATCH("FedFundsRate",FedFundsRates!$A$2:$MM$2,0),FALSE)</f>
        <v>7.7433333333333323</v>
      </c>
    </row>
    <row r="147" spans="1:9" x14ac:dyDescent="0.25">
      <c r="A147" s="6">
        <v>33284</v>
      </c>
      <c r="B147" s="79">
        <f>VLOOKUP($A147,FedFundsRates!$A$2:$MM$3000,MATCH(B$2,FedFundsRates!$A$2:$MM$2,0),FALSE)</f>
        <v>7.7433333333333323</v>
      </c>
      <c r="C147" s="79" t="e">
        <f>VLOOKUP($A147,NaturalRateMeasures!$A$2:$MK$3000,MATCH(C$2,NaturalRateMeasures!$A$2:$MK$2,0),FALSE)</f>
        <v>#N/A</v>
      </c>
      <c r="D147" s="79">
        <f>VLOOKUP($A147,InflationTargetMeasures!$A$2:$MM$3000,MATCH(D$2,InflationTargetMeasures!$A$2:$MM$2,0),FALSE)</f>
        <v>2</v>
      </c>
      <c r="E147" s="79" t="e">
        <f>VLOOKUP($A147,GapMeasures!$A$2:$LA$3000,MATCH(E$2,GapMeasures!$A$2:$LA$2,0),FALSE)</f>
        <v>#N/A</v>
      </c>
      <c r="F147" s="79">
        <f>VLOOKUP($A147,InflationMeasures!$A$2:$LM$3000,MATCH(F$2,InflationMeasures!$A$2:$LM$2,0),FALSE)</f>
        <v>3.9100210888073139</v>
      </c>
      <c r="G147" s="25">
        <v>33284</v>
      </c>
      <c r="H147" s="24" t="e">
        <f t="shared" si="2"/>
        <v>#N/A</v>
      </c>
      <c r="I147" s="24">
        <f>VLOOKUP($A147,FedFundsRates!$A$2:$MM$3000,MATCH("FedFundsRate",FedFundsRates!$A$2:$MM$2,0),FALSE)</f>
        <v>6.4266666666666667</v>
      </c>
    </row>
    <row r="148" spans="1:9" x14ac:dyDescent="0.25">
      <c r="A148" s="6">
        <v>33373</v>
      </c>
      <c r="B148" s="79">
        <f>VLOOKUP($A148,FedFundsRates!$A$2:$MM$3000,MATCH(B$2,FedFundsRates!$A$2:$MM$2,0),FALSE)</f>
        <v>6.4266666666666667</v>
      </c>
      <c r="C148" s="79" t="e">
        <f>VLOOKUP($A148,NaturalRateMeasures!$A$2:$MK$3000,MATCH(C$2,NaturalRateMeasures!$A$2:$MK$2,0),FALSE)</f>
        <v>#N/A</v>
      </c>
      <c r="D148" s="79">
        <f>VLOOKUP($A148,InflationTargetMeasures!$A$2:$MM$3000,MATCH(D$2,InflationTargetMeasures!$A$2:$MM$2,0),FALSE)</f>
        <v>2</v>
      </c>
      <c r="E148" s="79" t="e">
        <f>VLOOKUP($A148,GapMeasures!$A$2:$LA$3000,MATCH(E$2,GapMeasures!$A$2:$LA$2,0),FALSE)</f>
        <v>#N/A</v>
      </c>
      <c r="F148" s="79">
        <f>VLOOKUP($A148,InflationMeasures!$A$2:$LM$3000,MATCH(F$2,InflationMeasures!$A$2:$LM$2,0),FALSE)</f>
        <v>3.5547659508728513</v>
      </c>
      <c r="G148" s="25">
        <v>33373</v>
      </c>
      <c r="H148" s="24" t="e">
        <f t="shared" si="2"/>
        <v>#N/A</v>
      </c>
      <c r="I148" s="24">
        <f>VLOOKUP($A148,FedFundsRates!$A$2:$MM$3000,MATCH("FedFundsRate",FedFundsRates!$A$2:$MM$2,0),FALSE)</f>
        <v>5.8633333333333342</v>
      </c>
    </row>
    <row r="149" spans="1:9" x14ac:dyDescent="0.25">
      <c r="A149" s="6">
        <v>33465</v>
      </c>
      <c r="B149" s="79">
        <f>VLOOKUP($A149,FedFundsRates!$A$2:$MM$3000,MATCH(B$2,FedFundsRates!$A$2:$MM$2,0),FALSE)</f>
        <v>5.8633333333333342</v>
      </c>
      <c r="C149" s="79" t="e">
        <f>VLOOKUP($A149,NaturalRateMeasures!$A$2:$MK$3000,MATCH(C$2,NaturalRateMeasures!$A$2:$MK$2,0),FALSE)</f>
        <v>#N/A</v>
      </c>
      <c r="D149" s="79">
        <f>VLOOKUP($A149,InflationTargetMeasures!$A$2:$MM$3000,MATCH(D$2,InflationTargetMeasures!$A$2:$MM$2,0),FALSE)</f>
        <v>2</v>
      </c>
      <c r="E149" s="79" t="e">
        <f>VLOOKUP($A149,GapMeasures!$A$2:$LA$3000,MATCH(E$2,GapMeasures!$A$2:$LA$2,0),FALSE)</f>
        <v>#N/A</v>
      </c>
      <c r="F149" s="79">
        <f>VLOOKUP($A149,InflationMeasures!$A$2:$LM$3000,MATCH(F$2,InflationMeasures!$A$2:$LM$2,0),FALSE)</f>
        <v>3.4427382845956256</v>
      </c>
      <c r="G149" s="25">
        <v>33465</v>
      </c>
      <c r="H149" s="24" t="e">
        <f t="shared" si="2"/>
        <v>#N/A</v>
      </c>
      <c r="I149" s="24">
        <f>VLOOKUP($A149,FedFundsRates!$A$2:$MM$3000,MATCH("FedFundsRate",FedFundsRates!$A$2:$MM$2,0),FALSE)</f>
        <v>5.6433333333333335</v>
      </c>
    </row>
    <row r="150" spans="1:9" x14ac:dyDescent="0.25">
      <c r="A150" s="6">
        <v>33557</v>
      </c>
      <c r="B150" s="79">
        <f>VLOOKUP($A150,FedFundsRates!$A$2:$MM$3000,MATCH(B$2,FedFundsRates!$A$2:$MM$2,0),FALSE)</f>
        <v>5.6433333333333335</v>
      </c>
      <c r="C150" s="79" t="e">
        <f>VLOOKUP($A150,NaturalRateMeasures!$A$2:$MK$3000,MATCH(C$2,NaturalRateMeasures!$A$2:$MK$2,0),FALSE)</f>
        <v>#N/A</v>
      </c>
      <c r="D150" s="79">
        <f>VLOOKUP($A150,InflationTargetMeasures!$A$2:$MM$3000,MATCH(D$2,InflationTargetMeasures!$A$2:$MM$2,0),FALSE)</f>
        <v>2</v>
      </c>
      <c r="E150" s="79" t="e">
        <f>VLOOKUP($A150,GapMeasures!$A$2:$LA$3000,MATCH(E$2,GapMeasures!$A$2:$LA$2,0),FALSE)</f>
        <v>#N/A</v>
      </c>
      <c r="F150" s="79">
        <f>VLOOKUP($A150,InflationMeasures!$A$2:$LM$3000,MATCH(F$2,InflationMeasures!$A$2:$LM$2,0),FALSE)</f>
        <v>3.3882881106577889</v>
      </c>
      <c r="G150" s="25">
        <v>33557</v>
      </c>
      <c r="H150" s="24" t="e">
        <f t="shared" si="2"/>
        <v>#N/A</v>
      </c>
      <c r="I150" s="24">
        <f>VLOOKUP($A150,FedFundsRates!$A$2:$MM$3000,MATCH("FedFundsRate",FedFundsRates!$A$2:$MM$2,0),FALSE)</f>
        <v>4.8166666666666664</v>
      </c>
    </row>
    <row r="151" spans="1:9" x14ac:dyDescent="0.25">
      <c r="A151" s="6">
        <v>33649</v>
      </c>
      <c r="B151" s="79">
        <f>VLOOKUP($A151,FedFundsRates!$A$2:$MM$3000,MATCH(B$2,FedFundsRates!$A$2:$MM$2,0),FALSE)</f>
        <v>4.8166666666666664</v>
      </c>
      <c r="C151" s="79" t="e">
        <f>VLOOKUP($A151,NaturalRateMeasures!$A$2:$MK$3000,MATCH(C$2,NaturalRateMeasures!$A$2:$MK$2,0),FALSE)</f>
        <v>#N/A</v>
      </c>
      <c r="D151" s="79">
        <f>VLOOKUP($A151,InflationTargetMeasures!$A$2:$MM$3000,MATCH(D$2,InflationTargetMeasures!$A$2:$MM$2,0),FALSE)</f>
        <v>2</v>
      </c>
      <c r="E151" s="79" t="e">
        <f>VLOOKUP($A151,GapMeasures!$A$2:$LA$3000,MATCH(E$2,GapMeasures!$A$2:$LA$2,0),FALSE)</f>
        <v>#N/A</v>
      </c>
      <c r="F151" s="79">
        <f>VLOOKUP($A151,InflationMeasures!$A$2:$LM$3000,MATCH(F$2,InflationMeasures!$A$2:$LM$2,0),FALSE)</f>
        <v>3.2622748729667084</v>
      </c>
      <c r="G151" s="25">
        <v>33649</v>
      </c>
      <c r="H151" s="24" t="e">
        <f t="shared" si="2"/>
        <v>#N/A</v>
      </c>
      <c r="I151" s="24">
        <f>VLOOKUP($A151,FedFundsRates!$A$2:$MM$3000,MATCH("FedFundsRate",FedFundsRates!$A$2:$MM$2,0),FALSE)</f>
        <v>4.0233333333333334</v>
      </c>
    </row>
    <row r="152" spans="1:9" x14ac:dyDescent="0.25">
      <c r="A152" s="6">
        <v>33739</v>
      </c>
      <c r="B152" s="79">
        <f>VLOOKUP($A152,FedFundsRates!$A$2:$MM$3000,MATCH(B$2,FedFundsRates!$A$2:$MM$2,0),FALSE)</f>
        <v>4.0233333333333334</v>
      </c>
      <c r="C152" s="79" t="e">
        <f>VLOOKUP($A152,NaturalRateMeasures!$A$2:$MK$3000,MATCH(C$2,NaturalRateMeasures!$A$2:$MK$2,0),FALSE)</f>
        <v>#N/A</v>
      </c>
      <c r="D152" s="79">
        <f>VLOOKUP($A152,InflationTargetMeasures!$A$2:$MM$3000,MATCH(D$2,InflationTargetMeasures!$A$2:$MM$2,0),FALSE)</f>
        <v>2</v>
      </c>
      <c r="E152" s="79" t="e">
        <f>VLOOKUP($A152,GapMeasures!$A$2:$LA$3000,MATCH(E$2,GapMeasures!$A$2:$LA$2,0),FALSE)</f>
        <v>#N/A</v>
      </c>
      <c r="F152" s="79">
        <f>VLOOKUP($A152,InflationMeasures!$A$2:$LM$3000,MATCH(F$2,InflationMeasures!$A$2:$LM$2,0),FALSE)</f>
        <v>3.1955363936089221</v>
      </c>
      <c r="G152" s="25">
        <v>33739</v>
      </c>
      <c r="H152" s="24" t="e">
        <f t="shared" si="2"/>
        <v>#N/A</v>
      </c>
      <c r="I152" s="24">
        <f>VLOOKUP($A152,FedFundsRates!$A$2:$MM$3000,MATCH("FedFundsRate",FedFundsRates!$A$2:$MM$2,0),FALSE)</f>
        <v>3.7699999999999996</v>
      </c>
    </row>
    <row r="153" spans="1:9" x14ac:dyDescent="0.25">
      <c r="A153" s="6">
        <v>33831</v>
      </c>
      <c r="B153" s="79">
        <f>VLOOKUP($A153,FedFundsRates!$A$2:$MM$3000,MATCH(B$2,FedFundsRates!$A$2:$MM$2,0),FALSE)</f>
        <v>3.7699999999999996</v>
      </c>
      <c r="C153" s="79" t="e">
        <f>VLOOKUP($A153,NaturalRateMeasures!$A$2:$MK$3000,MATCH(C$2,NaturalRateMeasures!$A$2:$MK$2,0),FALSE)</f>
        <v>#N/A</v>
      </c>
      <c r="D153" s="79">
        <f>VLOOKUP($A153,InflationTargetMeasures!$A$2:$MM$3000,MATCH(D$2,InflationTargetMeasures!$A$2:$MM$2,0),FALSE)</f>
        <v>2</v>
      </c>
      <c r="E153" s="79" t="e">
        <f>VLOOKUP($A153,GapMeasures!$A$2:$LA$3000,MATCH(E$2,GapMeasures!$A$2:$LA$2,0),FALSE)</f>
        <v>#N/A</v>
      </c>
      <c r="F153" s="79">
        <f>VLOOKUP($A153,InflationMeasures!$A$2:$LM$3000,MATCH(F$2,InflationMeasures!$A$2:$LM$2,0),FALSE)</f>
        <v>2.8801655947364502</v>
      </c>
      <c r="G153" s="25">
        <v>33831</v>
      </c>
      <c r="H153" s="24" t="e">
        <f t="shared" si="2"/>
        <v>#N/A</v>
      </c>
      <c r="I153" s="24">
        <f>VLOOKUP($A153,FedFundsRates!$A$2:$MM$3000,MATCH("FedFundsRate",FedFundsRates!$A$2:$MM$2,0),FALSE)</f>
        <v>3.2566666666666664</v>
      </c>
    </row>
    <row r="154" spans="1:9" x14ac:dyDescent="0.25">
      <c r="A154" s="6">
        <v>33923</v>
      </c>
      <c r="B154" s="79">
        <f>VLOOKUP($A154,FedFundsRates!$A$2:$MM$3000,MATCH(B$2,FedFundsRates!$A$2:$MM$2,0),FALSE)</f>
        <v>3.2566666666666664</v>
      </c>
      <c r="C154" s="79" t="e">
        <f>VLOOKUP($A154,NaturalRateMeasures!$A$2:$MK$3000,MATCH(C$2,NaturalRateMeasures!$A$2:$MK$2,0),FALSE)</f>
        <v>#N/A</v>
      </c>
      <c r="D154" s="79">
        <f>VLOOKUP($A154,InflationTargetMeasures!$A$2:$MM$3000,MATCH(D$2,InflationTargetMeasures!$A$2:$MM$2,0),FALSE)</f>
        <v>2</v>
      </c>
      <c r="E154" s="79" t="e">
        <f>VLOOKUP($A154,GapMeasures!$A$2:$LA$3000,MATCH(E$2,GapMeasures!$A$2:$LA$2,0),FALSE)</f>
        <v>#N/A</v>
      </c>
      <c r="F154" s="79">
        <f>VLOOKUP($A154,InflationMeasures!$A$2:$LM$3000,MATCH(F$2,InflationMeasures!$A$2:$LM$2,0),FALSE)</f>
        <v>2.8254140566549735</v>
      </c>
      <c r="G154" s="25">
        <v>33923</v>
      </c>
      <c r="H154" s="24" t="e">
        <f t="shared" si="2"/>
        <v>#N/A</v>
      </c>
      <c r="I154" s="24">
        <f>VLOOKUP($A154,FedFundsRates!$A$2:$MM$3000,MATCH("FedFundsRate",FedFundsRates!$A$2:$MM$2,0),FALSE)</f>
        <v>3.0366666666666666</v>
      </c>
    </row>
    <row r="155" spans="1:9" x14ac:dyDescent="0.25">
      <c r="A155" s="6">
        <v>34015</v>
      </c>
      <c r="B155" s="79">
        <f>VLOOKUP($A155,FedFundsRates!$A$2:$MM$3000,MATCH(B$2,FedFundsRates!$A$2:$MM$2,0),FALSE)</f>
        <v>3.0366666666666666</v>
      </c>
      <c r="C155" s="79" t="e">
        <f>VLOOKUP($A155,NaturalRateMeasures!$A$2:$MK$3000,MATCH(C$2,NaturalRateMeasures!$A$2:$MK$2,0),FALSE)</f>
        <v>#N/A</v>
      </c>
      <c r="D155" s="79">
        <f>VLOOKUP($A155,InflationTargetMeasures!$A$2:$MM$3000,MATCH(D$2,InflationTargetMeasures!$A$2:$MM$2,0),FALSE)</f>
        <v>2</v>
      </c>
      <c r="E155" s="79" t="e">
        <f>VLOOKUP($A155,GapMeasures!$A$2:$LA$3000,MATCH(E$2,GapMeasures!$A$2:$LA$2,0),FALSE)</f>
        <v>#N/A</v>
      </c>
      <c r="F155" s="79">
        <f>VLOOKUP($A155,InflationMeasures!$A$2:$LM$3000,MATCH(F$2,InflationMeasures!$A$2:$LM$2,0),FALSE)</f>
        <v>2.7486606102958167</v>
      </c>
      <c r="G155" s="25">
        <v>34015</v>
      </c>
      <c r="H155" s="24" t="e">
        <f t="shared" si="2"/>
        <v>#N/A</v>
      </c>
      <c r="I155" s="24">
        <f>VLOOKUP($A155,FedFundsRates!$A$2:$MM$3000,MATCH("FedFundsRate",FedFundsRates!$A$2:$MM$2,0),FALSE)</f>
        <v>3.0399999999999996</v>
      </c>
    </row>
    <row r="156" spans="1:9" x14ac:dyDescent="0.25">
      <c r="A156" s="6">
        <v>34104</v>
      </c>
      <c r="B156" s="79">
        <f>VLOOKUP($A156,FedFundsRates!$A$2:$MM$3000,MATCH(B$2,FedFundsRates!$A$2:$MM$2,0),FALSE)</f>
        <v>3.0399999999999996</v>
      </c>
      <c r="C156" s="79" t="e">
        <f>VLOOKUP($A156,NaturalRateMeasures!$A$2:$MK$3000,MATCH(C$2,NaturalRateMeasures!$A$2:$MK$2,0),FALSE)</f>
        <v>#N/A</v>
      </c>
      <c r="D156" s="79">
        <f>VLOOKUP($A156,InflationTargetMeasures!$A$2:$MM$3000,MATCH(D$2,InflationTargetMeasures!$A$2:$MM$2,0),FALSE)</f>
        <v>2</v>
      </c>
      <c r="E156" s="79" t="e">
        <f>VLOOKUP($A156,GapMeasures!$A$2:$LA$3000,MATCH(E$2,GapMeasures!$A$2:$LA$2,0),FALSE)</f>
        <v>#N/A</v>
      </c>
      <c r="F156" s="79">
        <f>VLOOKUP($A156,InflationMeasures!$A$2:$LM$3000,MATCH(F$2,InflationMeasures!$A$2:$LM$2,0),FALSE)</f>
        <v>2.8031168230378878</v>
      </c>
      <c r="G156" s="25">
        <v>34104</v>
      </c>
      <c r="H156" s="24" t="e">
        <f t="shared" si="2"/>
        <v>#N/A</v>
      </c>
      <c r="I156" s="24">
        <f>VLOOKUP($A156,FedFundsRates!$A$2:$MM$3000,MATCH("FedFundsRate",FedFundsRates!$A$2:$MM$2,0),FALSE)</f>
        <v>3</v>
      </c>
    </row>
    <row r="157" spans="1:9" x14ac:dyDescent="0.25">
      <c r="A157" s="6">
        <v>34196</v>
      </c>
      <c r="B157" s="79">
        <f>VLOOKUP($A157,FedFundsRates!$A$2:$MM$3000,MATCH(B$2,FedFundsRates!$A$2:$MM$2,0),FALSE)</f>
        <v>3</v>
      </c>
      <c r="C157" s="79" t="e">
        <f>VLOOKUP($A157,NaturalRateMeasures!$A$2:$MK$3000,MATCH(C$2,NaturalRateMeasures!$A$2:$MK$2,0),FALSE)</f>
        <v>#N/A</v>
      </c>
      <c r="D157" s="79">
        <f>VLOOKUP($A157,InflationTargetMeasures!$A$2:$MM$3000,MATCH(D$2,InflationTargetMeasures!$A$2:$MM$2,0),FALSE)</f>
        <v>2</v>
      </c>
      <c r="E157" s="79" t="e">
        <f>VLOOKUP($A157,GapMeasures!$A$2:$LA$3000,MATCH(E$2,GapMeasures!$A$2:$LA$2,0),FALSE)</f>
        <v>#N/A</v>
      </c>
      <c r="F157" s="79">
        <f>VLOOKUP($A157,InflationMeasures!$A$2:$LM$3000,MATCH(F$2,InflationMeasures!$A$2:$LM$2,0),FALSE)</f>
        <v>2.7679174511015647</v>
      </c>
      <c r="G157" s="25">
        <v>34196</v>
      </c>
      <c r="H157" s="24" t="e">
        <f t="shared" si="2"/>
        <v>#N/A</v>
      </c>
      <c r="I157" s="24">
        <f>VLOOKUP($A157,FedFundsRates!$A$2:$MM$3000,MATCH("FedFundsRate",FedFundsRates!$A$2:$MM$2,0),FALSE)</f>
        <v>3.06</v>
      </c>
    </row>
    <row r="158" spans="1:9" x14ac:dyDescent="0.25">
      <c r="A158" s="6">
        <v>34288</v>
      </c>
      <c r="B158" s="79">
        <f>VLOOKUP($A158,FedFundsRates!$A$2:$MM$3000,MATCH(B$2,FedFundsRates!$A$2:$MM$2,0),FALSE)</f>
        <v>3.06</v>
      </c>
      <c r="C158" s="79" t="e">
        <f>VLOOKUP($A158,NaturalRateMeasures!$A$2:$MK$3000,MATCH(C$2,NaturalRateMeasures!$A$2:$MK$2,0),FALSE)</f>
        <v>#N/A</v>
      </c>
      <c r="D158" s="79">
        <f>VLOOKUP($A158,InflationTargetMeasures!$A$2:$MM$3000,MATCH(D$2,InflationTargetMeasures!$A$2:$MM$2,0),FALSE)</f>
        <v>2</v>
      </c>
      <c r="E158" s="79" t="e">
        <f>VLOOKUP($A158,GapMeasures!$A$2:$LA$3000,MATCH(E$2,GapMeasures!$A$2:$LA$2,0),FALSE)</f>
        <v>#N/A</v>
      </c>
      <c r="F158" s="79">
        <f>VLOOKUP($A158,InflationMeasures!$A$2:$LM$3000,MATCH(F$2,InflationMeasures!$A$2:$LM$2,0),FALSE)</f>
        <v>2.5451899619077345</v>
      </c>
      <c r="G158" s="25">
        <v>34288</v>
      </c>
      <c r="H158" s="24" t="e">
        <f t="shared" si="2"/>
        <v>#N/A</v>
      </c>
      <c r="I158" s="24">
        <f>VLOOKUP($A158,FedFundsRates!$A$2:$MM$3000,MATCH("FedFundsRate",FedFundsRates!$A$2:$MM$2,0),FALSE)</f>
        <v>2.9899999999999998</v>
      </c>
    </row>
    <row r="159" spans="1:9" x14ac:dyDescent="0.25">
      <c r="A159" s="6">
        <v>34380</v>
      </c>
      <c r="B159" s="79">
        <f>VLOOKUP($A159,FedFundsRates!$A$2:$MM$3000,MATCH(B$2,FedFundsRates!$A$2:$MM$2,0),FALSE)</f>
        <v>2.9899999999999998</v>
      </c>
      <c r="C159" s="79" t="e">
        <f>VLOOKUP($A159,NaturalRateMeasures!$A$2:$MK$3000,MATCH(C$2,NaturalRateMeasures!$A$2:$MK$2,0),FALSE)</f>
        <v>#N/A</v>
      </c>
      <c r="D159" s="79">
        <f>VLOOKUP($A159,InflationTargetMeasures!$A$2:$MM$3000,MATCH(D$2,InflationTargetMeasures!$A$2:$MM$2,0),FALSE)</f>
        <v>2</v>
      </c>
      <c r="E159" s="79" t="e">
        <f>VLOOKUP($A159,GapMeasures!$A$2:$LA$3000,MATCH(E$2,GapMeasures!$A$2:$LA$2,0),FALSE)</f>
        <v>#N/A</v>
      </c>
      <c r="F159" s="79">
        <f>VLOOKUP($A159,InflationMeasures!$A$2:$LM$3000,MATCH(F$2,InflationMeasures!$A$2:$LM$2,0),FALSE)</f>
        <v>2.3053162548175132</v>
      </c>
      <c r="G159" s="25">
        <v>34380</v>
      </c>
      <c r="H159" s="24" t="e">
        <f t="shared" si="2"/>
        <v>#N/A</v>
      </c>
      <c r="I159" s="24">
        <f>VLOOKUP($A159,FedFundsRates!$A$2:$MM$3000,MATCH("FedFundsRate",FedFundsRates!$A$2:$MM$2,0),FALSE)</f>
        <v>3.2133333333333334</v>
      </c>
    </row>
    <row r="160" spans="1:9" x14ac:dyDescent="0.25">
      <c r="A160" s="6">
        <v>34469</v>
      </c>
      <c r="B160" s="79">
        <f>VLOOKUP($A160,FedFundsRates!$A$2:$MM$3000,MATCH(B$2,FedFundsRates!$A$2:$MM$2,0),FALSE)</f>
        <v>3.2133333333333334</v>
      </c>
      <c r="C160" s="79" t="e">
        <f>VLOOKUP($A160,NaturalRateMeasures!$A$2:$MK$3000,MATCH(C$2,NaturalRateMeasures!$A$2:$MK$2,0),FALSE)</f>
        <v>#N/A</v>
      </c>
      <c r="D160" s="79">
        <f>VLOOKUP($A160,InflationTargetMeasures!$A$2:$MM$3000,MATCH(D$2,InflationTargetMeasures!$A$2:$MM$2,0),FALSE)</f>
        <v>2</v>
      </c>
      <c r="E160" s="79" t="e">
        <f>VLOOKUP($A160,GapMeasures!$A$2:$LA$3000,MATCH(E$2,GapMeasures!$A$2:$LA$2,0),FALSE)</f>
        <v>#N/A</v>
      </c>
      <c r="F160" s="79">
        <f>VLOOKUP($A160,InflationMeasures!$A$2:$LM$3000,MATCH(F$2,InflationMeasures!$A$2:$LM$2,0),FALSE)</f>
        <v>2.2176285296433784</v>
      </c>
      <c r="G160" s="25">
        <v>34469</v>
      </c>
      <c r="H160" s="24" t="e">
        <f t="shared" si="2"/>
        <v>#N/A</v>
      </c>
      <c r="I160" s="24">
        <f>VLOOKUP($A160,FedFundsRates!$A$2:$MM$3000,MATCH("FedFundsRate",FedFundsRates!$A$2:$MM$2,0),FALSE)</f>
        <v>3.94</v>
      </c>
    </row>
    <row r="161" spans="1:9" x14ac:dyDescent="0.25">
      <c r="A161" s="6">
        <v>34561</v>
      </c>
      <c r="B161" s="79">
        <f>VLOOKUP($A161,FedFundsRates!$A$2:$MM$3000,MATCH(B$2,FedFundsRates!$A$2:$MM$2,0),FALSE)</f>
        <v>3.94</v>
      </c>
      <c r="C161" s="79" t="e">
        <f>VLOOKUP($A161,NaturalRateMeasures!$A$2:$MK$3000,MATCH(C$2,NaturalRateMeasures!$A$2:$MK$2,0),FALSE)</f>
        <v>#N/A</v>
      </c>
      <c r="D161" s="79">
        <f>VLOOKUP($A161,InflationTargetMeasures!$A$2:$MM$3000,MATCH(D$2,InflationTargetMeasures!$A$2:$MM$2,0),FALSE)</f>
        <v>2</v>
      </c>
      <c r="E161" s="79" t="e">
        <f>VLOOKUP($A161,GapMeasures!$A$2:$LA$3000,MATCH(E$2,GapMeasures!$A$2:$LA$2,0),FALSE)</f>
        <v>#N/A</v>
      </c>
      <c r="F161" s="79">
        <f>VLOOKUP($A161,InflationMeasures!$A$2:$LM$3000,MATCH(F$2,InflationMeasures!$A$2:$LM$2,0),FALSE)</f>
        <v>2.2179026416255354</v>
      </c>
      <c r="G161" s="25">
        <v>34561</v>
      </c>
      <c r="H161" s="24" t="e">
        <f t="shared" si="2"/>
        <v>#N/A</v>
      </c>
      <c r="I161" s="24">
        <f>VLOOKUP($A161,FedFundsRates!$A$2:$MM$3000,MATCH("FedFundsRate",FedFundsRates!$A$2:$MM$2,0),FALSE)</f>
        <v>4.4866666666666672</v>
      </c>
    </row>
    <row r="162" spans="1:9" x14ac:dyDescent="0.25">
      <c r="A162" s="6">
        <v>34653</v>
      </c>
      <c r="B162" s="79">
        <f>VLOOKUP($A162,FedFundsRates!$A$2:$MM$3000,MATCH(B$2,FedFundsRates!$A$2:$MM$2,0),FALSE)</f>
        <v>4.4866666666666672</v>
      </c>
      <c r="C162" s="79" t="e">
        <f>VLOOKUP($A162,NaturalRateMeasures!$A$2:$MK$3000,MATCH(C$2,NaturalRateMeasures!$A$2:$MK$2,0),FALSE)</f>
        <v>#N/A</v>
      </c>
      <c r="D162" s="79">
        <f>VLOOKUP($A162,InflationTargetMeasures!$A$2:$MM$3000,MATCH(D$2,InflationTargetMeasures!$A$2:$MM$2,0),FALSE)</f>
        <v>2</v>
      </c>
      <c r="E162" s="79" t="e">
        <f>VLOOKUP($A162,GapMeasures!$A$2:$LA$3000,MATCH(E$2,GapMeasures!$A$2:$LA$2,0),FALSE)</f>
        <v>#N/A</v>
      </c>
      <c r="F162" s="79">
        <f>VLOOKUP($A162,InflationMeasures!$A$2:$LM$3000,MATCH(F$2,InflationMeasures!$A$2:$LM$2,0),FALSE)</f>
        <v>2.2121123586126279</v>
      </c>
      <c r="G162" s="25">
        <v>34653</v>
      </c>
      <c r="H162" s="24" t="e">
        <f t="shared" si="2"/>
        <v>#N/A</v>
      </c>
      <c r="I162" s="24">
        <f>VLOOKUP($A162,FedFundsRates!$A$2:$MM$3000,MATCH("FedFundsRate",FedFundsRates!$A$2:$MM$2,0),FALSE)</f>
        <v>5.166666666666667</v>
      </c>
    </row>
    <row r="163" spans="1:9" x14ac:dyDescent="0.25">
      <c r="A163" s="6">
        <v>34745</v>
      </c>
      <c r="B163" s="79">
        <f>VLOOKUP($A163,FedFundsRates!$A$2:$MM$3000,MATCH(B$2,FedFundsRates!$A$2:$MM$2,0),FALSE)</f>
        <v>5.166666666666667</v>
      </c>
      <c r="C163" s="79" t="e">
        <f>VLOOKUP($A163,NaturalRateMeasures!$A$2:$MK$3000,MATCH(C$2,NaturalRateMeasures!$A$2:$MK$2,0),FALSE)</f>
        <v>#N/A</v>
      </c>
      <c r="D163" s="79">
        <f>VLOOKUP($A163,InflationTargetMeasures!$A$2:$MM$3000,MATCH(D$2,InflationTargetMeasures!$A$2:$MM$2,0),FALSE)</f>
        <v>2</v>
      </c>
      <c r="E163" s="79" t="e">
        <f>VLOOKUP($A163,GapMeasures!$A$2:$LA$3000,MATCH(E$2,GapMeasures!$A$2:$LA$2,0),FALSE)</f>
        <v>#N/A</v>
      </c>
      <c r="F163" s="79">
        <f>VLOOKUP($A163,InflationMeasures!$A$2:$LM$3000,MATCH(F$2,InflationMeasures!$A$2:$LM$2,0),FALSE)</f>
        <v>2.283838621663925</v>
      </c>
      <c r="G163" s="25">
        <v>34745</v>
      </c>
      <c r="H163" s="24" t="e">
        <f t="shared" si="2"/>
        <v>#N/A</v>
      </c>
      <c r="I163" s="24">
        <f>VLOOKUP($A163,FedFundsRates!$A$2:$MM$3000,MATCH("FedFundsRate",FedFundsRates!$A$2:$MM$2,0),FALSE)</f>
        <v>5.81</v>
      </c>
    </row>
    <row r="164" spans="1:9" x14ac:dyDescent="0.25">
      <c r="A164" s="6">
        <v>34834</v>
      </c>
      <c r="B164" s="79">
        <f>VLOOKUP($A164,FedFundsRates!$A$2:$MM$3000,MATCH(B$2,FedFundsRates!$A$2:$MM$2,0),FALSE)</f>
        <v>5.81</v>
      </c>
      <c r="C164" s="79" t="e">
        <f>VLOOKUP($A164,NaturalRateMeasures!$A$2:$MK$3000,MATCH(C$2,NaturalRateMeasures!$A$2:$MK$2,0),FALSE)</f>
        <v>#N/A</v>
      </c>
      <c r="D164" s="79">
        <f>VLOOKUP($A164,InflationTargetMeasures!$A$2:$MM$3000,MATCH(D$2,InflationTargetMeasures!$A$2:$MM$2,0),FALSE)</f>
        <v>2</v>
      </c>
      <c r="E164" s="79" t="e">
        <f>VLOOKUP($A164,GapMeasures!$A$2:$LA$3000,MATCH(E$2,GapMeasures!$A$2:$LA$2,0),FALSE)</f>
        <v>#N/A</v>
      </c>
      <c r="F164" s="79">
        <f>VLOOKUP($A164,InflationMeasures!$A$2:$LM$3000,MATCH(F$2,InflationMeasures!$A$2:$LM$2,0),FALSE)</f>
        <v>2.2025340835615026</v>
      </c>
      <c r="G164" s="25">
        <v>34834</v>
      </c>
      <c r="H164" s="24" t="e">
        <f t="shared" si="2"/>
        <v>#N/A</v>
      </c>
      <c r="I164" s="24">
        <f>VLOOKUP($A164,FedFundsRates!$A$2:$MM$3000,MATCH("FedFundsRate",FedFundsRates!$A$2:$MM$2,0),FALSE)</f>
        <v>6.02</v>
      </c>
    </row>
    <row r="165" spans="1:9" x14ac:dyDescent="0.25">
      <c r="A165" s="6">
        <v>34926</v>
      </c>
      <c r="B165" s="79">
        <f>VLOOKUP($A165,FedFundsRates!$A$2:$MM$3000,MATCH(B$2,FedFundsRates!$A$2:$MM$2,0),FALSE)</f>
        <v>6.02</v>
      </c>
      <c r="C165" s="79" t="e">
        <f>VLOOKUP($A165,NaturalRateMeasures!$A$2:$MK$3000,MATCH(C$2,NaturalRateMeasures!$A$2:$MK$2,0),FALSE)</f>
        <v>#N/A</v>
      </c>
      <c r="D165" s="79">
        <f>VLOOKUP($A165,InflationTargetMeasures!$A$2:$MM$3000,MATCH(D$2,InflationTargetMeasures!$A$2:$MM$2,0),FALSE)</f>
        <v>2</v>
      </c>
      <c r="E165" s="79" t="e">
        <f>VLOOKUP($A165,GapMeasures!$A$2:$LA$3000,MATCH(E$2,GapMeasures!$A$2:$LA$2,0),FALSE)</f>
        <v>#N/A</v>
      </c>
      <c r="F165" s="79">
        <f>VLOOKUP($A165,InflationMeasures!$A$2:$LM$3000,MATCH(F$2,InflationMeasures!$A$2:$LM$2,0),FALSE)</f>
        <v>2.119159997263842</v>
      </c>
      <c r="G165" s="25">
        <v>34926</v>
      </c>
      <c r="H165" s="24" t="e">
        <f t="shared" si="2"/>
        <v>#N/A</v>
      </c>
      <c r="I165" s="24">
        <f>VLOOKUP($A165,FedFundsRates!$A$2:$MM$3000,MATCH("FedFundsRate",FedFundsRates!$A$2:$MM$2,0),FALSE)</f>
        <v>5.7966666666666669</v>
      </c>
    </row>
    <row r="166" spans="1:9" x14ac:dyDescent="0.25">
      <c r="A166" s="6">
        <v>35018</v>
      </c>
      <c r="B166" s="79">
        <f>VLOOKUP($A166,FedFundsRates!$A$2:$MM$3000,MATCH(B$2,FedFundsRates!$A$2:$MM$2,0),FALSE)</f>
        <v>5.7966666666666669</v>
      </c>
      <c r="C166" s="79" t="e">
        <f>VLOOKUP($A166,NaturalRateMeasures!$A$2:$MK$3000,MATCH(C$2,NaturalRateMeasures!$A$2:$MK$2,0),FALSE)</f>
        <v>#N/A</v>
      </c>
      <c r="D166" s="79">
        <f>VLOOKUP($A166,InflationTargetMeasures!$A$2:$MM$3000,MATCH(D$2,InflationTargetMeasures!$A$2:$MM$2,0),FALSE)</f>
        <v>2</v>
      </c>
      <c r="E166" s="79" t="e">
        <f>VLOOKUP($A166,GapMeasures!$A$2:$LA$3000,MATCH(E$2,GapMeasures!$A$2:$LA$2,0),FALSE)</f>
        <v>#N/A</v>
      </c>
      <c r="F166" s="79">
        <f>VLOOKUP($A166,InflationMeasures!$A$2:$LM$3000,MATCH(F$2,InflationMeasures!$A$2:$LM$2,0),FALSE)</f>
        <v>2.1125131011202392</v>
      </c>
      <c r="G166" s="25">
        <v>35018</v>
      </c>
      <c r="H166" s="24" t="e">
        <f t="shared" si="2"/>
        <v>#N/A</v>
      </c>
      <c r="I166" s="24">
        <f>VLOOKUP($A166,FedFundsRates!$A$2:$MM$3000,MATCH("FedFundsRate",FedFundsRates!$A$2:$MM$2,0),FALSE)</f>
        <v>5.7199999999999989</v>
      </c>
    </row>
    <row r="167" spans="1:9" x14ac:dyDescent="0.25">
      <c r="A167" s="6">
        <v>35110</v>
      </c>
      <c r="B167" s="79">
        <f>VLOOKUP($A167,FedFundsRates!$A$2:$MM$3000,MATCH(B$2,FedFundsRates!$A$2:$MM$2,0),FALSE)</f>
        <v>5.7199999999999989</v>
      </c>
      <c r="C167" s="79" t="e">
        <f>VLOOKUP($A167,NaturalRateMeasures!$A$2:$MK$3000,MATCH(C$2,NaturalRateMeasures!$A$2:$MK$2,0),FALSE)</f>
        <v>#N/A</v>
      </c>
      <c r="D167" s="79">
        <f>VLOOKUP($A167,InflationTargetMeasures!$A$2:$MM$3000,MATCH(D$2,InflationTargetMeasures!$A$2:$MM$2,0),FALSE)</f>
        <v>2</v>
      </c>
      <c r="E167" s="79" t="e">
        <f>VLOOKUP($A167,GapMeasures!$A$2:$LA$3000,MATCH(E$2,GapMeasures!$A$2:$LA$2,0),FALSE)</f>
        <v>#N/A</v>
      </c>
      <c r="F167" s="79">
        <f>VLOOKUP($A167,InflationMeasures!$A$2:$LM$3000,MATCH(F$2,InflationMeasures!$A$2:$LM$2,0),FALSE)</f>
        <v>1.9782808860965062</v>
      </c>
      <c r="G167" s="25">
        <v>35110</v>
      </c>
      <c r="H167" s="24" t="e">
        <f t="shared" si="2"/>
        <v>#N/A</v>
      </c>
      <c r="I167" s="24">
        <f>VLOOKUP($A167,FedFundsRates!$A$2:$MM$3000,MATCH("FedFundsRate",FedFundsRates!$A$2:$MM$2,0),FALSE)</f>
        <v>5.3633333333333333</v>
      </c>
    </row>
    <row r="168" spans="1:9" x14ac:dyDescent="0.25">
      <c r="A168" s="6">
        <v>35200</v>
      </c>
      <c r="B168" s="79">
        <f>VLOOKUP($A168,FedFundsRates!$A$2:$MM$3000,MATCH(B$2,FedFundsRates!$A$2:$MM$2,0),FALSE)</f>
        <v>5.3633333333333333</v>
      </c>
      <c r="C168" s="79" t="e">
        <f>VLOOKUP($A168,NaturalRateMeasures!$A$2:$MK$3000,MATCH(C$2,NaturalRateMeasures!$A$2:$MK$2,0),FALSE)</f>
        <v>#N/A</v>
      </c>
      <c r="D168" s="79">
        <f>VLOOKUP($A168,InflationTargetMeasures!$A$2:$MM$3000,MATCH(D$2,InflationTargetMeasures!$A$2:$MM$2,0),FALSE)</f>
        <v>2</v>
      </c>
      <c r="E168" s="79" t="e">
        <f>VLOOKUP($A168,GapMeasures!$A$2:$LA$3000,MATCH(E$2,GapMeasures!$A$2:$LA$2,0),FALSE)</f>
        <v>#N/A</v>
      </c>
      <c r="F168" s="79">
        <f>VLOOKUP($A168,InflationMeasures!$A$2:$LM$3000,MATCH(F$2,InflationMeasures!$A$2:$LM$2,0),FALSE)</f>
        <v>1.8602772916946897</v>
      </c>
      <c r="G168" s="25">
        <v>35200</v>
      </c>
      <c r="H168" s="24" t="e">
        <f t="shared" si="2"/>
        <v>#N/A</v>
      </c>
      <c r="I168" s="24">
        <f>VLOOKUP($A168,FedFundsRates!$A$2:$MM$3000,MATCH("FedFundsRate",FedFundsRates!$A$2:$MM$2,0),FALSE)</f>
        <v>5.2433333333333332</v>
      </c>
    </row>
    <row r="169" spans="1:9" x14ac:dyDescent="0.25">
      <c r="A169" s="6">
        <v>35292</v>
      </c>
      <c r="B169" s="79">
        <f>VLOOKUP($A169,FedFundsRates!$A$2:$MM$3000,MATCH(B$2,FedFundsRates!$A$2:$MM$2,0),FALSE)</f>
        <v>5.2433333333333332</v>
      </c>
      <c r="C169" s="79" t="e">
        <f>VLOOKUP($A169,NaturalRateMeasures!$A$2:$MK$3000,MATCH(C$2,NaturalRateMeasures!$A$2:$MK$2,0),FALSE)</f>
        <v>#N/A</v>
      </c>
      <c r="D169" s="79">
        <f>VLOOKUP($A169,InflationTargetMeasures!$A$2:$MM$3000,MATCH(D$2,InflationTargetMeasures!$A$2:$MM$2,0),FALSE)</f>
        <v>2</v>
      </c>
      <c r="E169" s="79" t="e">
        <f>VLOOKUP($A169,GapMeasures!$A$2:$LA$3000,MATCH(E$2,GapMeasures!$A$2:$LA$2,0),FALSE)</f>
        <v>#N/A</v>
      </c>
      <c r="F169" s="79">
        <f>VLOOKUP($A169,InflationMeasures!$A$2:$LM$3000,MATCH(F$2,InflationMeasures!$A$2:$LM$2,0),FALSE)</f>
        <v>1.8393976742939744</v>
      </c>
      <c r="G169" s="25">
        <v>35292</v>
      </c>
      <c r="H169" s="24" t="e">
        <f t="shared" si="2"/>
        <v>#N/A</v>
      </c>
      <c r="I169" s="24">
        <f>VLOOKUP($A169,FedFundsRates!$A$2:$MM$3000,MATCH("FedFundsRate",FedFundsRates!$A$2:$MM$2,0),FALSE)</f>
        <v>5.3066666666666675</v>
      </c>
    </row>
    <row r="170" spans="1:9" x14ac:dyDescent="0.25">
      <c r="A170" s="6">
        <v>35384</v>
      </c>
      <c r="B170" s="79">
        <f>VLOOKUP($A170,FedFundsRates!$A$2:$MM$3000,MATCH(B$2,FedFundsRates!$A$2:$MM$2,0),FALSE)</f>
        <v>5.3066666666666675</v>
      </c>
      <c r="C170" s="79" t="e">
        <f>VLOOKUP($A170,NaturalRateMeasures!$A$2:$MK$3000,MATCH(C$2,NaturalRateMeasures!$A$2:$MK$2,0),FALSE)</f>
        <v>#N/A</v>
      </c>
      <c r="D170" s="79">
        <f>VLOOKUP($A170,InflationTargetMeasures!$A$2:$MM$3000,MATCH(D$2,InflationTargetMeasures!$A$2:$MM$2,0),FALSE)</f>
        <v>2</v>
      </c>
      <c r="E170" s="79" t="e">
        <f>VLOOKUP($A170,GapMeasures!$A$2:$LA$3000,MATCH(E$2,GapMeasures!$A$2:$LA$2,0),FALSE)</f>
        <v>#N/A</v>
      </c>
      <c r="F170" s="79">
        <f>VLOOKUP($A170,InflationMeasures!$A$2:$LM$3000,MATCH(F$2,InflationMeasures!$A$2:$LM$2,0),FALSE)</f>
        <v>1.9075167624201805</v>
      </c>
      <c r="G170" s="25">
        <v>35384</v>
      </c>
      <c r="H170" s="24" t="e">
        <f t="shared" si="2"/>
        <v>#N/A</v>
      </c>
      <c r="I170" s="24">
        <f>VLOOKUP($A170,FedFundsRates!$A$2:$MM$3000,MATCH("FedFundsRate",FedFundsRates!$A$2:$MM$2,0),FALSE)</f>
        <v>5.28</v>
      </c>
    </row>
    <row r="171" spans="1:9" x14ac:dyDescent="0.25">
      <c r="A171" s="6">
        <v>35476</v>
      </c>
      <c r="B171" s="79">
        <f>VLOOKUP($A171,FedFundsRates!$A$2:$MM$3000,MATCH(B$2,FedFundsRates!$A$2:$MM$2,0),FALSE)</f>
        <v>5.28</v>
      </c>
      <c r="C171" s="79" t="e">
        <f>VLOOKUP($A171,NaturalRateMeasures!$A$2:$MK$3000,MATCH(C$2,NaturalRateMeasures!$A$2:$MK$2,0),FALSE)</f>
        <v>#N/A</v>
      </c>
      <c r="D171" s="79">
        <f>VLOOKUP($A171,InflationTargetMeasures!$A$2:$MM$3000,MATCH(D$2,InflationTargetMeasures!$A$2:$MM$2,0),FALSE)</f>
        <v>2</v>
      </c>
      <c r="E171" s="79" t="e">
        <f>VLOOKUP($A171,GapMeasures!$A$2:$LA$3000,MATCH(E$2,GapMeasures!$A$2:$LA$2,0),FALSE)</f>
        <v>#N/A</v>
      </c>
      <c r="F171" s="79">
        <f>VLOOKUP($A171,InflationMeasures!$A$2:$LM$3000,MATCH(F$2,InflationMeasures!$A$2:$LM$2,0),FALSE)</f>
        <v>1.9080371250647321</v>
      </c>
      <c r="G171" s="25">
        <v>35476</v>
      </c>
      <c r="H171" s="24" t="e">
        <f t="shared" si="2"/>
        <v>#N/A</v>
      </c>
      <c r="I171" s="24">
        <f>VLOOKUP($A171,FedFundsRates!$A$2:$MM$3000,MATCH("FedFundsRate",FedFundsRates!$A$2:$MM$2,0),FALSE)</f>
        <v>5.2766666666666673</v>
      </c>
    </row>
    <row r="172" spans="1:9" x14ac:dyDescent="0.25">
      <c r="A172" s="6">
        <v>35565</v>
      </c>
      <c r="B172" s="79">
        <f>VLOOKUP($A172,FedFundsRates!$A$2:$MM$3000,MATCH(B$2,FedFundsRates!$A$2:$MM$2,0),FALSE)</f>
        <v>5.2766666666666673</v>
      </c>
      <c r="C172" s="79" t="e">
        <f>VLOOKUP($A172,NaturalRateMeasures!$A$2:$MK$3000,MATCH(C$2,NaturalRateMeasures!$A$2:$MK$2,0),FALSE)</f>
        <v>#N/A</v>
      </c>
      <c r="D172" s="79">
        <f>VLOOKUP($A172,InflationTargetMeasures!$A$2:$MM$3000,MATCH(D$2,InflationTargetMeasures!$A$2:$MM$2,0),FALSE)</f>
        <v>2</v>
      </c>
      <c r="E172" s="79" t="e">
        <f>VLOOKUP($A172,GapMeasures!$A$2:$LA$3000,MATCH(E$2,GapMeasures!$A$2:$LA$2,0),FALSE)</f>
        <v>#N/A</v>
      </c>
      <c r="F172" s="79">
        <f>VLOOKUP($A172,InflationMeasures!$A$2:$LM$3000,MATCH(F$2,InflationMeasures!$A$2:$LM$2,0),FALSE)</f>
        <v>1.9531662966487007</v>
      </c>
      <c r="G172" s="25">
        <v>35565</v>
      </c>
      <c r="H172" s="24" t="e">
        <f t="shared" si="2"/>
        <v>#N/A</v>
      </c>
      <c r="I172" s="24">
        <f>VLOOKUP($A172,FedFundsRates!$A$2:$MM$3000,MATCH("FedFundsRate",FedFundsRates!$A$2:$MM$2,0),FALSE)</f>
        <v>5.5233333333333334</v>
      </c>
    </row>
    <row r="173" spans="1:9" x14ac:dyDescent="0.25">
      <c r="A173" s="6">
        <v>35657</v>
      </c>
      <c r="B173" s="79">
        <f>VLOOKUP($A173,FedFundsRates!$A$2:$MM$3000,MATCH(B$2,FedFundsRates!$A$2:$MM$2,0),FALSE)</f>
        <v>5.5233333333333334</v>
      </c>
      <c r="C173" s="79" t="e">
        <f>VLOOKUP($A173,NaturalRateMeasures!$A$2:$MK$3000,MATCH(C$2,NaturalRateMeasures!$A$2:$MK$2,0),FALSE)</f>
        <v>#N/A</v>
      </c>
      <c r="D173" s="79">
        <f>VLOOKUP($A173,InflationTargetMeasures!$A$2:$MM$3000,MATCH(D$2,InflationTargetMeasures!$A$2:$MM$2,0),FALSE)</f>
        <v>2</v>
      </c>
      <c r="E173" s="79" t="e">
        <f>VLOOKUP($A173,GapMeasures!$A$2:$LA$3000,MATCH(E$2,GapMeasures!$A$2:$LA$2,0),FALSE)</f>
        <v>#N/A</v>
      </c>
      <c r="F173" s="79">
        <f>VLOOKUP($A173,InflationMeasures!$A$2:$LM$3000,MATCH(F$2,InflationMeasures!$A$2:$LM$2,0),FALSE)</f>
        <v>1.7272452214636136</v>
      </c>
      <c r="G173" s="25">
        <v>35657</v>
      </c>
      <c r="H173" s="24" t="e">
        <f t="shared" si="2"/>
        <v>#N/A</v>
      </c>
      <c r="I173" s="24">
        <f>VLOOKUP($A173,FedFundsRates!$A$2:$MM$3000,MATCH("FedFundsRate",FedFundsRates!$A$2:$MM$2,0),FALSE)</f>
        <v>5.5333333333333323</v>
      </c>
    </row>
    <row r="174" spans="1:9" x14ac:dyDescent="0.25">
      <c r="A174" s="6">
        <v>35749</v>
      </c>
      <c r="B174" s="79">
        <f>VLOOKUP($A174,FedFundsRates!$A$2:$MM$3000,MATCH(B$2,FedFundsRates!$A$2:$MM$2,0),FALSE)</f>
        <v>5.5333333333333323</v>
      </c>
      <c r="C174" s="79" t="e">
        <f>VLOOKUP($A174,NaturalRateMeasures!$A$2:$MK$3000,MATCH(C$2,NaturalRateMeasures!$A$2:$MK$2,0),FALSE)</f>
        <v>#N/A</v>
      </c>
      <c r="D174" s="79">
        <f>VLOOKUP($A174,InflationTargetMeasures!$A$2:$MM$3000,MATCH(D$2,InflationTargetMeasures!$A$2:$MM$2,0),FALSE)</f>
        <v>2</v>
      </c>
      <c r="E174" s="79" t="e">
        <f>VLOOKUP($A174,GapMeasures!$A$2:$LA$3000,MATCH(E$2,GapMeasures!$A$2:$LA$2,0),FALSE)</f>
        <v>#N/A</v>
      </c>
      <c r="F174" s="79">
        <f>VLOOKUP($A174,InflationMeasures!$A$2:$LM$3000,MATCH(F$2,InflationMeasures!$A$2:$LM$2,0),FALSE)</f>
        <v>1.4715500327011188</v>
      </c>
      <c r="G174" s="25">
        <v>35749</v>
      </c>
      <c r="H174" s="24" t="e">
        <f t="shared" si="2"/>
        <v>#N/A</v>
      </c>
      <c r="I174" s="24">
        <f>VLOOKUP($A174,FedFundsRates!$A$2:$MM$3000,MATCH("FedFundsRate",FedFundsRates!$A$2:$MM$2,0),FALSE)</f>
        <v>5.5066666666666668</v>
      </c>
    </row>
    <row r="175" spans="1:9" x14ac:dyDescent="0.25">
      <c r="A175" s="6">
        <v>35841</v>
      </c>
      <c r="B175" s="79">
        <f>VLOOKUP($A175,FedFundsRates!$A$2:$MM$3000,MATCH(B$2,FedFundsRates!$A$2:$MM$2,0),FALSE)</f>
        <v>5.5066666666666668</v>
      </c>
      <c r="C175" s="79" t="e">
        <f>VLOOKUP($A175,NaturalRateMeasures!$A$2:$MK$3000,MATCH(C$2,NaturalRateMeasures!$A$2:$MK$2,0),FALSE)</f>
        <v>#N/A</v>
      </c>
      <c r="D175" s="79">
        <f>VLOOKUP($A175,InflationTargetMeasures!$A$2:$MM$3000,MATCH(D$2,InflationTargetMeasures!$A$2:$MM$2,0),FALSE)</f>
        <v>2</v>
      </c>
      <c r="E175" s="79" t="e">
        <f>VLOOKUP($A175,GapMeasures!$A$2:$LA$3000,MATCH(E$2,GapMeasures!$A$2:$LA$2,0),FALSE)</f>
        <v>#N/A</v>
      </c>
      <c r="F175" s="79">
        <f>VLOOKUP($A175,InflationMeasures!$A$2:$LM$3000,MATCH(F$2,InflationMeasures!$A$2:$LM$2,0),FALSE)</f>
        <v>1.3732899022801393</v>
      </c>
      <c r="G175" s="25">
        <v>35841</v>
      </c>
      <c r="H175" s="24" t="e">
        <f t="shared" si="2"/>
        <v>#N/A</v>
      </c>
      <c r="I175" s="24">
        <f>VLOOKUP($A175,FedFundsRates!$A$2:$MM$3000,MATCH("FedFundsRate",FedFundsRates!$A$2:$MM$2,0),FALSE)</f>
        <v>5.5200000000000005</v>
      </c>
    </row>
    <row r="176" spans="1:9" x14ac:dyDescent="0.25">
      <c r="A176" s="6">
        <v>35930</v>
      </c>
      <c r="B176" s="79">
        <f>VLOOKUP($A176,FedFundsRates!$A$2:$MM$3000,MATCH(B$2,FedFundsRates!$A$2:$MM$2,0),FALSE)</f>
        <v>5.5200000000000005</v>
      </c>
      <c r="C176" s="79" t="e">
        <f>VLOOKUP($A176,NaturalRateMeasures!$A$2:$MK$3000,MATCH(C$2,NaturalRateMeasures!$A$2:$MK$2,0),FALSE)</f>
        <v>#N/A</v>
      </c>
      <c r="D176" s="79">
        <f>VLOOKUP($A176,InflationTargetMeasures!$A$2:$MM$3000,MATCH(D$2,InflationTargetMeasures!$A$2:$MM$2,0),FALSE)</f>
        <v>2</v>
      </c>
      <c r="E176" s="79" t="e">
        <f>VLOOKUP($A176,GapMeasures!$A$2:$LA$3000,MATCH(E$2,GapMeasures!$A$2:$LA$2,0),FALSE)</f>
        <v>#N/A</v>
      </c>
      <c r="F176" s="79">
        <f>VLOOKUP($A176,InflationMeasures!$A$2:$LM$3000,MATCH(F$2,InflationMeasures!$A$2:$LM$2,0),FALSE)</f>
        <v>1.1561892417368602</v>
      </c>
      <c r="G176" s="25">
        <v>35930</v>
      </c>
      <c r="H176" s="24" t="e">
        <f t="shared" si="2"/>
        <v>#N/A</v>
      </c>
      <c r="I176" s="24">
        <f>VLOOKUP($A176,FedFundsRates!$A$2:$MM$3000,MATCH("FedFundsRate",FedFundsRates!$A$2:$MM$2,0),FALSE)</f>
        <v>5.5</v>
      </c>
    </row>
    <row r="177" spans="1:9" x14ac:dyDescent="0.25">
      <c r="A177" s="6">
        <v>36022</v>
      </c>
      <c r="B177" s="79">
        <f>VLOOKUP($A177,FedFundsRates!$A$2:$MM$3000,MATCH(B$2,FedFundsRates!$A$2:$MM$2,0),FALSE)</f>
        <v>5.5</v>
      </c>
      <c r="C177" s="79" t="e">
        <f>VLOOKUP($A177,NaturalRateMeasures!$A$2:$MK$3000,MATCH(C$2,NaturalRateMeasures!$A$2:$MK$2,0),FALSE)</f>
        <v>#N/A</v>
      </c>
      <c r="D177" s="79">
        <f>VLOOKUP($A177,InflationTargetMeasures!$A$2:$MM$3000,MATCH(D$2,InflationTargetMeasures!$A$2:$MM$2,0),FALSE)</f>
        <v>2</v>
      </c>
      <c r="E177" s="79" t="e">
        <f>VLOOKUP($A177,GapMeasures!$A$2:$LA$3000,MATCH(E$2,GapMeasures!$A$2:$LA$2,0),FALSE)</f>
        <v>#N/A</v>
      </c>
      <c r="F177" s="79">
        <f>VLOOKUP($A177,InflationMeasures!$A$2:$LM$3000,MATCH(F$2,InflationMeasures!$A$2:$LM$2,0),FALSE)</f>
        <v>1.2789344368291822</v>
      </c>
      <c r="G177" s="25">
        <v>36022</v>
      </c>
      <c r="H177" s="24" t="e">
        <f t="shared" si="2"/>
        <v>#N/A</v>
      </c>
      <c r="I177" s="24">
        <f>VLOOKUP($A177,FedFundsRates!$A$2:$MM$3000,MATCH("FedFundsRate",FedFundsRates!$A$2:$MM$2,0),FALSE)</f>
        <v>5.5333333333333341</v>
      </c>
    </row>
    <row r="178" spans="1:9" x14ac:dyDescent="0.25">
      <c r="A178" s="6">
        <v>36114</v>
      </c>
      <c r="B178" s="79">
        <f>VLOOKUP($A178,FedFundsRates!$A$2:$MM$3000,MATCH(B$2,FedFundsRates!$A$2:$MM$2,0),FALSE)</f>
        <v>5.5333333333333341</v>
      </c>
      <c r="C178" s="79" t="e">
        <f>VLOOKUP($A178,NaturalRateMeasures!$A$2:$MK$3000,MATCH(C$2,NaturalRateMeasures!$A$2:$MK$2,0),FALSE)</f>
        <v>#N/A</v>
      </c>
      <c r="D178" s="79">
        <f>VLOOKUP($A178,InflationTargetMeasures!$A$2:$MM$3000,MATCH(D$2,InflationTargetMeasures!$A$2:$MM$2,0),FALSE)</f>
        <v>2</v>
      </c>
      <c r="E178" s="79" t="e">
        <f>VLOOKUP($A178,GapMeasures!$A$2:$LA$3000,MATCH(E$2,GapMeasures!$A$2:$LA$2,0),FALSE)</f>
        <v>#N/A</v>
      </c>
      <c r="F178" s="79">
        <f>VLOOKUP($A178,InflationMeasures!$A$2:$LM$3000,MATCH(F$2,InflationMeasures!$A$2:$LM$2,0),FALSE)</f>
        <v>1.2800515630035481</v>
      </c>
      <c r="G178" s="25">
        <v>36114</v>
      </c>
      <c r="H178" s="24" t="e">
        <f t="shared" si="2"/>
        <v>#N/A</v>
      </c>
      <c r="I178" s="24">
        <f>VLOOKUP($A178,FedFundsRates!$A$2:$MM$3000,MATCH("FedFundsRate",FedFundsRates!$A$2:$MM$2,0),FALSE)</f>
        <v>4.8600000000000003</v>
      </c>
    </row>
    <row r="179" spans="1:9" x14ac:dyDescent="0.25">
      <c r="A179" s="6">
        <v>36206</v>
      </c>
      <c r="B179" s="79">
        <f>VLOOKUP($A179,FedFundsRates!$A$2:$MM$3000,MATCH(B$2,FedFundsRates!$A$2:$MM$2,0),FALSE)</f>
        <v>4.8600000000000003</v>
      </c>
      <c r="C179" s="79" t="e">
        <f>VLOOKUP($A179,NaturalRateMeasures!$A$2:$MK$3000,MATCH(C$2,NaturalRateMeasures!$A$2:$MK$2,0),FALSE)</f>
        <v>#N/A</v>
      </c>
      <c r="D179" s="79">
        <f>VLOOKUP($A179,InflationTargetMeasures!$A$2:$MM$3000,MATCH(D$2,InflationTargetMeasures!$A$2:$MM$2,0),FALSE)</f>
        <v>2</v>
      </c>
      <c r="E179" s="79" t="e">
        <f>VLOOKUP($A179,GapMeasures!$A$2:$LA$3000,MATCH(E$2,GapMeasures!$A$2:$LA$2,0),FALSE)</f>
        <v>#N/A</v>
      </c>
      <c r="F179" s="79">
        <f>VLOOKUP($A179,InflationMeasures!$A$2:$LM$3000,MATCH(F$2,InflationMeasures!$A$2:$LM$2,0),FALSE)</f>
        <v>1.2364402858464851</v>
      </c>
      <c r="G179" s="25">
        <v>36206</v>
      </c>
      <c r="H179" s="24" t="e">
        <f t="shared" si="2"/>
        <v>#N/A</v>
      </c>
      <c r="I179" s="24">
        <f>VLOOKUP($A179,FedFundsRates!$A$2:$MM$3000,MATCH("FedFundsRate",FedFundsRates!$A$2:$MM$2,0),FALSE)</f>
        <v>4.7333333333333334</v>
      </c>
    </row>
    <row r="180" spans="1:9" x14ac:dyDescent="0.25">
      <c r="A180" s="6">
        <v>36295</v>
      </c>
      <c r="B180" s="79">
        <f>VLOOKUP($A180,FedFundsRates!$A$2:$MM$3000,MATCH(B$2,FedFundsRates!$A$2:$MM$2,0),FALSE)</f>
        <v>4.7333333333333334</v>
      </c>
      <c r="C180" s="79" t="e">
        <f>VLOOKUP($A180,NaturalRateMeasures!$A$2:$MK$3000,MATCH(C$2,NaturalRateMeasures!$A$2:$MK$2,0),FALSE)</f>
        <v>#N/A</v>
      </c>
      <c r="D180" s="79">
        <f>VLOOKUP($A180,InflationTargetMeasures!$A$2:$MM$3000,MATCH(D$2,InflationTargetMeasures!$A$2:$MM$2,0),FALSE)</f>
        <v>2</v>
      </c>
      <c r="E180" s="79" t="e">
        <f>VLOOKUP($A180,GapMeasures!$A$2:$LA$3000,MATCH(E$2,GapMeasures!$A$2:$LA$2,0),FALSE)</f>
        <v>#N/A</v>
      </c>
      <c r="F180" s="79">
        <f>VLOOKUP($A180,InflationMeasures!$A$2:$LM$3000,MATCH(F$2,InflationMeasures!$A$2:$LM$2,0),FALSE)</f>
        <v>1.277517234309733</v>
      </c>
      <c r="G180" s="25">
        <v>36295</v>
      </c>
      <c r="H180" s="24" t="e">
        <f t="shared" si="2"/>
        <v>#N/A</v>
      </c>
      <c r="I180" s="24">
        <f>VLOOKUP($A180,FedFundsRates!$A$2:$MM$3000,MATCH("FedFundsRate",FedFundsRates!$A$2:$MM$2,0),FALSE)</f>
        <v>4.746666666666667</v>
      </c>
    </row>
    <row r="181" spans="1:9" x14ac:dyDescent="0.25">
      <c r="A181" s="6">
        <v>36387</v>
      </c>
      <c r="B181" s="79">
        <f>VLOOKUP($A181,FedFundsRates!$A$2:$MM$3000,MATCH(B$2,FedFundsRates!$A$2:$MM$2,0),FALSE)</f>
        <v>4.746666666666667</v>
      </c>
      <c r="C181" s="79" t="e">
        <f>VLOOKUP($A181,NaturalRateMeasures!$A$2:$MK$3000,MATCH(C$2,NaturalRateMeasures!$A$2:$MK$2,0),FALSE)</f>
        <v>#N/A</v>
      </c>
      <c r="D181" s="79">
        <f>VLOOKUP($A181,InflationTargetMeasures!$A$2:$MM$3000,MATCH(D$2,InflationTargetMeasures!$A$2:$MM$2,0),FALSE)</f>
        <v>2</v>
      </c>
      <c r="E181" s="79" t="e">
        <f>VLOOKUP($A181,GapMeasures!$A$2:$LA$3000,MATCH(E$2,GapMeasures!$A$2:$LA$2,0),FALSE)</f>
        <v>#N/A</v>
      </c>
      <c r="F181" s="79">
        <f>VLOOKUP($A181,InflationMeasures!$A$2:$LM$3000,MATCH(F$2,InflationMeasures!$A$2:$LM$2,0),FALSE)</f>
        <v>1.2908745004404976</v>
      </c>
      <c r="G181" s="25">
        <v>36387</v>
      </c>
      <c r="H181" s="24" t="e">
        <f t="shared" si="2"/>
        <v>#N/A</v>
      </c>
      <c r="I181" s="24">
        <f>VLOOKUP($A181,FedFundsRates!$A$2:$MM$3000,MATCH("FedFundsRate",FedFundsRates!$A$2:$MM$2,0),FALSE)</f>
        <v>5.0933333333333337</v>
      </c>
    </row>
    <row r="182" spans="1:9" x14ac:dyDescent="0.25">
      <c r="A182" s="6">
        <v>36479</v>
      </c>
      <c r="B182" s="79">
        <f>VLOOKUP($A182,FedFundsRates!$A$2:$MM$3000,MATCH(B$2,FedFundsRates!$A$2:$MM$2,0),FALSE)</f>
        <v>5.0933333333333337</v>
      </c>
      <c r="C182" s="79" t="e">
        <f>VLOOKUP($A182,NaturalRateMeasures!$A$2:$MK$3000,MATCH(C$2,NaturalRateMeasures!$A$2:$MK$2,0),FALSE)</f>
        <v>#N/A</v>
      </c>
      <c r="D182" s="79">
        <f>VLOOKUP($A182,InflationTargetMeasures!$A$2:$MM$3000,MATCH(D$2,InflationTargetMeasures!$A$2:$MM$2,0),FALSE)</f>
        <v>2</v>
      </c>
      <c r="E182" s="79" t="e">
        <f>VLOOKUP($A182,GapMeasures!$A$2:$LA$3000,MATCH(E$2,GapMeasures!$A$2:$LA$2,0),FALSE)</f>
        <v>#N/A</v>
      </c>
      <c r="F182" s="79">
        <f>VLOOKUP($A182,InflationMeasures!$A$2:$LM$3000,MATCH(F$2,InflationMeasures!$A$2:$LM$2,0),FALSE)</f>
        <v>1.444608492006938</v>
      </c>
      <c r="G182" s="25">
        <v>36479</v>
      </c>
      <c r="H182" s="24" t="e">
        <f t="shared" si="2"/>
        <v>#N/A</v>
      </c>
      <c r="I182" s="24">
        <f>VLOOKUP($A182,FedFundsRates!$A$2:$MM$3000,MATCH("FedFundsRate",FedFundsRates!$A$2:$MM$2,0),FALSE)</f>
        <v>5.3066666666666675</v>
      </c>
    </row>
    <row r="183" spans="1:9" x14ac:dyDescent="0.25">
      <c r="A183" s="6">
        <v>36571</v>
      </c>
      <c r="B183" s="79">
        <f>VLOOKUP($A183,FedFundsRates!$A$2:$MM$3000,MATCH(B$2,FedFundsRates!$A$2:$MM$2,0),FALSE)</f>
        <v>5.3066666666666675</v>
      </c>
      <c r="C183" s="79" t="e">
        <f>VLOOKUP($A183,NaturalRateMeasures!$A$2:$MK$3000,MATCH(C$2,NaturalRateMeasures!$A$2:$MK$2,0),FALSE)</f>
        <v>#N/A</v>
      </c>
      <c r="D183" s="79">
        <f>VLOOKUP($A183,InflationTargetMeasures!$A$2:$MM$3000,MATCH(D$2,InflationTargetMeasures!$A$2:$MM$2,0),FALSE)</f>
        <v>2</v>
      </c>
      <c r="E183" s="79" t="e">
        <f>VLOOKUP($A183,GapMeasures!$A$2:$LA$3000,MATCH(E$2,GapMeasures!$A$2:$LA$2,0),FALSE)</f>
        <v>#N/A</v>
      </c>
      <c r="F183" s="79">
        <f>VLOOKUP($A183,InflationMeasures!$A$2:$LM$3000,MATCH(F$2,InflationMeasures!$A$2:$LM$2,0),FALSE)</f>
        <v>1.7202854023309344</v>
      </c>
      <c r="G183" s="25">
        <v>36571</v>
      </c>
      <c r="H183" s="24" t="e">
        <f t="shared" si="2"/>
        <v>#N/A</v>
      </c>
      <c r="I183" s="24">
        <f>VLOOKUP($A183,FedFundsRates!$A$2:$MM$3000,MATCH("FedFundsRate",FedFundsRates!$A$2:$MM$2,0),FALSE)</f>
        <v>5.6766666666666667</v>
      </c>
    </row>
    <row r="184" spans="1:9" x14ac:dyDescent="0.25">
      <c r="A184" s="6">
        <v>36661</v>
      </c>
      <c r="B184" s="79">
        <f>VLOOKUP($A184,FedFundsRates!$A$2:$MM$3000,MATCH(B$2,FedFundsRates!$A$2:$MM$2,0),FALSE)</f>
        <v>5.6766666666666667</v>
      </c>
      <c r="C184" s="79" t="e">
        <f>VLOOKUP($A184,NaturalRateMeasures!$A$2:$MK$3000,MATCH(C$2,NaturalRateMeasures!$A$2:$MK$2,0),FALSE)</f>
        <v>#N/A</v>
      </c>
      <c r="D184" s="79">
        <f>VLOOKUP($A184,InflationTargetMeasures!$A$2:$MM$3000,MATCH(D$2,InflationTargetMeasures!$A$2:$MM$2,0),FALSE)</f>
        <v>2</v>
      </c>
      <c r="E184" s="79" t="e">
        <f>VLOOKUP($A184,GapMeasures!$A$2:$LA$3000,MATCH(E$2,GapMeasures!$A$2:$LA$2,0),FALSE)</f>
        <v>#N/A</v>
      </c>
      <c r="F184" s="79">
        <f>VLOOKUP($A184,InflationMeasures!$A$2:$LM$3000,MATCH(F$2,InflationMeasures!$A$2:$LM$2,0),FALSE)</f>
        <v>1.7219347410772023</v>
      </c>
      <c r="G184" s="25">
        <v>36661</v>
      </c>
      <c r="H184" s="24" t="e">
        <f t="shared" si="2"/>
        <v>#N/A</v>
      </c>
      <c r="I184" s="24">
        <f>VLOOKUP($A184,FedFundsRates!$A$2:$MM$3000,MATCH("FedFundsRate",FedFundsRates!$A$2:$MM$2,0),FALSE)</f>
        <v>6.2733333333333334</v>
      </c>
    </row>
    <row r="185" spans="1:9" x14ac:dyDescent="0.25">
      <c r="A185" s="6">
        <v>36753</v>
      </c>
      <c r="B185" s="79">
        <f>VLOOKUP($A185,FedFundsRates!$A$2:$MM$3000,MATCH(B$2,FedFundsRates!$A$2:$MM$2,0),FALSE)</f>
        <v>6.2733333333333334</v>
      </c>
      <c r="C185" s="79" t="e">
        <f>VLOOKUP($A185,NaturalRateMeasures!$A$2:$MK$3000,MATCH(C$2,NaturalRateMeasures!$A$2:$MK$2,0),FALSE)</f>
        <v>#N/A</v>
      </c>
      <c r="D185" s="79">
        <f>VLOOKUP($A185,InflationTargetMeasures!$A$2:$MM$3000,MATCH(D$2,InflationTargetMeasures!$A$2:$MM$2,0),FALSE)</f>
        <v>2</v>
      </c>
      <c r="E185" s="79" t="e">
        <f>VLOOKUP($A185,GapMeasures!$A$2:$LA$3000,MATCH(E$2,GapMeasures!$A$2:$LA$2,0),FALSE)</f>
        <v>#N/A</v>
      </c>
      <c r="F185" s="79">
        <f>VLOOKUP($A185,InflationMeasures!$A$2:$LM$3000,MATCH(F$2,InflationMeasures!$A$2:$LM$2,0),FALSE)</f>
        <v>1.8378923484180021</v>
      </c>
      <c r="G185" s="25">
        <v>36753</v>
      </c>
      <c r="H185" s="24" t="e">
        <f t="shared" si="2"/>
        <v>#N/A</v>
      </c>
      <c r="I185" s="24">
        <f>VLOOKUP($A185,FedFundsRates!$A$2:$MM$3000,MATCH("FedFundsRate",FedFundsRates!$A$2:$MM$2,0),FALSE)</f>
        <v>6.52</v>
      </c>
    </row>
    <row r="186" spans="1:9" x14ac:dyDescent="0.25">
      <c r="A186" s="6">
        <v>36845</v>
      </c>
      <c r="B186" s="79">
        <f>VLOOKUP($A186,FedFundsRates!$A$2:$MM$3000,MATCH(B$2,FedFundsRates!$A$2:$MM$2,0),FALSE)</f>
        <v>6.52</v>
      </c>
      <c r="C186" s="79" t="e">
        <f>VLOOKUP($A186,NaturalRateMeasures!$A$2:$MK$3000,MATCH(C$2,NaturalRateMeasures!$A$2:$MK$2,0),FALSE)</f>
        <v>#N/A</v>
      </c>
      <c r="D186" s="79">
        <f>VLOOKUP($A186,InflationTargetMeasures!$A$2:$MM$3000,MATCH(D$2,InflationTargetMeasures!$A$2:$MM$2,0),FALSE)</f>
        <v>2</v>
      </c>
      <c r="E186" s="79" t="e">
        <f>VLOOKUP($A186,GapMeasures!$A$2:$LA$3000,MATCH(E$2,GapMeasures!$A$2:$LA$2,0),FALSE)</f>
        <v>#N/A</v>
      </c>
      <c r="F186" s="79">
        <f>VLOOKUP($A186,InflationMeasures!$A$2:$LM$3000,MATCH(F$2,InflationMeasures!$A$2:$LM$2,0),FALSE)</f>
        <v>1.8644216654329027</v>
      </c>
      <c r="G186" s="25">
        <v>36845</v>
      </c>
      <c r="H186" s="24" t="e">
        <f t="shared" si="2"/>
        <v>#N/A</v>
      </c>
      <c r="I186" s="24">
        <f>VLOOKUP($A186,FedFundsRates!$A$2:$MM$3000,MATCH("FedFundsRate",FedFundsRates!$A$2:$MM$2,0),FALSE)</f>
        <v>6.4733333333333336</v>
      </c>
    </row>
    <row r="187" spans="1:9" x14ac:dyDescent="0.25">
      <c r="A187" s="6">
        <v>36937</v>
      </c>
      <c r="B187" s="79">
        <f>VLOOKUP($A187,FedFundsRates!$A$2:$MM$3000,MATCH(B$2,FedFundsRates!$A$2:$MM$2,0),FALSE)</f>
        <v>6.4733333333333336</v>
      </c>
      <c r="C187" s="79" t="e">
        <f>VLOOKUP($A187,NaturalRateMeasures!$A$2:$MK$3000,MATCH(C$2,NaturalRateMeasures!$A$2:$MK$2,0),FALSE)</f>
        <v>#N/A</v>
      </c>
      <c r="D187" s="79">
        <f>VLOOKUP($A187,InflationTargetMeasures!$A$2:$MM$3000,MATCH(D$2,InflationTargetMeasures!$A$2:$MM$2,0),FALSE)</f>
        <v>2</v>
      </c>
      <c r="E187" s="79" t="e">
        <f>VLOOKUP($A187,GapMeasures!$A$2:$LA$3000,MATCH(E$2,GapMeasures!$A$2:$LA$2,0),FALSE)</f>
        <v>#N/A</v>
      </c>
      <c r="F187" s="79">
        <f>VLOOKUP($A187,InflationMeasures!$A$2:$LM$3000,MATCH(F$2,InflationMeasures!$A$2:$LM$2,0),FALSE)</f>
        <v>1.9907390072515296</v>
      </c>
      <c r="G187" s="25">
        <v>36937</v>
      </c>
      <c r="H187" s="24" t="e">
        <f t="shared" si="2"/>
        <v>#N/A</v>
      </c>
      <c r="I187" s="24">
        <f>VLOOKUP($A187,FedFundsRates!$A$2:$MM$3000,MATCH("FedFundsRate",FedFundsRates!$A$2:$MM$2,0),FALSE)</f>
        <v>5.5933333333333337</v>
      </c>
    </row>
    <row r="188" spans="1:9" x14ac:dyDescent="0.25">
      <c r="A188" s="6">
        <v>37026</v>
      </c>
      <c r="B188" s="79">
        <f>VLOOKUP($A188,FedFundsRates!$A$2:$MM$3000,MATCH(B$2,FedFundsRates!$A$2:$MM$2,0),FALSE)</f>
        <v>5.5933333333333337</v>
      </c>
      <c r="C188" s="79" t="e">
        <f>VLOOKUP($A188,NaturalRateMeasures!$A$2:$MK$3000,MATCH(C$2,NaturalRateMeasures!$A$2:$MK$2,0),FALSE)</f>
        <v>#N/A</v>
      </c>
      <c r="D188" s="79">
        <f>VLOOKUP($A188,InflationTargetMeasures!$A$2:$MM$3000,MATCH(D$2,InflationTargetMeasures!$A$2:$MM$2,0),FALSE)</f>
        <v>2</v>
      </c>
      <c r="E188" s="79" t="e">
        <f>VLOOKUP($A188,GapMeasures!$A$2:$LA$3000,MATCH(E$2,GapMeasures!$A$2:$LA$2,0),FALSE)</f>
        <v>#N/A</v>
      </c>
      <c r="F188" s="79">
        <f>VLOOKUP($A188,InflationMeasures!$A$2:$LM$3000,MATCH(F$2,InflationMeasures!$A$2:$LM$2,0),FALSE)</f>
        <v>2.0211442786069567</v>
      </c>
      <c r="G188" s="25">
        <v>37026</v>
      </c>
      <c r="H188" s="24" t="e">
        <f t="shared" si="2"/>
        <v>#N/A</v>
      </c>
      <c r="I188" s="24">
        <f>VLOOKUP($A188,FedFundsRates!$A$2:$MM$3000,MATCH("FedFundsRate",FedFundsRates!$A$2:$MM$2,0),FALSE)</f>
        <v>4.3266666666666671</v>
      </c>
    </row>
    <row r="189" spans="1:9" x14ac:dyDescent="0.25">
      <c r="A189" s="6">
        <v>37118</v>
      </c>
      <c r="B189" s="79">
        <f>VLOOKUP($A189,FedFundsRates!$A$2:$MM$3000,MATCH(B$2,FedFundsRates!$A$2:$MM$2,0),FALSE)</f>
        <v>4.3266666666666671</v>
      </c>
      <c r="C189" s="79" t="e">
        <f>VLOOKUP($A189,NaturalRateMeasures!$A$2:$MK$3000,MATCH(C$2,NaturalRateMeasures!$A$2:$MK$2,0),FALSE)</f>
        <v>#N/A</v>
      </c>
      <c r="D189" s="79">
        <f>VLOOKUP($A189,InflationTargetMeasures!$A$2:$MM$3000,MATCH(D$2,InflationTargetMeasures!$A$2:$MM$2,0),FALSE)</f>
        <v>2</v>
      </c>
      <c r="E189" s="79" t="e">
        <f>VLOOKUP($A189,GapMeasures!$A$2:$LA$3000,MATCH(E$2,GapMeasures!$A$2:$LA$2,0),FALSE)</f>
        <v>#N/A</v>
      </c>
      <c r="F189" s="79">
        <f>VLOOKUP($A189,InflationMeasures!$A$2:$LM$3000,MATCH(F$2,InflationMeasures!$A$2:$LM$2,0),FALSE)</f>
        <v>1.7935832054265521</v>
      </c>
      <c r="G189" s="25">
        <v>37118</v>
      </c>
      <c r="H189" s="24" t="e">
        <f t="shared" si="2"/>
        <v>#N/A</v>
      </c>
      <c r="I189" s="24">
        <f>VLOOKUP($A189,FedFundsRates!$A$2:$MM$3000,MATCH("FedFundsRate",FedFundsRates!$A$2:$MM$2,0),FALSE)</f>
        <v>3.4966666666666666</v>
      </c>
    </row>
    <row r="190" spans="1:9" x14ac:dyDescent="0.25">
      <c r="A190" s="6">
        <v>37210</v>
      </c>
      <c r="B190" s="79">
        <f>VLOOKUP($A190,FedFundsRates!$A$2:$MM$3000,MATCH(B$2,FedFundsRates!$A$2:$MM$2,0),FALSE)</f>
        <v>3.4966666666666666</v>
      </c>
      <c r="C190" s="79" t="e">
        <f>VLOOKUP($A190,NaturalRateMeasures!$A$2:$MK$3000,MATCH(C$2,NaturalRateMeasures!$A$2:$MK$2,0),FALSE)</f>
        <v>#N/A</v>
      </c>
      <c r="D190" s="79">
        <f>VLOOKUP($A190,InflationTargetMeasures!$A$2:$MM$3000,MATCH(D$2,InflationTargetMeasures!$A$2:$MM$2,0),FALSE)</f>
        <v>2</v>
      </c>
      <c r="E190" s="79" t="e">
        <f>VLOOKUP($A190,GapMeasures!$A$2:$LA$3000,MATCH(E$2,GapMeasures!$A$2:$LA$2,0),FALSE)</f>
        <v>#N/A</v>
      </c>
      <c r="F190" s="79">
        <f>VLOOKUP($A190,InflationMeasures!$A$2:$LM$3000,MATCH(F$2,InflationMeasures!$A$2:$LM$2,0),FALSE)</f>
        <v>1.7797977558536404</v>
      </c>
      <c r="G190" s="25">
        <v>37210</v>
      </c>
      <c r="H190" s="24" t="e">
        <f t="shared" si="2"/>
        <v>#N/A</v>
      </c>
      <c r="I190" s="24">
        <f>VLOOKUP($A190,FedFundsRates!$A$2:$MM$3000,MATCH("FedFundsRate",FedFundsRates!$A$2:$MM$2,0),FALSE)</f>
        <v>2.1333333333333333</v>
      </c>
    </row>
    <row r="191" spans="1:9" x14ac:dyDescent="0.25">
      <c r="A191" s="6">
        <v>37302</v>
      </c>
      <c r="B191" s="79">
        <f>VLOOKUP($A191,FedFundsRates!$A$2:$MM$3000,MATCH(B$2,FedFundsRates!$A$2:$MM$2,0),FALSE)</f>
        <v>2.1333333333333333</v>
      </c>
      <c r="C191" s="79" t="e">
        <f>VLOOKUP($A191,NaturalRateMeasures!$A$2:$MK$3000,MATCH(C$2,NaturalRateMeasures!$A$2:$MK$2,0),FALSE)</f>
        <v>#N/A</v>
      </c>
      <c r="D191" s="79">
        <f>VLOOKUP($A191,InflationTargetMeasures!$A$2:$MM$3000,MATCH(D$2,InflationTargetMeasures!$A$2:$MM$2,0),FALSE)</f>
        <v>2</v>
      </c>
      <c r="E191" s="79" t="e">
        <f>VLOOKUP($A191,GapMeasures!$A$2:$LA$3000,MATCH(E$2,GapMeasures!$A$2:$LA$2,0),FALSE)</f>
        <v>#N/A</v>
      </c>
      <c r="F191" s="79">
        <f>VLOOKUP($A191,InflationMeasures!$A$2:$LM$3000,MATCH(F$2,InflationMeasures!$A$2:$LM$2,0),FALSE)</f>
        <v>1.4342356454060567</v>
      </c>
      <c r="G191" s="25">
        <v>37302</v>
      </c>
      <c r="H191" s="24" t="e">
        <f t="shared" si="2"/>
        <v>#N/A</v>
      </c>
      <c r="I191" s="24">
        <f>VLOOKUP($A191,FedFundsRates!$A$2:$MM$3000,MATCH("FedFundsRate",FedFundsRates!$A$2:$MM$2,0),FALSE)</f>
        <v>1.7333333333333332</v>
      </c>
    </row>
    <row r="192" spans="1:9" x14ac:dyDescent="0.25">
      <c r="A192" s="6">
        <v>37391</v>
      </c>
      <c r="B192" s="79">
        <f>VLOOKUP($A192,FedFundsRates!$A$2:$MM$3000,MATCH(B$2,FedFundsRates!$A$2:$MM$2,0),FALSE)</f>
        <v>1.7333333333333332</v>
      </c>
      <c r="C192" s="79" t="e">
        <f>VLOOKUP($A192,NaturalRateMeasures!$A$2:$MK$3000,MATCH(C$2,NaturalRateMeasures!$A$2:$MK$2,0),FALSE)</f>
        <v>#N/A</v>
      </c>
      <c r="D192" s="79">
        <f>VLOOKUP($A192,InflationTargetMeasures!$A$2:$MM$3000,MATCH(D$2,InflationTargetMeasures!$A$2:$MM$2,0),FALSE)</f>
        <v>2</v>
      </c>
      <c r="E192" s="79" t="e">
        <f>VLOOKUP($A192,GapMeasures!$A$2:$LA$3000,MATCH(E$2,GapMeasures!$A$2:$LA$2,0),FALSE)</f>
        <v>#N/A</v>
      </c>
      <c r="F192" s="79">
        <f>VLOOKUP($A192,InflationMeasures!$A$2:$LM$3000,MATCH(F$2,InflationMeasures!$A$2:$LM$2,0),FALSE)</f>
        <v>1.6080463273392187</v>
      </c>
      <c r="G192" s="25">
        <v>37391</v>
      </c>
      <c r="H192" s="24" t="e">
        <f t="shared" si="2"/>
        <v>#N/A</v>
      </c>
      <c r="I192" s="24">
        <f>VLOOKUP($A192,FedFundsRates!$A$2:$MM$3000,MATCH("FedFundsRate",FedFundsRates!$A$2:$MM$2,0),FALSE)</f>
        <v>1.75</v>
      </c>
    </row>
    <row r="193" spans="1:9" x14ac:dyDescent="0.25">
      <c r="A193" s="6">
        <v>37483</v>
      </c>
      <c r="B193" s="79">
        <f>VLOOKUP($A193,FedFundsRates!$A$2:$MM$3000,MATCH(B$2,FedFundsRates!$A$2:$MM$2,0),FALSE)</f>
        <v>1.75</v>
      </c>
      <c r="C193" s="79" t="e">
        <f>VLOOKUP($A193,NaturalRateMeasures!$A$2:$MK$3000,MATCH(C$2,NaturalRateMeasures!$A$2:$MK$2,0),FALSE)</f>
        <v>#N/A</v>
      </c>
      <c r="D193" s="79">
        <f>VLOOKUP($A193,InflationTargetMeasures!$A$2:$MM$3000,MATCH(D$2,InflationTargetMeasures!$A$2:$MM$2,0),FALSE)</f>
        <v>2</v>
      </c>
      <c r="E193" s="79" t="e">
        <f>VLOOKUP($A193,GapMeasures!$A$2:$LA$3000,MATCH(E$2,GapMeasures!$A$2:$LA$2,0),FALSE)</f>
        <v>#N/A</v>
      </c>
      <c r="F193" s="79">
        <f>VLOOKUP($A193,InflationMeasures!$A$2:$LM$3000,MATCH(F$2,InflationMeasures!$A$2:$LM$2,0),FALSE)</f>
        <v>1.8860123788562388</v>
      </c>
      <c r="G193" s="25">
        <v>37483</v>
      </c>
      <c r="H193" s="24" t="e">
        <f t="shared" si="2"/>
        <v>#N/A</v>
      </c>
      <c r="I193" s="24">
        <f>VLOOKUP($A193,FedFundsRates!$A$2:$MM$3000,MATCH("FedFundsRate",FedFundsRates!$A$2:$MM$2,0),FALSE)</f>
        <v>1.74</v>
      </c>
    </row>
    <row r="194" spans="1:9" x14ac:dyDescent="0.25">
      <c r="A194" s="6">
        <v>37575</v>
      </c>
      <c r="B194" s="79">
        <f>VLOOKUP($A194,FedFundsRates!$A$2:$MM$3000,MATCH(B$2,FedFundsRates!$A$2:$MM$2,0),FALSE)</f>
        <v>1.74</v>
      </c>
      <c r="C194" s="79" t="e">
        <f>VLOOKUP($A194,NaturalRateMeasures!$A$2:$MK$3000,MATCH(C$2,NaturalRateMeasures!$A$2:$MK$2,0),FALSE)</f>
        <v>#N/A</v>
      </c>
      <c r="D194" s="79">
        <f>VLOOKUP($A194,InflationTargetMeasures!$A$2:$MM$3000,MATCH(D$2,InflationTargetMeasures!$A$2:$MM$2,0),FALSE)</f>
        <v>2</v>
      </c>
      <c r="E194" s="79" t="e">
        <f>VLOOKUP($A194,GapMeasures!$A$2:$LA$3000,MATCH(E$2,GapMeasures!$A$2:$LA$2,0),FALSE)</f>
        <v>#N/A</v>
      </c>
      <c r="F194" s="79">
        <f>VLOOKUP($A194,InflationMeasures!$A$2:$LM$3000,MATCH(F$2,InflationMeasures!$A$2:$LM$2,0),FALSE)</f>
        <v>1.7571459689716074</v>
      </c>
      <c r="G194" s="25">
        <v>37575</v>
      </c>
      <c r="H194" s="24" t="e">
        <f t="shared" si="2"/>
        <v>#N/A</v>
      </c>
      <c r="I194" s="24">
        <f>VLOOKUP($A194,FedFundsRates!$A$2:$MM$3000,MATCH("FedFundsRate",FedFundsRates!$A$2:$MM$2,0),FALSE)</f>
        <v>1.4433333333333334</v>
      </c>
    </row>
    <row r="195" spans="1:9" x14ac:dyDescent="0.25">
      <c r="A195" s="6">
        <v>37667</v>
      </c>
      <c r="B195" s="79">
        <f>VLOOKUP($A195,FedFundsRates!$A$2:$MM$3000,MATCH(B$2,FedFundsRates!$A$2:$MM$2,0),FALSE)</f>
        <v>1.4433333333333334</v>
      </c>
      <c r="C195" s="79" t="e">
        <f>VLOOKUP($A195,NaturalRateMeasures!$A$2:$MK$3000,MATCH(C$2,NaturalRateMeasures!$A$2:$MK$2,0),FALSE)</f>
        <v>#N/A</v>
      </c>
      <c r="D195" s="79">
        <f>VLOOKUP($A195,InflationTargetMeasures!$A$2:$MM$3000,MATCH(D$2,InflationTargetMeasures!$A$2:$MM$2,0),FALSE)</f>
        <v>2</v>
      </c>
      <c r="E195" s="79" t="e">
        <f>VLOOKUP($A195,GapMeasures!$A$2:$LA$3000,MATCH(E$2,GapMeasures!$A$2:$LA$2,0),FALSE)</f>
        <v>#N/A</v>
      </c>
      <c r="F195" s="79">
        <f>VLOOKUP($A195,InflationMeasures!$A$2:$LM$3000,MATCH(F$2,InflationMeasures!$A$2:$LM$2,0),FALSE)</f>
        <v>1.7577936492616519</v>
      </c>
      <c r="G195" s="25">
        <v>37667</v>
      </c>
      <c r="H195" s="24" t="e">
        <f t="shared" si="2"/>
        <v>#N/A</v>
      </c>
      <c r="I195" s="24">
        <f>VLOOKUP($A195,FedFundsRates!$A$2:$MM$3000,MATCH("FedFundsRate",FedFundsRates!$A$2:$MM$2,0),FALSE)</f>
        <v>1.25</v>
      </c>
    </row>
    <row r="196" spans="1:9" x14ac:dyDescent="0.25">
      <c r="A196" s="6">
        <v>37756</v>
      </c>
      <c r="B196" s="79">
        <f>VLOOKUP($A196,FedFundsRates!$A$2:$MM$3000,MATCH(B$2,FedFundsRates!$A$2:$MM$2,0),FALSE)</f>
        <v>1.25</v>
      </c>
      <c r="C196" s="79" t="e">
        <f>VLOOKUP($A196,NaturalRateMeasures!$A$2:$MK$3000,MATCH(C$2,NaturalRateMeasures!$A$2:$MK$2,0),FALSE)</f>
        <v>#N/A</v>
      </c>
      <c r="D196" s="79">
        <f>VLOOKUP($A196,InflationTargetMeasures!$A$2:$MM$3000,MATCH(D$2,InflationTargetMeasures!$A$2:$MM$2,0),FALSE)</f>
        <v>2</v>
      </c>
      <c r="E196" s="79" t="e">
        <f>VLOOKUP($A196,GapMeasures!$A$2:$LA$3000,MATCH(E$2,GapMeasures!$A$2:$LA$2,0),FALSE)</f>
        <v>#N/A</v>
      </c>
      <c r="F196" s="79">
        <f>VLOOKUP($A196,InflationMeasures!$A$2:$LM$3000,MATCH(F$2,InflationMeasures!$A$2:$LM$2,0),FALSE)</f>
        <v>1.5849971203686142</v>
      </c>
      <c r="G196" s="25">
        <v>37756</v>
      </c>
      <c r="H196" s="24" t="e">
        <f t="shared" si="2"/>
        <v>#N/A</v>
      </c>
      <c r="I196" s="24">
        <f>VLOOKUP($A196,FedFundsRates!$A$2:$MM$3000,MATCH("FedFundsRate",FedFundsRates!$A$2:$MM$2,0),FALSE)</f>
        <v>1.2466666666666668</v>
      </c>
    </row>
    <row r="197" spans="1:9" x14ac:dyDescent="0.25">
      <c r="A197" s="6">
        <v>37848</v>
      </c>
      <c r="B197" s="79">
        <f>VLOOKUP($A197,FedFundsRates!$A$2:$MM$3000,MATCH(B$2,FedFundsRates!$A$2:$MM$2,0),FALSE)</f>
        <v>1.2466666666666668</v>
      </c>
      <c r="C197" s="79" t="e">
        <f>VLOOKUP($A197,NaturalRateMeasures!$A$2:$MK$3000,MATCH(C$2,NaturalRateMeasures!$A$2:$MK$2,0),FALSE)</f>
        <v>#N/A</v>
      </c>
      <c r="D197" s="79">
        <f>VLOOKUP($A197,InflationTargetMeasures!$A$2:$MM$3000,MATCH(D$2,InflationTargetMeasures!$A$2:$MM$2,0),FALSE)</f>
        <v>2</v>
      </c>
      <c r="E197" s="79" t="e">
        <f>VLOOKUP($A197,GapMeasures!$A$2:$LA$3000,MATCH(E$2,GapMeasures!$A$2:$LA$2,0),FALSE)</f>
        <v>#N/A</v>
      </c>
      <c r="F197" s="79">
        <f>VLOOKUP($A197,InflationMeasures!$A$2:$LM$3000,MATCH(F$2,InflationMeasures!$A$2:$LM$2,0),FALSE)</f>
        <v>1.5097627345204589</v>
      </c>
      <c r="G197" s="25">
        <v>37848</v>
      </c>
      <c r="H197" s="24" t="e">
        <f t="shared" ref="H197:H260" si="3">$L$29*B197 + (1-$L$29)*(C197+D197+1.5*(F197-D197)+$L$31*E197)</f>
        <v>#N/A</v>
      </c>
      <c r="I197" s="24">
        <f>VLOOKUP($A197,FedFundsRates!$A$2:$MM$3000,MATCH("FedFundsRate",FedFundsRates!$A$2:$MM$2,0),FALSE)</f>
        <v>1.0166666666666666</v>
      </c>
    </row>
    <row r="198" spans="1:9" x14ac:dyDescent="0.25">
      <c r="A198" s="6">
        <v>37940</v>
      </c>
      <c r="B198" s="79">
        <f>VLOOKUP($A198,FedFundsRates!$A$2:$MM$3000,MATCH(B$2,FedFundsRates!$A$2:$MM$2,0),FALSE)</f>
        <v>1.0166666666666666</v>
      </c>
      <c r="C198" s="79" t="e">
        <f>VLOOKUP($A198,NaturalRateMeasures!$A$2:$MK$3000,MATCH(C$2,NaturalRateMeasures!$A$2:$MK$2,0),FALSE)</f>
        <v>#N/A</v>
      </c>
      <c r="D198" s="79">
        <f>VLOOKUP($A198,InflationTargetMeasures!$A$2:$MM$3000,MATCH(D$2,InflationTargetMeasures!$A$2:$MM$2,0),FALSE)</f>
        <v>2</v>
      </c>
      <c r="E198" s="79" t="e">
        <f>VLOOKUP($A198,GapMeasures!$A$2:$LA$3000,MATCH(E$2,GapMeasures!$A$2:$LA$2,0),FALSE)</f>
        <v>#N/A</v>
      </c>
      <c r="F198" s="79">
        <f>VLOOKUP($A198,InflationMeasures!$A$2:$LM$3000,MATCH(F$2,InflationMeasures!$A$2:$LM$2,0),FALSE)</f>
        <v>1.603120614608855</v>
      </c>
      <c r="G198" s="25">
        <v>37940</v>
      </c>
      <c r="H198" s="24" t="e">
        <f t="shared" si="3"/>
        <v>#N/A</v>
      </c>
      <c r="I198" s="24">
        <f>VLOOKUP($A198,FedFundsRates!$A$2:$MM$3000,MATCH("FedFundsRate",FedFundsRates!$A$2:$MM$2,0),FALSE)</f>
        <v>0.99666666666666659</v>
      </c>
    </row>
    <row r="199" spans="1:9" x14ac:dyDescent="0.25">
      <c r="A199" s="6">
        <v>38032</v>
      </c>
      <c r="B199" s="79">
        <f>VLOOKUP($A199,FedFundsRates!$A$2:$MM$3000,MATCH(B$2,FedFundsRates!$A$2:$MM$2,0),FALSE)</f>
        <v>0.99666666666666659</v>
      </c>
      <c r="C199" s="79" t="e">
        <f>VLOOKUP($A199,NaturalRateMeasures!$A$2:$MK$3000,MATCH(C$2,NaturalRateMeasures!$A$2:$MK$2,0),FALSE)</f>
        <v>#N/A</v>
      </c>
      <c r="D199" s="79">
        <f>VLOOKUP($A199,InflationTargetMeasures!$A$2:$MM$3000,MATCH(D$2,InflationTargetMeasures!$A$2:$MM$2,0),FALSE)</f>
        <v>2</v>
      </c>
      <c r="E199" s="79" t="e">
        <f>VLOOKUP($A199,GapMeasures!$A$2:$LA$3000,MATCH(E$2,GapMeasures!$A$2:$LA$2,0),FALSE)</f>
        <v>#N/A</v>
      </c>
      <c r="F199" s="79">
        <f>VLOOKUP($A199,InflationMeasures!$A$2:$LM$3000,MATCH(F$2,InflationMeasures!$A$2:$LM$2,0),FALSE)</f>
        <v>1.8471752919556605</v>
      </c>
      <c r="G199" s="25">
        <v>38032</v>
      </c>
      <c r="H199" s="24" t="e">
        <f t="shared" si="3"/>
        <v>#N/A</v>
      </c>
      <c r="I199" s="24">
        <f>VLOOKUP($A199,FedFundsRates!$A$2:$MM$3000,MATCH("FedFundsRate",FedFundsRates!$A$2:$MM$2,0),FALSE)</f>
        <v>1.0033333333333332</v>
      </c>
    </row>
    <row r="200" spans="1:9" x14ac:dyDescent="0.25">
      <c r="A200" s="6">
        <v>38122</v>
      </c>
      <c r="B200" s="79">
        <f>VLOOKUP($A200,FedFundsRates!$A$2:$MM$3000,MATCH(B$2,FedFundsRates!$A$2:$MM$2,0),FALSE)</f>
        <v>1.0033333333333332</v>
      </c>
      <c r="C200" s="79" t="e">
        <f>VLOOKUP($A200,NaturalRateMeasures!$A$2:$MK$3000,MATCH(C$2,NaturalRateMeasures!$A$2:$MK$2,0),FALSE)</f>
        <v>#N/A</v>
      </c>
      <c r="D200" s="79">
        <f>VLOOKUP($A200,InflationTargetMeasures!$A$2:$MM$3000,MATCH(D$2,InflationTargetMeasures!$A$2:$MM$2,0),FALSE)</f>
        <v>2</v>
      </c>
      <c r="E200" s="79" t="e">
        <f>VLOOKUP($A200,GapMeasures!$A$2:$LA$3000,MATCH(E$2,GapMeasures!$A$2:$LA$2,0),FALSE)</f>
        <v>#N/A</v>
      </c>
      <c r="F200" s="79">
        <f>VLOOKUP($A200,InflationMeasures!$A$2:$LM$3000,MATCH(F$2,InflationMeasures!$A$2:$LM$2,0),FALSE)</f>
        <v>2.0433473099864097</v>
      </c>
      <c r="G200" s="25">
        <v>38122</v>
      </c>
      <c r="H200" s="24" t="e">
        <f t="shared" si="3"/>
        <v>#N/A</v>
      </c>
      <c r="I200" s="24">
        <f>VLOOKUP($A200,FedFundsRates!$A$2:$MM$3000,MATCH("FedFundsRate",FedFundsRates!$A$2:$MM$2,0),FALSE)</f>
        <v>1.01</v>
      </c>
    </row>
    <row r="201" spans="1:9" x14ac:dyDescent="0.25">
      <c r="A201" s="6">
        <v>38214</v>
      </c>
      <c r="B201" s="79">
        <f>VLOOKUP($A201,FedFundsRates!$A$2:$MM$3000,MATCH(B$2,FedFundsRates!$A$2:$MM$2,0),FALSE)</f>
        <v>1.01</v>
      </c>
      <c r="C201" s="79" t="e">
        <f>VLOOKUP($A201,NaturalRateMeasures!$A$2:$MK$3000,MATCH(C$2,NaturalRateMeasures!$A$2:$MK$2,0),FALSE)</f>
        <v>#N/A</v>
      </c>
      <c r="D201" s="79">
        <f>VLOOKUP($A201,InflationTargetMeasures!$A$2:$MM$3000,MATCH(D$2,InflationTargetMeasures!$A$2:$MM$2,0),FALSE)</f>
        <v>2</v>
      </c>
      <c r="E201" s="79" t="e">
        <f>VLOOKUP($A201,GapMeasures!$A$2:$LA$3000,MATCH(E$2,GapMeasures!$A$2:$LA$2,0),FALSE)</f>
        <v>#N/A</v>
      </c>
      <c r="F201" s="79">
        <f>VLOOKUP($A201,InflationMeasures!$A$2:$LM$3000,MATCH(F$2,InflationMeasures!$A$2:$LM$2,0),FALSE)</f>
        <v>1.941142581684363</v>
      </c>
      <c r="G201" s="25">
        <v>38214</v>
      </c>
      <c r="H201" s="24" t="e">
        <f t="shared" si="3"/>
        <v>#N/A</v>
      </c>
      <c r="I201" s="24">
        <f>VLOOKUP($A201,FedFundsRates!$A$2:$MM$3000,MATCH("FedFundsRate",FedFundsRates!$A$2:$MM$2,0),FALSE)</f>
        <v>1.4333333333333333</v>
      </c>
    </row>
    <row r="202" spans="1:9" x14ac:dyDescent="0.25">
      <c r="A202" s="6">
        <v>38306</v>
      </c>
      <c r="B202" s="79">
        <f>VLOOKUP($A202,FedFundsRates!$A$2:$MM$3000,MATCH(B$2,FedFundsRates!$A$2:$MM$2,0),FALSE)</f>
        <v>1.4333333333333333</v>
      </c>
      <c r="C202" s="79" t="e">
        <f>VLOOKUP($A202,NaturalRateMeasures!$A$2:$MK$3000,MATCH(C$2,NaturalRateMeasures!$A$2:$MK$2,0),FALSE)</f>
        <v>#N/A</v>
      </c>
      <c r="D202" s="79">
        <f>VLOOKUP($A202,InflationTargetMeasures!$A$2:$MM$3000,MATCH(D$2,InflationTargetMeasures!$A$2:$MM$2,0),FALSE)</f>
        <v>2</v>
      </c>
      <c r="E202" s="79" t="e">
        <f>VLOOKUP($A202,GapMeasures!$A$2:$LA$3000,MATCH(E$2,GapMeasures!$A$2:$LA$2,0),FALSE)</f>
        <v>#N/A</v>
      </c>
      <c r="F202" s="79">
        <f>VLOOKUP($A202,InflationMeasures!$A$2:$LM$3000,MATCH(F$2,InflationMeasures!$A$2:$LM$2,0),FALSE)</f>
        <v>2.0366598778004175</v>
      </c>
      <c r="G202" s="25">
        <v>38306</v>
      </c>
      <c r="H202" s="24" t="e">
        <f t="shared" si="3"/>
        <v>#N/A</v>
      </c>
      <c r="I202" s="24">
        <f>VLOOKUP($A202,FedFundsRates!$A$2:$MM$3000,MATCH("FedFundsRate",FedFundsRates!$A$2:$MM$2,0),FALSE)</f>
        <v>1.95</v>
      </c>
    </row>
    <row r="203" spans="1:9" x14ac:dyDescent="0.25">
      <c r="A203" s="6">
        <v>38398</v>
      </c>
      <c r="B203" s="79">
        <f>VLOOKUP($A203,FedFundsRates!$A$2:$MM$3000,MATCH(B$2,FedFundsRates!$A$2:$MM$2,0),FALSE)</f>
        <v>1.95</v>
      </c>
      <c r="C203" s="79" t="e">
        <f>VLOOKUP($A203,NaturalRateMeasures!$A$2:$MK$3000,MATCH(C$2,NaturalRateMeasures!$A$2:$MK$2,0),FALSE)</f>
        <v>#N/A</v>
      </c>
      <c r="D203" s="79">
        <f>VLOOKUP($A203,InflationTargetMeasures!$A$2:$MM$3000,MATCH(D$2,InflationTargetMeasures!$A$2:$MM$2,0),FALSE)</f>
        <v>2</v>
      </c>
      <c r="E203" s="79" t="e">
        <f>VLOOKUP($A203,GapMeasures!$A$2:$LA$3000,MATCH(E$2,GapMeasures!$A$2:$LA$2,0),FALSE)</f>
        <v>#N/A</v>
      </c>
      <c r="F203" s="79">
        <f>VLOOKUP($A203,InflationMeasures!$A$2:$LM$3000,MATCH(F$2,InflationMeasures!$A$2:$LM$2,0),FALSE)</f>
        <v>2.2013200935939281</v>
      </c>
      <c r="G203" s="25">
        <v>38398</v>
      </c>
      <c r="H203" s="24" t="e">
        <f t="shared" si="3"/>
        <v>#N/A</v>
      </c>
      <c r="I203" s="24">
        <f>VLOOKUP($A203,FedFundsRates!$A$2:$MM$3000,MATCH("FedFundsRate",FedFundsRates!$A$2:$MM$2,0),FALSE)</f>
        <v>2.4699999999999998</v>
      </c>
    </row>
    <row r="204" spans="1:9" x14ac:dyDescent="0.25">
      <c r="A204" s="6">
        <v>38487</v>
      </c>
      <c r="B204" s="79">
        <f>VLOOKUP($A204,FedFundsRates!$A$2:$MM$3000,MATCH(B$2,FedFundsRates!$A$2:$MM$2,0),FALSE)</f>
        <v>2.4699999999999998</v>
      </c>
      <c r="C204" s="79" t="e">
        <f>VLOOKUP($A204,NaturalRateMeasures!$A$2:$MK$3000,MATCH(C$2,NaturalRateMeasures!$A$2:$MK$2,0),FALSE)</f>
        <v>#N/A</v>
      </c>
      <c r="D204" s="79">
        <f>VLOOKUP($A204,InflationTargetMeasures!$A$2:$MM$3000,MATCH(D$2,InflationTargetMeasures!$A$2:$MM$2,0),FALSE)</f>
        <v>2</v>
      </c>
      <c r="E204" s="79" t="e">
        <f>VLOOKUP($A204,GapMeasures!$A$2:$LA$3000,MATCH(E$2,GapMeasures!$A$2:$LA$2,0),FALSE)</f>
        <v>#N/A</v>
      </c>
      <c r="F204" s="79">
        <f>VLOOKUP($A204,InflationMeasures!$A$2:$LM$3000,MATCH(F$2,InflationMeasures!$A$2:$LM$2,0),FALSE)</f>
        <v>2.1228080328722809</v>
      </c>
      <c r="G204" s="25">
        <v>38487</v>
      </c>
      <c r="H204" s="24" t="e">
        <f t="shared" si="3"/>
        <v>#N/A</v>
      </c>
      <c r="I204" s="24">
        <f>VLOOKUP($A204,FedFundsRates!$A$2:$MM$3000,MATCH("FedFundsRate",FedFundsRates!$A$2:$MM$2,0),FALSE)</f>
        <v>2.9433333333333334</v>
      </c>
    </row>
    <row r="205" spans="1:9" x14ac:dyDescent="0.25">
      <c r="A205" s="6">
        <v>38579</v>
      </c>
      <c r="B205" s="79">
        <f>VLOOKUP($A205,FedFundsRates!$A$2:$MM$3000,MATCH(B$2,FedFundsRates!$A$2:$MM$2,0),FALSE)</f>
        <v>2.9433333333333334</v>
      </c>
      <c r="C205" s="79" t="e">
        <f>VLOOKUP($A205,NaturalRateMeasures!$A$2:$MK$3000,MATCH(C$2,NaturalRateMeasures!$A$2:$MK$2,0),FALSE)</f>
        <v>#N/A</v>
      </c>
      <c r="D205" s="79">
        <f>VLOOKUP($A205,InflationTargetMeasures!$A$2:$MM$3000,MATCH(D$2,InflationTargetMeasures!$A$2:$MM$2,0),FALSE)</f>
        <v>2</v>
      </c>
      <c r="E205" s="79" t="e">
        <f>VLOOKUP($A205,GapMeasures!$A$2:$LA$3000,MATCH(E$2,GapMeasures!$A$2:$LA$2,0),FALSE)</f>
        <v>#N/A</v>
      </c>
      <c r="F205" s="79">
        <f>VLOOKUP($A205,InflationMeasures!$A$2:$LM$3000,MATCH(F$2,InflationMeasures!$A$2:$LM$2,0),FALSE)</f>
        <v>2.155609891123822</v>
      </c>
      <c r="G205" s="25">
        <v>38579</v>
      </c>
      <c r="H205" s="24" t="e">
        <f t="shared" si="3"/>
        <v>#N/A</v>
      </c>
      <c r="I205" s="24">
        <f>VLOOKUP($A205,FedFundsRates!$A$2:$MM$3000,MATCH("FedFundsRate",FedFundsRates!$A$2:$MM$2,0),FALSE)</f>
        <v>3.4599999999999995</v>
      </c>
    </row>
    <row r="206" spans="1:9" x14ac:dyDescent="0.25">
      <c r="A206" s="6">
        <v>38671</v>
      </c>
      <c r="B206" s="79">
        <f>VLOOKUP($A206,FedFundsRates!$A$2:$MM$3000,MATCH(B$2,FedFundsRates!$A$2:$MM$2,0),FALSE)</f>
        <v>3.4599999999999995</v>
      </c>
      <c r="C206" s="79" t="e">
        <f>VLOOKUP($A206,NaturalRateMeasures!$A$2:$MK$3000,MATCH(C$2,NaturalRateMeasures!$A$2:$MK$2,0),FALSE)</f>
        <v>#N/A</v>
      </c>
      <c r="D206" s="79">
        <f>VLOOKUP($A206,InflationTargetMeasures!$A$2:$MM$3000,MATCH(D$2,InflationTargetMeasures!$A$2:$MM$2,0),FALSE)</f>
        <v>2</v>
      </c>
      <c r="E206" s="79" t="e">
        <f>VLOOKUP($A206,GapMeasures!$A$2:$LA$3000,MATCH(E$2,GapMeasures!$A$2:$LA$2,0),FALSE)</f>
        <v>#N/A</v>
      </c>
      <c r="F206" s="79">
        <f>VLOOKUP($A206,InflationMeasures!$A$2:$LM$3000,MATCH(F$2,InflationMeasures!$A$2:$LM$2,0),FALSE)</f>
        <v>2.2839378713836789</v>
      </c>
      <c r="G206" s="25">
        <v>38671</v>
      </c>
      <c r="H206" s="24" t="e">
        <f t="shared" si="3"/>
        <v>#N/A</v>
      </c>
      <c r="I206" s="24">
        <f>VLOOKUP($A206,FedFundsRates!$A$2:$MM$3000,MATCH("FedFundsRate",FedFundsRates!$A$2:$MM$2,0),FALSE)</f>
        <v>3.98</v>
      </c>
    </row>
    <row r="207" spans="1:9" x14ac:dyDescent="0.25">
      <c r="A207" s="6">
        <v>38763</v>
      </c>
      <c r="B207" s="79">
        <f>VLOOKUP($A207,FedFundsRates!$A$2:$MM$3000,MATCH(B$2,FedFundsRates!$A$2:$MM$2,0),FALSE)</f>
        <v>3.98</v>
      </c>
      <c r="C207" s="79" t="e">
        <f>VLOOKUP($A207,NaturalRateMeasures!$A$2:$MK$3000,MATCH(C$2,NaturalRateMeasures!$A$2:$MK$2,0),FALSE)</f>
        <v>#N/A</v>
      </c>
      <c r="D207" s="79">
        <f>VLOOKUP($A207,InflationTargetMeasures!$A$2:$MM$3000,MATCH(D$2,InflationTargetMeasures!$A$2:$MM$2,0),FALSE)</f>
        <v>2</v>
      </c>
      <c r="E207" s="79" t="e">
        <f>VLOOKUP($A207,GapMeasures!$A$2:$LA$3000,MATCH(E$2,GapMeasures!$A$2:$LA$2,0),FALSE)</f>
        <v>#N/A</v>
      </c>
      <c r="F207" s="79">
        <f>VLOOKUP($A207,InflationMeasures!$A$2:$LM$3000,MATCH(F$2,InflationMeasures!$A$2:$LM$2,0),FALSE)</f>
        <v>2.1493496138688339</v>
      </c>
      <c r="G207" s="25">
        <v>38763</v>
      </c>
      <c r="H207" s="24" t="e">
        <f t="shared" si="3"/>
        <v>#N/A</v>
      </c>
      <c r="I207" s="24">
        <f>VLOOKUP($A207,FedFundsRates!$A$2:$MM$3000,MATCH("FedFundsRate",FedFundsRates!$A$2:$MM$2,0),FALSE)</f>
        <v>4.456666666666667</v>
      </c>
    </row>
    <row r="208" spans="1:9" x14ac:dyDescent="0.25">
      <c r="A208" s="6">
        <v>38852</v>
      </c>
      <c r="B208" s="79">
        <f>VLOOKUP($A208,FedFundsRates!$A$2:$MM$3000,MATCH(B$2,FedFundsRates!$A$2:$MM$2,0),FALSE)</f>
        <v>4.456666666666667</v>
      </c>
      <c r="C208" s="79" t="e">
        <f>VLOOKUP($A208,NaturalRateMeasures!$A$2:$MK$3000,MATCH(C$2,NaturalRateMeasures!$A$2:$MK$2,0),FALSE)</f>
        <v>#N/A</v>
      </c>
      <c r="D208" s="79">
        <f>VLOOKUP($A208,InflationTargetMeasures!$A$2:$MM$3000,MATCH(D$2,InflationTargetMeasures!$A$2:$MM$2,0),FALSE)</f>
        <v>2</v>
      </c>
      <c r="E208" s="79" t="e">
        <f>VLOOKUP($A208,GapMeasures!$A$2:$LA$3000,MATCH(E$2,GapMeasures!$A$2:$LA$2,0),FALSE)</f>
        <v>#N/A</v>
      </c>
      <c r="F208" s="79">
        <f>VLOOKUP($A208,InflationMeasures!$A$2:$LM$3000,MATCH(F$2,InflationMeasures!$A$2:$LM$2,0),FALSE)</f>
        <v>2.4561085357422074</v>
      </c>
      <c r="G208" s="25">
        <v>38852</v>
      </c>
      <c r="H208" s="24" t="e">
        <f t="shared" si="3"/>
        <v>#N/A</v>
      </c>
      <c r="I208" s="24">
        <f>VLOOKUP($A208,FedFundsRates!$A$2:$MM$3000,MATCH("FedFundsRate",FedFundsRates!$A$2:$MM$2,0),FALSE)</f>
        <v>4.9066666666666672</v>
      </c>
    </row>
    <row r="209" spans="1:9" x14ac:dyDescent="0.25">
      <c r="A209" s="6">
        <v>38944</v>
      </c>
      <c r="B209" s="79">
        <f>VLOOKUP($A209,FedFundsRates!$A$2:$MM$3000,MATCH(B$2,FedFundsRates!$A$2:$MM$2,0),FALSE)</f>
        <v>4.9066666666666672</v>
      </c>
      <c r="C209" s="79" t="e">
        <f>VLOOKUP($A209,NaturalRateMeasures!$A$2:$MK$3000,MATCH(C$2,NaturalRateMeasures!$A$2:$MK$2,0),FALSE)</f>
        <v>#N/A</v>
      </c>
      <c r="D209" s="79">
        <f>VLOOKUP($A209,InflationTargetMeasures!$A$2:$MM$3000,MATCH(D$2,InflationTargetMeasures!$A$2:$MM$2,0),FALSE)</f>
        <v>2</v>
      </c>
      <c r="E209" s="79" t="e">
        <f>VLOOKUP($A209,GapMeasures!$A$2:$LA$3000,MATCH(E$2,GapMeasures!$A$2:$LA$2,0),FALSE)</f>
        <v>#N/A</v>
      </c>
      <c r="F209" s="79">
        <f>VLOOKUP($A209,InflationMeasures!$A$2:$LM$3000,MATCH(F$2,InflationMeasures!$A$2:$LM$2,0),FALSE)</f>
        <v>2.6080182448375844</v>
      </c>
      <c r="G209" s="25">
        <v>38944</v>
      </c>
      <c r="H209" s="24" t="e">
        <f t="shared" si="3"/>
        <v>#N/A</v>
      </c>
      <c r="I209" s="24">
        <f>VLOOKUP($A209,FedFundsRates!$A$2:$MM$3000,MATCH("FedFundsRate",FedFundsRates!$A$2:$MM$2,0),FALSE)</f>
        <v>5.246666666666667</v>
      </c>
    </row>
    <row r="210" spans="1:9" x14ac:dyDescent="0.25">
      <c r="A210" s="6">
        <v>39036</v>
      </c>
      <c r="B210" s="79">
        <f>VLOOKUP($A210,FedFundsRates!$A$2:$MM$3000,MATCH(B$2,FedFundsRates!$A$2:$MM$2,0),FALSE)</f>
        <v>5.246666666666667</v>
      </c>
      <c r="C210" s="79" t="e">
        <f>VLOOKUP($A210,NaturalRateMeasures!$A$2:$MK$3000,MATCH(C$2,NaturalRateMeasures!$A$2:$MK$2,0),FALSE)</f>
        <v>#N/A</v>
      </c>
      <c r="D210" s="79">
        <f>VLOOKUP($A210,InflationTargetMeasures!$A$2:$MM$3000,MATCH(D$2,InflationTargetMeasures!$A$2:$MM$2,0),FALSE)</f>
        <v>2</v>
      </c>
      <c r="E210" s="79" t="e">
        <f>VLOOKUP($A210,GapMeasures!$A$2:$LA$3000,MATCH(E$2,GapMeasures!$A$2:$LA$2,0),FALSE)</f>
        <v>#N/A</v>
      </c>
      <c r="F210" s="79">
        <f>VLOOKUP($A210,InflationMeasures!$A$2:$LM$3000,MATCH(F$2,InflationMeasures!$A$2:$LM$2,0),FALSE)</f>
        <v>2.3652778556608522</v>
      </c>
      <c r="G210" s="25">
        <v>39036</v>
      </c>
      <c r="H210" s="24" t="e">
        <f t="shared" si="3"/>
        <v>#N/A</v>
      </c>
      <c r="I210" s="24">
        <f>VLOOKUP($A210,FedFundsRates!$A$2:$MM$3000,MATCH("FedFundsRate",FedFundsRates!$A$2:$MM$2,0),FALSE)</f>
        <v>5.246666666666667</v>
      </c>
    </row>
    <row r="211" spans="1:9" x14ac:dyDescent="0.25">
      <c r="A211" s="6">
        <v>39128</v>
      </c>
      <c r="B211" s="79">
        <f>VLOOKUP($A211,FedFundsRates!$A$2:$MM$3000,MATCH(B$2,FedFundsRates!$A$2:$MM$2,0),FALSE)</f>
        <v>5.246666666666667</v>
      </c>
      <c r="C211" s="79" t="e">
        <f>VLOOKUP($A211,NaturalRateMeasures!$A$2:$MK$3000,MATCH(C$2,NaturalRateMeasures!$A$2:$MK$2,0),FALSE)</f>
        <v>#N/A</v>
      </c>
      <c r="D211" s="79">
        <f>VLOOKUP($A211,InflationTargetMeasures!$A$2:$MM$3000,MATCH(D$2,InflationTargetMeasures!$A$2:$MM$2,0),FALSE)</f>
        <v>2</v>
      </c>
      <c r="E211" s="79" t="e">
        <f>VLOOKUP($A211,GapMeasures!$A$2:$LA$3000,MATCH(E$2,GapMeasures!$A$2:$LA$2,0),FALSE)</f>
        <v>#N/A</v>
      </c>
      <c r="F211" s="79">
        <f>VLOOKUP($A211,InflationMeasures!$A$2:$LM$3000,MATCH(F$2,InflationMeasures!$A$2:$LM$2,0),FALSE)</f>
        <v>2.4787859189794981</v>
      </c>
      <c r="G211" s="25">
        <v>39128</v>
      </c>
      <c r="H211" s="24" t="e">
        <f t="shared" si="3"/>
        <v>#N/A</v>
      </c>
      <c r="I211" s="24">
        <f>VLOOKUP($A211,FedFundsRates!$A$2:$MM$3000,MATCH("FedFundsRate",FedFundsRates!$A$2:$MM$2,0),FALSE)</f>
        <v>5.2566666666666668</v>
      </c>
    </row>
    <row r="212" spans="1:9" x14ac:dyDescent="0.25">
      <c r="A212" s="6">
        <v>39217</v>
      </c>
      <c r="B212" s="79">
        <f>VLOOKUP($A212,FedFundsRates!$A$2:$MM$3000,MATCH(B$2,FedFundsRates!$A$2:$MM$2,0),FALSE)</f>
        <v>5.2566666666666668</v>
      </c>
      <c r="C212" s="79" t="e">
        <f>VLOOKUP($A212,NaturalRateMeasures!$A$2:$MK$3000,MATCH(C$2,NaturalRateMeasures!$A$2:$MK$2,0),FALSE)</f>
        <v>#N/A</v>
      </c>
      <c r="D212" s="79">
        <f>VLOOKUP($A212,InflationTargetMeasures!$A$2:$MM$3000,MATCH(D$2,InflationTargetMeasures!$A$2:$MM$2,0),FALSE)</f>
        <v>2</v>
      </c>
      <c r="E212" s="79" t="e">
        <f>VLOOKUP($A212,GapMeasures!$A$2:$LA$3000,MATCH(E$2,GapMeasures!$A$2:$LA$2,0),FALSE)</f>
        <v>#N/A</v>
      </c>
      <c r="F212" s="79">
        <f>VLOOKUP($A212,InflationMeasures!$A$2:$LM$3000,MATCH(F$2,InflationMeasures!$A$2:$LM$2,0),FALSE)</f>
        <v>2.0908004778972478</v>
      </c>
      <c r="G212" s="25">
        <v>39217</v>
      </c>
      <c r="H212" s="24" t="e">
        <f t="shared" si="3"/>
        <v>#N/A</v>
      </c>
      <c r="I212" s="24">
        <f>VLOOKUP($A212,FedFundsRates!$A$2:$MM$3000,MATCH("FedFundsRate",FedFundsRates!$A$2:$MM$2,0),FALSE)</f>
        <v>5.25</v>
      </c>
    </row>
    <row r="213" spans="1:9" x14ac:dyDescent="0.25">
      <c r="A213" s="6">
        <v>39309</v>
      </c>
      <c r="B213" s="79">
        <f>VLOOKUP($A213,FedFundsRates!$A$2:$MM$3000,MATCH(B$2,FedFundsRates!$A$2:$MM$2,0),FALSE)</f>
        <v>5.25</v>
      </c>
      <c r="C213" s="79" t="e">
        <f>VLOOKUP($A213,NaturalRateMeasures!$A$2:$MK$3000,MATCH(C$2,NaturalRateMeasures!$A$2:$MK$2,0),FALSE)</f>
        <v>#N/A</v>
      </c>
      <c r="D213" s="79">
        <f>VLOOKUP($A213,InflationTargetMeasures!$A$2:$MM$3000,MATCH(D$2,InflationTargetMeasures!$A$2:$MM$2,0),FALSE)</f>
        <v>2</v>
      </c>
      <c r="E213" s="79" t="e">
        <f>VLOOKUP($A213,GapMeasures!$A$2:$LA$3000,MATCH(E$2,GapMeasures!$A$2:$LA$2,0),FALSE)</f>
        <v>#N/A</v>
      </c>
      <c r="F213" s="79">
        <f>VLOOKUP($A213,InflationMeasures!$A$2:$LM$3000,MATCH(F$2,InflationMeasures!$A$2:$LM$2,0),FALSE)</f>
        <v>2.0421861074128467</v>
      </c>
      <c r="G213" s="25">
        <v>39309</v>
      </c>
      <c r="H213" s="24" t="e">
        <f t="shared" si="3"/>
        <v>#N/A</v>
      </c>
      <c r="I213" s="24">
        <f>VLOOKUP($A213,FedFundsRates!$A$2:$MM$3000,MATCH("FedFundsRate",FedFundsRates!$A$2:$MM$2,0),FALSE)</f>
        <v>5.0733333333333333</v>
      </c>
    </row>
    <row r="214" spans="1:9" x14ac:dyDescent="0.25">
      <c r="A214" s="6">
        <v>39401</v>
      </c>
      <c r="B214" s="79">
        <f>VLOOKUP($A214,FedFundsRates!$A$2:$MM$3000,MATCH(B$2,FedFundsRates!$A$2:$MM$2,0),FALSE)</f>
        <v>5.0733333333333333</v>
      </c>
      <c r="C214" s="79" t="e">
        <f>VLOOKUP($A214,NaturalRateMeasures!$A$2:$MK$3000,MATCH(C$2,NaturalRateMeasures!$A$2:$MK$2,0),FALSE)</f>
        <v>#N/A</v>
      </c>
      <c r="D214" s="79">
        <f>VLOOKUP($A214,InflationTargetMeasures!$A$2:$MM$3000,MATCH(D$2,InflationTargetMeasures!$A$2:$MM$2,0),FALSE)</f>
        <v>2</v>
      </c>
      <c r="E214" s="79" t="e">
        <f>VLOOKUP($A214,GapMeasures!$A$2:$LA$3000,MATCH(E$2,GapMeasures!$A$2:$LA$2,0),FALSE)</f>
        <v>#N/A</v>
      </c>
      <c r="F214" s="79">
        <f>VLOOKUP($A214,InflationMeasures!$A$2:$LM$3000,MATCH(F$2,InflationMeasures!$A$2:$LM$2,0),FALSE)</f>
        <v>2.3084339461401981</v>
      </c>
      <c r="G214" s="25">
        <v>39401</v>
      </c>
      <c r="H214" s="24" t="e">
        <f t="shared" si="3"/>
        <v>#N/A</v>
      </c>
      <c r="I214" s="24">
        <f>VLOOKUP($A214,FedFundsRates!$A$2:$MM$3000,MATCH("FedFundsRate",FedFundsRates!$A$2:$MM$2,0),FALSE)</f>
        <v>4.496666666666667</v>
      </c>
    </row>
    <row r="215" spans="1:9" x14ac:dyDescent="0.25">
      <c r="A215" s="6">
        <v>39493</v>
      </c>
      <c r="B215" s="79">
        <f>VLOOKUP($A215,FedFundsRates!$A$2:$MM$3000,MATCH(B$2,FedFundsRates!$A$2:$MM$2,0),FALSE)</f>
        <v>4.496666666666667</v>
      </c>
      <c r="C215" s="79" t="e">
        <f>VLOOKUP($A215,NaturalRateMeasures!$A$2:$MK$3000,MATCH(C$2,NaturalRateMeasures!$A$2:$MK$2,0),FALSE)</f>
        <v>#N/A</v>
      </c>
      <c r="D215" s="79">
        <f>VLOOKUP($A215,InflationTargetMeasures!$A$2:$MM$3000,MATCH(D$2,InflationTargetMeasures!$A$2:$MM$2,0),FALSE)</f>
        <v>2</v>
      </c>
      <c r="E215" s="79" t="e">
        <f>VLOOKUP($A215,GapMeasures!$A$2:$LA$3000,MATCH(E$2,GapMeasures!$A$2:$LA$2,0),FALSE)</f>
        <v>#N/A</v>
      </c>
      <c r="F215" s="79">
        <f>VLOOKUP($A215,InflationMeasures!$A$2:$LM$3000,MATCH(F$2,InflationMeasures!$A$2:$LM$2,0),FALSE)</f>
        <v>2.1446291782729832</v>
      </c>
      <c r="G215" s="25">
        <v>39493</v>
      </c>
      <c r="H215" s="24" t="e">
        <f t="shared" si="3"/>
        <v>#N/A</v>
      </c>
      <c r="I215" s="24">
        <f>VLOOKUP($A215,FedFundsRates!$A$2:$MM$3000,MATCH("FedFundsRate",FedFundsRates!$A$2:$MM$2,0),FALSE)</f>
        <v>3.1766666666666663</v>
      </c>
    </row>
    <row r="216" spans="1:9" x14ac:dyDescent="0.25">
      <c r="A216" s="6">
        <v>39583</v>
      </c>
      <c r="B216" s="79">
        <f>VLOOKUP($A216,FedFundsRates!$A$2:$MM$3000,MATCH(B$2,FedFundsRates!$A$2:$MM$2,0),FALSE)</f>
        <v>3.1766666666666663</v>
      </c>
      <c r="C216" s="79" t="e">
        <f>VLOOKUP($A216,NaturalRateMeasures!$A$2:$MK$3000,MATCH(C$2,NaturalRateMeasures!$A$2:$MK$2,0),FALSE)</f>
        <v>#N/A</v>
      </c>
      <c r="D216" s="79">
        <f>VLOOKUP($A216,InflationTargetMeasures!$A$2:$MM$3000,MATCH(D$2,InflationTargetMeasures!$A$2:$MM$2,0),FALSE)</f>
        <v>2</v>
      </c>
      <c r="E216" s="79" t="e">
        <f>VLOOKUP($A216,GapMeasures!$A$2:$LA$3000,MATCH(E$2,GapMeasures!$A$2:$LA$2,0),FALSE)</f>
        <v>#N/A</v>
      </c>
      <c r="F216" s="79">
        <f>VLOOKUP($A216,InflationMeasures!$A$2:$LM$3000,MATCH(F$2,InflationMeasures!$A$2:$LM$2,0),FALSE)</f>
        <v>2.148754957415</v>
      </c>
      <c r="G216" s="25">
        <v>39583</v>
      </c>
      <c r="H216" s="24" t="e">
        <f t="shared" si="3"/>
        <v>#N/A</v>
      </c>
      <c r="I216" s="24">
        <f>VLOOKUP($A216,FedFundsRates!$A$2:$MM$3000,MATCH("FedFundsRate",FedFundsRates!$A$2:$MM$2,0),FALSE)</f>
        <v>2.0866666666666664</v>
      </c>
    </row>
    <row r="217" spans="1:9" x14ac:dyDescent="0.25">
      <c r="A217" s="6">
        <v>39675</v>
      </c>
      <c r="B217" s="79">
        <f>VLOOKUP($A217,FedFundsRates!$A$2:$MM$3000,MATCH(B$2,FedFundsRates!$A$2:$MM$2,0),FALSE)</f>
        <v>2.0866666666666664</v>
      </c>
      <c r="C217" s="79" t="e">
        <f>VLOOKUP($A217,NaturalRateMeasures!$A$2:$MK$3000,MATCH(C$2,NaturalRateMeasures!$A$2:$MK$2,0),FALSE)</f>
        <v>#N/A</v>
      </c>
      <c r="D217" s="79">
        <f>VLOOKUP($A217,InflationTargetMeasures!$A$2:$MM$3000,MATCH(D$2,InflationTargetMeasures!$A$2:$MM$2,0),FALSE)</f>
        <v>2</v>
      </c>
      <c r="E217" s="79" t="e">
        <f>VLOOKUP($A217,GapMeasures!$A$2:$LA$3000,MATCH(E$2,GapMeasures!$A$2:$LA$2,0),FALSE)</f>
        <v>#N/A</v>
      </c>
      <c r="F217" s="79">
        <f>VLOOKUP($A217,InflationMeasures!$A$2:$LM$3000,MATCH(F$2,InflationMeasures!$A$2:$LM$2,0),FALSE)</f>
        <v>2.1695295398915349</v>
      </c>
      <c r="G217" s="25">
        <v>39675</v>
      </c>
      <c r="H217" s="24" t="e">
        <f t="shared" si="3"/>
        <v>#N/A</v>
      </c>
      <c r="I217" s="24">
        <f>VLOOKUP($A217,FedFundsRates!$A$2:$MM$3000,MATCH("FedFundsRate",FedFundsRates!$A$2:$MM$2,0),FALSE)</f>
        <v>1.9400000000000002</v>
      </c>
    </row>
    <row r="218" spans="1:9" x14ac:dyDescent="0.25">
      <c r="A218" s="6">
        <v>39767</v>
      </c>
      <c r="B218" s="79">
        <f>VLOOKUP($A218,FedFundsRates!$A$2:$MM$3000,MATCH(B$2,FedFundsRates!$A$2:$MM$2,0),FALSE)</f>
        <v>1.9400000000000002</v>
      </c>
      <c r="C218" s="79" t="e">
        <f>VLOOKUP($A218,NaturalRateMeasures!$A$2:$MK$3000,MATCH(C$2,NaturalRateMeasures!$A$2:$MK$2,0),FALSE)</f>
        <v>#N/A</v>
      </c>
      <c r="D218" s="79">
        <f>VLOOKUP($A218,InflationTargetMeasures!$A$2:$MM$3000,MATCH(D$2,InflationTargetMeasures!$A$2:$MM$2,0),FALSE)</f>
        <v>2</v>
      </c>
      <c r="E218" s="79" t="e">
        <f>VLOOKUP($A218,GapMeasures!$A$2:$LA$3000,MATCH(E$2,GapMeasures!$A$2:$LA$2,0),FALSE)</f>
        <v>#N/A</v>
      </c>
      <c r="F218" s="79">
        <f>VLOOKUP($A218,InflationMeasures!$A$2:$LM$3000,MATCH(F$2,InflationMeasures!$A$2:$LM$2,0),FALSE)</f>
        <v>1.3867917456442003</v>
      </c>
      <c r="G218" s="25">
        <v>39767</v>
      </c>
      <c r="H218" s="24" t="e">
        <f t="shared" si="3"/>
        <v>#N/A</v>
      </c>
      <c r="I218" s="24">
        <f>VLOOKUP($A218,FedFundsRates!$A$2:$MM$3000,MATCH("FedFundsRate",FedFundsRates!$A$2:$MM$2,0),FALSE)</f>
        <v>0.5066666666666666</v>
      </c>
    </row>
    <row r="219" spans="1:9" x14ac:dyDescent="0.25">
      <c r="A219" s="6">
        <v>39859</v>
      </c>
      <c r="B219" s="79">
        <f>VLOOKUP($A219,FedFundsRates!$A$2:$MM$3000,MATCH(B$2,FedFundsRates!$A$2:$MM$2,0),FALSE)</f>
        <v>0.5066666666666666</v>
      </c>
      <c r="C219" s="79" t="e">
        <f>VLOOKUP($A219,NaturalRateMeasures!$A$2:$MK$3000,MATCH(C$2,NaturalRateMeasures!$A$2:$MK$2,0),FALSE)</f>
        <v>#N/A</v>
      </c>
      <c r="D219" s="79">
        <f>VLOOKUP($A219,InflationTargetMeasures!$A$2:$MM$3000,MATCH(D$2,InflationTargetMeasures!$A$2:$MM$2,0),FALSE)</f>
        <v>2</v>
      </c>
      <c r="E219" s="79">
        <f>VLOOKUP($A219,GapMeasures!$A$2:$LA$3000,MATCH(E$2,GapMeasures!$A$2:$LA$2,0),FALSE)</f>
        <v>-6.7333333333333343</v>
      </c>
      <c r="F219" s="79">
        <f>VLOOKUP($A219,InflationMeasures!$A$2:$LM$3000,MATCH(F$2,InflationMeasures!$A$2:$LM$2,0),FALSE)</f>
        <v>0.85219707057255789</v>
      </c>
      <c r="G219" s="25">
        <v>39859</v>
      </c>
      <c r="H219" s="24" t="e">
        <f t="shared" si="3"/>
        <v>#N/A</v>
      </c>
      <c r="I219" s="24">
        <f>VLOOKUP($A219,FedFundsRates!$A$2:$MM$3000,MATCH("FedFundsRate",FedFundsRates!$A$2:$MM$2,0),FALSE)</f>
        <v>0.18333333333333335</v>
      </c>
    </row>
    <row r="220" spans="1:9" x14ac:dyDescent="0.25">
      <c r="A220" s="6">
        <v>39948</v>
      </c>
      <c r="B220" s="79">
        <f>VLOOKUP($A220,FedFundsRates!$A$2:$MM$3000,MATCH(B$2,FedFundsRates!$A$2:$MM$2,0),FALSE)</f>
        <v>0.18333333333333335</v>
      </c>
      <c r="C220" s="79" t="e">
        <f>VLOOKUP($A220,NaturalRateMeasures!$A$2:$MK$3000,MATCH(C$2,NaturalRateMeasures!$A$2:$MK$2,0),FALSE)</f>
        <v>#N/A</v>
      </c>
      <c r="D220" s="79">
        <f>VLOOKUP($A220,InflationTargetMeasures!$A$2:$MM$3000,MATCH(D$2,InflationTargetMeasures!$A$2:$MM$2,0),FALSE)</f>
        <v>2</v>
      </c>
      <c r="E220" s="79">
        <f>VLOOKUP($A220,GapMeasures!$A$2:$LA$3000,MATCH(E$2,GapMeasures!$A$2:$LA$2,0),FALSE)</f>
        <v>-8.7999999999999972</v>
      </c>
      <c r="F220" s="79">
        <f>VLOOKUP($A220,InflationMeasures!$A$2:$LM$3000,MATCH(F$2,InflationMeasures!$A$2:$LM$2,0),FALSE)</f>
        <v>0.82423702383604969</v>
      </c>
      <c r="G220" s="25">
        <v>39948</v>
      </c>
      <c r="H220" s="24" t="e">
        <f t="shared" si="3"/>
        <v>#N/A</v>
      </c>
      <c r="I220" s="24">
        <f>VLOOKUP($A220,FedFundsRates!$A$2:$MM$3000,MATCH("FedFundsRate",FedFundsRates!$A$2:$MM$2,0),FALSE)</f>
        <v>0.17999999999999997</v>
      </c>
    </row>
    <row r="221" spans="1:9" x14ac:dyDescent="0.25">
      <c r="A221" s="6">
        <v>40040</v>
      </c>
      <c r="B221" s="79">
        <f>VLOOKUP($A221,FedFundsRates!$A$2:$MM$3000,MATCH(B$2,FedFundsRates!$A$2:$MM$2,0),FALSE)</f>
        <v>0.17999999999999997</v>
      </c>
      <c r="C221" s="79" t="e">
        <f>VLOOKUP($A221,NaturalRateMeasures!$A$2:$MK$3000,MATCH(C$2,NaturalRateMeasures!$A$2:$MK$2,0),FALSE)</f>
        <v>#N/A</v>
      </c>
      <c r="D221" s="79">
        <f>VLOOKUP($A221,InflationTargetMeasures!$A$2:$MM$3000,MATCH(D$2,InflationTargetMeasures!$A$2:$MM$2,0),FALSE)</f>
        <v>2</v>
      </c>
      <c r="E221" s="79">
        <f>VLOOKUP($A221,GapMeasures!$A$2:$LA$3000,MATCH(E$2,GapMeasures!$A$2:$LA$2,0),FALSE)</f>
        <v>-9.3666666666666227</v>
      </c>
      <c r="F221" s="79">
        <f>VLOOKUP($A221,InflationMeasures!$A$2:$LM$3000,MATCH(F$2,InflationMeasures!$A$2:$LM$2,0),FALSE)</f>
        <v>0.66701142995850837</v>
      </c>
      <c r="G221" s="25">
        <v>40040</v>
      </c>
      <c r="H221" s="24" t="e">
        <f t="shared" si="3"/>
        <v>#N/A</v>
      </c>
      <c r="I221" s="24">
        <f>VLOOKUP($A221,FedFundsRates!$A$2:$MM$3000,MATCH("FedFundsRate",FedFundsRates!$A$2:$MM$2,0),FALSE)</f>
        <v>0.15666666666666665</v>
      </c>
    </row>
    <row r="222" spans="1:9" x14ac:dyDescent="0.25">
      <c r="A222" s="6">
        <v>40132</v>
      </c>
      <c r="B222" s="79">
        <f>VLOOKUP($A222,FedFundsRates!$A$2:$MM$3000,MATCH(B$2,FedFundsRates!$A$2:$MM$2,0),FALSE)</f>
        <v>0.15666666666666665</v>
      </c>
      <c r="C222" s="79" t="e">
        <f>VLOOKUP($A222,NaturalRateMeasures!$A$2:$MK$3000,MATCH(C$2,NaturalRateMeasures!$A$2:$MK$2,0),FALSE)</f>
        <v>#N/A</v>
      </c>
      <c r="D222" s="79">
        <f>VLOOKUP($A222,InflationTargetMeasures!$A$2:$MM$3000,MATCH(D$2,InflationTargetMeasures!$A$2:$MM$2,0),FALSE)</f>
        <v>2</v>
      </c>
      <c r="E222" s="79">
        <f>VLOOKUP($A222,GapMeasures!$A$2:$LA$3000,MATCH(E$2,GapMeasures!$A$2:$LA$2,0),FALSE)</f>
        <v>-9.7000000000000437</v>
      </c>
      <c r="F222" s="79">
        <f>VLOOKUP($A222,InflationMeasures!$A$2:$LM$3000,MATCH(F$2,InflationMeasures!$A$2:$LM$2,0),FALSE)</f>
        <v>1.3741602940555264</v>
      </c>
      <c r="G222" s="25">
        <v>40132</v>
      </c>
      <c r="H222" s="24" t="e">
        <f t="shared" si="3"/>
        <v>#N/A</v>
      </c>
      <c r="I222" s="24">
        <f>VLOOKUP($A222,FedFundsRates!$A$2:$MM$3000,MATCH("FedFundsRate",FedFundsRates!$A$2:$MM$2,0),FALSE)</f>
        <v>0.12</v>
      </c>
    </row>
    <row r="223" spans="1:9" x14ac:dyDescent="0.25">
      <c r="A223" s="6">
        <v>40224</v>
      </c>
      <c r="B223" s="79">
        <f>VLOOKUP($A223,FedFundsRates!$A$2:$MM$3000,MATCH(B$2,FedFundsRates!$A$2:$MM$2,0),FALSE)</f>
        <v>0.12</v>
      </c>
      <c r="C223" s="79" t="e">
        <f>VLOOKUP($A223,NaturalRateMeasures!$A$2:$MK$3000,MATCH(C$2,NaturalRateMeasures!$A$2:$MK$2,0),FALSE)</f>
        <v>#N/A</v>
      </c>
      <c r="D223" s="79">
        <f>VLOOKUP($A223,InflationTargetMeasures!$A$2:$MM$3000,MATCH(D$2,InflationTargetMeasures!$A$2:$MM$2,0),FALSE)</f>
        <v>2</v>
      </c>
      <c r="E223" s="79">
        <f>VLOOKUP($A223,GapMeasures!$A$2:$LA$3000,MATCH(E$2,GapMeasures!$A$2:$LA$2,0),FALSE)</f>
        <v>-9.4555555555555681</v>
      </c>
      <c r="F223" s="79">
        <f>VLOOKUP($A223,InflationMeasures!$A$2:$LM$3000,MATCH(F$2,InflationMeasures!$A$2:$LM$2,0),FALSE)</f>
        <v>1.7216794296276872</v>
      </c>
      <c r="G223" s="25">
        <v>40224</v>
      </c>
      <c r="H223" s="24" t="e">
        <f t="shared" si="3"/>
        <v>#N/A</v>
      </c>
      <c r="I223" s="24">
        <f>VLOOKUP($A223,FedFundsRates!$A$2:$MM$3000,MATCH("FedFundsRate",FedFundsRates!$A$2:$MM$2,0),FALSE)</f>
        <v>0.13333333333333333</v>
      </c>
    </row>
    <row r="224" spans="1:9" x14ac:dyDescent="0.25">
      <c r="A224" s="6">
        <v>40313</v>
      </c>
      <c r="B224" s="79">
        <f>VLOOKUP($A224,FedFundsRates!$A$2:$MM$3000,MATCH(B$2,FedFundsRates!$A$2:$MM$2,0),FALSE)</f>
        <v>0.13333333333333333</v>
      </c>
      <c r="C224" s="79" t="e">
        <f>VLOOKUP($A224,NaturalRateMeasures!$A$2:$MK$3000,MATCH(C$2,NaturalRateMeasures!$A$2:$MK$2,0),FALSE)</f>
        <v>#N/A</v>
      </c>
      <c r="D224" s="79">
        <f>VLOOKUP($A224,InflationTargetMeasures!$A$2:$MM$3000,MATCH(D$2,InflationTargetMeasures!$A$2:$MM$2,0),FALSE)</f>
        <v>2</v>
      </c>
      <c r="E224" s="79">
        <f>VLOOKUP($A224,GapMeasures!$A$2:$LA$3000,MATCH(E$2,GapMeasures!$A$2:$LA$2,0),FALSE)</f>
        <v>-8.9777777777777974</v>
      </c>
      <c r="F224" s="79">
        <f>VLOOKUP($A224,InflationMeasures!$A$2:$LM$3000,MATCH(F$2,InflationMeasures!$A$2:$LM$2,0),FALSE)</f>
        <v>1.5981735159817267</v>
      </c>
      <c r="G224" s="25">
        <v>40313</v>
      </c>
      <c r="H224" s="24" t="e">
        <f t="shared" si="3"/>
        <v>#N/A</v>
      </c>
      <c r="I224" s="24">
        <f>VLOOKUP($A224,FedFundsRates!$A$2:$MM$3000,MATCH("FedFundsRate",FedFundsRates!$A$2:$MM$2,0),FALSE)</f>
        <v>0.19333333333333336</v>
      </c>
    </row>
    <row r="225" spans="1:19" x14ac:dyDescent="0.25">
      <c r="A225" s="6">
        <v>40405</v>
      </c>
      <c r="B225" s="79">
        <f>VLOOKUP($A225,FedFundsRates!$A$2:$MM$3000,MATCH(B$2,FedFundsRates!$A$2:$MM$2,0),FALSE)</f>
        <v>0.19333333333333336</v>
      </c>
      <c r="C225" s="79" t="e">
        <f>VLOOKUP($A225,NaturalRateMeasures!$A$2:$MK$3000,MATCH(C$2,NaturalRateMeasures!$A$2:$MK$2,0),FALSE)</f>
        <v>#N/A</v>
      </c>
      <c r="D225" s="79">
        <f>VLOOKUP($A225,InflationTargetMeasures!$A$2:$MM$3000,MATCH(D$2,InflationTargetMeasures!$A$2:$MM$2,0),FALSE)</f>
        <v>2</v>
      </c>
      <c r="E225" s="79">
        <f>VLOOKUP($A225,GapMeasures!$A$2:$LA$3000,MATCH(E$2,GapMeasures!$A$2:$LA$2,0),FALSE)</f>
        <v>-8.458333333333254</v>
      </c>
      <c r="F225" s="79">
        <f>VLOOKUP($A225,InflationMeasures!$A$2:$LM$3000,MATCH(F$2,InflationMeasures!$A$2:$LM$2,0),FALSE)</f>
        <v>1.3943784531834869</v>
      </c>
      <c r="G225" s="25">
        <v>40405</v>
      </c>
      <c r="H225" s="24" t="e">
        <f t="shared" si="3"/>
        <v>#N/A</v>
      </c>
      <c r="I225" s="24">
        <f>VLOOKUP($A225,FedFundsRates!$A$2:$MM$3000,MATCH("FedFundsRate",FedFundsRates!$A$2:$MM$2,0),FALSE)</f>
        <v>0.18666666666666668</v>
      </c>
    </row>
    <row r="226" spans="1:19" x14ac:dyDescent="0.25">
      <c r="A226" s="6">
        <v>40497</v>
      </c>
      <c r="B226" s="79">
        <f>VLOOKUP($A226,FedFundsRates!$A$2:$MM$3000,MATCH(B$2,FedFundsRates!$A$2:$MM$2,0),FALSE)</f>
        <v>0.18666666666666668</v>
      </c>
      <c r="C226" s="79" t="e">
        <f>VLOOKUP($A226,NaturalRateMeasures!$A$2:$MK$3000,MATCH(C$2,NaturalRateMeasures!$A$2:$MK$2,0),FALSE)</f>
        <v>#N/A</v>
      </c>
      <c r="D226" s="79">
        <f>VLOOKUP($A226,InflationTargetMeasures!$A$2:$MM$3000,MATCH(D$2,InflationTargetMeasures!$A$2:$MM$2,0),FALSE)</f>
        <v>2</v>
      </c>
      <c r="E226" s="79">
        <f>VLOOKUP($A226,GapMeasures!$A$2:$LA$3000,MATCH(E$2,GapMeasures!$A$2:$LA$2,0),FALSE)</f>
        <v>-8.0583333333334171</v>
      </c>
      <c r="F226" s="79">
        <f>VLOOKUP($A226,InflationMeasures!$A$2:$LM$3000,MATCH(F$2,InflationMeasures!$A$2:$LM$2,0),FALSE)</f>
        <v>1.0856767767277509</v>
      </c>
      <c r="G226" s="25">
        <v>40497</v>
      </c>
      <c r="H226" s="24" t="e">
        <f t="shared" si="3"/>
        <v>#N/A</v>
      </c>
      <c r="I226" s="24">
        <f>VLOOKUP($A226,FedFundsRates!$A$2:$MM$3000,MATCH("FedFundsRate",FedFundsRates!$A$2:$MM$2,0),FALSE)</f>
        <v>0.18666666666666668</v>
      </c>
    </row>
    <row r="227" spans="1:19" x14ac:dyDescent="0.25">
      <c r="A227" s="6">
        <v>40589</v>
      </c>
      <c r="B227" s="79">
        <f>VLOOKUP($A227,FedFundsRates!$A$2:$MM$3000,MATCH(B$2,FedFundsRates!$A$2:$MM$2,0),FALSE)</f>
        <v>0.18666666666666668</v>
      </c>
      <c r="C227" s="79" t="e">
        <f>VLOOKUP($A227,NaturalRateMeasures!$A$2:$MK$3000,MATCH(C$2,NaturalRateMeasures!$A$2:$MK$2,0),FALSE)</f>
        <v>#N/A</v>
      </c>
      <c r="D227" s="79">
        <f>VLOOKUP($A227,InflationTargetMeasures!$A$2:$MM$3000,MATCH(D$2,InflationTargetMeasures!$A$2:$MM$2,0),FALSE)</f>
        <v>2</v>
      </c>
      <c r="E227" s="79">
        <f>VLOOKUP($A227,GapMeasures!$A$2:$LA$3000,MATCH(E$2,GapMeasures!$A$2:$LA$2,0),FALSE)</f>
        <v>-7.1</v>
      </c>
      <c r="F227" s="79">
        <f>VLOOKUP($A227,InflationMeasures!$A$2:$LM$3000,MATCH(F$2,InflationMeasures!$A$2:$LM$2,0),FALSE)</f>
        <v>1.1837391620372673</v>
      </c>
      <c r="G227" s="25">
        <v>40589</v>
      </c>
      <c r="H227" s="24" t="e">
        <f t="shared" si="3"/>
        <v>#N/A</v>
      </c>
      <c r="I227" s="24">
        <f>VLOOKUP($A227,FedFundsRates!$A$2:$MM$3000,MATCH("FedFundsRate",FedFundsRates!$A$2:$MM$2,0),FALSE)</f>
        <v>0.15666666666666668</v>
      </c>
    </row>
    <row r="228" spans="1:19" x14ac:dyDescent="0.25">
      <c r="A228" s="6">
        <v>40678</v>
      </c>
      <c r="B228" s="79">
        <f>VLOOKUP($A228,FedFundsRates!$A$2:$MM$3000,MATCH(B$2,FedFundsRates!$A$2:$MM$2,0),FALSE)</f>
        <v>0.15666666666666668</v>
      </c>
      <c r="C228" s="79" t="e">
        <f>VLOOKUP($A228,NaturalRateMeasures!$A$2:$MK$3000,MATCH(C$2,NaturalRateMeasures!$A$2:$MK$2,0),FALSE)</f>
        <v>#N/A</v>
      </c>
      <c r="D228" s="79">
        <f>VLOOKUP($A228,InflationTargetMeasures!$A$2:$MM$3000,MATCH(D$2,InflationTargetMeasures!$A$2:$MM$2,0),FALSE)</f>
        <v>2</v>
      </c>
      <c r="E228" s="79">
        <f>VLOOKUP($A228,GapMeasures!$A$2:$LA$3000,MATCH(E$2,GapMeasures!$A$2:$LA$2,0),FALSE)</f>
        <v>-7.3333333333333339</v>
      </c>
      <c r="F228" s="79">
        <f>VLOOKUP($A228,InflationMeasures!$A$2:$LM$3000,MATCH(F$2,InflationMeasures!$A$2:$LM$2,0),FALSE)</f>
        <v>1.5015792471392286</v>
      </c>
      <c r="G228" s="25">
        <v>40678</v>
      </c>
      <c r="H228" s="24" t="e">
        <f t="shared" si="3"/>
        <v>#N/A</v>
      </c>
      <c r="I228" s="24">
        <f>VLOOKUP($A228,FedFundsRates!$A$2:$MM$3000,MATCH("FedFundsRate",FedFundsRates!$A$2:$MM$2,0),FALSE)</f>
        <v>9.3333333333333338E-2</v>
      </c>
    </row>
    <row r="229" spans="1:19" x14ac:dyDescent="0.25">
      <c r="A229" s="6">
        <v>40770</v>
      </c>
      <c r="B229" s="79">
        <f>VLOOKUP($A229,FedFundsRates!$A$2:$MM$3000,MATCH(B$2,FedFundsRates!$A$2:$MM$2,0),FALSE)</f>
        <v>9.3333333333333338E-2</v>
      </c>
      <c r="C229" s="79" t="e">
        <f>VLOOKUP($A229,NaturalRateMeasures!$A$2:$MK$3000,MATCH(C$2,NaturalRateMeasures!$A$2:$MK$2,0),FALSE)</f>
        <v>#N/A</v>
      </c>
      <c r="D229" s="79">
        <f>VLOOKUP($A229,InflationTargetMeasures!$A$2:$MM$3000,MATCH(D$2,InflationTargetMeasures!$A$2:$MM$2,0),FALSE)</f>
        <v>2</v>
      </c>
      <c r="E229" s="79">
        <f>VLOOKUP($A229,GapMeasures!$A$2:$LA$3000,MATCH(E$2,GapMeasures!$A$2:$LA$2,0),FALSE)</f>
        <v>-7.0400000000000293</v>
      </c>
      <c r="F229" s="79">
        <f>VLOOKUP($A229,InflationMeasures!$A$2:$LM$3000,MATCH(F$2,InflationMeasures!$A$2:$LM$2,0),FALSE)</f>
        <v>1.8084435391312548</v>
      </c>
      <c r="G229" s="25">
        <v>40770</v>
      </c>
      <c r="H229" s="24" t="e">
        <f t="shared" si="3"/>
        <v>#N/A</v>
      </c>
      <c r="I229" s="24">
        <f>VLOOKUP($A229,FedFundsRates!$A$2:$MM$3000,MATCH("FedFundsRate",FedFundsRates!$A$2:$MM$2,0),FALSE)</f>
        <v>8.3333333333333329E-2</v>
      </c>
    </row>
    <row r="230" spans="1:19" x14ac:dyDescent="0.25">
      <c r="A230" s="6">
        <v>40862</v>
      </c>
      <c r="B230" s="79">
        <f>VLOOKUP($A230,FedFundsRates!$A$2:$MM$3000,MATCH(B$2,FedFundsRates!$A$2:$MM$2,0),FALSE)</f>
        <v>8.3333333333333329E-2</v>
      </c>
      <c r="C230" s="79" t="e">
        <f>VLOOKUP($A230,NaturalRateMeasures!$A$2:$MK$3000,MATCH(C$2,NaturalRateMeasures!$A$2:$MK$2,0),FALSE)</f>
        <v>#N/A</v>
      </c>
      <c r="D230" s="79">
        <f>VLOOKUP($A230,InflationTargetMeasures!$A$2:$MM$3000,MATCH(D$2,InflationTargetMeasures!$A$2:$MM$2,0),FALSE)</f>
        <v>2</v>
      </c>
      <c r="E230" s="79">
        <f>VLOOKUP($A230,GapMeasures!$A$2:$LA$3000,MATCH(E$2,GapMeasures!$A$2:$LA$2,0),FALSE)</f>
        <v>-6.0933333333333763</v>
      </c>
      <c r="F230" s="79">
        <f>VLOOKUP($A230,InflationMeasures!$A$2:$LM$3000,MATCH(F$2,InflationMeasures!$A$2:$LM$2,0),FALSE)</f>
        <v>1.8491223368618526</v>
      </c>
      <c r="G230" s="25">
        <v>40862</v>
      </c>
      <c r="H230" s="24" t="e">
        <f t="shared" si="3"/>
        <v>#N/A</v>
      </c>
      <c r="I230" s="24">
        <f>VLOOKUP($A230,FedFundsRates!$A$2:$MM$3000,MATCH("FedFundsRate",FedFundsRates!$A$2:$MM$2,0),FALSE)</f>
        <v>7.3333333333333348E-2</v>
      </c>
    </row>
    <row r="231" spans="1:19" x14ac:dyDescent="0.25">
      <c r="A231" s="6">
        <v>40954</v>
      </c>
      <c r="B231" s="79">
        <f>VLOOKUP($A231,FedFundsRates!$A$2:$MM$3000,MATCH(B$2,FedFundsRates!$A$2:$MM$2,0),FALSE)</f>
        <v>7.3333333333333348E-2</v>
      </c>
      <c r="C231" s="79">
        <f>VLOOKUP($A231,NaturalRateMeasures!$A$2:$MK$3000,MATCH(C$2,NaturalRateMeasures!$A$2:$MK$2,0),FALSE)</f>
        <v>2.25</v>
      </c>
      <c r="D231" s="79">
        <f>VLOOKUP($A231,InflationTargetMeasures!$A$2:$MM$3000,MATCH(D$2,InflationTargetMeasures!$A$2:$MM$2,0),FALSE)</f>
        <v>2</v>
      </c>
      <c r="E231" s="79">
        <f>VLOOKUP($A231,GapMeasures!$A$2:$LA$3000,MATCH(E$2,GapMeasures!$A$2:$LA$2,0),FALSE)</f>
        <v>-5.3333333333333375</v>
      </c>
      <c r="F231" s="79">
        <f>VLOOKUP($A231,InflationMeasures!$A$2:$LM$3000,MATCH(F$2,InflationMeasures!$A$2:$LM$2,0),FALSE)</f>
        <v>2.0442300785058265</v>
      </c>
      <c r="G231" s="25">
        <v>40954</v>
      </c>
      <c r="H231" s="24">
        <f t="shared" si="3"/>
        <v>-1.0169882155745977</v>
      </c>
      <c r="I231" s="24">
        <f>VLOOKUP($A231,FedFundsRates!$A$2:$MM$3000,MATCH("FedFundsRate",FedFundsRates!$A$2:$MM$2,0),FALSE)</f>
        <v>0.10333333333333333</v>
      </c>
    </row>
    <row r="232" spans="1:19" x14ac:dyDescent="0.25">
      <c r="A232" s="6">
        <v>41044</v>
      </c>
      <c r="B232" s="79">
        <f>VLOOKUP($A232,FedFundsRates!$A$2:$MM$3000,MATCH(B$2,FedFundsRates!$A$2:$MM$2,0),FALSE)</f>
        <v>0.10333333333333333</v>
      </c>
      <c r="C232" s="79">
        <f>VLOOKUP($A232,NaturalRateMeasures!$A$2:$MK$3000,MATCH(C$2,NaturalRateMeasures!$A$2:$MK$2,0),FALSE)</f>
        <v>2.25</v>
      </c>
      <c r="D232" s="79">
        <f>VLOOKUP($A232,InflationTargetMeasures!$A$2:$MM$3000,MATCH(D$2,InflationTargetMeasures!$A$2:$MM$2,0),FALSE)</f>
        <v>2</v>
      </c>
      <c r="E232" s="79">
        <f>VLOOKUP($A232,GapMeasures!$A$2:$LA$3000,MATCH(E$2,GapMeasures!$A$2:$LA$2,0),FALSE)</f>
        <v>-5.2000000000000011</v>
      </c>
      <c r="F232" s="79">
        <f>VLOOKUP($A232,InflationMeasures!$A$2:$LM$3000,MATCH(F$2,InflationMeasures!$A$2:$LM$2,0),FALSE)</f>
        <v>1.8701219201142649</v>
      </c>
      <c r="G232" s="25">
        <v>41044</v>
      </c>
      <c r="H232" s="24">
        <f t="shared" si="3"/>
        <v>-1.1448171198286037</v>
      </c>
      <c r="I232" s="24">
        <f>VLOOKUP($A232,FedFundsRates!$A$2:$MM$3000,MATCH("FedFundsRate",FedFundsRates!$A$2:$MM$2,0),FALSE)</f>
        <v>0.15333333333333335</v>
      </c>
      <c r="M232" s="5"/>
      <c r="N232" s="5"/>
      <c r="O232" s="5"/>
      <c r="P232" s="5"/>
      <c r="Q232" s="5"/>
      <c r="S232" s="73"/>
    </row>
    <row r="233" spans="1:19" x14ac:dyDescent="0.25">
      <c r="A233" s="6">
        <v>41136</v>
      </c>
      <c r="B233" s="79">
        <f>VLOOKUP($A233,FedFundsRates!$A$2:$MM$3000,MATCH(B$2,FedFundsRates!$A$2:$MM$2,0),FALSE)</f>
        <v>0.15333333333333335</v>
      </c>
      <c r="C233" s="79">
        <f>VLOOKUP($A233,NaturalRateMeasures!$A$2:$MK$3000,MATCH(C$2,NaturalRateMeasures!$A$2:$MK$2,0),FALSE)</f>
        <v>2.083333333333333</v>
      </c>
      <c r="D233" s="79">
        <f>VLOOKUP($A233,InflationTargetMeasures!$A$2:$MM$3000,MATCH(D$2,InflationTargetMeasures!$A$2:$MM$2,0),FALSE)</f>
        <v>2</v>
      </c>
      <c r="E233" s="79">
        <f>VLOOKUP($A233,GapMeasures!$A$2:$LA$3000,MATCH(E$2,GapMeasures!$A$2:$LA$2,0),FALSE)</f>
        <v>-4.8666666666666689</v>
      </c>
      <c r="F233" s="79">
        <f>VLOOKUP($A233,InflationMeasures!$A$2:$LM$3000,MATCH(F$2,InflationMeasures!$A$2:$LM$2,0),FALSE)</f>
        <v>1.7001482805549362</v>
      </c>
      <c r="G233" s="25">
        <v>41136</v>
      </c>
      <c r="H233" s="24">
        <f t="shared" si="3"/>
        <v>-1.2331109125009316</v>
      </c>
      <c r="I233" s="24">
        <f>VLOOKUP($A233,FedFundsRates!$A$2:$MM$3000,MATCH("FedFundsRate",FedFundsRates!$A$2:$MM$2,0),FALSE)</f>
        <v>0.14333333333333334</v>
      </c>
    </row>
    <row r="234" spans="1:19" x14ac:dyDescent="0.25">
      <c r="A234" s="6">
        <v>41228</v>
      </c>
      <c r="B234" s="79">
        <f>VLOOKUP($A234,FedFundsRates!$A$2:$MM$3000,MATCH(B$2,FedFundsRates!$A$2:$MM$2,0),FALSE)</f>
        <v>0.14333333333333334</v>
      </c>
      <c r="C234" s="79">
        <f>VLOOKUP($A234,NaturalRateMeasures!$A$2:$MK$3000,MATCH(C$2,NaturalRateMeasures!$A$2:$MK$2,0),FALSE)</f>
        <v>2</v>
      </c>
      <c r="D234" s="79">
        <f>VLOOKUP($A234,InflationTargetMeasures!$A$2:$MM$3000,MATCH(D$2,InflationTargetMeasures!$A$2:$MM$2,0),FALSE)</f>
        <v>2</v>
      </c>
      <c r="E234" s="79">
        <f>VLOOKUP($A234,GapMeasures!$A$2:$LA$3000,MATCH(E$2,GapMeasures!$A$2:$LA$2,0),FALSE)</f>
        <v>-4.4000000000000021</v>
      </c>
      <c r="F234" s="79">
        <f>VLOOKUP($A234,InflationMeasures!$A$2:$LM$3000,MATCH(F$2,InflationMeasures!$A$2:$LM$2,0),FALSE)</f>
        <v>1.7872142329450558</v>
      </c>
      <c r="G234" s="25">
        <v>41228</v>
      </c>
      <c r="H234" s="24">
        <f t="shared" si="3"/>
        <v>-0.71917865058241848</v>
      </c>
      <c r="I234" s="24">
        <f>VLOOKUP($A234,FedFundsRates!$A$2:$MM$3000,MATCH("FedFundsRate",FedFundsRates!$A$2:$MM$2,0),FALSE)</f>
        <v>0.16</v>
      </c>
    </row>
    <row r="235" spans="1:19" x14ac:dyDescent="0.25">
      <c r="A235" s="6">
        <v>41320</v>
      </c>
      <c r="B235" s="79">
        <f>VLOOKUP($A235,FedFundsRates!$A$2:$MM$3000,MATCH(B$2,FedFundsRates!$A$2:$MM$2,0),FALSE)</f>
        <v>0.16</v>
      </c>
      <c r="C235" s="79">
        <f>VLOOKUP($A235,NaturalRateMeasures!$A$2:$MK$3000,MATCH(C$2,NaturalRateMeasures!$A$2:$MK$2,0),FALSE)</f>
        <v>2</v>
      </c>
      <c r="D235" s="79">
        <f>VLOOKUP($A235,InflationTargetMeasures!$A$2:$MM$3000,MATCH(D$2,InflationTargetMeasures!$A$2:$MM$2,0),FALSE)</f>
        <v>2</v>
      </c>
      <c r="E235" s="79">
        <f>VLOOKUP($A235,GapMeasures!$A$2:$LA$3000,MATCH(E$2,GapMeasures!$A$2:$LA$2,0),FALSE)</f>
        <v>-4.2666666666666693</v>
      </c>
      <c r="F235" s="79">
        <f>VLOOKUP($A235,InflationMeasures!$A$2:$LM$3000,MATCH(F$2,InflationMeasures!$A$2:$LM$2,0),FALSE)</f>
        <v>1.5547532608586323</v>
      </c>
      <c r="G235" s="25">
        <v>41320</v>
      </c>
      <c r="H235" s="24">
        <f t="shared" si="3"/>
        <v>-0.93453677537872082</v>
      </c>
      <c r="I235" s="24">
        <f>VLOOKUP($A235,FedFundsRates!$A$2:$MM$3000,MATCH("FedFundsRate",FedFundsRates!$A$2:$MM$2,0),FALSE)</f>
        <v>0.14333333333333334</v>
      </c>
    </row>
    <row r="236" spans="1:19" x14ac:dyDescent="0.25">
      <c r="A236" s="6">
        <v>41409</v>
      </c>
      <c r="B236" s="79">
        <f>VLOOKUP($A236,FedFundsRates!$A$2:$MM$3000,MATCH(B$2,FedFundsRates!$A$2:$MM$2,0),FALSE)</f>
        <v>0.14333333333333334</v>
      </c>
      <c r="C236" s="79">
        <f>VLOOKUP($A236,NaturalRateMeasures!$A$2:$MK$3000,MATCH(C$2,NaturalRateMeasures!$A$2:$MK$2,0),FALSE)</f>
        <v>2</v>
      </c>
      <c r="D236" s="79">
        <f>VLOOKUP($A236,InflationTargetMeasures!$A$2:$MM$3000,MATCH(D$2,InflationTargetMeasures!$A$2:$MM$2,0),FALSE)</f>
        <v>2</v>
      </c>
      <c r="E236" s="79">
        <f>VLOOKUP($A236,GapMeasures!$A$2:$LA$3000,MATCH(E$2,GapMeasures!$A$2:$LA$2,0),FALSE)</f>
        <v>-3.8666666666666707</v>
      </c>
      <c r="F236" s="79">
        <f>VLOOKUP($A236,InflationMeasures!$A$2:$LM$3000,MATCH(F$2,InflationMeasures!$A$2:$LM$2,0),FALSE)</f>
        <v>1.4451966989824427</v>
      </c>
      <c r="G236" s="25">
        <v>41409</v>
      </c>
      <c r="H236" s="24">
        <f t="shared" si="3"/>
        <v>-0.69887161819300658</v>
      </c>
      <c r="I236" s="24">
        <f>VLOOKUP($A236,FedFundsRates!$A$2:$MM$3000,MATCH("FedFundsRate",FedFundsRates!$A$2:$MM$2,0),FALSE)</f>
        <v>0.11666666666666665</v>
      </c>
    </row>
    <row r="237" spans="1:19" x14ac:dyDescent="0.25">
      <c r="A237" s="6">
        <v>41501</v>
      </c>
      <c r="B237" s="79">
        <f>VLOOKUP($A237,FedFundsRates!$A$2:$MM$3000,MATCH(B$2,FedFundsRates!$A$2:$MM$2,0),FALSE)</f>
        <v>0.11666666666666665</v>
      </c>
      <c r="C237" s="79">
        <f>VLOOKUP($A237,NaturalRateMeasures!$A$2:$MK$3000,MATCH(C$2,NaturalRateMeasures!$A$2:$MK$2,0),FALSE)</f>
        <v>2</v>
      </c>
      <c r="D237" s="79">
        <f>VLOOKUP($A237,InflationTargetMeasures!$A$2:$MM$3000,MATCH(D$2,InflationTargetMeasures!$A$2:$MM$2,0),FALSE)</f>
        <v>2</v>
      </c>
      <c r="E237" s="79">
        <f>VLOOKUP($A237,GapMeasures!$A$2:$LA$3000,MATCH(E$2,GapMeasures!$A$2:$LA$2,0),FALSE)</f>
        <v>-3.3999999999999986</v>
      </c>
      <c r="F237" s="79">
        <f>VLOOKUP($A237,InflationMeasures!$A$2:$LM$3000,MATCH(F$2,InflationMeasures!$A$2:$LM$2,0),FALSE)</f>
        <v>1.5458975792921548</v>
      </c>
      <c r="G237" s="25">
        <v>41501</v>
      </c>
      <c r="H237" s="24">
        <f t="shared" si="3"/>
        <v>-8.1153631061766429E-2</v>
      </c>
      <c r="I237" s="24">
        <f>VLOOKUP($A237,FedFundsRates!$A$2:$MM$3000,MATCH("FedFundsRate",FedFundsRates!$A$2:$MM$2,0),FALSE)</f>
        <v>8.3333333333333329E-2</v>
      </c>
    </row>
    <row r="238" spans="1:19" x14ac:dyDescent="0.25">
      <c r="A238" s="6">
        <v>41593</v>
      </c>
      <c r="B238" s="79">
        <f>VLOOKUP($A238,FedFundsRates!$A$2:$MM$3000,MATCH(B$2,FedFundsRates!$A$2:$MM$2,0),FALSE)</f>
        <v>8.3333333333333329E-2</v>
      </c>
      <c r="C238" s="79">
        <f>VLOOKUP($A238,NaturalRateMeasures!$A$2:$MK$3000,MATCH(C$2,NaturalRateMeasures!$A$2:$MK$2,0),FALSE)</f>
        <v>2</v>
      </c>
      <c r="D238" s="79">
        <f>VLOOKUP($A238,InflationTargetMeasures!$A$2:$MM$3000,MATCH(D$2,InflationTargetMeasures!$A$2:$MM$2,0),FALSE)</f>
        <v>2</v>
      </c>
      <c r="E238" s="79">
        <f>VLOOKUP($A238,GapMeasures!$A$2:$LA$3000,MATCH(E$2,GapMeasures!$A$2:$LA$2,0),FALSE)</f>
        <v>-2.8666666666666671</v>
      </c>
      <c r="F238" s="79">
        <f>VLOOKUP($A238,InflationMeasures!$A$2:$LM$3000,MATCH(F$2,InflationMeasures!$A$2:$LM$2,0),FALSE)</f>
        <v>1.592777816442803</v>
      </c>
      <c r="G238" s="25">
        <v>41593</v>
      </c>
      <c r="H238" s="24">
        <f t="shared" si="3"/>
        <v>0.5225000579975374</v>
      </c>
      <c r="I238" s="24">
        <f>VLOOKUP($A238,FedFundsRates!$A$2:$MM$3000,MATCH("FedFundsRate",FedFundsRates!$A$2:$MM$2,0),FALSE)</f>
        <v>8.666666666666667E-2</v>
      </c>
    </row>
    <row r="239" spans="1:19" x14ac:dyDescent="0.25">
      <c r="A239" s="6">
        <v>41685</v>
      </c>
      <c r="B239" s="79">
        <f>VLOOKUP($A239,FedFundsRates!$A$2:$MM$3000,MATCH(B$2,FedFundsRates!$A$2:$MM$2,0),FALSE)</f>
        <v>8.666666666666667E-2</v>
      </c>
      <c r="C239" s="79">
        <f>VLOOKUP($A239,NaturalRateMeasures!$A$2:$MK$3000,MATCH(C$2,NaturalRateMeasures!$A$2:$MK$2,0),FALSE)</f>
        <v>2</v>
      </c>
      <c r="D239" s="79">
        <f>VLOOKUP($A239,InflationTargetMeasures!$A$2:$MM$3000,MATCH(D$2,InflationTargetMeasures!$A$2:$MM$2,0),FALSE)</f>
        <v>2</v>
      </c>
      <c r="E239" s="79">
        <f>VLOOKUP($A239,GapMeasures!$A$2:$LA$3000,MATCH(E$2,GapMeasures!$A$2:$LA$2,0),FALSE)</f>
        <v>-2.4666666666666668</v>
      </c>
      <c r="F239" s="79">
        <f>VLOOKUP($A239,InflationMeasures!$A$2:$LM$3000,MATCH(F$2,InflationMeasures!$A$2:$LM$2,0),FALSE)</f>
        <v>1.5349118168404452</v>
      </c>
      <c r="G239" s="25">
        <v>41685</v>
      </c>
      <c r="H239" s="24">
        <f t="shared" si="3"/>
        <v>0.83570105859400101</v>
      </c>
      <c r="I239" s="24">
        <f>VLOOKUP($A239,FedFundsRates!$A$2:$MM$3000,MATCH("FedFundsRate",FedFundsRates!$A$2:$MM$2,0),FALSE)</f>
        <v>7.3333333333333348E-2</v>
      </c>
    </row>
    <row r="240" spans="1:19" x14ac:dyDescent="0.25">
      <c r="A240" s="6">
        <v>41774</v>
      </c>
      <c r="B240" s="79">
        <f>VLOOKUP($A240,FedFundsRates!$A$2:$MM$3000,MATCH(B$2,FedFundsRates!$A$2:$MM$2,0),FALSE)</f>
        <v>7.3333333333333348E-2</v>
      </c>
      <c r="C240" s="79">
        <f>VLOOKUP($A240,NaturalRateMeasures!$A$2:$MK$3000,MATCH(C$2,NaturalRateMeasures!$A$2:$MK$2,0),FALSE)</f>
        <v>1.8333333333333335</v>
      </c>
      <c r="D240" s="79">
        <f>VLOOKUP($A240,InflationTargetMeasures!$A$2:$MM$3000,MATCH(D$2,InflationTargetMeasures!$A$2:$MM$2,0),FALSE)</f>
        <v>2</v>
      </c>
      <c r="E240" s="79">
        <f>VLOOKUP($A240,GapMeasures!$A$2:$LA$3000,MATCH(E$2,GapMeasures!$A$2:$LA$2,0),FALSE)</f>
        <v>-1.6666666666666661</v>
      </c>
      <c r="F240" s="79">
        <f>VLOOKUP($A240,InflationMeasures!$A$2:$LM$3000,MATCH(F$2,InflationMeasures!$A$2:$LM$2,0),FALSE)</f>
        <v>1.7267081971744869</v>
      </c>
      <c r="G240" s="25">
        <v>41774</v>
      </c>
      <c r="H240" s="24">
        <f t="shared" si="3"/>
        <v>1.7567289624283977</v>
      </c>
      <c r="I240" s="24">
        <f>VLOOKUP($A240,FedFundsRates!$A$2:$MM$3000,MATCH("FedFundsRate",FedFundsRates!$A$2:$MM$2,0),FALSE)</f>
        <v>9.3333333333333338E-2</v>
      </c>
    </row>
    <row r="241" spans="1:9" x14ac:dyDescent="0.25">
      <c r="A241" s="6">
        <v>41866</v>
      </c>
      <c r="B241" s="79">
        <f>VLOOKUP($A241,FedFundsRates!$A$2:$MM$3000,MATCH(B$2,FedFundsRates!$A$2:$MM$2,0),FALSE)</f>
        <v>9.3333333333333338E-2</v>
      </c>
      <c r="C241" s="79">
        <f>VLOOKUP($A241,NaturalRateMeasures!$A$2:$MK$3000,MATCH(C$2,NaturalRateMeasures!$A$2:$MK$2,0),FALSE)</f>
        <v>1.75</v>
      </c>
      <c r="D241" s="79">
        <f>VLOOKUP($A241,InflationTargetMeasures!$A$2:$MM$3000,MATCH(D$2,InflationTargetMeasures!$A$2:$MM$2,0),FALSE)</f>
        <v>2</v>
      </c>
      <c r="E241" s="79">
        <f>VLOOKUP($A241,GapMeasures!$A$2:$LA$3000,MATCH(E$2,GapMeasures!$A$2:$LA$2,0),FALSE)</f>
        <v>-1.4333333333333371</v>
      </c>
      <c r="F241" s="79">
        <f>VLOOKUP($A241,InflationMeasures!$A$2:$LM$3000,MATCH(F$2,InflationMeasures!$A$2:$LM$2,0),FALSE)</f>
        <v>1.7249518114944351</v>
      </c>
      <c r="G241" s="25">
        <v>41866</v>
      </c>
      <c r="H241" s="24">
        <f t="shared" si="3"/>
        <v>1.9040943839083155</v>
      </c>
      <c r="I241" s="24">
        <f>VLOOKUP($A241,FedFundsRates!$A$2:$MM$3000,MATCH("FedFundsRate",FedFundsRates!$A$2:$MM$2,0),FALSE)</f>
        <v>9.0000000000000011E-2</v>
      </c>
    </row>
    <row r="242" spans="1:9" x14ac:dyDescent="0.25">
      <c r="A242" s="6">
        <v>41958</v>
      </c>
      <c r="B242" s="79">
        <f>VLOOKUP($A242,FedFundsRates!$A$2:$MM$3000,MATCH(B$2,FedFundsRates!$A$2:$MM$2,0),FALSE)</f>
        <v>9.0000000000000011E-2</v>
      </c>
      <c r="C242" s="79">
        <f>VLOOKUP($A242,NaturalRateMeasures!$A$2:$MK$3000,MATCH(C$2,NaturalRateMeasures!$A$2:$MK$2,0),FALSE)</f>
        <v>1.75</v>
      </c>
      <c r="D242" s="79">
        <f>VLOOKUP($A242,InflationTargetMeasures!$A$2:$MM$3000,MATCH(D$2,InflationTargetMeasures!$A$2:$MM$2,0),FALSE)</f>
        <v>2</v>
      </c>
      <c r="E242" s="79">
        <f>VLOOKUP($A242,GapMeasures!$A$2:$LA$3000,MATCH(E$2,GapMeasures!$A$2:$LA$2,0),FALSE)</f>
        <v>-0.70000000000000284</v>
      </c>
      <c r="F242" s="79">
        <f>VLOOKUP($A242,InflationMeasures!$A$2:$LM$3000,MATCH(F$2,InflationMeasures!$A$2:$LM$2,0),FALSE)</f>
        <v>1.5208306828079499</v>
      </c>
      <c r="G242" s="25">
        <v>41958</v>
      </c>
      <c r="H242" s="24">
        <f t="shared" si="3"/>
        <v>2.331246024211922</v>
      </c>
      <c r="I242" s="24">
        <f>VLOOKUP($A242,FedFundsRates!$A$2:$MM$3000,MATCH("FedFundsRate",FedFundsRates!$A$2:$MM$2,0),FALSE)</f>
        <v>9.9999999999999992E-2</v>
      </c>
    </row>
    <row r="243" spans="1:9" x14ac:dyDescent="0.25">
      <c r="A243" s="6">
        <v>42050</v>
      </c>
      <c r="B243" s="79">
        <f>VLOOKUP($A243,FedFundsRates!$A$2:$MM$3000,MATCH(B$2,FedFundsRates!$A$2:$MM$2,0),FALSE)</f>
        <v>9.9999999999999992E-2</v>
      </c>
      <c r="C243" s="79">
        <f>VLOOKUP($A243,NaturalRateMeasures!$A$2:$MK$3000,MATCH(C$2,NaturalRateMeasures!$A$2:$MK$2,0),FALSE)</f>
        <v>1.75</v>
      </c>
      <c r="D243" s="79">
        <f>VLOOKUP($A243,InflationTargetMeasures!$A$2:$MM$3000,MATCH(D$2,InflationTargetMeasures!$A$2:$MM$2,0),FALSE)</f>
        <v>2</v>
      </c>
      <c r="E243" s="79">
        <f>VLOOKUP($A243,GapMeasures!$A$2:$LA$3000,MATCH(E$2,GapMeasures!$A$2:$LA$2,0),FALSE)</f>
        <v>-0.70000000000000284</v>
      </c>
      <c r="F243" s="79">
        <f>VLOOKUP($A243,InflationMeasures!$A$2:$LM$3000,MATCH(F$2,InflationMeasures!$A$2:$LM$2,0),FALSE)</f>
        <v>1.3702905406064447</v>
      </c>
      <c r="G243" s="25">
        <v>42050</v>
      </c>
      <c r="H243" s="24">
        <f t="shared" si="3"/>
        <v>2.1054358109096643</v>
      </c>
      <c r="I243" s="24">
        <f>VLOOKUP($A243,FedFundsRates!$A$2:$MM$3000,MATCH("FedFundsRate",FedFundsRates!$A$2:$MM$2,0),FALSE)</f>
        <v>0.11</v>
      </c>
    </row>
    <row r="244" spans="1:9" x14ac:dyDescent="0.25">
      <c r="A244" s="6">
        <v>42139</v>
      </c>
      <c r="B244" s="79">
        <f>VLOOKUP($A244,FedFundsRates!$A$2:$MM$3000,MATCH(B$2,FedFundsRates!$A$2:$MM$2,0),FALSE)</f>
        <v>0.11</v>
      </c>
      <c r="C244" s="79">
        <f>VLOOKUP($A244,NaturalRateMeasures!$A$2:$MK$3000,MATCH(C$2,NaturalRateMeasures!$A$2:$MK$2,0),FALSE)</f>
        <v>1.75</v>
      </c>
      <c r="D244" s="79">
        <f>VLOOKUP($A244,InflationTargetMeasures!$A$2:$MM$3000,MATCH(D$2,InflationTargetMeasures!$A$2:$MM$2,0),FALSE)</f>
        <v>2</v>
      </c>
      <c r="E244" s="79">
        <f>VLOOKUP($A244,GapMeasures!$A$2:$LA$3000,MATCH(E$2,GapMeasures!$A$2:$LA$2,0),FALSE)</f>
        <v>-0.66666666666666785</v>
      </c>
      <c r="F244" s="79">
        <f>VLOOKUP($A244,InflationMeasures!$A$2:$LM$3000,MATCH(F$2,InflationMeasures!$A$2:$LM$2,0),FALSE)</f>
        <v>1.304347826086949</v>
      </c>
      <c r="G244" s="25">
        <v>42139</v>
      </c>
      <c r="H244" s="24">
        <f t="shared" si="3"/>
        <v>2.0398550724637556</v>
      </c>
      <c r="I244" s="24">
        <f>VLOOKUP($A244,FedFundsRates!$A$2:$MM$3000,MATCH("FedFundsRate",FedFundsRates!$A$2:$MM$2,0),FALSE)</f>
        <v>0.12333333333333334</v>
      </c>
    </row>
    <row r="245" spans="1:9" x14ac:dyDescent="0.25">
      <c r="A245" s="6">
        <v>42231</v>
      </c>
      <c r="B245" s="79">
        <f>VLOOKUP($A245,FedFundsRates!$A$2:$MM$3000,MATCH(B$2,FedFundsRates!$A$2:$MM$2,0),FALSE)</f>
        <v>0.12333333333333334</v>
      </c>
      <c r="C245" s="79">
        <f>VLOOKUP($A245,NaturalRateMeasures!$A$2:$MK$3000,MATCH(C$2,NaturalRateMeasures!$A$2:$MK$2,0),FALSE)</f>
        <v>1.5833333333333335</v>
      </c>
      <c r="D245" s="79">
        <f>VLOOKUP($A245,InflationTargetMeasures!$A$2:$MM$3000,MATCH(D$2,InflationTargetMeasures!$A$2:$MM$2,0),FALSE)</f>
        <v>2</v>
      </c>
      <c r="E245" s="79">
        <f>VLOOKUP($A245,GapMeasures!$A$2:$LA$3000,MATCH(E$2,GapMeasures!$A$2:$LA$2,0),FALSE)</f>
        <v>-6.6666666666668206E-2</v>
      </c>
      <c r="F245" s="79">
        <f>VLOOKUP($A245,InflationMeasures!$A$2:$LM$3000,MATCH(F$2,InflationMeasures!$A$2:$LM$2,0),FALSE)</f>
        <v>1.2190877627177521</v>
      </c>
      <c r="G245" s="25">
        <v>42231</v>
      </c>
      <c r="H245" s="24">
        <f t="shared" si="3"/>
        <v>2.3452983107432934</v>
      </c>
      <c r="I245" s="24">
        <f>VLOOKUP($A245,FedFundsRates!$A$2:$MM$3000,MATCH("FedFundsRate",FedFundsRates!$A$2:$MM$2,0),FALSE)</f>
        <v>0.13666666666666669</v>
      </c>
    </row>
    <row r="246" spans="1:9" x14ac:dyDescent="0.25">
      <c r="A246" s="6">
        <v>42323</v>
      </c>
      <c r="B246" s="79">
        <f>VLOOKUP($A246,FedFundsRates!$A$2:$MM$3000,MATCH(B$2,FedFundsRates!$A$2:$MM$2,0),FALSE)</f>
        <v>0.13666666666666669</v>
      </c>
      <c r="C246" s="79">
        <f>VLOOKUP($A246,NaturalRateMeasures!$A$2:$MK$3000,MATCH(C$2,NaturalRateMeasures!$A$2:$MK$2,0),FALSE)</f>
        <v>1.5</v>
      </c>
      <c r="D246" s="79">
        <f>VLOOKUP($A246,InflationTargetMeasures!$A$2:$MM$3000,MATCH(D$2,InflationTargetMeasures!$A$2:$MM$2,0),FALSE)</f>
        <v>2</v>
      </c>
      <c r="E246" s="79">
        <f>VLOOKUP($A246,GapMeasures!$A$2:$LA$3000,MATCH(E$2,GapMeasures!$A$2:$LA$2,0),FALSE)</f>
        <v>-0.16666666666666607</v>
      </c>
      <c r="F246" s="79">
        <f>VLOOKUP($A246,InflationMeasures!$A$2:$LM$3000,MATCH(F$2,InflationMeasures!$A$2:$LM$2,0),FALSE)</f>
        <v>1.1481178001638837</v>
      </c>
      <c r="G246" s="25">
        <v>42323</v>
      </c>
      <c r="H246" s="24">
        <f t="shared" si="3"/>
        <v>2.0555100335791594</v>
      </c>
      <c r="I246" s="24">
        <f>VLOOKUP($A246,FedFundsRates!$A$2:$MM$3000,MATCH("FedFundsRate",FedFundsRates!$A$2:$MM$2,0),FALSE)</f>
        <v>0.16</v>
      </c>
    </row>
    <row r="247" spans="1:9" x14ac:dyDescent="0.25">
      <c r="A247" s="6">
        <v>42415</v>
      </c>
      <c r="B247" s="79">
        <f>VLOOKUP($A247,FedFundsRates!$A$2:$MM$3000,MATCH(B$2,FedFundsRates!$A$2:$MM$2,0),FALSE)</f>
        <v>0.16</v>
      </c>
      <c r="C247" s="79">
        <f>VLOOKUP($A247,NaturalRateMeasures!$A$2:$MK$3000,MATCH(C$2,NaturalRateMeasures!$A$2:$MK$2,0),FALSE)</f>
        <v>1.3333333333333335</v>
      </c>
      <c r="D247" s="79">
        <f>VLOOKUP($A247,InflationTargetMeasures!$A$2:$MM$3000,MATCH(D$2,InflationTargetMeasures!$A$2:$MM$2,0),FALSE)</f>
        <v>2</v>
      </c>
      <c r="E247" s="79">
        <f>VLOOKUP($A247,GapMeasures!$A$2:$LA$3000,MATCH(E$2,GapMeasures!$A$2:$LA$2,0),FALSE)</f>
        <v>-6.666666666666643E-2</v>
      </c>
      <c r="F247" s="79">
        <f>VLOOKUP($A247,InflationMeasures!$A$2:$LM$3000,MATCH(F$2,InflationMeasures!$A$2:$LM$2,0),FALSE)</f>
        <v>1.372933864419168</v>
      </c>
      <c r="G247" s="25">
        <v>42415</v>
      </c>
      <c r="H247" s="24">
        <f t="shared" si="3"/>
        <v>2.326067463295419</v>
      </c>
      <c r="I247" s="24">
        <f>VLOOKUP($A247,FedFundsRates!$A$2:$MM$3000,MATCH("FedFundsRate",FedFundsRates!$A$2:$MM$2,0),FALSE)</f>
        <v>0.36000000000000004</v>
      </c>
    </row>
    <row r="248" spans="1:9" x14ac:dyDescent="0.25">
      <c r="A248" s="6">
        <v>42505</v>
      </c>
      <c r="B248" s="79">
        <f>VLOOKUP($A248,FedFundsRates!$A$2:$MM$3000,MATCH(B$2,FedFundsRates!$A$2:$MM$2,0),FALSE)</f>
        <v>0.36000000000000004</v>
      </c>
      <c r="C248" s="79">
        <f>VLOOKUP($A248,NaturalRateMeasures!$A$2:$MK$3000,MATCH(C$2,NaturalRateMeasures!$A$2:$MK$2,0),FALSE)</f>
        <v>1.0833333333333335</v>
      </c>
      <c r="D248" s="79">
        <f>VLOOKUP($A248,InflationTargetMeasures!$A$2:$MM$3000,MATCH(D$2,InflationTargetMeasures!$A$2:$MM$2,0),FALSE)</f>
        <v>2</v>
      </c>
      <c r="E248" s="79">
        <f>VLOOKUP($A248,GapMeasures!$A$2:$LA$3000,MATCH(E$2,GapMeasures!$A$2:$LA$2,0),FALSE)</f>
        <v>-0.16666666666666607</v>
      </c>
      <c r="F248" s="79">
        <f>VLOOKUP($A248,InflationMeasures!$A$2:$LM$3000,MATCH(F$2,InflationMeasures!$A$2:$LM$2,0),FALSE)</f>
        <v>1.4877759043531613</v>
      </c>
      <c r="G248" s="25">
        <v>42505</v>
      </c>
      <c r="H248" s="24">
        <f t="shared" si="3"/>
        <v>2.1483305231964094</v>
      </c>
      <c r="I248" s="24">
        <f>VLOOKUP($A248,FedFundsRates!$A$2:$MM$3000,MATCH("FedFundsRate",FedFundsRates!$A$2:$MM$2,0),FALSE)</f>
        <v>0.37333333333333335</v>
      </c>
    </row>
    <row r="249" spans="1:9" x14ac:dyDescent="0.25">
      <c r="A249" s="6">
        <v>42597</v>
      </c>
      <c r="B249" s="79">
        <f>VLOOKUP($A249,FedFundsRates!$A$2:$MM$3000,MATCH(B$2,FedFundsRates!$A$2:$MM$2,0),FALSE)</f>
        <v>0.37333333333333335</v>
      </c>
      <c r="C249" s="79">
        <f>VLOOKUP($A249,NaturalRateMeasures!$A$2:$MK$3000,MATCH(C$2,NaturalRateMeasures!$A$2:$MK$2,0),FALSE)</f>
        <v>0.91666666666666652</v>
      </c>
      <c r="D249" s="79">
        <f>VLOOKUP($A249,InflationTargetMeasures!$A$2:$MM$3000,MATCH(D$2,InflationTargetMeasures!$A$2:$MM$2,0),FALSE)</f>
        <v>2</v>
      </c>
      <c r="E249" s="79">
        <f>VLOOKUP($A249,GapMeasures!$A$2:$LA$3000,MATCH(E$2,GapMeasures!$A$2:$LA$2,0),FALSE)</f>
        <v>-9.9999999999999645E-2</v>
      </c>
      <c r="F249" s="79">
        <f>VLOOKUP($A249,InflationMeasures!$A$2:$LM$3000,MATCH(F$2,InflationMeasures!$A$2:$LM$2,0),FALSE)</f>
        <v>1.6533109198750839</v>
      </c>
      <c r="G249" s="25">
        <v>42597</v>
      </c>
      <c r="H249" s="24">
        <f t="shared" si="3"/>
        <v>2.2966330464792928</v>
      </c>
      <c r="I249" s="24">
        <f>VLOOKUP($A249,FedFundsRates!$A$2:$MM$3000,MATCH("FedFundsRate",FedFundsRates!$A$2:$MM$2,0),FALSE)</f>
        <v>0.39666666666666667</v>
      </c>
    </row>
    <row r="250" spans="1:9" x14ac:dyDescent="0.25">
      <c r="A250" s="6">
        <v>42689</v>
      </c>
      <c r="B250" s="79">
        <f>VLOOKUP($A250,FedFundsRates!$A$2:$MM$3000,MATCH(B$2,FedFundsRates!$A$2:$MM$2,0),FALSE)</f>
        <v>0.39666666666666667</v>
      </c>
      <c r="C250" s="79">
        <f>VLOOKUP($A250,NaturalRateMeasures!$A$2:$MK$3000,MATCH(C$2,NaturalRateMeasures!$A$2:$MK$2,0),FALSE)</f>
        <v>0.95833333333333348</v>
      </c>
      <c r="D250" s="79">
        <f>VLOOKUP($A250,InflationTargetMeasures!$A$2:$MM$3000,MATCH(D$2,InflationTargetMeasures!$A$2:$MM$2,0),FALSE)</f>
        <v>2</v>
      </c>
      <c r="E250" s="79">
        <f>VLOOKUP($A250,GapMeasures!$A$2:$LA$3000,MATCH(E$2,GapMeasures!$A$2:$LA$2,0),FALSE)</f>
        <v>0.16666666666666607</v>
      </c>
      <c r="F250" s="79">
        <f>VLOOKUP($A250,InflationMeasures!$A$2:$LM$3000,MATCH(F$2,InflationMeasures!$A$2:$LM$2,0),FALSE)</f>
        <v>1.8031755713550535</v>
      </c>
      <c r="G250" s="25">
        <v>42689</v>
      </c>
      <c r="H250" s="24">
        <f t="shared" si="3"/>
        <v>2.8297633570325798</v>
      </c>
      <c r="I250" s="24">
        <f>VLOOKUP($A250,FedFundsRates!$A$2:$MM$3000,MATCH("FedFundsRate",FedFundsRates!$A$2:$MM$2,0),FALSE)</f>
        <v>0.45</v>
      </c>
    </row>
    <row r="251" spans="1:9" x14ac:dyDescent="0.25">
      <c r="A251" s="6">
        <v>42781</v>
      </c>
      <c r="B251" s="79">
        <f>VLOOKUP($A251,FedFundsRates!$A$2:$MM$3000,MATCH(B$2,FedFundsRates!$A$2:$MM$2,0),FALSE)</f>
        <v>0.45</v>
      </c>
      <c r="C251" s="79">
        <f>VLOOKUP($A251,NaturalRateMeasures!$A$2:$MK$3000,MATCH(C$2,NaturalRateMeasures!$A$2:$MK$2,0),FALSE)</f>
        <v>1</v>
      </c>
      <c r="D251" s="79">
        <f>VLOOKUP($A251,InflationTargetMeasures!$A$2:$MM$3000,MATCH(D$2,InflationTargetMeasures!$A$2:$MM$2,0),FALSE)</f>
        <v>2</v>
      </c>
      <c r="E251" s="79">
        <f>VLOOKUP($A251,GapMeasures!$A$2:$LA$3000,MATCH(E$2,GapMeasures!$A$2:$LA$2,0),FALSE)</f>
        <v>0.56666666666666465</v>
      </c>
      <c r="F251" s="79">
        <f>VLOOKUP($A251,InflationMeasures!$A$2:$LM$3000,MATCH(F$2,InflationMeasures!$A$2:$LM$2,0),FALSE)</f>
        <v>1.8260333127698924</v>
      </c>
      <c r="G251" s="25">
        <v>42781</v>
      </c>
      <c r="H251" s="24">
        <f t="shared" si="3"/>
        <v>3.3057166358215033</v>
      </c>
      <c r="I251" s="24">
        <f>VLOOKUP($A251,FedFundsRates!$A$2:$MM$3000,MATCH("FedFundsRate",FedFundsRates!$A$2:$MM$2,0),FALSE)</f>
        <v>0.70000000000000007</v>
      </c>
    </row>
    <row r="252" spans="1:9" x14ac:dyDescent="0.25">
      <c r="A252" s="6">
        <v>42870</v>
      </c>
      <c r="B252" s="79">
        <f>VLOOKUP($A252,FedFundsRates!$A$2:$MM$3000,MATCH(B$2,FedFundsRates!$A$2:$MM$2,0),FALSE)</f>
        <v>0.70000000000000007</v>
      </c>
      <c r="C252" s="79">
        <f>VLOOKUP($A252,NaturalRateMeasures!$A$2:$MK$3000,MATCH(C$2,NaturalRateMeasures!$A$2:$MK$2,0),FALSE)</f>
        <v>1</v>
      </c>
      <c r="D252" s="79">
        <f>VLOOKUP($A252,InflationTargetMeasures!$A$2:$MM$3000,MATCH(D$2,InflationTargetMeasures!$A$2:$MM$2,0),FALSE)</f>
        <v>2</v>
      </c>
      <c r="E252" s="79">
        <f>VLOOKUP($A252,GapMeasures!$A$2:$LA$3000,MATCH(E$2,GapMeasures!$A$2:$LA$2,0),FALSE)</f>
        <v>0.69999999999999929</v>
      </c>
      <c r="F252" s="79">
        <f>VLOOKUP($A252,InflationMeasures!$A$2:$LM$3000,MATCH(F$2,InflationMeasures!$A$2:$LM$2,0),FALSE)</f>
        <v>1.6840197475858298</v>
      </c>
      <c r="G252" s="25">
        <v>42870</v>
      </c>
      <c r="H252" s="24">
        <f t="shared" si="3"/>
        <v>3.2260296213787441</v>
      </c>
      <c r="I252" s="24">
        <f>VLOOKUP($A252,FedFundsRates!$A$2:$MM$3000,MATCH("FedFundsRate",FedFundsRates!$A$2:$MM$2,0),FALSE)</f>
        <v>0.95000000000000007</v>
      </c>
    </row>
    <row r="253" spans="1:9" x14ac:dyDescent="0.25">
      <c r="A253" s="6">
        <v>42962</v>
      </c>
      <c r="B253" s="79">
        <f>VLOOKUP($A253,FedFundsRates!$A$2:$MM$3000,MATCH(B$2,FedFundsRates!$A$2:$MM$2,0),FALSE)</f>
        <v>0.95000000000000007</v>
      </c>
      <c r="C253" s="79">
        <f>VLOOKUP($A253,NaturalRateMeasures!$A$2:$MK$3000,MATCH(C$2,NaturalRateMeasures!$A$2:$MK$2,0),FALSE)</f>
        <v>0.83333333333333348</v>
      </c>
      <c r="D253" s="79">
        <f>VLOOKUP($A253,InflationTargetMeasures!$A$2:$MM$3000,MATCH(D$2,InflationTargetMeasures!$A$2:$MM$2,0),FALSE)</f>
        <v>2</v>
      </c>
      <c r="E253" s="79">
        <f>VLOOKUP($A253,GapMeasures!$A$2:$LA$3000,MATCH(E$2,GapMeasures!$A$2:$LA$2,0),FALSE)</f>
        <v>0.63333333333333464</v>
      </c>
      <c r="F253" s="79">
        <f>VLOOKUP($A253,InflationMeasures!$A$2:$LM$3000,MATCH(F$2,InflationMeasures!$A$2:$LM$2,0),FALSE)</f>
        <v>1.559710607911291</v>
      </c>
      <c r="G253" s="25">
        <v>42962</v>
      </c>
      <c r="H253" s="24">
        <f t="shared" si="3"/>
        <v>2.8062325785336046</v>
      </c>
      <c r="I253" s="24">
        <f>VLOOKUP($A253,FedFundsRates!$A$2:$MM$3000,MATCH("FedFundsRate",FedFundsRates!$A$2:$MM$2,0),FALSE)</f>
        <v>1.1533333333333331</v>
      </c>
    </row>
    <row r="254" spans="1:9" x14ac:dyDescent="0.25">
      <c r="A254" s="6">
        <v>43054</v>
      </c>
      <c r="B254" s="79">
        <f>VLOOKUP($A254,FedFundsRates!$A$2:$MM$3000,MATCH(B$2,FedFundsRates!$A$2:$MM$2,0),FALSE)</f>
        <v>1.1533333333333331</v>
      </c>
      <c r="C254" s="79">
        <f>VLOOKUP($A254,NaturalRateMeasures!$A$2:$MK$3000,MATCH(C$2,NaturalRateMeasures!$A$2:$MK$2,0),FALSE)</f>
        <v>0.75</v>
      </c>
      <c r="D254" s="79">
        <f>VLOOKUP($A254,InflationTargetMeasures!$A$2:$MM$3000,MATCH(D$2,InflationTargetMeasures!$A$2:$MM$2,0),FALSE)</f>
        <v>2</v>
      </c>
      <c r="E254" s="79">
        <f>VLOOKUP($A254,GapMeasures!$A$2:$LA$3000,MATCH(E$2,GapMeasures!$A$2:$LA$2,0),FALSE)</f>
        <v>0.83333333333333393</v>
      </c>
      <c r="F254" s="79">
        <f>VLOOKUP($A254,InflationMeasures!$A$2:$LM$3000,MATCH(F$2,InflationMeasures!$A$2:$LM$2,0),FALSE)</f>
        <v>1.7047688591810273</v>
      </c>
      <c r="G254" s="25">
        <v>43054</v>
      </c>
      <c r="H254" s="24">
        <f t="shared" si="3"/>
        <v>3.1404866221048748</v>
      </c>
      <c r="I254" s="24">
        <f>VLOOKUP($A254,FedFundsRates!$A$2:$MM$3000,MATCH("FedFundsRate",FedFundsRates!$A$2:$MM$2,0),FALSE)</f>
        <v>1.2033333333333331</v>
      </c>
    </row>
    <row r="255" spans="1:9" x14ac:dyDescent="0.25">
      <c r="A255" s="6">
        <v>43146</v>
      </c>
      <c r="B255" s="79">
        <f>VLOOKUP($A255,FedFundsRates!$A$2:$MM$3000,MATCH(B$2,FedFundsRates!$A$2:$MM$2,0),FALSE)</f>
        <v>1.2033333333333331</v>
      </c>
      <c r="C255" s="79">
        <f>VLOOKUP($A255,NaturalRateMeasures!$A$2:$MK$3000,MATCH(C$2,NaturalRateMeasures!$A$2:$MK$2,0),FALSE)</f>
        <v>0.83333333333333348</v>
      </c>
      <c r="D255" s="79">
        <f>VLOOKUP($A255,InflationTargetMeasures!$A$2:$MM$3000,MATCH(D$2,InflationTargetMeasures!$A$2:$MM$2,0),FALSE)</f>
        <v>2</v>
      </c>
      <c r="E255" s="79">
        <f>VLOOKUP($A255,GapMeasures!$A$2:$LA$3000,MATCH(E$2,GapMeasures!$A$2:$LA$2,0),FALSE)</f>
        <v>0.96666666666666679</v>
      </c>
      <c r="F255" s="79">
        <f>VLOOKUP($A255,InflationMeasures!$A$2:$LM$3000,MATCH(F$2,InflationMeasures!$A$2:$LM$2,0),FALSE)</f>
        <v>1.8669201875308739</v>
      </c>
      <c r="G255" s="25">
        <v>43146</v>
      </c>
      <c r="H255" s="24">
        <f t="shared" si="3"/>
        <v>3.600380281296311</v>
      </c>
      <c r="I255" s="24">
        <f>VLOOKUP($A255,FedFundsRates!$A$2:$MM$3000,MATCH("FedFundsRate",FedFundsRates!$A$2:$MM$2,0),FALSE)</f>
        <v>1.4466666666666665</v>
      </c>
    </row>
    <row r="256" spans="1:9" x14ac:dyDescent="0.25">
      <c r="A256" s="6">
        <v>43235</v>
      </c>
      <c r="B256" s="79">
        <f>VLOOKUP($A256,FedFundsRates!$A$2:$MM$3000,MATCH(B$2,FedFundsRates!$A$2:$MM$2,0),FALSE)</f>
        <v>1.4466666666666665</v>
      </c>
      <c r="C256" s="79">
        <f>VLOOKUP($A256,NaturalRateMeasures!$A$2:$MK$3000,MATCH(C$2,NaturalRateMeasures!$A$2:$MK$2,0),FALSE)</f>
        <v>0.875</v>
      </c>
      <c r="D256" s="79">
        <f>VLOOKUP($A256,InflationTargetMeasures!$A$2:$MM$3000,MATCH(D$2,InflationTargetMeasures!$A$2:$MM$2,0),FALSE)</f>
        <v>2</v>
      </c>
      <c r="E256" s="79">
        <f>VLOOKUP($A256,GapMeasures!$A$2:$LA$3000,MATCH(E$2,GapMeasures!$A$2:$LA$2,0),FALSE)</f>
        <v>1.0666666666666647</v>
      </c>
      <c r="F256" s="79">
        <f>VLOOKUP($A256,InflationMeasures!$A$2:$LM$3000,MATCH(F$2,InflationMeasures!$A$2:$LM$2,0),FALSE)</f>
        <v>2.0627361424420343</v>
      </c>
      <c r="G256" s="25">
        <v>43235</v>
      </c>
      <c r="H256" s="24">
        <f t="shared" si="3"/>
        <v>4.0357708803297161</v>
      </c>
      <c r="I256" s="24">
        <f>VLOOKUP($A256,FedFundsRates!$A$2:$MM$3000,MATCH("FedFundsRate",FedFundsRates!$A$2:$MM$2,0),FALSE)</f>
        <v>1.7366666666666666</v>
      </c>
    </row>
    <row r="257" spans="1:9" x14ac:dyDescent="0.25">
      <c r="A257" s="6">
        <v>43327</v>
      </c>
      <c r="B257" s="79">
        <f>VLOOKUP($A257,FedFundsRates!$A$2:$MM$3000,MATCH(B$2,FedFundsRates!$A$2:$MM$2,0),FALSE)</f>
        <v>1.7366666666666666</v>
      </c>
      <c r="C257" s="79">
        <f>VLOOKUP($A257,NaturalRateMeasures!$A$2:$MK$3000,MATCH(C$2,NaturalRateMeasures!$A$2:$MK$2,0),FALSE)</f>
        <v>0.95833333333333348</v>
      </c>
      <c r="D257" s="79">
        <f>VLOOKUP($A257,InflationTargetMeasures!$A$2:$MM$3000,MATCH(D$2,InflationTargetMeasures!$A$2:$MM$2,0),FALSE)</f>
        <v>2</v>
      </c>
      <c r="E257" s="79">
        <f>VLOOKUP($A257,GapMeasures!$A$2:$LA$3000,MATCH(E$2,GapMeasures!$A$2:$LA$2,0),FALSE)</f>
        <v>1.3666666666666645</v>
      </c>
      <c r="F257" s="79">
        <f>VLOOKUP($A257,InflationMeasures!$A$2:$LM$3000,MATCH(F$2,InflationMeasures!$A$2:$LM$2,0),FALSE)</f>
        <v>2.0630955685077224</v>
      </c>
      <c r="G257" s="25">
        <v>43327</v>
      </c>
      <c r="H257" s="24">
        <f t="shared" si="3"/>
        <v>4.4196433527615815</v>
      </c>
      <c r="I257" s="24">
        <f>VLOOKUP($A257,FedFundsRates!$A$2:$MM$3000,MATCH("FedFundsRate",FedFundsRates!$A$2:$MM$2,0),FALSE)</f>
        <v>1.9233333333333331</v>
      </c>
    </row>
    <row r="258" spans="1:9" x14ac:dyDescent="0.25">
      <c r="A258" s="6">
        <v>43419</v>
      </c>
      <c r="B258" s="79">
        <f>VLOOKUP($A258,FedFundsRates!$A$2:$MM$3000,MATCH(B$2,FedFundsRates!$A$2:$MM$2,0),FALSE)</f>
        <v>1.9233333333333331</v>
      </c>
      <c r="C258" s="79">
        <f>VLOOKUP($A258,NaturalRateMeasures!$A$2:$MK$3000,MATCH(C$2,NaturalRateMeasures!$A$2:$MK$2,0),FALSE)</f>
        <v>0.83333333333333348</v>
      </c>
      <c r="D258" s="79">
        <f>VLOOKUP($A258,InflationTargetMeasures!$A$2:$MM$3000,MATCH(D$2,InflationTargetMeasures!$A$2:$MM$2,0),FALSE)</f>
        <v>2</v>
      </c>
      <c r="E258" s="79">
        <f>VLOOKUP($A258,GapMeasures!$A$2:$LA$3000,MATCH(E$2,GapMeasures!$A$2:$LA$2,0),FALSE)</f>
        <v>1.0999999999999988</v>
      </c>
      <c r="F258" s="79">
        <f>VLOOKUP($A258,InflationMeasures!$A$2:$LM$3000,MATCH(F$2,InflationMeasures!$A$2:$LM$2,0),FALSE)</f>
        <v>2.0158506613646932</v>
      </c>
      <c r="G258" s="25">
        <v>43419</v>
      </c>
      <c r="H258" s="24">
        <f t="shared" si="3"/>
        <v>3.957109325380372</v>
      </c>
      <c r="I258" s="24">
        <f>VLOOKUP($A258,FedFundsRates!$A$2:$MM$3000,MATCH("FedFundsRate",FedFundsRates!$A$2:$MM$2,0),FALSE)</f>
        <v>2.2200000000000002</v>
      </c>
    </row>
    <row r="259" spans="1:9" x14ac:dyDescent="0.25">
      <c r="A259" s="6">
        <v>43511</v>
      </c>
      <c r="B259" s="79">
        <f>VLOOKUP($A259,FedFundsRates!$A$2:$MM$3000,MATCH(B$2,FedFundsRates!$A$2:$MM$2,0),FALSE)</f>
        <v>2.2200000000000002</v>
      </c>
      <c r="C259" s="79">
        <f>VLOOKUP($A259,NaturalRateMeasures!$A$2:$MK$3000,MATCH(C$2,NaturalRateMeasures!$A$2:$MK$2,0),FALSE)</f>
        <v>0.75</v>
      </c>
      <c r="D259" s="79">
        <f>VLOOKUP($A259,InflationTargetMeasures!$A$2:$MM$3000,MATCH(D$2,InflationTargetMeasures!$A$2:$MM$2,0),FALSE)</f>
        <v>2</v>
      </c>
      <c r="E259" s="79">
        <f>VLOOKUP($A259,GapMeasures!$A$2:$LA$3000,MATCH(E$2,GapMeasures!$A$2:$LA$2,0),FALSE)</f>
        <v>0.89999999999999947</v>
      </c>
      <c r="F259" s="79">
        <f>VLOOKUP($A259,InflationMeasures!$A$2:$LM$3000,MATCH(F$2,InflationMeasures!$A$2:$LM$2,0),FALSE)</f>
        <v>1.6872232185338287</v>
      </c>
      <c r="G259" s="25">
        <v>43511</v>
      </c>
      <c r="H259" s="24">
        <f t="shared" si="3"/>
        <v>3.1808348278007426</v>
      </c>
      <c r="I259" s="24">
        <f>VLOOKUP($A259,FedFundsRates!$A$2:$MM$3000,MATCH("FedFundsRate",FedFundsRates!$A$2:$MM$2,0),FALSE)</f>
        <v>2.4033333333333333</v>
      </c>
    </row>
    <row r="260" spans="1:9" x14ac:dyDescent="0.25">
      <c r="A260" s="6">
        <v>43600</v>
      </c>
      <c r="B260" s="79">
        <f>VLOOKUP($A260,FedFundsRates!$A$2:$MM$3000,MATCH(B$2,FedFundsRates!$A$2:$MM$2,0),FALSE)</f>
        <v>2.4033333333333333</v>
      </c>
      <c r="C260" s="79">
        <f>VLOOKUP($A260,NaturalRateMeasures!$A$2:$MK$3000,MATCH(C$2,NaturalRateMeasures!$A$2:$MK$2,0),FALSE)</f>
        <v>0.58333333333333348</v>
      </c>
      <c r="D260" s="79">
        <f>VLOOKUP($A260,InflationTargetMeasures!$A$2:$MM$3000,MATCH(D$2,InflationTargetMeasures!$A$2:$MM$2,0),FALSE)</f>
        <v>2</v>
      </c>
      <c r="E260" s="79">
        <f>VLOOKUP($A260,GapMeasures!$A$2:$LA$3000,MATCH(E$2,GapMeasures!$A$2:$LA$2,0),FALSE)</f>
        <v>1.2666666666666666</v>
      </c>
      <c r="F260" s="79">
        <f>VLOOKUP($A260,InflationMeasures!$A$2:$LM$3000,MATCH(F$2,InflationMeasures!$A$2:$LM$2,0),FALSE)</f>
        <v>1.6735944989676454</v>
      </c>
      <c r="G260" s="25">
        <v>43600</v>
      </c>
      <c r="H260" s="24">
        <f t="shared" si="3"/>
        <v>3.3603917484514683</v>
      </c>
      <c r="I260" s="24">
        <f>VLOOKUP($A260,FedFundsRates!$A$2:$MM$3000,MATCH("FedFundsRate",FedFundsRates!$A$2:$MM$2,0),FALSE)</f>
        <v>2.3966666666666669</v>
      </c>
    </row>
    <row r="261" spans="1:9" x14ac:dyDescent="0.25">
      <c r="A261" s="6">
        <v>43692</v>
      </c>
      <c r="B261" s="79">
        <f>VLOOKUP($A261,FedFundsRates!$A$2:$MM$3000,MATCH(B$2,FedFundsRates!$A$2:$MM$2,0),FALSE)</f>
        <v>2.3966666666666669</v>
      </c>
      <c r="C261" s="79">
        <f>VLOOKUP($A261,NaturalRateMeasures!$A$2:$MK$3000,MATCH(C$2,NaturalRateMeasures!$A$2:$MK$2,0),FALSE)</f>
        <v>0.5</v>
      </c>
      <c r="D261" s="79">
        <f>VLOOKUP($A261,InflationTargetMeasures!$A$2:$MM$3000,MATCH(D$2,InflationTargetMeasures!$A$2:$MM$2,0),FALSE)</f>
        <v>2</v>
      </c>
      <c r="E261" s="79">
        <f>VLOOKUP($A261,GapMeasures!$A$2:$LA$3000,MATCH(E$2,GapMeasures!$A$2:$LA$2,0),FALSE)</f>
        <v>1.0666666666666673</v>
      </c>
      <c r="F261" s="79">
        <f>VLOOKUP($A261,InflationMeasures!$A$2:$LM$3000,MATCH(F$2,InflationMeasures!$A$2:$LM$2,0),FALSE)</f>
        <v>1.7666787527193639</v>
      </c>
      <c r="G261" s="25">
        <v>43692</v>
      </c>
      <c r="H261" s="24">
        <f t="shared" ref="H261:H262" si="4">$L$29*B261 + (1-$L$29)*(C261+D261+1.5*(F261-D261)+$L$31*E261)</f>
        <v>3.2166847957457132</v>
      </c>
      <c r="I261" s="24">
        <f>VLOOKUP($A261,FedFundsRates!$A$2:$MM$3000,MATCH("FedFundsRate",FedFundsRates!$A$2:$MM$2,0),FALSE)</f>
        <v>2.19</v>
      </c>
    </row>
    <row r="262" spans="1:9" x14ac:dyDescent="0.25">
      <c r="A262" s="6">
        <v>43784</v>
      </c>
      <c r="B262" s="79">
        <f>VLOOKUP($A262,FedFundsRates!$A$2:$MM$3000,MATCH(B$2,FedFundsRates!$A$2:$MM$2,0),FALSE)</f>
        <v>2.19</v>
      </c>
      <c r="C262" s="79">
        <f>VLOOKUP($A262,NaturalRateMeasures!$A$2:$MK$3000,MATCH(C$2,NaturalRateMeasures!$A$2:$MK$2,0),FALSE)</f>
        <v>0.5</v>
      </c>
      <c r="D262" s="79">
        <f>VLOOKUP($A262,InflationTargetMeasures!$A$2:$MM$3000,MATCH(D$2,InflationTargetMeasures!$A$2:$MM$2,0),FALSE)</f>
        <v>2</v>
      </c>
      <c r="E262" s="79">
        <f>VLOOKUP($A262,GapMeasures!$A$2:$LA$3000,MATCH(E$2,GapMeasures!$A$2:$LA$2,0),FALSE)</f>
        <v>1.0333333333333323</v>
      </c>
      <c r="F262" s="79">
        <f>VLOOKUP($A262,InflationMeasures!$A$2:$LM$3000,MATCH(F$2,InflationMeasures!$A$2:$LM$2,0),FALSE)</f>
        <v>1.6403648864466991</v>
      </c>
      <c r="G262" s="25">
        <v>43784</v>
      </c>
      <c r="H262" s="24">
        <f t="shared" si="4"/>
        <v>2.993880663003381</v>
      </c>
      <c r="I262" s="24">
        <f>VLOOKUP($A262,FedFundsRates!$A$2:$MM$3000,MATCH("FedFundsRate",FedFundsRates!$A$2:$MM$2,0),FALSE)</f>
        <v>1.6433333333333333</v>
      </c>
    </row>
    <row r="263" spans="1:9" x14ac:dyDescent="0.25">
      <c r="A263" s="6">
        <v>43876</v>
      </c>
      <c r="B263" s="79">
        <f>VLOOKUP($A263,FedFundsRates!$A$2:$MM$3000,MATCH(B$2,FedFundsRates!$A$2:$MM$2,0),FALSE)</f>
        <v>1.6433333333333333</v>
      </c>
      <c r="C263" s="79">
        <f>VLOOKUP($A263,NaturalRateMeasures!$A$2:$MK$3000,MATCH(C$2,NaturalRateMeasures!$A$2:$MK$2,0),FALSE)</f>
        <v>0.5</v>
      </c>
      <c r="D263" s="79">
        <f>VLOOKUP($A263,InflationTargetMeasures!$A$2:$MM$3000,MATCH(D$2,InflationTargetMeasures!$A$2:$MM$2,0),FALSE)</f>
        <v>2</v>
      </c>
      <c r="E263" s="79">
        <f>VLOOKUP($A263,GapMeasures!$A$2:$LA$3000,MATCH(E$2,GapMeasures!$A$2:$LA$2,0),FALSE)</f>
        <v>0.63333333333333197</v>
      </c>
      <c r="F263" s="79">
        <f>VLOOKUP($A263,InflationMeasures!$A$2:$LM$3000,MATCH(F$2,InflationMeasures!$A$2:$LM$2,0),FALSE)</f>
        <v>1.7986970918514311</v>
      </c>
      <c r="G263" s="25">
        <v>43876</v>
      </c>
      <c r="H263" s="24">
        <f t="shared" ref="H263" si="5">$L$29*B263 + (1-$L$29)*(C263+D263+1.5*(F263-D263)+$L$31*E263)</f>
        <v>2.8313789711104786</v>
      </c>
      <c r="I263" s="24">
        <f>VLOOKUP($A263,FedFundsRates!$A$2:$MM$3000,MATCH("FedFundsRate",FedFundsRates!$A$2:$MM$2,0),FALSE)</f>
        <v>1.26</v>
      </c>
    </row>
    <row r="264" spans="1:9" x14ac:dyDescent="0.25">
      <c r="A264" s="6">
        <v>43966</v>
      </c>
      <c r="B264" s="79">
        <f>VLOOKUP($A264,FedFundsRates!$A$2:$MM$3000,MATCH(B$2,FedFundsRates!$A$2:$MM$2,0),FALSE)</f>
        <v>1.26</v>
      </c>
      <c r="C264" s="79">
        <f>VLOOKUP($A264,NaturalRateMeasures!$A$2:$MK$3000,MATCH(C$2,NaturalRateMeasures!$A$2:$MK$2,0),FALSE)</f>
        <v>0.5</v>
      </c>
      <c r="D264" s="79">
        <f>VLOOKUP($A264,InflationTargetMeasures!$A$2:$MM$3000,MATCH(D$2,InflationTargetMeasures!$A$2:$MM$2,0),FALSE)</f>
        <v>2</v>
      </c>
      <c r="E264" s="79">
        <f>VLOOKUP($A264,GapMeasures!$A$2:$LA$3000,MATCH(E$2,GapMeasures!$A$2:$LA$2,0),FALSE)</f>
        <v>-17.649999999999999</v>
      </c>
      <c r="F264" s="79">
        <f>VLOOKUP($A264,InflationMeasures!$A$2:$LM$3000,MATCH(F$2,InflationMeasures!$A$2:$LM$2,0),FALSE)</f>
        <v>1.0162547077820383</v>
      </c>
      <c r="G264" s="25">
        <v>43966</v>
      </c>
      <c r="H264" s="24">
        <f t="shared" ref="H264" si="6">$L$29*B264 + (1-$L$29)*(C264+D264+1.5*(F264-D264)+$L$31*E264)</f>
        <v>-16.62561793832694</v>
      </c>
      <c r="I264" s="24">
        <f>VLOOKUP($A264,FedFundsRates!$A$2:$MM$3000,MATCH("FedFundsRate",FedFundsRates!$A$2:$MM$2,0),FALSE)</f>
        <v>0.06</v>
      </c>
    </row>
    <row r="265" spans="1:9" x14ac:dyDescent="0.25">
      <c r="A265" s="6">
        <v>44058</v>
      </c>
      <c r="B265" s="79">
        <f>VLOOKUP($A265,FedFundsRates!$A$2:$MM$3000,MATCH(B$2,FedFundsRates!$A$2:$MM$2,0),FALSE)</f>
        <v>0.06</v>
      </c>
      <c r="C265" s="79">
        <f>VLOOKUP($A265,NaturalRateMeasures!$A$2:$MK$3000,MATCH(C$2,NaturalRateMeasures!$A$2:$MK$2,0),FALSE)</f>
        <v>0.5</v>
      </c>
      <c r="D265" s="79">
        <f>VLOOKUP($A265,InflationTargetMeasures!$A$2:$MM$3000,MATCH(D$2,InflationTargetMeasures!$A$2:$MM$2,0),FALSE)</f>
        <v>2</v>
      </c>
      <c r="E265" s="79">
        <f>VLOOKUP($A265,GapMeasures!$A$2:$LA$3000,MATCH(E$2,GapMeasures!$A$2:$LA$2,0),FALSE)</f>
        <v>-9.4333333333333353</v>
      </c>
      <c r="F265" s="79">
        <f>VLOOKUP($A265,InflationMeasures!$A$2:$LM$3000,MATCH(F$2,InflationMeasures!$A$2:$LM$2,0),FALSE)</f>
        <v>1.4563236512305178</v>
      </c>
      <c r="G265" s="25">
        <v>44058</v>
      </c>
      <c r="H265" s="24">
        <f t="shared" ref="H265" si="7">$L$29*B265 + (1-$L$29)*(C265+D265+1.5*(F265-D265)+$L$31*E265)</f>
        <v>-7.7488478564875587</v>
      </c>
      <c r="I265" s="24">
        <f>VLOOKUP($A265,FedFundsRates!$A$2:$MM$3000,MATCH("FedFundsRate",FedFundsRates!$A$2:$MM$2,0),FALSE)</f>
        <v>9.3333333333333338E-2</v>
      </c>
    </row>
    <row r="266" spans="1:9" x14ac:dyDescent="0.25">
      <c r="A266" s="6">
        <v>44150</v>
      </c>
      <c r="B266" s="79">
        <f>VLOOKUP($A266,FedFundsRates!$A$2:$MM$3000,MATCH(B$2,FedFundsRates!$A$2:$MM$2,0),FALSE)</f>
        <v>9.3333333333333338E-2</v>
      </c>
      <c r="C266" s="79">
        <f>VLOOKUP($A266,NaturalRateMeasures!$A$2:$MK$3000,MATCH(C$2,NaturalRateMeasures!$A$2:$MK$2,0),FALSE)</f>
        <v>0.5</v>
      </c>
      <c r="D266" s="79">
        <f>VLOOKUP($A266,InflationTargetMeasures!$A$2:$MM$3000,MATCH(D$2,InflationTargetMeasures!$A$2:$MM$2,0),FALSE)</f>
        <v>2</v>
      </c>
      <c r="E266" s="79">
        <f>VLOOKUP($A266,GapMeasures!$A$2:$LA$3000,MATCH(E$2,GapMeasures!$A$2:$LA$2,0),FALSE)</f>
        <v>-5.3333333333333339</v>
      </c>
      <c r="F266" s="79">
        <f>VLOOKUP($A266,InflationMeasures!$A$2:$LM$3000,MATCH(F$2,InflationMeasures!$A$2:$LM$2,0),FALSE)</f>
        <v>1.4274681083384255</v>
      </c>
      <c r="G266" s="25">
        <v>44150</v>
      </c>
      <c r="H266" s="24">
        <f t="shared" ref="H266:H268" si="8">$L$29*B266 + (1-$L$29)*(C266+D266+1.5*(F266-D266)+$L$31*E266)</f>
        <v>-3.6921311708256956</v>
      </c>
      <c r="I266" s="24">
        <f>VLOOKUP($A266,FedFundsRates!$A$2:$MM$3000,MATCH("FedFundsRate",FedFundsRates!$A$2:$MM$2,0),FALSE)</f>
        <v>9.0000000000000011E-2</v>
      </c>
    </row>
    <row r="267" spans="1:9" x14ac:dyDescent="0.25">
      <c r="A267" s="6">
        <v>44242</v>
      </c>
      <c r="B267" s="79">
        <f>VLOOKUP($A267,FedFundsRates!$A$2:$MM$3000,MATCH(B$2,FedFundsRates!$A$2:$MM$2,0),FALSE)</f>
        <v>9.0000000000000011E-2</v>
      </c>
      <c r="C267" s="79">
        <f>VLOOKUP($A267,NaturalRateMeasures!$A$2:$MK$3000,MATCH(C$2,NaturalRateMeasures!$A$2:$MK$2,0),FALSE)</f>
        <v>0.5</v>
      </c>
      <c r="D267" s="79">
        <f>VLOOKUP($A267,InflationTargetMeasures!$A$2:$MM$3000,MATCH(D$2,InflationTargetMeasures!$A$2:$MM$2,0),FALSE)</f>
        <v>2</v>
      </c>
      <c r="E267" s="79">
        <f>VLOOKUP($A267,GapMeasures!$A$2:$LA$3000,MATCH(E$2,GapMeasures!$A$2:$LA$2,0),FALSE)</f>
        <v>-4.2666666666666675</v>
      </c>
      <c r="F267" s="79">
        <f>VLOOKUP($A267,InflationMeasures!$A$2:$LM$3000,MATCH(F$2,InflationMeasures!$A$2:$LM$2,0),FALSE)</f>
        <v>1.6573120608122993</v>
      </c>
      <c r="G267" s="25">
        <v>44242</v>
      </c>
      <c r="H267" s="24">
        <f t="shared" si="8"/>
        <v>-2.2806985754482185</v>
      </c>
      <c r="I267" s="24">
        <f>VLOOKUP($A267,FedFundsRates!$A$2:$MM$3000,MATCH("FedFundsRate",FedFundsRates!$A$2:$MM$2,0),FALSE)</f>
        <v>0.08</v>
      </c>
    </row>
    <row r="268" spans="1:9" x14ac:dyDescent="0.25">
      <c r="A268" s="6">
        <v>44331</v>
      </c>
      <c r="B268" s="79">
        <f>VLOOKUP($A268,FedFundsRates!$A$2:$MM$3000,MATCH(B$2,FedFundsRates!$A$2:$MM$2,0),FALSE)</f>
        <v>0.08</v>
      </c>
      <c r="C268" s="79">
        <f>VLOOKUP($A268,NaturalRateMeasures!$A$2:$MK$3000,MATCH(C$2,NaturalRateMeasures!$A$2:$MK$2,0),FALSE)</f>
        <v>0.5</v>
      </c>
      <c r="D268" s="79">
        <f>VLOOKUP($A268,InflationTargetMeasures!$A$2:$MM$3000,MATCH(D$2,InflationTargetMeasures!$A$2:$MM$2,0),FALSE)</f>
        <v>2</v>
      </c>
      <c r="E268" s="79">
        <f>VLOOKUP($A268,GapMeasures!$A$2:$LA$3000,MATCH(E$2,GapMeasures!$A$2:$LA$2,0),FALSE)</f>
        <v>-3.7000000000000028</v>
      </c>
      <c r="F268" s="79">
        <f>VLOOKUP($A268,InflationMeasures!$A$2:$LM$3000,MATCH(F$2,InflationMeasures!$A$2:$LM$2,0),FALSE)</f>
        <v>3.3758711997095237</v>
      </c>
      <c r="G268" s="25">
        <v>44331</v>
      </c>
      <c r="H268" s="24">
        <f t="shared" si="8"/>
        <v>0.86380679956428263</v>
      </c>
      <c r="I268" s="24">
        <f>VLOOKUP($A268,FedFundsRates!$A$2:$MM$3000,MATCH("FedFundsRate",FedFundsRates!$A$2:$MM$2,0),FALSE)</f>
        <v>7.0000000000000007E-2</v>
      </c>
    </row>
    <row r="269" spans="1:9" x14ac:dyDescent="0.25">
      <c r="A269" s="6">
        <v>44423</v>
      </c>
      <c r="B269" s="79">
        <f>VLOOKUP($A269,FedFundsRates!$A$2:$MM$3000,MATCH(B$2,FedFundsRates!$A$2:$MM$2,0),FALSE)</f>
        <v>7.0000000000000007E-2</v>
      </c>
      <c r="C269" s="79">
        <f>VLOOKUP($A269,NaturalRateMeasures!$A$2:$MK$3000,MATCH(C$2,NaturalRateMeasures!$A$2:$MK$2,0),FALSE)</f>
        <v>0.5</v>
      </c>
      <c r="D269" s="79">
        <f>VLOOKUP($A269,InflationTargetMeasures!$A$2:$MM$3000,MATCH(D$2,InflationTargetMeasures!$A$2:$MM$2,0),FALSE)</f>
        <v>2</v>
      </c>
      <c r="E269" s="79">
        <f>VLOOKUP($A269,GapMeasures!$A$2:$LA$3000,MATCH(E$2,GapMeasures!$A$2:$LA$2,0),FALSE)</f>
        <v>-2.1000000000000014</v>
      </c>
      <c r="F269" s="79">
        <f>VLOOKUP($A269,InflationMeasures!$A$2:$LM$3000,MATCH(F$2,InflationMeasures!$A$2:$LM$2,0),FALSE)</f>
        <v>3.635517628880458</v>
      </c>
      <c r="G269" s="25">
        <v>44423</v>
      </c>
      <c r="H269" s="24">
        <f t="shared" ref="H269" si="9">$L$29*B269 + (1-$L$29)*(C269+D269+1.5*(F269-D269)+$L$31*E269)</f>
        <v>2.8532764433206861</v>
      </c>
      <c r="I269" s="24">
        <f>VLOOKUP($A269,FedFundsRates!$A$2:$MM$3000,MATCH("FedFundsRate",FedFundsRates!$A$2:$MM$2,0),FALSE)</f>
        <v>9.0000000000000011E-2</v>
      </c>
    </row>
    <row r="270" spans="1:9" x14ac:dyDescent="0.25">
      <c r="A270" s="6">
        <v>44515</v>
      </c>
      <c r="B270" s="79">
        <f>VLOOKUP($A270,FedFundsRates!$A$2:$MM$3000,MATCH(B$2,FedFundsRates!$A$2:$MM$2,0),FALSE)</f>
        <v>9.0000000000000011E-2</v>
      </c>
      <c r="C270" s="79">
        <f>VLOOKUP($A270,NaturalRateMeasures!$A$2:$MK$3000,MATCH(C$2,NaturalRateMeasures!$A$2:$MK$2,0),FALSE)</f>
        <v>0.5</v>
      </c>
      <c r="D270" s="79">
        <f>VLOOKUP($A270,InflationTargetMeasures!$A$2:$MM$3000,MATCH(D$2,InflationTargetMeasures!$A$2:$MM$2,0),FALSE)</f>
        <v>2</v>
      </c>
      <c r="E270" s="79">
        <f>VLOOKUP($A270,GapMeasures!$A$2:$LA$3000,MATCH(E$2,GapMeasures!$A$2:$LA$2,0),FALSE)</f>
        <v>-0.43333333333333357</v>
      </c>
      <c r="F270" s="79">
        <f>VLOOKUP($A270,InflationMeasures!$A$2:$LM$3000,MATCH(F$2,InflationMeasures!$A$2:$LM$2,0),FALSE)</f>
        <v>4.5879830204367478</v>
      </c>
      <c r="G270" s="25">
        <v>44515</v>
      </c>
      <c r="H270" s="24">
        <f t="shared" ref="H270" si="10">$L$29*B270 + (1-$L$29)*(C270+D270+1.5*(F270-D270)+$L$31*E270)</f>
        <v>5.9486411973217876</v>
      </c>
      <c r="I270" s="24">
        <f>VLOOKUP($A270,FedFundsRates!$A$2:$MM$3000,MATCH("FedFundsRate",FedFundsRates!$A$2:$MM$2,0),FALSE)</f>
        <v>0.08</v>
      </c>
    </row>
    <row r="271" spans="1:9" x14ac:dyDescent="0.25">
      <c r="A271" s="6">
        <v>44607</v>
      </c>
      <c r="B271" s="79">
        <f>VLOOKUP($A271,FedFundsRates!$A$2:$MM$3000,MATCH(B$2,FedFundsRates!$A$2:$MM$2,0),FALSE)</f>
        <v>0.08</v>
      </c>
      <c r="C271" s="79">
        <f>VLOOKUP($A271,NaturalRateMeasures!$A$2:$MK$3000,MATCH(C$2,NaturalRateMeasures!$A$2:$MK$2,0),FALSE)</f>
        <v>0.41666666666666652</v>
      </c>
      <c r="D271" s="79">
        <f>VLOOKUP($A271,InflationTargetMeasures!$A$2:$MM$3000,MATCH(D$2,InflationTargetMeasures!$A$2:$MM$2,0),FALSE)</f>
        <v>2</v>
      </c>
      <c r="E271" s="79">
        <f>VLOOKUP($A271,GapMeasures!$A$2:$LA$3000,MATCH(E$2,GapMeasures!$A$2:$LA$2,0),FALSE)</f>
        <v>0.19999999999999929</v>
      </c>
      <c r="F271" s="79">
        <f>VLOOKUP($A271,InflationMeasures!$A$2:$LM$3000,MATCH(F$2,InflationMeasures!$A$2:$LM$2,0),FALSE)</f>
        <v>5.2151986783757875</v>
      </c>
      <c r="G271" s="25">
        <v>44607</v>
      </c>
      <c r="H271" s="24">
        <f t="shared" ref="H271" si="11">$L$29*B271 + (1-$L$29)*(C271+D271+1.5*(F271-D271)+$L$31*E271)</f>
        <v>7.4394646842303462</v>
      </c>
      <c r="I271" s="24">
        <f>VLOOKUP($A271,FedFundsRates!$A$2:$MM$3000,MATCH("FedFundsRate",FedFundsRates!$A$2:$MM$2,0),FALSE)</f>
        <v>0.12</v>
      </c>
    </row>
    <row r="272" spans="1:9" x14ac:dyDescent="0.25">
      <c r="A272" s="6">
        <v>44696</v>
      </c>
      <c r="B272" s="79">
        <f>VLOOKUP($A272,FedFundsRates!$A$2:$MM$3000,MATCH(B$2,FedFundsRates!$A$2:$MM$2,0),FALSE)</f>
        <v>0.12</v>
      </c>
      <c r="C272" s="79">
        <f>VLOOKUP($A272,NaturalRateMeasures!$A$2:$MK$3000,MATCH(C$2,NaturalRateMeasures!$A$2:$MK$2,0),FALSE)</f>
        <v>0.375</v>
      </c>
      <c r="D272" s="79">
        <f>VLOOKUP($A272,InflationTargetMeasures!$A$2:$MM$3000,MATCH(D$2,InflationTargetMeasures!$A$2:$MM$2,0),FALSE)</f>
        <v>2</v>
      </c>
      <c r="E272" s="79">
        <f>VLOOKUP($A272,GapMeasures!$A$2:$LA$3000,MATCH(E$2,GapMeasures!$A$2:$LA$2,0),FALSE)</f>
        <v>0.59317348806938774</v>
      </c>
      <c r="F272" s="79">
        <f>VLOOKUP($A272,InflationMeasures!$A$2:$LM$3000,MATCH(F$2,InflationMeasures!$A$2:$LM$2,0),FALSE)</f>
        <v>4.8210488494715875</v>
      </c>
      <c r="G272" s="25">
        <v>44696</v>
      </c>
      <c r="H272" s="24">
        <f t="shared" ref="H272" si="12">$L$29*B272 + (1-$L$29)*(C272+D272+1.5*(F272-D272)+$L$31*E272)</f>
        <v>7.199746762276769</v>
      </c>
      <c r="I272" s="24" t="e">
        <f>VLOOKUP($A272,FedFundsRates!$A$2:$MM$3000,MATCH("FedFundsRate",FedFundsRates!$A$2:$MM$2,0),FALSE)</f>
        <v>#N/A</v>
      </c>
    </row>
  </sheetData>
  <pageMargins left="0.7" right="0.7" top="0.75" bottom="0.75" header="0.3" footer="0.3"/>
  <ignoredErrors>
    <ignoredError sqref="I26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2"/>
  <sheetViews>
    <sheetView zoomScale="75" zoomScaleNormal="75" workbookViewId="0">
      <pane xSplit="4" ySplit="9" topLeftCell="E234" activePane="bottomRight" state="frozen"/>
      <selection pane="topRight" activeCell="E1" sqref="E1"/>
      <selection pane="bottomLeft" activeCell="A10" sqref="A10"/>
      <selection pane="bottomRight" activeCell="C267" sqref="C267"/>
    </sheetView>
  </sheetViews>
  <sheetFormatPr defaultColWidth="9.140625" defaultRowHeight="15" x14ac:dyDescent="0.25"/>
  <cols>
    <col min="1" max="1" width="11.5703125" style="4" customWidth="1"/>
    <col min="2" max="2" width="17.85546875" style="79" customWidth="1"/>
    <col min="3" max="6" width="17.5703125" style="79" customWidth="1"/>
    <col min="7" max="7" width="13.7109375" style="23" customWidth="1"/>
    <col min="8" max="8" width="23.85546875" style="24" customWidth="1"/>
    <col min="9" max="9" width="16.7109375" style="24" customWidth="1"/>
    <col min="10" max="10" width="6.42578125" style="4" customWidth="1"/>
    <col min="11" max="11" width="3.42578125" style="4" customWidth="1"/>
    <col min="12" max="12" width="23.140625" style="4" customWidth="1"/>
    <col min="13" max="13" width="9.140625" style="4"/>
    <col min="14" max="14" width="13" style="4" customWidth="1"/>
    <col min="15" max="16" width="9.140625" style="4"/>
    <col min="17" max="17" width="24.28515625" style="4" customWidth="1"/>
    <col min="18" max="18" width="25" style="4" customWidth="1"/>
    <col min="19" max="19" width="26.85546875" style="4" customWidth="1"/>
    <col min="20" max="16384" width="9.140625" style="4"/>
  </cols>
  <sheetData>
    <row r="1" spans="1:20" ht="46.5" x14ac:dyDescent="0.35">
      <c r="B1" s="74" t="s">
        <v>82</v>
      </c>
      <c r="C1" s="75" t="s">
        <v>85</v>
      </c>
      <c r="D1" s="76" t="s">
        <v>63</v>
      </c>
      <c r="E1" s="77" t="s">
        <v>64</v>
      </c>
      <c r="F1" s="78" t="s">
        <v>65</v>
      </c>
      <c r="L1" s="26" t="s">
        <v>86</v>
      </c>
      <c r="M1" s="2"/>
      <c r="N1" s="27">
        <f>FOMCTaylor93UR!N1</f>
        <v>44680</v>
      </c>
    </row>
    <row r="2" spans="1:20" x14ac:dyDescent="0.25">
      <c r="B2" s="79" t="s">
        <v>3</v>
      </c>
      <c r="C2" s="10" t="s">
        <v>6</v>
      </c>
      <c r="D2" s="80" t="s">
        <v>0</v>
      </c>
      <c r="E2" s="81" t="s">
        <v>9</v>
      </c>
      <c r="F2" s="82" t="s">
        <v>26</v>
      </c>
      <c r="H2" s="24" t="s">
        <v>148</v>
      </c>
      <c r="I2" s="24" t="s">
        <v>67</v>
      </c>
      <c r="L2" s="9" t="s">
        <v>84</v>
      </c>
      <c r="M2" s="10"/>
      <c r="N2" s="10"/>
      <c r="O2" s="10"/>
      <c r="P2" s="10"/>
      <c r="Q2" s="10"/>
      <c r="S2" s="18" t="s">
        <v>68</v>
      </c>
      <c r="T2" s="17"/>
    </row>
    <row r="3" spans="1:20" x14ac:dyDescent="0.25">
      <c r="A3" s="6">
        <v>20135</v>
      </c>
      <c r="B3" s="79" t="e">
        <f>VLOOKUP($A3,FedFundsRates!$A$2:$MM$3000,MATCH(B$2,FedFundsRates!$A$2:$MM$2,0),FALSE)</f>
        <v>#N/A</v>
      </c>
      <c r="C3" s="79" t="e">
        <f>VLOOKUP($A3,NaturalRateMeasures!$A$2:$MK$3000,MATCH(C$2,NaturalRateMeasures!$A$2:$MK$2,0),FALSE)</f>
        <v>#N/A</v>
      </c>
      <c r="D3" s="79">
        <f>VLOOKUP($A3,InflationTargetMeasures!$A$2:$MM$3000,MATCH(D$2,InflationTargetMeasures!$A$2:$MM$2,0),FALSE)</f>
        <v>2</v>
      </c>
      <c r="E3" s="79">
        <f>VLOOKUP($A3,GapMeasures!$A$2:$LA$3000,MATCH(E$2,GapMeasures!$A$2:$LA$2,0),FALSE)</f>
        <v>2.3214549279328378</v>
      </c>
      <c r="F3" s="79" t="e">
        <f>VLOOKUP($A3,InflationMeasures!$A$2:$LM$3000,MATCH(F$2,InflationMeasures!$A$2:$LM$2,0),FALSE)</f>
        <v>#N/A</v>
      </c>
      <c r="G3" s="25">
        <v>20135</v>
      </c>
      <c r="H3" s="24" t="e">
        <f>$L$29*B3 + (1-$L$29)*(C3+D3+1.5*(F3-D3)+$L$31*E3)</f>
        <v>#N/A</v>
      </c>
      <c r="I3" s="24">
        <f>VLOOKUP($A3,FedFundsRates!$A$2:$MM$3000,MATCH("FedFundsRate",FedFundsRates!$A$2:$MM$2,0),FALSE)</f>
        <v>1.343333333333333</v>
      </c>
      <c r="L3" s="9" t="s">
        <v>69</v>
      </c>
      <c r="M3" s="9" t="s">
        <v>70</v>
      </c>
      <c r="N3" s="10"/>
      <c r="O3" s="10"/>
      <c r="P3" s="10"/>
      <c r="Q3" s="10"/>
      <c r="S3" s="18" t="s">
        <v>69</v>
      </c>
      <c r="T3" s="18" t="s">
        <v>70</v>
      </c>
    </row>
    <row r="4" spans="1:20" x14ac:dyDescent="0.25">
      <c r="A4" s="6">
        <v>20224</v>
      </c>
      <c r="B4" s="79">
        <f>VLOOKUP($A4,FedFundsRates!$A$2:$MM$3000,MATCH(B$2,FedFundsRates!$A$2:$MM$2,0),FALSE)</f>
        <v>1.343333333333333</v>
      </c>
      <c r="C4" s="79" t="e">
        <f>VLOOKUP($A4,NaturalRateMeasures!$A$2:$MK$3000,MATCH(C$2,NaturalRateMeasures!$A$2:$MK$2,0),FALSE)</f>
        <v>#N/A</v>
      </c>
      <c r="D4" s="79">
        <f>VLOOKUP($A4,InflationTargetMeasures!$A$2:$MM$3000,MATCH(D$2,InflationTargetMeasures!$A$2:$MM$2,0),FALSE)</f>
        <v>2</v>
      </c>
      <c r="E4" s="79">
        <f>VLOOKUP($A4,GapMeasures!$A$2:$LA$3000,MATCH(E$2,GapMeasures!$A$2:$LA$2,0),FALSE)</f>
        <v>3.3153367982370434</v>
      </c>
      <c r="F4" s="79" t="e">
        <f>VLOOKUP($A4,InflationMeasures!$A$2:$LM$3000,MATCH(F$2,InflationMeasures!$A$2:$LM$2,0),FALSE)</f>
        <v>#N/A</v>
      </c>
      <c r="G4" s="25">
        <v>20224</v>
      </c>
      <c r="H4" s="24" t="e">
        <f>$L$29*B4 + (1-$L$29)*(C4+D4+1.5*(F4-D4)+$L$31*E4)</f>
        <v>#N/A</v>
      </c>
      <c r="I4" s="24">
        <f>VLOOKUP($A4,FedFundsRates!$A$2:$MM$3000,MATCH("FedFundsRate",FedFundsRates!$A$2:$MM$2,0),FALSE)</f>
        <v>1.5</v>
      </c>
      <c r="L4" s="10" t="s">
        <v>0</v>
      </c>
      <c r="M4" s="10" t="s">
        <v>35</v>
      </c>
      <c r="N4" s="10"/>
      <c r="O4" s="10"/>
      <c r="P4" s="10"/>
      <c r="Q4" s="10"/>
      <c r="S4" s="17" t="s">
        <v>9</v>
      </c>
      <c r="T4" s="17" t="s">
        <v>39</v>
      </c>
    </row>
    <row r="5" spans="1:20" x14ac:dyDescent="0.25">
      <c r="A5" s="6">
        <v>20316</v>
      </c>
      <c r="B5" s="79">
        <f>VLOOKUP($A5,FedFundsRates!$A$2:$MM$3000,MATCH(B$2,FedFundsRates!$A$2:$MM$2,0),FALSE)</f>
        <v>1.5</v>
      </c>
      <c r="C5" s="79" t="e">
        <f>VLOOKUP($A5,NaturalRateMeasures!$A$2:$MK$3000,MATCH(C$2,NaturalRateMeasures!$A$2:$MK$2,0),FALSE)</f>
        <v>#N/A</v>
      </c>
      <c r="D5" s="79">
        <f>VLOOKUP($A5,InflationTargetMeasures!$A$2:$MM$3000,MATCH(D$2,InflationTargetMeasures!$A$2:$MM$2,0),FALSE)</f>
        <v>2</v>
      </c>
      <c r="E5" s="79">
        <f>VLOOKUP($A5,GapMeasures!$A$2:$LA$3000,MATCH(E$2,GapMeasures!$A$2:$LA$2,0),FALSE)</f>
        <v>4.0503176876997653</v>
      </c>
      <c r="F5" s="79" t="e">
        <f>VLOOKUP($A5,InflationMeasures!$A$2:$LM$3000,MATCH(F$2,InflationMeasures!$A$2:$LM$2,0),FALSE)</f>
        <v>#N/A</v>
      </c>
      <c r="G5" s="25">
        <v>20316</v>
      </c>
      <c r="H5" s="24" t="e">
        <f t="shared" ref="H5:H68" si="0">$L$29*B5 + (1-$L$29)*(C5+D5+1.5*(F5-D5)+$L$31*E5)</f>
        <v>#N/A</v>
      </c>
      <c r="I5" s="24">
        <f>VLOOKUP($A5,FedFundsRates!$A$2:$MM$3000,MATCH("FedFundsRate",FedFundsRates!$A$2:$MM$2,0),FALSE)</f>
        <v>1.9400000000000002</v>
      </c>
      <c r="L5" s="10" t="s">
        <v>4</v>
      </c>
      <c r="M5" s="10" t="s">
        <v>77</v>
      </c>
      <c r="N5" s="10"/>
      <c r="O5" s="10"/>
      <c r="P5" s="10"/>
      <c r="Q5" s="10"/>
      <c r="S5" s="17" t="s">
        <v>10</v>
      </c>
      <c r="T5" s="17" t="s">
        <v>75</v>
      </c>
    </row>
    <row r="6" spans="1:20" x14ac:dyDescent="0.25">
      <c r="A6" s="6">
        <v>20408</v>
      </c>
      <c r="B6" s="79">
        <f>VLOOKUP($A6,FedFundsRates!$A$2:$MM$3000,MATCH(B$2,FedFundsRates!$A$2:$MM$2,0),FALSE)</f>
        <v>1.9400000000000002</v>
      </c>
      <c r="C6" s="79" t="e">
        <f>VLOOKUP($A6,NaturalRateMeasures!$A$2:$MK$3000,MATCH(C$2,NaturalRateMeasures!$A$2:$MK$2,0),FALSE)</f>
        <v>#N/A</v>
      </c>
      <c r="D6" s="79">
        <f>VLOOKUP($A6,InflationTargetMeasures!$A$2:$MM$3000,MATCH(D$2,InflationTargetMeasures!$A$2:$MM$2,0),FALSE)</f>
        <v>2</v>
      </c>
      <c r="E6" s="79">
        <f>VLOOKUP($A6,GapMeasures!$A$2:$LA$3000,MATCH(E$2,GapMeasures!$A$2:$LA$2,0),FALSE)</f>
        <v>3.9968509101443974</v>
      </c>
      <c r="F6" s="79" t="e">
        <f>VLOOKUP($A6,InflationMeasures!$A$2:$LM$3000,MATCH(F$2,InflationMeasures!$A$2:$LM$2,0),FALSE)</f>
        <v>#N/A</v>
      </c>
      <c r="G6" s="25">
        <v>20408</v>
      </c>
      <c r="H6" s="24" t="e">
        <f t="shared" si="0"/>
        <v>#N/A</v>
      </c>
      <c r="I6" s="24">
        <f>VLOOKUP($A6,FedFundsRates!$A$2:$MM$3000,MATCH("FedFundsRate",FedFundsRates!$A$2:$MM$2,0),FALSE)</f>
        <v>2.3566666666666669</v>
      </c>
      <c r="L6" s="10" t="s">
        <v>5</v>
      </c>
      <c r="M6" s="10" t="s">
        <v>78</v>
      </c>
      <c r="N6" s="10"/>
      <c r="O6" s="10"/>
      <c r="P6" s="10"/>
      <c r="Q6" s="10"/>
      <c r="S6" s="17" t="s">
        <v>11</v>
      </c>
      <c r="T6" s="17" t="s">
        <v>40</v>
      </c>
    </row>
    <row r="7" spans="1:20" x14ac:dyDescent="0.25">
      <c r="A7" s="6">
        <v>20500</v>
      </c>
      <c r="B7" s="79">
        <f>VLOOKUP($A7,FedFundsRates!$A$2:$MM$3000,MATCH(B$2,FedFundsRates!$A$2:$MM$2,0),FALSE)</f>
        <v>2.3566666666666669</v>
      </c>
      <c r="C7" s="79" t="e">
        <f>VLOOKUP($A7,NaturalRateMeasures!$A$2:$MK$3000,MATCH(C$2,NaturalRateMeasures!$A$2:$MK$2,0),FALSE)</f>
        <v>#N/A</v>
      </c>
      <c r="D7" s="79">
        <f>VLOOKUP($A7,InflationTargetMeasures!$A$2:$MM$3000,MATCH(D$2,InflationTargetMeasures!$A$2:$MM$2,0),FALSE)</f>
        <v>2</v>
      </c>
      <c r="E7" s="79">
        <f>VLOOKUP($A7,GapMeasures!$A$2:$LA$3000,MATCH(E$2,GapMeasures!$A$2:$LA$2,0),FALSE)</f>
        <v>2.9116077002696517</v>
      </c>
      <c r="F7" s="79" t="e">
        <f>VLOOKUP($A7,InflationMeasures!$A$2:$LM$3000,MATCH(F$2,InflationMeasures!$A$2:$LM$2,0),FALSE)</f>
        <v>#N/A</v>
      </c>
      <c r="G7" s="25">
        <v>20500</v>
      </c>
      <c r="H7" s="24" t="e">
        <f t="shared" si="0"/>
        <v>#N/A</v>
      </c>
      <c r="I7" s="24">
        <f>VLOOKUP($A7,FedFundsRates!$A$2:$MM$3000,MATCH("FedFundsRate",FedFundsRates!$A$2:$MM$2,0),FALSE)</f>
        <v>2.4833333333333334</v>
      </c>
      <c r="L7" s="10" t="s">
        <v>6</v>
      </c>
      <c r="M7" s="10" t="s">
        <v>79</v>
      </c>
      <c r="N7" s="10"/>
      <c r="O7" s="10"/>
      <c r="P7" s="10"/>
      <c r="Q7" s="10"/>
      <c r="S7" s="17" t="s">
        <v>12</v>
      </c>
      <c r="T7" s="17" t="s">
        <v>41</v>
      </c>
    </row>
    <row r="8" spans="1:20" x14ac:dyDescent="0.25">
      <c r="A8" s="6">
        <v>20590</v>
      </c>
      <c r="B8" s="79">
        <f>VLOOKUP($A8,FedFundsRates!$A$2:$MM$3000,MATCH(B$2,FedFundsRates!$A$2:$MM$2,0),FALSE)</f>
        <v>2.4833333333333334</v>
      </c>
      <c r="C8" s="79" t="e">
        <f>VLOOKUP($A8,NaturalRateMeasures!$A$2:$MK$3000,MATCH(C$2,NaturalRateMeasures!$A$2:$MK$2,0),FALSE)</f>
        <v>#N/A</v>
      </c>
      <c r="D8" s="79">
        <f>VLOOKUP($A8,InflationTargetMeasures!$A$2:$MM$3000,MATCH(D$2,InflationTargetMeasures!$A$2:$MM$2,0),FALSE)</f>
        <v>2</v>
      </c>
      <c r="E8" s="79">
        <f>VLOOKUP($A8,GapMeasures!$A$2:$LA$3000,MATCH(E$2,GapMeasures!$A$2:$LA$2,0),FALSE)</f>
        <v>3.0912370981459873</v>
      </c>
      <c r="F8" s="79" t="e">
        <f>VLOOKUP($A8,InflationMeasures!$A$2:$LM$3000,MATCH(F$2,InflationMeasures!$A$2:$LM$2,0),FALSE)</f>
        <v>#N/A</v>
      </c>
      <c r="G8" s="25">
        <v>20590</v>
      </c>
      <c r="H8" s="24" t="e">
        <f t="shared" si="0"/>
        <v>#N/A</v>
      </c>
      <c r="I8" s="24">
        <f>VLOOKUP($A8,FedFundsRates!$A$2:$MM$3000,MATCH("FedFundsRate",FedFundsRates!$A$2:$MM$2,0),FALSE)</f>
        <v>2.6933333333333334</v>
      </c>
      <c r="L8" s="10" t="s">
        <v>7</v>
      </c>
      <c r="M8" s="10" t="s">
        <v>80</v>
      </c>
      <c r="N8" s="10"/>
      <c r="O8" s="10"/>
      <c r="P8" s="10"/>
      <c r="Q8" s="10"/>
      <c r="S8" s="17" t="s">
        <v>13</v>
      </c>
      <c r="T8" s="17" t="s">
        <v>42</v>
      </c>
    </row>
    <row r="9" spans="1:20" x14ac:dyDescent="0.25">
      <c r="A9" s="6">
        <v>20682</v>
      </c>
      <c r="B9" s="79">
        <f>VLOOKUP($A9,FedFundsRates!$A$2:$MM$3000,MATCH(B$2,FedFundsRates!$A$2:$MM$2,0),FALSE)</f>
        <v>2.6933333333333334</v>
      </c>
      <c r="C9" s="79" t="e">
        <f>VLOOKUP($A9,NaturalRateMeasures!$A$2:$MK$3000,MATCH(C$2,NaturalRateMeasures!$A$2:$MK$2,0),FALSE)</f>
        <v>#N/A</v>
      </c>
      <c r="D9" s="79">
        <f>VLOOKUP($A9,InflationTargetMeasures!$A$2:$MM$3000,MATCH(D$2,InflationTargetMeasures!$A$2:$MM$2,0),FALSE)</f>
        <v>2</v>
      </c>
      <c r="E9" s="79">
        <f>VLOOKUP($A9,GapMeasures!$A$2:$LA$3000,MATCH(E$2,GapMeasures!$A$2:$LA$2,0),FALSE)</f>
        <v>2.3049422361774905</v>
      </c>
      <c r="F9" s="79" t="e">
        <f>VLOOKUP($A9,InflationMeasures!$A$2:$LM$3000,MATCH(F$2,InflationMeasures!$A$2:$LM$2,0),FALSE)</f>
        <v>#N/A</v>
      </c>
      <c r="G9" s="25">
        <v>20682</v>
      </c>
      <c r="H9" s="24" t="e">
        <f t="shared" si="0"/>
        <v>#N/A</v>
      </c>
      <c r="I9" s="24">
        <f>VLOOKUP($A9,FedFundsRates!$A$2:$MM$3000,MATCH("FedFundsRate",FedFundsRates!$A$2:$MM$2,0),FALSE)</f>
        <v>2.81</v>
      </c>
      <c r="L9" s="10" t="s">
        <v>8</v>
      </c>
      <c r="M9" s="10" t="s">
        <v>81</v>
      </c>
      <c r="N9" s="10"/>
      <c r="O9" s="10"/>
      <c r="P9" s="10"/>
      <c r="Q9" s="10"/>
      <c r="S9" s="17" t="s">
        <v>14</v>
      </c>
      <c r="T9" s="17" t="s">
        <v>43</v>
      </c>
    </row>
    <row r="10" spans="1:20" x14ac:dyDescent="0.25">
      <c r="A10" s="6">
        <v>20774</v>
      </c>
      <c r="B10" s="79">
        <f>VLOOKUP($A10,FedFundsRates!$A$2:$MM$3000,MATCH(B$2,FedFundsRates!$A$2:$MM$2,0),FALSE)</f>
        <v>2.81</v>
      </c>
      <c r="C10" s="79" t="e">
        <f>VLOOKUP($A10,NaturalRateMeasures!$A$2:$MK$3000,MATCH(C$2,NaturalRateMeasures!$A$2:$MK$2,0),FALSE)</f>
        <v>#N/A</v>
      </c>
      <c r="D10" s="79">
        <f>VLOOKUP($A10,InflationTargetMeasures!$A$2:$MM$3000,MATCH(D$2,InflationTargetMeasures!$A$2:$MM$2,0),FALSE)</f>
        <v>2</v>
      </c>
      <c r="E10" s="79">
        <f>VLOOKUP($A10,GapMeasures!$A$2:$LA$3000,MATCH(E$2,GapMeasures!$A$2:$LA$2,0),FALSE)</f>
        <v>3.2572901433374959</v>
      </c>
      <c r="F10" s="79" t="e">
        <f>VLOOKUP($A10,InflationMeasures!$A$2:$LM$3000,MATCH(F$2,InflationMeasures!$A$2:$LM$2,0),FALSE)</f>
        <v>#N/A</v>
      </c>
      <c r="G10" s="25">
        <v>20774</v>
      </c>
      <c r="H10" s="24" t="e">
        <f t="shared" si="0"/>
        <v>#N/A</v>
      </c>
      <c r="I10" s="24">
        <f>VLOOKUP($A10,FedFundsRates!$A$2:$MM$3000,MATCH("FedFundsRate",FedFundsRates!$A$2:$MM$2,0),FALSE)</f>
        <v>2.9266666666666663</v>
      </c>
      <c r="L10" s="10" t="s">
        <v>88</v>
      </c>
      <c r="M10" s="10" t="s">
        <v>90</v>
      </c>
      <c r="S10" s="17" t="s">
        <v>15</v>
      </c>
      <c r="T10" s="17" t="s">
        <v>44</v>
      </c>
    </row>
    <row r="11" spans="1:20" x14ac:dyDescent="0.25">
      <c r="A11" s="6">
        <v>20866</v>
      </c>
      <c r="B11" s="79">
        <f>VLOOKUP($A11,FedFundsRates!$A$2:$MM$3000,MATCH(B$2,FedFundsRates!$A$2:$MM$2,0),FALSE)</f>
        <v>2.9266666666666663</v>
      </c>
      <c r="C11" s="79" t="e">
        <f>VLOOKUP($A11,NaturalRateMeasures!$A$2:$MK$3000,MATCH(C$2,NaturalRateMeasures!$A$2:$MK$2,0),FALSE)</f>
        <v>#N/A</v>
      </c>
      <c r="D11" s="79">
        <f>VLOOKUP($A11,InflationTargetMeasures!$A$2:$MM$3000,MATCH(D$2,InflationTargetMeasures!$A$2:$MM$2,0),FALSE)</f>
        <v>2</v>
      </c>
      <c r="E11" s="79">
        <f>VLOOKUP($A11,GapMeasures!$A$2:$LA$3000,MATCH(E$2,GapMeasures!$A$2:$LA$2,0),FALSE)</f>
        <v>3.1287130573289157</v>
      </c>
      <c r="F11" s="79" t="e">
        <f>VLOOKUP($A11,InflationMeasures!$A$2:$LM$3000,MATCH(F$2,InflationMeasures!$A$2:$LM$2,0),FALSE)</f>
        <v>#N/A</v>
      </c>
      <c r="G11" s="25">
        <v>20866</v>
      </c>
      <c r="H11" s="24" t="e">
        <f t="shared" si="0"/>
        <v>#N/A</v>
      </c>
      <c r="I11" s="24">
        <f>VLOOKUP($A11,FedFundsRates!$A$2:$MM$3000,MATCH("FedFundsRate",FedFundsRates!$A$2:$MM$2,0),FALSE)</f>
        <v>2.9333333333333336</v>
      </c>
      <c r="L11" s="10" t="s">
        <v>87</v>
      </c>
      <c r="M11" s="10" t="s">
        <v>91</v>
      </c>
      <c r="S11" s="17" t="s">
        <v>16</v>
      </c>
      <c r="T11" s="17" t="s">
        <v>76</v>
      </c>
    </row>
    <row r="12" spans="1:20" x14ac:dyDescent="0.25">
      <c r="A12" s="6">
        <v>20955</v>
      </c>
      <c r="B12" s="79">
        <f>VLOOKUP($A12,FedFundsRates!$A$2:$MM$3000,MATCH(B$2,FedFundsRates!$A$2:$MM$2,0),FALSE)</f>
        <v>2.9333333333333336</v>
      </c>
      <c r="C12" s="79" t="e">
        <f>VLOOKUP($A12,NaturalRateMeasures!$A$2:$MK$3000,MATCH(C$2,NaturalRateMeasures!$A$2:$MK$2,0),FALSE)</f>
        <v>#N/A</v>
      </c>
      <c r="D12" s="79">
        <f>VLOOKUP($A12,InflationTargetMeasures!$A$2:$MM$3000,MATCH(D$2,InflationTargetMeasures!$A$2:$MM$2,0),FALSE)</f>
        <v>2</v>
      </c>
      <c r="E12" s="79">
        <f>VLOOKUP($A12,GapMeasures!$A$2:$LA$3000,MATCH(E$2,GapMeasures!$A$2:$LA$2,0),FALSE)</f>
        <v>2.0778936046478469</v>
      </c>
      <c r="F12" s="79" t="e">
        <f>VLOOKUP($A12,InflationMeasures!$A$2:$LM$3000,MATCH(F$2,InflationMeasures!$A$2:$LM$2,0),FALSE)</f>
        <v>#N/A</v>
      </c>
      <c r="G12" s="25">
        <v>20955</v>
      </c>
      <c r="H12" s="24" t="e">
        <f t="shared" si="0"/>
        <v>#N/A</v>
      </c>
      <c r="I12" s="24">
        <f>VLOOKUP($A12,FedFundsRates!$A$2:$MM$3000,MATCH("FedFundsRate",FedFundsRates!$A$2:$MM$2,0),FALSE)</f>
        <v>3</v>
      </c>
      <c r="L12" s="10" t="s">
        <v>89</v>
      </c>
      <c r="M12" s="10" t="s">
        <v>92</v>
      </c>
      <c r="S12" s="17" t="s">
        <v>17</v>
      </c>
      <c r="T12" s="17" t="s">
        <v>45</v>
      </c>
    </row>
    <row r="13" spans="1:20" x14ac:dyDescent="0.25">
      <c r="A13" s="6">
        <v>21047</v>
      </c>
      <c r="B13" s="79">
        <f>VLOOKUP($A13,FedFundsRates!$A$2:$MM$3000,MATCH(B$2,FedFundsRates!$A$2:$MM$2,0),FALSE)</f>
        <v>3</v>
      </c>
      <c r="C13" s="79" t="e">
        <f>VLOOKUP($A13,NaturalRateMeasures!$A$2:$MK$3000,MATCH(C$2,NaturalRateMeasures!$A$2:$MK$2,0),FALSE)</f>
        <v>#N/A</v>
      </c>
      <c r="D13" s="79">
        <f>VLOOKUP($A13,InflationTargetMeasures!$A$2:$MM$3000,MATCH(D$2,InflationTargetMeasures!$A$2:$MM$2,0),FALSE)</f>
        <v>2</v>
      </c>
      <c r="E13" s="79">
        <f>VLOOKUP($A13,GapMeasures!$A$2:$LA$3000,MATCH(E$2,GapMeasures!$A$2:$LA$2,0),FALSE)</f>
        <v>2.2239684646512452</v>
      </c>
      <c r="F13" s="79" t="e">
        <f>VLOOKUP($A13,InflationMeasures!$A$2:$LM$3000,MATCH(F$2,InflationMeasures!$A$2:$LM$2,0),FALSE)</f>
        <v>#N/A</v>
      </c>
      <c r="G13" s="25">
        <v>21047</v>
      </c>
      <c r="H13" s="24" t="e">
        <f t="shared" si="0"/>
        <v>#N/A</v>
      </c>
      <c r="I13" s="24">
        <f>VLOOKUP($A13,FedFundsRates!$A$2:$MM$3000,MATCH("FedFundsRate",FedFundsRates!$A$2:$MM$2,0),FALSE)</f>
        <v>3.2333333333333338</v>
      </c>
      <c r="S13" s="17" t="s">
        <v>18</v>
      </c>
      <c r="T13" s="17" t="s">
        <v>46</v>
      </c>
    </row>
    <row r="14" spans="1:20" x14ac:dyDescent="0.25">
      <c r="A14" s="6">
        <v>21139</v>
      </c>
      <c r="B14" s="79">
        <f>VLOOKUP($A14,FedFundsRates!$A$2:$MM$3000,MATCH(B$2,FedFundsRates!$A$2:$MM$2,0),FALSE)</f>
        <v>3.2333333333333338</v>
      </c>
      <c r="C14" s="79" t="e">
        <f>VLOOKUP($A14,NaturalRateMeasures!$A$2:$MK$3000,MATCH(C$2,NaturalRateMeasures!$A$2:$MK$2,0),FALSE)</f>
        <v>#N/A</v>
      </c>
      <c r="D14" s="79">
        <f>VLOOKUP($A14,InflationTargetMeasures!$A$2:$MM$3000,MATCH(D$2,InflationTargetMeasures!$A$2:$MM$2,0),FALSE)</f>
        <v>2</v>
      </c>
      <c r="E14" s="79">
        <f>VLOOKUP($A14,GapMeasures!$A$2:$LA$3000,MATCH(E$2,GapMeasures!$A$2:$LA$2,0),FALSE)</f>
        <v>0.2913721853594079</v>
      </c>
      <c r="F14" s="79" t="e">
        <f>VLOOKUP($A14,InflationMeasures!$A$2:$LM$3000,MATCH(F$2,InflationMeasures!$A$2:$LM$2,0),FALSE)</f>
        <v>#N/A</v>
      </c>
      <c r="G14" s="25">
        <v>21139</v>
      </c>
      <c r="H14" s="24" t="e">
        <f t="shared" si="0"/>
        <v>#N/A</v>
      </c>
      <c r="I14" s="24">
        <f>VLOOKUP($A14,FedFundsRates!$A$2:$MM$3000,MATCH("FedFundsRate",FedFundsRates!$A$2:$MM$2,0),FALSE)</f>
        <v>3.2533333333333334</v>
      </c>
      <c r="S14" s="17" t="s">
        <v>19</v>
      </c>
      <c r="T14" s="17" t="s">
        <v>47</v>
      </c>
    </row>
    <row r="15" spans="1:20" x14ac:dyDescent="0.25">
      <c r="A15" s="6">
        <v>21231</v>
      </c>
      <c r="B15" s="79">
        <f>VLOOKUP($A15,FedFundsRates!$A$2:$MM$3000,MATCH(B$2,FedFundsRates!$A$2:$MM$2,0),FALSE)</f>
        <v>3.2533333333333334</v>
      </c>
      <c r="C15" s="79" t="e">
        <f>VLOOKUP($A15,NaturalRateMeasures!$A$2:$MK$3000,MATCH(C$2,NaturalRateMeasures!$A$2:$MK$2,0),FALSE)</f>
        <v>#N/A</v>
      </c>
      <c r="D15" s="79">
        <f>VLOOKUP($A15,InflationTargetMeasures!$A$2:$MM$3000,MATCH(D$2,InflationTargetMeasures!$A$2:$MM$2,0),FALSE)</f>
        <v>2</v>
      </c>
      <c r="E15" s="79">
        <f>VLOOKUP($A15,GapMeasures!$A$2:$LA$3000,MATCH(E$2,GapMeasures!$A$2:$LA$2,0),FALSE)</f>
        <v>-3.1528194169068446</v>
      </c>
      <c r="F15" s="79" t="e">
        <f>VLOOKUP($A15,InflationMeasures!$A$2:$LM$3000,MATCH(F$2,InflationMeasures!$A$2:$LM$2,0),FALSE)</f>
        <v>#N/A</v>
      </c>
      <c r="G15" s="25">
        <v>21231</v>
      </c>
      <c r="H15" s="24" t="e">
        <f t="shared" si="0"/>
        <v>#N/A</v>
      </c>
      <c r="I15" s="24">
        <f>VLOOKUP($A15,FedFundsRates!$A$2:$MM$3000,MATCH("FedFundsRate",FedFundsRates!$A$2:$MM$2,0),FALSE)</f>
        <v>1.8633333333333335</v>
      </c>
      <c r="S15" s="17" t="s">
        <v>20</v>
      </c>
      <c r="T15" s="17" t="s">
        <v>48</v>
      </c>
    </row>
    <row r="16" spans="1:20" x14ac:dyDescent="0.25">
      <c r="A16" s="6">
        <v>21320</v>
      </c>
      <c r="B16" s="79">
        <f>VLOOKUP($A16,FedFundsRates!$A$2:$MM$3000,MATCH(B$2,FedFundsRates!$A$2:$MM$2,0),FALSE)</f>
        <v>1.8633333333333335</v>
      </c>
      <c r="C16" s="79" t="e">
        <f>VLOOKUP($A16,NaturalRateMeasures!$A$2:$MK$3000,MATCH(C$2,NaturalRateMeasures!$A$2:$MK$2,0),FALSE)</f>
        <v>#N/A</v>
      </c>
      <c r="D16" s="79">
        <f>VLOOKUP($A16,InflationTargetMeasures!$A$2:$MM$3000,MATCH(D$2,InflationTargetMeasures!$A$2:$MM$2,0),FALSE)</f>
        <v>2</v>
      </c>
      <c r="E16" s="79">
        <f>VLOOKUP($A16,GapMeasures!$A$2:$LA$3000,MATCH(E$2,GapMeasures!$A$2:$LA$2,0),FALSE)</f>
        <v>-3.3836064440025888</v>
      </c>
      <c r="F16" s="79" t="e">
        <f>VLOOKUP($A16,InflationMeasures!$A$2:$LM$3000,MATCH(F$2,InflationMeasures!$A$2:$LM$2,0),FALSE)</f>
        <v>#N/A</v>
      </c>
      <c r="G16" s="25">
        <v>21320</v>
      </c>
      <c r="H16" s="24" t="e">
        <f t="shared" si="0"/>
        <v>#N/A</v>
      </c>
      <c r="I16" s="24">
        <f>VLOOKUP($A16,FedFundsRates!$A$2:$MM$3000,MATCH("FedFundsRate",FedFundsRates!$A$2:$MM$2,0),FALSE)</f>
        <v>0.94000000000000006</v>
      </c>
      <c r="L16" s="13" t="s">
        <v>72</v>
      </c>
      <c r="M16" s="14"/>
      <c r="S16" s="17" t="s">
        <v>21</v>
      </c>
      <c r="T16" s="17" t="s">
        <v>49</v>
      </c>
    </row>
    <row r="17" spans="1:20" x14ac:dyDescent="0.25">
      <c r="A17" s="6">
        <v>21412</v>
      </c>
      <c r="B17" s="79">
        <f>VLOOKUP($A17,FedFundsRates!$A$2:$MM$3000,MATCH(B$2,FedFundsRates!$A$2:$MM$2,0),FALSE)</f>
        <v>0.94000000000000006</v>
      </c>
      <c r="C17" s="79" t="e">
        <f>VLOOKUP($A17,NaturalRateMeasures!$A$2:$MK$3000,MATCH(C$2,NaturalRateMeasures!$A$2:$MK$2,0),FALSE)</f>
        <v>#N/A</v>
      </c>
      <c r="D17" s="79">
        <f>VLOOKUP($A17,InflationTargetMeasures!$A$2:$MM$3000,MATCH(D$2,InflationTargetMeasures!$A$2:$MM$2,0),FALSE)</f>
        <v>2</v>
      </c>
      <c r="E17" s="79">
        <f>VLOOKUP($A17,GapMeasures!$A$2:$LA$3000,MATCH(E$2,GapMeasures!$A$2:$LA$2,0),FALSE)</f>
        <v>-2.0331630997835277</v>
      </c>
      <c r="F17" s="79" t="e">
        <f>VLOOKUP($A17,InflationMeasures!$A$2:$LM$3000,MATCH(F$2,InflationMeasures!$A$2:$LM$2,0),FALSE)</f>
        <v>#N/A</v>
      </c>
      <c r="G17" s="25">
        <v>21412</v>
      </c>
      <c r="H17" s="24" t="e">
        <f t="shared" si="0"/>
        <v>#N/A</v>
      </c>
      <c r="I17" s="24">
        <f>VLOOKUP($A17,FedFundsRates!$A$2:$MM$3000,MATCH("FedFundsRate",FedFundsRates!$A$2:$MM$2,0),FALSE)</f>
        <v>1.3233333333333333</v>
      </c>
      <c r="L17" s="13" t="s">
        <v>69</v>
      </c>
      <c r="M17" s="13" t="s">
        <v>70</v>
      </c>
      <c r="S17" s="17" t="s">
        <v>22</v>
      </c>
      <c r="T17" s="17" t="s">
        <v>50</v>
      </c>
    </row>
    <row r="18" spans="1:20" x14ac:dyDescent="0.25">
      <c r="A18" s="6">
        <v>21504</v>
      </c>
      <c r="B18" s="79">
        <f>VLOOKUP($A18,FedFundsRates!$A$2:$MM$3000,MATCH(B$2,FedFundsRates!$A$2:$MM$2,0),FALSE)</f>
        <v>1.3233333333333333</v>
      </c>
      <c r="C18" s="79" t="e">
        <f>VLOOKUP($A18,NaturalRateMeasures!$A$2:$MK$3000,MATCH(C$2,NaturalRateMeasures!$A$2:$MK$2,0),FALSE)</f>
        <v>#N/A</v>
      </c>
      <c r="D18" s="79">
        <f>VLOOKUP($A18,InflationTargetMeasures!$A$2:$MM$3000,MATCH(D$2,InflationTargetMeasures!$A$2:$MM$2,0),FALSE)</f>
        <v>2</v>
      </c>
      <c r="E18" s="79">
        <f>VLOOKUP($A18,GapMeasures!$A$2:$LA$3000,MATCH(E$2,GapMeasures!$A$2:$LA$2,0),FALSE)</f>
        <v>-0.6799399986872221</v>
      </c>
      <c r="F18" s="79" t="e">
        <f>VLOOKUP($A18,InflationMeasures!$A$2:$LM$3000,MATCH(F$2,InflationMeasures!$A$2:$LM$2,0),FALSE)</f>
        <v>#N/A</v>
      </c>
      <c r="G18" s="25">
        <v>21504</v>
      </c>
      <c r="H18" s="24" t="e">
        <f t="shared" si="0"/>
        <v>#N/A</v>
      </c>
      <c r="I18" s="24">
        <f>VLOOKUP($A18,FedFundsRates!$A$2:$MM$3000,MATCH("FedFundsRate",FedFundsRates!$A$2:$MM$2,0),FALSE)</f>
        <v>2.1633333333333336</v>
      </c>
      <c r="L18" s="14" t="s">
        <v>26</v>
      </c>
      <c r="M18" s="14" t="s">
        <v>54</v>
      </c>
      <c r="S18" s="17" t="s">
        <v>23</v>
      </c>
      <c r="T18" s="17" t="s">
        <v>51</v>
      </c>
    </row>
    <row r="19" spans="1:20" x14ac:dyDescent="0.25">
      <c r="A19" s="6">
        <v>21596</v>
      </c>
      <c r="B19" s="79">
        <f>VLOOKUP($A19,FedFundsRates!$A$2:$MM$3000,MATCH(B$2,FedFundsRates!$A$2:$MM$2,0),FALSE)</f>
        <v>2.1633333333333336</v>
      </c>
      <c r="C19" s="79" t="e">
        <f>VLOOKUP($A19,NaturalRateMeasures!$A$2:$MK$3000,MATCH(C$2,NaturalRateMeasures!$A$2:$MK$2,0),FALSE)</f>
        <v>#N/A</v>
      </c>
      <c r="D19" s="79">
        <f>VLOOKUP($A19,InflationTargetMeasures!$A$2:$MM$3000,MATCH(D$2,InflationTargetMeasures!$A$2:$MM$2,0),FALSE)</f>
        <v>2</v>
      </c>
      <c r="E19" s="79">
        <f>VLOOKUP($A19,GapMeasures!$A$2:$LA$3000,MATCH(E$2,GapMeasures!$A$2:$LA$2,0),FALSE)</f>
        <v>0.27927529395189088</v>
      </c>
      <c r="F19" s="79" t="e">
        <f>VLOOKUP($A19,InflationMeasures!$A$2:$LM$3000,MATCH(F$2,InflationMeasures!$A$2:$LM$2,0),FALSE)</f>
        <v>#N/A</v>
      </c>
      <c r="G19" s="25">
        <v>21596</v>
      </c>
      <c r="H19" s="24" t="e">
        <f t="shared" si="0"/>
        <v>#N/A</v>
      </c>
      <c r="I19" s="24">
        <f>VLOOKUP($A19,FedFundsRates!$A$2:$MM$3000,MATCH("FedFundsRate",FedFundsRates!$A$2:$MM$2,0),FALSE)</f>
        <v>2.57</v>
      </c>
      <c r="L19" s="14" t="s">
        <v>27</v>
      </c>
      <c r="M19" s="14" t="s">
        <v>55</v>
      </c>
      <c r="S19" s="17" t="s">
        <v>24</v>
      </c>
      <c r="T19" s="17" t="s">
        <v>52</v>
      </c>
    </row>
    <row r="20" spans="1:20" x14ac:dyDescent="0.25">
      <c r="A20" s="6">
        <v>21685</v>
      </c>
      <c r="B20" s="79">
        <f>VLOOKUP($A20,FedFundsRates!$A$2:$MM$3000,MATCH(B$2,FedFundsRates!$A$2:$MM$2,0),FALSE)</f>
        <v>2.57</v>
      </c>
      <c r="C20" s="79" t="e">
        <f>VLOOKUP($A20,NaturalRateMeasures!$A$2:$MK$3000,MATCH(C$2,NaturalRateMeasures!$A$2:$MK$2,0),FALSE)</f>
        <v>#N/A</v>
      </c>
      <c r="D20" s="79">
        <f>VLOOKUP($A20,InflationTargetMeasures!$A$2:$MM$3000,MATCH(D$2,InflationTargetMeasures!$A$2:$MM$2,0),FALSE)</f>
        <v>2</v>
      </c>
      <c r="E20" s="79">
        <f>VLOOKUP($A20,GapMeasures!$A$2:$LA$3000,MATCH(E$2,GapMeasures!$A$2:$LA$2,0),FALSE)</f>
        <v>1.5545865058692148</v>
      </c>
      <c r="F20" s="79" t="e">
        <f>VLOOKUP($A20,InflationMeasures!$A$2:$LM$3000,MATCH(F$2,InflationMeasures!$A$2:$LM$2,0),FALSE)</f>
        <v>#N/A</v>
      </c>
      <c r="G20" s="25">
        <v>21685</v>
      </c>
      <c r="H20" s="24" t="e">
        <f t="shared" si="0"/>
        <v>#N/A</v>
      </c>
      <c r="I20" s="24">
        <f>VLOOKUP($A20,FedFundsRates!$A$2:$MM$3000,MATCH("FedFundsRate",FedFundsRates!$A$2:$MM$2,0),FALSE)</f>
        <v>3.0833333333333335</v>
      </c>
      <c r="L20" s="14" t="s">
        <v>28</v>
      </c>
      <c r="M20" s="14" t="s">
        <v>56</v>
      </c>
      <c r="S20" s="17" t="s">
        <v>25</v>
      </c>
      <c r="T20" s="17" t="s">
        <v>53</v>
      </c>
    </row>
    <row r="21" spans="1:20" x14ac:dyDescent="0.25">
      <c r="A21" s="6">
        <v>21777</v>
      </c>
      <c r="B21" s="79">
        <f>VLOOKUP($A21,FedFundsRates!$A$2:$MM$3000,MATCH(B$2,FedFundsRates!$A$2:$MM$2,0),FALSE)</f>
        <v>3.0833333333333335</v>
      </c>
      <c r="C21" s="79" t="e">
        <f>VLOOKUP($A21,NaturalRateMeasures!$A$2:$MK$3000,MATCH(C$2,NaturalRateMeasures!$A$2:$MK$2,0),FALSE)</f>
        <v>#N/A</v>
      </c>
      <c r="D21" s="79">
        <f>VLOOKUP($A21,InflationTargetMeasures!$A$2:$MM$3000,MATCH(D$2,InflationTargetMeasures!$A$2:$MM$2,0),FALSE)</f>
        <v>2</v>
      </c>
      <c r="E21" s="79">
        <f>VLOOKUP($A21,GapMeasures!$A$2:$LA$3000,MATCH(E$2,GapMeasures!$A$2:$LA$2,0),FALSE)</f>
        <v>0.60442519236144265</v>
      </c>
      <c r="F21" s="79" t="e">
        <f>VLOOKUP($A21,InflationMeasures!$A$2:$LM$3000,MATCH(F$2,InflationMeasures!$A$2:$LM$2,0),FALSE)</f>
        <v>#N/A</v>
      </c>
      <c r="G21" s="25">
        <v>21777</v>
      </c>
      <c r="H21" s="24" t="e">
        <f t="shared" si="0"/>
        <v>#N/A</v>
      </c>
      <c r="I21" s="24">
        <f>VLOOKUP($A21,FedFundsRates!$A$2:$MM$3000,MATCH("FedFundsRate",FedFundsRates!$A$2:$MM$2,0),FALSE)</f>
        <v>3.5766666666666667</v>
      </c>
      <c r="L21" s="14" t="s">
        <v>29</v>
      </c>
      <c r="M21" s="14" t="s">
        <v>57</v>
      </c>
      <c r="S21" s="17" t="s">
        <v>93</v>
      </c>
      <c r="T21" s="17" t="s">
        <v>94</v>
      </c>
    </row>
    <row r="22" spans="1:20" x14ac:dyDescent="0.25">
      <c r="A22" s="6">
        <v>21869</v>
      </c>
      <c r="B22" s="79">
        <f>VLOOKUP($A22,FedFundsRates!$A$2:$MM$3000,MATCH(B$2,FedFundsRates!$A$2:$MM$2,0),FALSE)</f>
        <v>3.5766666666666667</v>
      </c>
      <c r="C22" s="79" t="e">
        <f>VLOOKUP($A22,NaturalRateMeasures!$A$2:$MK$3000,MATCH(C$2,NaturalRateMeasures!$A$2:$MK$2,0),FALSE)</f>
        <v>#N/A</v>
      </c>
      <c r="D22" s="79">
        <f>VLOOKUP($A22,InflationTargetMeasures!$A$2:$MM$3000,MATCH(D$2,InflationTargetMeasures!$A$2:$MM$2,0),FALSE)</f>
        <v>2</v>
      </c>
      <c r="E22" s="79">
        <f>VLOOKUP($A22,GapMeasures!$A$2:$LA$3000,MATCH(E$2,GapMeasures!$A$2:$LA$2,0),FALSE)</f>
        <v>-0.11639911196309598</v>
      </c>
      <c r="F22" s="79" t="e">
        <f>VLOOKUP($A22,InflationMeasures!$A$2:$LM$3000,MATCH(F$2,InflationMeasures!$A$2:$LM$2,0),FALSE)</f>
        <v>#N/A</v>
      </c>
      <c r="G22" s="25">
        <v>21869</v>
      </c>
      <c r="H22" s="24" t="e">
        <f t="shared" si="0"/>
        <v>#N/A</v>
      </c>
      <c r="I22" s="24">
        <f>VLOOKUP($A22,FedFundsRates!$A$2:$MM$3000,MATCH("FedFundsRate",FedFundsRates!$A$2:$MM$2,0),FALSE)</f>
        <v>3.99</v>
      </c>
      <c r="L22" s="14" t="s">
        <v>30</v>
      </c>
      <c r="M22" s="14" t="s">
        <v>58</v>
      </c>
    </row>
    <row r="23" spans="1:20" x14ac:dyDescent="0.25">
      <c r="A23" s="6">
        <v>21961</v>
      </c>
      <c r="B23" s="79">
        <f>VLOOKUP($A23,FedFundsRates!$A$2:$MM$3000,MATCH(B$2,FedFundsRates!$A$2:$MM$2,0),FALSE)</f>
        <v>3.99</v>
      </c>
      <c r="C23" s="79" t="e">
        <f>VLOOKUP($A23,NaturalRateMeasures!$A$2:$MK$3000,MATCH(C$2,NaturalRateMeasures!$A$2:$MK$2,0),FALSE)</f>
        <v>#N/A</v>
      </c>
      <c r="D23" s="79">
        <f>VLOOKUP($A23,InflationTargetMeasures!$A$2:$MM$3000,MATCH(D$2,InflationTargetMeasures!$A$2:$MM$2,0),FALSE)</f>
        <v>2</v>
      </c>
      <c r="E23" s="79">
        <f>VLOOKUP($A23,GapMeasures!$A$2:$LA$3000,MATCH(E$2,GapMeasures!$A$2:$LA$2,0),FALSE)</f>
        <v>1.0909653683826503</v>
      </c>
      <c r="F23" s="79">
        <f>VLOOKUP($A23,InflationMeasures!$A$2:$LM$3000,MATCH(F$2,InflationMeasures!$A$2:$LM$2,0),FALSE)</f>
        <v>2.107405855235589</v>
      </c>
      <c r="G23" s="25">
        <v>21961</v>
      </c>
      <c r="H23" s="24" t="e">
        <f t="shared" si="0"/>
        <v>#N/A</v>
      </c>
      <c r="I23" s="24">
        <f>VLOOKUP($A23,FedFundsRates!$A$2:$MM$3000,MATCH("FedFundsRate",FedFundsRates!$A$2:$MM$2,0),FALSE)</f>
        <v>3.9333333333333336</v>
      </c>
      <c r="L23" s="14" t="s">
        <v>31</v>
      </c>
      <c r="M23" s="14" t="s">
        <v>59</v>
      </c>
      <c r="S23" s="3" t="s">
        <v>71</v>
      </c>
      <c r="T23" s="2"/>
    </row>
    <row r="24" spans="1:20" x14ac:dyDescent="0.25">
      <c r="A24" s="6">
        <v>22051</v>
      </c>
      <c r="B24" s="79">
        <f>VLOOKUP($A24,FedFundsRates!$A$2:$MM$3000,MATCH(B$2,FedFundsRates!$A$2:$MM$2,0),FALSE)</f>
        <v>3.9333333333333336</v>
      </c>
      <c r="C24" s="79" t="e">
        <f>VLOOKUP($A24,NaturalRateMeasures!$A$2:$MK$3000,MATCH(C$2,NaturalRateMeasures!$A$2:$MK$2,0),FALSE)</f>
        <v>#N/A</v>
      </c>
      <c r="D24" s="79">
        <f>VLOOKUP($A24,InflationTargetMeasures!$A$2:$MM$3000,MATCH(D$2,InflationTargetMeasures!$A$2:$MM$2,0),FALSE)</f>
        <v>2</v>
      </c>
      <c r="E24" s="79">
        <f>VLOOKUP($A24,GapMeasures!$A$2:$LA$3000,MATCH(E$2,GapMeasures!$A$2:$LA$2,0),FALSE)</f>
        <v>-0.45626155008788777</v>
      </c>
      <c r="F24" s="79">
        <f>VLOOKUP($A24,InflationMeasures!$A$2:$LM$3000,MATCH(F$2,InflationMeasures!$A$2:$LM$2,0),FALSE)</f>
        <v>1.9533111005240578</v>
      </c>
      <c r="G24" s="25">
        <v>22051</v>
      </c>
      <c r="H24" s="24" t="e">
        <f t="shared" si="0"/>
        <v>#N/A</v>
      </c>
      <c r="I24" s="24">
        <f>VLOOKUP($A24,FedFundsRates!$A$2:$MM$3000,MATCH("FedFundsRate",FedFundsRates!$A$2:$MM$2,0),FALSE)</f>
        <v>3.6966666666666668</v>
      </c>
      <c r="L24" s="14" t="s">
        <v>32</v>
      </c>
      <c r="M24" s="14" t="s">
        <v>60</v>
      </c>
      <c r="S24" s="3" t="s">
        <v>69</v>
      </c>
      <c r="T24" s="3" t="s">
        <v>70</v>
      </c>
    </row>
    <row r="25" spans="1:20" x14ac:dyDescent="0.25">
      <c r="A25" s="6">
        <v>22143</v>
      </c>
      <c r="B25" s="79">
        <f>VLOOKUP($A25,FedFundsRates!$A$2:$MM$3000,MATCH(B$2,FedFundsRates!$A$2:$MM$2,0),FALSE)</f>
        <v>3.6966666666666668</v>
      </c>
      <c r="C25" s="79" t="e">
        <f>VLOOKUP($A25,NaturalRateMeasures!$A$2:$MK$3000,MATCH(C$2,NaturalRateMeasures!$A$2:$MK$2,0),FALSE)</f>
        <v>#N/A</v>
      </c>
      <c r="D25" s="79">
        <f>VLOOKUP($A25,InflationTargetMeasures!$A$2:$MM$3000,MATCH(D$2,InflationTargetMeasures!$A$2:$MM$2,0),FALSE)</f>
        <v>2</v>
      </c>
      <c r="E25" s="79">
        <f>VLOOKUP($A25,GapMeasures!$A$2:$LA$3000,MATCH(E$2,GapMeasures!$A$2:$LA$2,0),FALSE)</f>
        <v>-0.96234813945278197</v>
      </c>
      <c r="F25" s="79">
        <f>VLOOKUP($A25,InflationMeasures!$A$2:$LM$3000,MATCH(F$2,InflationMeasures!$A$2:$LM$2,0),FALSE)</f>
        <v>1.6741599621391545</v>
      </c>
      <c r="G25" s="25">
        <v>22143</v>
      </c>
      <c r="H25" s="24" t="e">
        <f t="shared" si="0"/>
        <v>#N/A</v>
      </c>
      <c r="I25" s="24">
        <f>VLOOKUP($A25,FedFundsRates!$A$2:$MM$3000,MATCH("FedFundsRate",FedFundsRates!$A$2:$MM$2,0),FALSE)</f>
        <v>2.936666666666667</v>
      </c>
      <c r="L25" s="14" t="s">
        <v>33</v>
      </c>
      <c r="M25" s="14" t="s">
        <v>61</v>
      </c>
      <c r="S25" s="2" t="s">
        <v>0</v>
      </c>
      <c r="T25" s="2" t="s">
        <v>35</v>
      </c>
    </row>
    <row r="26" spans="1:20" x14ac:dyDescent="0.25">
      <c r="A26" s="6">
        <v>22235</v>
      </c>
      <c r="B26" s="79">
        <f>VLOOKUP($A26,FedFundsRates!$A$2:$MM$3000,MATCH(B$2,FedFundsRates!$A$2:$MM$2,0),FALSE)</f>
        <v>2.936666666666667</v>
      </c>
      <c r="C26" s="79" t="e">
        <f>VLOOKUP($A26,NaturalRateMeasures!$A$2:$MK$3000,MATCH(C$2,NaturalRateMeasures!$A$2:$MK$2,0),FALSE)</f>
        <v>#N/A</v>
      </c>
      <c r="D26" s="79">
        <f>VLOOKUP($A26,InflationTargetMeasures!$A$2:$MM$3000,MATCH(D$2,InflationTargetMeasures!$A$2:$MM$2,0),FALSE)</f>
        <v>2</v>
      </c>
      <c r="E26" s="79">
        <f>VLOOKUP($A26,GapMeasures!$A$2:$LA$3000,MATCH(E$2,GapMeasures!$A$2:$LA$2,0),FALSE)</f>
        <v>-3.1888602539273099</v>
      </c>
      <c r="F26" s="79">
        <f>VLOOKUP($A26,InflationMeasures!$A$2:$LM$3000,MATCH(F$2,InflationMeasures!$A$2:$LM$2,0),FALSE)</f>
        <v>1.4174802964357136</v>
      </c>
      <c r="G26" s="25">
        <v>22235</v>
      </c>
      <c r="H26" s="24" t="e">
        <f t="shared" si="0"/>
        <v>#N/A</v>
      </c>
      <c r="I26" s="24">
        <f>VLOOKUP($A26,FedFundsRates!$A$2:$MM$3000,MATCH("FedFundsRate",FedFundsRates!$A$2:$MM$2,0),FALSE)</f>
        <v>2.2966666666666669</v>
      </c>
      <c r="L26" s="14" t="s">
        <v>34</v>
      </c>
      <c r="M26" s="14" t="s">
        <v>62</v>
      </c>
      <c r="S26" s="2" t="s">
        <v>1</v>
      </c>
      <c r="T26" s="2" t="s">
        <v>36</v>
      </c>
    </row>
    <row r="27" spans="1:20" x14ac:dyDescent="0.25">
      <c r="A27" s="6">
        <v>22327</v>
      </c>
      <c r="B27" s="79">
        <f>VLOOKUP($A27,FedFundsRates!$A$2:$MM$3000,MATCH(B$2,FedFundsRates!$A$2:$MM$2,0),FALSE)</f>
        <v>2.2966666666666669</v>
      </c>
      <c r="C27" s="79">
        <f>VLOOKUP($A27,NaturalRateMeasures!$A$2:$MK$3000,MATCH(C$2,NaturalRateMeasures!$A$2:$MK$2,0),FALSE)</f>
        <v>5.6</v>
      </c>
      <c r="D27" s="79">
        <f>VLOOKUP($A27,InflationTargetMeasures!$A$2:$MM$3000,MATCH(D$2,InflationTargetMeasures!$A$2:$MM$2,0),FALSE)</f>
        <v>2</v>
      </c>
      <c r="E27" s="79">
        <f>VLOOKUP($A27,GapMeasures!$A$2:$LA$3000,MATCH(E$2,GapMeasures!$A$2:$LA$2,0),FALSE)</f>
        <v>-3.4873357903544124</v>
      </c>
      <c r="F27" s="79">
        <f>VLOOKUP($A27,InflationMeasures!$A$2:$LM$3000,MATCH(F$2,InflationMeasures!$A$2:$LM$2,0),FALSE)</f>
        <v>1.2782175315156907</v>
      </c>
      <c r="G27" s="25">
        <v>22327</v>
      </c>
      <c r="H27" s="24">
        <f t="shared" si="0"/>
        <v>4.7736584020963297</v>
      </c>
      <c r="I27" s="24">
        <f>VLOOKUP($A27,FedFundsRates!$A$2:$MM$3000,MATCH("FedFundsRate",FedFundsRates!$A$2:$MM$2,0),FALSE)</f>
        <v>2.0033333333333334</v>
      </c>
    </row>
    <row r="28" spans="1:20" x14ac:dyDescent="0.25">
      <c r="A28" s="6">
        <v>22416</v>
      </c>
      <c r="B28" s="79">
        <f>VLOOKUP($A28,FedFundsRates!$A$2:$MM$3000,MATCH(B$2,FedFundsRates!$A$2:$MM$2,0),FALSE)</f>
        <v>2.0033333333333334</v>
      </c>
      <c r="C28" s="79">
        <f>VLOOKUP($A28,NaturalRateMeasures!$A$2:$MK$3000,MATCH(C$2,NaturalRateMeasures!$A$2:$MK$2,0),FALSE)</f>
        <v>6.1516999999999999</v>
      </c>
      <c r="D28" s="79">
        <f>VLOOKUP($A28,InflationTargetMeasures!$A$2:$MM$3000,MATCH(D$2,InflationTargetMeasures!$A$2:$MM$2,0),FALSE)</f>
        <v>2</v>
      </c>
      <c r="E28" s="79">
        <f>VLOOKUP($A28,GapMeasures!$A$2:$LA$3000,MATCH(E$2,GapMeasures!$A$2:$LA$2,0),FALSE)</f>
        <v>-2.7784416300940595</v>
      </c>
      <c r="F28" s="79">
        <f>VLOOKUP($A28,InflationMeasures!$A$2:$LM$3000,MATCH(F$2,InflationMeasures!$A$2:$LM$2,0),FALSE)</f>
        <v>1.2207943925233611</v>
      </c>
      <c r="G28" s="25">
        <v>22416</v>
      </c>
      <c r="H28" s="24">
        <f t="shared" si="0"/>
        <v>5.5936707737380118</v>
      </c>
      <c r="I28" s="24">
        <f>VLOOKUP($A28,FedFundsRates!$A$2:$MM$3000,MATCH("FedFundsRate",FedFundsRates!$A$2:$MM$2,0),FALSE)</f>
        <v>1.7333333333333332</v>
      </c>
      <c r="L28" s="19" t="s">
        <v>73</v>
      </c>
    </row>
    <row r="29" spans="1:20" x14ac:dyDescent="0.25">
      <c r="A29" s="6">
        <v>22508</v>
      </c>
      <c r="B29" s="79">
        <f>VLOOKUP($A29,FedFundsRates!$A$2:$MM$3000,MATCH(B$2,FedFundsRates!$A$2:$MM$2,0),FALSE)</f>
        <v>1.7333333333333332</v>
      </c>
      <c r="C29" s="79">
        <f>VLOOKUP($A29,NaturalRateMeasures!$A$2:$MK$3000,MATCH(C$2,NaturalRateMeasures!$A$2:$MK$2,0),FALSE)</f>
        <v>6.0655000000000001</v>
      </c>
      <c r="D29" s="79">
        <f>VLOOKUP($A29,InflationTargetMeasures!$A$2:$MM$3000,MATCH(D$2,InflationTargetMeasures!$A$2:$MM$2,0),FALSE)</f>
        <v>2</v>
      </c>
      <c r="E29" s="79">
        <f>VLOOKUP($A29,GapMeasures!$A$2:$LA$3000,MATCH(E$2,GapMeasures!$A$2:$LA$2,0),FALSE)</f>
        <v>-1.8814952504077209</v>
      </c>
      <c r="F29" s="79">
        <f>VLOOKUP($A29,InflationMeasures!$A$2:$LM$3000,MATCH(F$2,InflationMeasures!$A$2:$LM$2,0),FALSE)</f>
        <v>1.2684005352882943</v>
      </c>
      <c r="G29" s="25">
        <v>22508</v>
      </c>
      <c r="H29" s="24">
        <f t="shared" si="0"/>
        <v>6.0273531777285818</v>
      </c>
      <c r="I29" s="24">
        <f>VLOOKUP($A29,FedFundsRates!$A$2:$MM$3000,MATCH("FedFundsRate",FedFundsRates!$A$2:$MM$2,0),FALSE)</f>
        <v>1.6833333333333333</v>
      </c>
      <c r="L29" s="20">
        <v>0</v>
      </c>
      <c r="Q29" s="8"/>
      <c r="R29" s="7" t="s">
        <v>66</v>
      </c>
      <c r="S29" s="7" t="s">
        <v>83</v>
      </c>
    </row>
    <row r="30" spans="1:20" x14ac:dyDescent="0.25">
      <c r="A30" s="6">
        <v>22600</v>
      </c>
      <c r="B30" s="79">
        <f>VLOOKUP($A30,FedFundsRates!$A$2:$MM$3000,MATCH(B$2,FedFundsRates!$A$2:$MM$2,0),FALSE)</f>
        <v>1.6833333333333333</v>
      </c>
      <c r="C30" s="79">
        <f>VLOOKUP($A30,NaturalRateMeasures!$A$2:$MK$3000,MATCH(C$2,NaturalRateMeasures!$A$2:$MK$2,0),FALSE)</f>
        <v>5.8964999999999996</v>
      </c>
      <c r="D30" s="79">
        <f>VLOOKUP($A30,InflationTargetMeasures!$A$2:$MM$3000,MATCH(D$2,InflationTargetMeasures!$A$2:$MM$2,0),FALSE)</f>
        <v>2</v>
      </c>
      <c r="E30" s="79">
        <f>VLOOKUP($A30,GapMeasures!$A$2:$LA$3000,MATCH(E$2,GapMeasures!$A$2:$LA$2,0),FALSE)</f>
        <v>-0.93500483068475815</v>
      </c>
      <c r="F30" s="79">
        <f>VLOOKUP($A30,InflationMeasures!$A$2:$LM$3000,MATCH(F$2,InflationMeasures!$A$2:$LM$2,0),FALSE)</f>
        <v>1.1830887896537856</v>
      </c>
      <c r="G30" s="25">
        <v>22600</v>
      </c>
      <c r="H30" s="24">
        <f t="shared" si="0"/>
        <v>6.2036307691382993</v>
      </c>
      <c r="I30" s="24">
        <f>VLOOKUP($A30,FedFundsRates!$A$2:$MM$3000,MATCH("FedFundsRate",FedFundsRates!$A$2:$MM$2,0),FALSE)</f>
        <v>2.4</v>
      </c>
      <c r="L30" s="19" t="s">
        <v>74</v>
      </c>
      <c r="Q30" s="21">
        <v>44607</v>
      </c>
      <c r="R30" s="22">
        <f>VLOOKUP(Q30,$G$2:$I$2470,2,FALSE)</f>
        <v>6.5937362130429591</v>
      </c>
      <c r="S30" s="22">
        <f>VLOOKUP(Q30,$G$2:$I$2470,3,FALSE)</f>
        <v>0.12</v>
      </c>
    </row>
    <row r="31" spans="1:20" x14ac:dyDescent="0.25">
      <c r="A31" s="6">
        <v>22692</v>
      </c>
      <c r="B31" s="79">
        <f>VLOOKUP($A31,FedFundsRates!$A$2:$MM$3000,MATCH(B$2,FedFundsRates!$A$2:$MM$2,0),FALSE)</f>
        <v>2.4</v>
      </c>
      <c r="C31" s="79">
        <f>VLOOKUP($A31,NaturalRateMeasures!$A$2:$MK$3000,MATCH(C$2,NaturalRateMeasures!$A$2:$MK$2,0),FALSE)</f>
        <v>5.5518000000000001</v>
      </c>
      <c r="D31" s="79">
        <f>VLOOKUP($A31,InflationTargetMeasures!$A$2:$MM$3000,MATCH(D$2,InflationTargetMeasures!$A$2:$MM$2,0),FALSE)</f>
        <v>2</v>
      </c>
      <c r="E31" s="79">
        <f>VLOOKUP($A31,GapMeasures!$A$2:$LA$3000,MATCH(E$2,GapMeasures!$A$2:$LA$2,0),FALSE)</f>
        <v>-0.17517645527499776</v>
      </c>
      <c r="F31" s="79">
        <f>VLOOKUP($A31,InflationMeasures!$A$2:$LM$3000,MATCH(F$2,InflationMeasures!$A$2:$LM$2,0),FALSE)</f>
        <v>1.3778729809529322</v>
      </c>
      <c r="G31" s="25">
        <v>22692</v>
      </c>
      <c r="H31" s="24">
        <f t="shared" si="0"/>
        <v>6.5310212437918986</v>
      </c>
      <c r="I31" s="24">
        <f>VLOOKUP($A31,FedFundsRates!$A$2:$MM$3000,MATCH("FedFundsRate",FedFundsRates!$A$2:$MM$2,0),FALSE)</f>
        <v>2.4566666666666666</v>
      </c>
      <c r="L31" s="20">
        <v>0.5</v>
      </c>
      <c r="Q31" s="21">
        <v>44696</v>
      </c>
      <c r="R31" s="22">
        <f>VLOOKUP(Q31,$G$2:$I$2470,2,FALSE)</f>
        <v>5.9733909932534859</v>
      </c>
      <c r="S31" s="22" t="e">
        <f>VLOOKUP(Q31,$G$2:$I$2470,3,FALSE)</f>
        <v>#N/A</v>
      </c>
    </row>
    <row r="32" spans="1:20" x14ac:dyDescent="0.25">
      <c r="A32" s="6">
        <v>22781</v>
      </c>
      <c r="B32" s="79">
        <f>VLOOKUP($A32,FedFundsRates!$A$2:$MM$3000,MATCH(B$2,FedFundsRates!$A$2:$MM$2,0),FALSE)</f>
        <v>2.4566666666666666</v>
      </c>
      <c r="C32" s="79">
        <f>VLOOKUP($A32,NaturalRateMeasures!$A$2:$MK$3000,MATCH(C$2,NaturalRateMeasures!$A$2:$MK$2,0),FALSE)</f>
        <v>4.7897999999999996</v>
      </c>
      <c r="D32" s="79">
        <f>VLOOKUP($A32,InflationTargetMeasures!$A$2:$MM$3000,MATCH(D$2,InflationTargetMeasures!$A$2:$MM$2,0),FALSE)</f>
        <v>2</v>
      </c>
      <c r="E32" s="79">
        <f>VLOOKUP($A32,GapMeasures!$A$2:$LA$3000,MATCH(E$2,GapMeasures!$A$2:$LA$2,0),FALSE)</f>
        <v>-0.29452279747486432</v>
      </c>
      <c r="F32" s="79">
        <f>VLOOKUP($A32,InflationMeasures!$A$2:$LM$3000,MATCH(F$2,InflationMeasures!$A$2:$LM$2,0),FALSE)</f>
        <v>1.4368976859599369</v>
      </c>
      <c r="G32" s="25">
        <v>22781</v>
      </c>
      <c r="H32" s="24">
        <f t="shared" si="0"/>
        <v>5.7978851302024728</v>
      </c>
      <c r="I32" s="24">
        <f>VLOOKUP($A32,FedFundsRates!$A$2:$MM$3000,MATCH("FedFundsRate",FedFundsRates!$A$2:$MM$2,0),FALSE)</f>
        <v>2.6066666666666669</v>
      </c>
    </row>
    <row r="33" spans="1:9" x14ac:dyDescent="0.25">
      <c r="A33" s="6">
        <v>22873</v>
      </c>
      <c r="B33" s="79">
        <f>VLOOKUP($A33,FedFundsRates!$A$2:$MM$3000,MATCH(B$2,FedFundsRates!$A$2:$MM$2,0),FALSE)</f>
        <v>2.6066666666666669</v>
      </c>
      <c r="C33" s="79">
        <f>VLOOKUP($A33,NaturalRateMeasures!$A$2:$MK$3000,MATCH(C$2,NaturalRateMeasures!$A$2:$MK$2,0),FALSE)</f>
        <v>4.5693999999999999</v>
      </c>
      <c r="D33" s="79">
        <f>VLOOKUP($A33,InflationTargetMeasures!$A$2:$MM$3000,MATCH(D$2,InflationTargetMeasures!$A$2:$MM$2,0),FALSE)</f>
        <v>2</v>
      </c>
      <c r="E33" s="79">
        <f>VLOOKUP($A33,GapMeasures!$A$2:$LA$3000,MATCH(E$2,GapMeasures!$A$2:$LA$2,0),FALSE)</f>
        <v>-0.10791367853747269</v>
      </c>
      <c r="F33" s="79">
        <f>VLOOKUP($A33,InflationMeasures!$A$2:$LM$3000,MATCH(F$2,InflationMeasures!$A$2:$LM$2,0),FALSE)</f>
        <v>1.3272048261993463</v>
      </c>
      <c r="G33" s="25">
        <v>22873</v>
      </c>
      <c r="H33" s="24">
        <f t="shared" si="0"/>
        <v>5.5062504000302832</v>
      </c>
      <c r="I33" s="24">
        <f>VLOOKUP($A33,FedFundsRates!$A$2:$MM$3000,MATCH("FedFundsRate",FedFundsRates!$A$2:$MM$2,0),FALSE)</f>
        <v>2.8466666666666671</v>
      </c>
    </row>
    <row r="34" spans="1:9" x14ac:dyDescent="0.25">
      <c r="A34" s="6">
        <v>22965</v>
      </c>
      <c r="B34" s="79">
        <f>VLOOKUP($A34,FedFundsRates!$A$2:$MM$3000,MATCH(B$2,FedFundsRates!$A$2:$MM$2,0),FALSE)</f>
        <v>2.8466666666666671</v>
      </c>
      <c r="C34" s="79">
        <f>VLOOKUP($A34,NaturalRateMeasures!$A$2:$MK$3000,MATCH(C$2,NaturalRateMeasures!$A$2:$MK$2,0),FALSE)</f>
        <v>3.9864000000000002</v>
      </c>
      <c r="D34" s="79">
        <f>VLOOKUP($A34,InflationTargetMeasures!$A$2:$MM$3000,MATCH(D$2,InflationTargetMeasures!$A$2:$MM$2,0),FALSE)</f>
        <v>2</v>
      </c>
      <c r="E34" s="79">
        <f>VLOOKUP($A34,GapMeasures!$A$2:$LA$3000,MATCH(E$2,GapMeasures!$A$2:$LA$2,0),FALSE)</f>
        <v>-0.81901162740127909</v>
      </c>
      <c r="F34" s="79">
        <f>VLOOKUP($A34,InflationMeasures!$A$2:$LM$3000,MATCH(F$2,InflationMeasures!$A$2:$LM$2,0),FALSE)</f>
        <v>1.2724250587493602</v>
      </c>
      <c r="G34" s="25">
        <v>22965</v>
      </c>
      <c r="H34" s="24">
        <f t="shared" si="0"/>
        <v>4.4855317744234009</v>
      </c>
      <c r="I34" s="24">
        <f>VLOOKUP($A34,FedFundsRates!$A$2:$MM$3000,MATCH("FedFundsRate",FedFundsRates!$A$2:$MM$2,0),FALSE)</f>
        <v>2.9233333333333333</v>
      </c>
    </row>
    <row r="35" spans="1:9" x14ac:dyDescent="0.25">
      <c r="A35" s="6">
        <v>23057</v>
      </c>
      <c r="B35" s="79">
        <f>VLOOKUP($A35,FedFundsRates!$A$2:$MM$3000,MATCH(B$2,FedFundsRates!$A$2:$MM$2,0),FALSE)</f>
        <v>2.9233333333333333</v>
      </c>
      <c r="C35" s="79">
        <f>VLOOKUP($A35,NaturalRateMeasures!$A$2:$MK$3000,MATCH(C$2,NaturalRateMeasures!$A$2:$MK$2,0),FALSE)</f>
        <v>3.9609999999999999</v>
      </c>
      <c r="D35" s="79">
        <f>VLOOKUP($A35,InflationTargetMeasures!$A$2:$MM$3000,MATCH(D$2,InflationTargetMeasures!$A$2:$MM$2,0),FALSE)</f>
        <v>2</v>
      </c>
      <c r="E35" s="79">
        <f>VLOOKUP($A35,GapMeasures!$A$2:$LA$3000,MATCH(E$2,GapMeasures!$A$2:$LA$2,0),FALSE)</f>
        <v>-0.77933589468551578</v>
      </c>
      <c r="F35" s="79">
        <f>VLOOKUP($A35,InflationMeasures!$A$2:$LM$3000,MATCH(F$2,InflationMeasures!$A$2:$LM$2,0),FALSE)</f>
        <v>1.2392210610473464</v>
      </c>
      <c r="G35" s="25">
        <v>23057</v>
      </c>
      <c r="H35" s="24">
        <f t="shared" si="0"/>
        <v>4.4301636442282621</v>
      </c>
      <c r="I35" s="24">
        <f>VLOOKUP($A35,FedFundsRates!$A$2:$MM$3000,MATCH("FedFundsRate",FedFundsRates!$A$2:$MM$2,0),FALSE)</f>
        <v>2.9666666666666668</v>
      </c>
    </row>
    <row r="36" spans="1:9" x14ac:dyDescent="0.25">
      <c r="A36" s="6">
        <v>23146</v>
      </c>
      <c r="B36" s="79">
        <f>VLOOKUP($A36,FedFundsRates!$A$2:$MM$3000,MATCH(B$2,FedFundsRates!$A$2:$MM$2,0),FALSE)</f>
        <v>2.9666666666666668</v>
      </c>
      <c r="C36" s="79">
        <f>VLOOKUP($A36,NaturalRateMeasures!$A$2:$MK$3000,MATCH(C$2,NaturalRateMeasures!$A$2:$MK$2,0),FALSE)</f>
        <v>3.9392</v>
      </c>
      <c r="D36" s="79">
        <f>VLOOKUP($A36,InflationTargetMeasures!$A$2:$MM$3000,MATCH(D$2,InflationTargetMeasures!$A$2:$MM$2,0),FALSE)</f>
        <v>2</v>
      </c>
      <c r="E36" s="79">
        <f>VLOOKUP($A36,GapMeasures!$A$2:$LA$3000,MATCH(E$2,GapMeasures!$A$2:$LA$2,0),FALSE)</f>
        <v>-0.72304886853041184</v>
      </c>
      <c r="F36" s="79">
        <f>VLOOKUP($A36,InflationMeasures!$A$2:$LM$3000,MATCH(F$2,InflationMeasures!$A$2:$LM$2,0),FALSE)</f>
        <v>1.2344976675389807</v>
      </c>
      <c r="G36" s="25">
        <v>23146</v>
      </c>
      <c r="H36" s="24">
        <f t="shared" si="0"/>
        <v>4.429422067043264</v>
      </c>
      <c r="I36" s="24">
        <f>VLOOKUP($A36,FedFundsRates!$A$2:$MM$3000,MATCH("FedFundsRate",FedFundsRates!$A$2:$MM$2,0),FALSE)</f>
        <v>2.9633333333333334</v>
      </c>
    </row>
    <row r="37" spans="1:9" x14ac:dyDescent="0.25">
      <c r="A37" s="6">
        <v>23238</v>
      </c>
      <c r="B37" s="79">
        <f>VLOOKUP($A37,FedFundsRates!$A$2:$MM$3000,MATCH(B$2,FedFundsRates!$A$2:$MM$2,0),FALSE)</f>
        <v>2.9633333333333334</v>
      </c>
      <c r="C37" s="79">
        <f>VLOOKUP($A37,NaturalRateMeasures!$A$2:$MK$3000,MATCH(C$2,NaturalRateMeasures!$A$2:$MK$2,0),FALSE)</f>
        <v>4.3281000000000001</v>
      </c>
      <c r="D37" s="79">
        <f>VLOOKUP($A37,InflationTargetMeasures!$A$2:$MM$3000,MATCH(D$2,InflationTargetMeasures!$A$2:$MM$2,0),FALSE)</f>
        <v>2</v>
      </c>
      <c r="E37" s="79">
        <f>VLOOKUP($A37,GapMeasures!$A$2:$LA$3000,MATCH(E$2,GapMeasures!$A$2:$LA$2,0),FALSE)</f>
        <v>0.38290306393819723</v>
      </c>
      <c r="F37" s="79">
        <f>VLOOKUP($A37,InflationMeasures!$A$2:$LM$3000,MATCH(F$2,InflationMeasures!$A$2:$LM$2,0),FALSE)</f>
        <v>1.2871399410297135</v>
      </c>
      <c r="G37" s="25">
        <v>23238</v>
      </c>
      <c r="H37" s="24">
        <f t="shared" si="0"/>
        <v>5.4502614435136696</v>
      </c>
      <c r="I37" s="24">
        <f>VLOOKUP($A37,FedFundsRates!$A$2:$MM$3000,MATCH("FedFundsRate",FedFundsRates!$A$2:$MM$2,0),FALSE)</f>
        <v>3.33</v>
      </c>
    </row>
    <row r="38" spans="1:9" x14ac:dyDescent="0.25">
      <c r="A38" s="6">
        <v>23330</v>
      </c>
      <c r="B38" s="79">
        <f>VLOOKUP($A38,FedFundsRates!$A$2:$MM$3000,MATCH(B$2,FedFundsRates!$A$2:$MM$2,0),FALSE)</f>
        <v>3.33</v>
      </c>
      <c r="C38" s="79">
        <f>VLOOKUP($A38,NaturalRateMeasures!$A$2:$MK$3000,MATCH(C$2,NaturalRateMeasures!$A$2:$MK$2,0),FALSE)</f>
        <v>4.0542999999999996</v>
      </c>
      <c r="D38" s="79">
        <f>VLOOKUP($A38,InflationTargetMeasures!$A$2:$MM$3000,MATCH(D$2,InflationTargetMeasures!$A$2:$MM$2,0),FALSE)</f>
        <v>2</v>
      </c>
      <c r="E38" s="79">
        <f>VLOOKUP($A38,GapMeasures!$A$2:$LA$3000,MATCH(E$2,GapMeasures!$A$2:$LA$2,0),FALSE)</f>
        <v>-4.1022608295590381E-2</v>
      </c>
      <c r="F38" s="79">
        <f>VLOOKUP($A38,InflationMeasures!$A$2:$LM$3000,MATCH(F$2,InflationMeasures!$A$2:$LM$2,0),FALSE)</f>
        <v>1.5903559907181952</v>
      </c>
      <c r="G38" s="25">
        <v>23330</v>
      </c>
      <c r="H38" s="24">
        <f t="shared" si="0"/>
        <v>5.419322681929498</v>
      </c>
      <c r="I38" s="24">
        <f>VLOOKUP($A38,FedFundsRates!$A$2:$MM$3000,MATCH("FedFundsRate",FedFundsRates!$A$2:$MM$2,0),FALSE)</f>
        <v>3.4533333333333331</v>
      </c>
    </row>
    <row r="39" spans="1:9" x14ac:dyDescent="0.25">
      <c r="A39" s="6">
        <v>23422</v>
      </c>
      <c r="B39" s="79">
        <f>VLOOKUP($A39,FedFundsRates!$A$2:$MM$3000,MATCH(B$2,FedFundsRates!$A$2:$MM$2,0),FALSE)</f>
        <v>3.4533333333333331</v>
      </c>
      <c r="C39" s="79">
        <f>VLOOKUP($A39,NaturalRateMeasures!$A$2:$MK$3000,MATCH(C$2,NaturalRateMeasures!$A$2:$MK$2,0),FALSE)</f>
        <v>4.3848000000000003</v>
      </c>
      <c r="D39" s="79">
        <f>VLOOKUP($A39,InflationTargetMeasures!$A$2:$MM$3000,MATCH(D$2,InflationTargetMeasures!$A$2:$MM$2,0),FALSE)</f>
        <v>2</v>
      </c>
      <c r="E39" s="79">
        <f>VLOOKUP($A39,GapMeasures!$A$2:$LA$3000,MATCH(E$2,GapMeasures!$A$2:$LA$2,0),FALSE)</f>
        <v>0.98228499586104456</v>
      </c>
      <c r="F39" s="79">
        <f>VLOOKUP($A39,InflationMeasures!$A$2:$LM$3000,MATCH(F$2,InflationMeasures!$A$2:$LM$2,0),FALSE)</f>
        <v>1.6809566787003405</v>
      </c>
      <c r="G39" s="25">
        <v>23422</v>
      </c>
      <c r="H39" s="24">
        <f t="shared" si="0"/>
        <v>6.3973775159810335</v>
      </c>
      <c r="I39" s="24">
        <f>VLOOKUP($A39,FedFundsRates!$A$2:$MM$3000,MATCH("FedFundsRate",FedFundsRates!$A$2:$MM$2,0),FALSE)</f>
        <v>3.4633333333333334</v>
      </c>
    </row>
    <row r="40" spans="1:9" x14ac:dyDescent="0.25">
      <c r="A40" s="6">
        <v>23512</v>
      </c>
      <c r="B40" s="79">
        <f>VLOOKUP($A40,FedFundsRates!$A$2:$MM$3000,MATCH(B$2,FedFundsRates!$A$2:$MM$2,0),FALSE)</f>
        <v>3.4633333333333334</v>
      </c>
      <c r="C40" s="79">
        <f>VLOOKUP($A40,NaturalRateMeasures!$A$2:$MK$3000,MATCH(C$2,NaturalRateMeasures!$A$2:$MK$2,0),FALSE)</f>
        <v>4.3057999999999996</v>
      </c>
      <c r="D40" s="79">
        <f>VLOOKUP($A40,InflationTargetMeasures!$A$2:$MM$3000,MATCH(D$2,InflationTargetMeasures!$A$2:$MM$2,0),FALSE)</f>
        <v>2</v>
      </c>
      <c r="E40" s="79">
        <f>VLOOKUP($A40,GapMeasures!$A$2:$LA$3000,MATCH(E$2,GapMeasures!$A$2:$LA$2,0),FALSE)</f>
        <v>0.9853386462774103</v>
      </c>
      <c r="F40" s="79">
        <f>VLOOKUP($A40,InflationMeasures!$A$2:$LM$3000,MATCH(F$2,InflationMeasures!$A$2:$LM$2,0),FALSE)</f>
        <v>1.5959539196403361</v>
      </c>
      <c r="G40" s="25">
        <v>23512</v>
      </c>
      <c r="H40" s="24">
        <f t="shared" si="0"/>
        <v>6.1924002025992086</v>
      </c>
      <c r="I40" s="24">
        <f>VLOOKUP($A40,FedFundsRates!$A$2:$MM$3000,MATCH("FedFundsRate",FedFundsRates!$A$2:$MM$2,0),FALSE)</f>
        <v>3.49</v>
      </c>
    </row>
    <row r="41" spans="1:9" x14ac:dyDescent="0.25">
      <c r="A41" s="6">
        <v>23604</v>
      </c>
      <c r="B41" s="79">
        <f>VLOOKUP($A41,FedFundsRates!$A$2:$MM$3000,MATCH(B$2,FedFundsRates!$A$2:$MM$2,0),FALSE)</f>
        <v>3.49</v>
      </c>
      <c r="C41" s="79">
        <f>VLOOKUP($A41,NaturalRateMeasures!$A$2:$MK$3000,MATCH(C$2,NaturalRateMeasures!$A$2:$MK$2,0),FALSE)</f>
        <v>4.4211</v>
      </c>
      <c r="D41" s="79">
        <f>VLOOKUP($A41,InflationTargetMeasures!$A$2:$MM$3000,MATCH(D$2,InflationTargetMeasures!$A$2:$MM$2,0),FALSE)</f>
        <v>2</v>
      </c>
      <c r="E41" s="79">
        <f>VLOOKUP($A41,GapMeasures!$A$2:$LA$3000,MATCH(E$2,GapMeasures!$A$2:$LA$2,0),FALSE)</f>
        <v>1.4602049502235199</v>
      </c>
      <c r="F41" s="79">
        <f>VLOOKUP($A41,InflationMeasures!$A$2:$LM$3000,MATCH(F$2,InflationMeasures!$A$2:$LM$2,0),FALSE)</f>
        <v>1.4891115714045888</v>
      </c>
      <c r="G41" s="25">
        <v>23604</v>
      </c>
      <c r="H41" s="24">
        <f t="shared" si="0"/>
        <v>6.3848698322186435</v>
      </c>
      <c r="I41" s="24">
        <f>VLOOKUP($A41,FedFundsRates!$A$2:$MM$3000,MATCH("FedFundsRate",FedFundsRates!$A$2:$MM$2,0),FALSE)</f>
        <v>3.456666666666667</v>
      </c>
    </row>
    <row r="42" spans="1:9" x14ac:dyDescent="0.25">
      <c r="A42" s="6">
        <v>23696</v>
      </c>
      <c r="B42" s="79">
        <f>VLOOKUP($A42,FedFundsRates!$A$2:$MM$3000,MATCH(B$2,FedFundsRates!$A$2:$MM$2,0),FALSE)</f>
        <v>3.456666666666667</v>
      </c>
      <c r="C42" s="79">
        <f>VLOOKUP($A42,NaturalRateMeasures!$A$2:$MK$3000,MATCH(C$2,NaturalRateMeasures!$A$2:$MK$2,0),FALSE)</f>
        <v>4.1664000000000003</v>
      </c>
      <c r="D42" s="79">
        <f>VLOOKUP($A42,InflationTargetMeasures!$A$2:$MM$3000,MATCH(D$2,InflationTargetMeasures!$A$2:$MM$2,0),FALSE)</f>
        <v>2</v>
      </c>
      <c r="E42" s="79">
        <f>VLOOKUP($A42,GapMeasures!$A$2:$LA$3000,MATCH(E$2,GapMeasures!$A$2:$LA$2,0),FALSE)</f>
        <v>0.6883388737018481</v>
      </c>
      <c r="F42" s="79">
        <f>VLOOKUP($A42,InflationMeasures!$A$2:$LM$3000,MATCH(F$2,InflationMeasures!$A$2:$LM$2,0),FALSE)</f>
        <v>1.2534818941504211</v>
      </c>
      <c r="G42" s="25">
        <v>23696</v>
      </c>
      <c r="H42" s="24">
        <f t="shared" si="0"/>
        <v>5.3907922780765567</v>
      </c>
      <c r="I42" s="24">
        <f>VLOOKUP($A42,FedFundsRates!$A$2:$MM$3000,MATCH("FedFundsRate",FedFundsRates!$A$2:$MM$2,0),FALSE)</f>
        <v>3.5766666666666667</v>
      </c>
    </row>
    <row r="43" spans="1:9" x14ac:dyDescent="0.25">
      <c r="A43" s="6">
        <v>23788</v>
      </c>
      <c r="B43" s="79">
        <f>VLOOKUP($A43,FedFundsRates!$A$2:$MM$3000,MATCH(B$2,FedFundsRates!$A$2:$MM$2,0),FALSE)</f>
        <v>3.5766666666666667</v>
      </c>
      <c r="C43" s="79">
        <f>VLOOKUP($A43,NaturalRateMeasures!$A$2:$MK$3000,MATCH(C$2,NaturalRateMeasures!$A$2:$MK$2,0),FALSE)</f>
        <v>4.5792999999999999</v>
      </c>
      <c r="D43" s="79">
        <f>VLOOKUP($A43,InflationTargetMeasures!$A$2:$MM$3000,MATCH(D$2,InflationTargetMeasures!$A$2:$MM$2,0),FALSE)</f>
        <v>2</v>
      </c>
      <c r="E43" s="79">
        <f>VLOOKUP($A43,GapMeasures!$A$2:$LA$3000,MATCH(E$2,GapMeasures!$A$2:$LA$2,0),FALSE)</f>
        <v>2.0009051565354321</v>
      </c>
      <c r="F43" s="79">
        <f>VLOOKUP($A43,InflationMeasures!$A$2:$LM$3000,MATCH(F$2,InflationMeasures!$A$2:$LM$2,0),FALSE)</f>
        <v>1.2093642516365355</v>
      </c>
      <c r="G43" s="25">
        <v>23788</v>
      </c>
      <c r="H43" s="24">
        <f t="shared" si="0"/>
        <v>6.3937989557225183</v>
      </c>
      <c r="I43" s="24">
        <f>VLOOKUP($A43,FedFundsRates!$A$2:$MM$3000,MATCH("FedFundsRate",FedFundsRates!$A$2:$MM$2,0),FALSE)</f>
        <v>3.9766666666666666</v>
      </c>
    </row>
    <row r="44" spans="1:9" x14ac:dyDescent="0.25">
      <c r="A44" s="6">
        <v>23877</v>
      </c>
      <c r="B44" s="79">
        <f>VLOOKUP($A44,FedFundsRates!$A$2:$MM$3000,MATCH(B$2,FedFundsRates!$A$2:$MM$2,0),FALSE)</f>
        <v>3.9766666666666666</v>
      </c>
      <c r="C44" s="79">
        <f>VLOOKUP($A44,NaturalRateMeasures!$A$2:$MK$3000,MATCH(C$2,NaturalRateMeasures!$A$2:$MK$2,0),FALSE)</f>
        <v>4.5797999999999996</v>
      </c>
      <c r="D44" s="79">
        <f>VLOOKUP($A44,InflationTargetMeasures!$A$2:$MM$3000,MATCH(D$2,InflationTargetMeasures!$A$2:$MM$2,0),FALSE)</f>
        <v>2</v>
      </c>
      <c r="E44" s="79">
        <f>VLOOKUP($A44,GapMeasures!$A$2:$LA$3000,MATCH(E$2,GapMeasures!$A$2:$LA$2,0),FALSE)</f>
        <v>2.1937070148638349</v>
      </c>
      <c r="F44" s="79">
        <f>VLOOKUP($A44,InflationMeasures!$A$2:$LM$3000,MATCH(F$2,InflationMeasures!$A$2:$LM$2,0),FALSE)</f>
        <v>1.2279440234526096</v>
      </c>
      <c r="G44" s="25">
        <v>23877</v>
      </c>
      <c r="H44" s="24">
        <f t="shared" si="0"/>
        <v>6.5185695426108312</v>
      </c>
      <c r="I44" s="24">
        <f>VLOOKUP($A44,FedFundsRates!$A$2:$MM$3000,MATCH("FedFundsRate",FedFundsRates!$A$2:$MM$2,0),FALSE)</f>
        <v>4.0799999999999992</v>
      </c>
    </row>
    <row r="45" spans="1:9" x14ac:dyDescent="0.25">
      <c r="A45" s="6">
        <v>23969</v>
      </c>
      <c r="B45" s="79">
        <f>VLOOKUP($A45,FedFundsRates!$A$2:$MM$3000,MATCH(B$2,FedFundsRates!$A$2:$MM$2,0),FALSE)</f>
        <v>4.0799999999999992</v>
      </c>
      <c r="C45" s="79">
        <f>VLOOKUP($A45,NaturalRateMeasures!$A$2:$MK$3000,MATCH(C$2,NaturalRateMeasures!$A$2:$MK$2,0),FALSE)</f>
        <v>4.8457999999999997</v>
      </c>
      <c r="D45" s="79">
        <f>VLOOKUP($A45,InflationTargetMeasures!$A$2:$MM$3000,MATCH(D$2,InflationTargetMeasures!$A$2:$MM$2,0),FALSE)</f>
        <v>2</v>
      </c>
      <c r="E45" s="79">
        <f>VLOOKUP($A45,GapMeasures!$A$2:$LA$3000,MATCH(E$2,GapMeasures!$A$2:$LA$2,0),FALSE)</f>
        <v>3.3285635225378907</v>
      </c>
      <c r="F45" s="79">
        <f>VLOOKUP($A45,InflationMeasures!$A$2:$LM$3000,MATCH(F$2,InflationMeasures!$A$2:$LM$2,0),FALSE)</f>
        <v>1.2631695074190485</v>
      </c>
      <c r="G45" s="25">
        <v>23969</v>
      </c>
      <c r="H45" s="24">
        <f t="shared" si="0"/>
        <v>7.404836022397518</v>
      </c>
      <c r="I45" s="24">
        <f>VLOOKUP($A45,FedFundsRates!$A$2:$MM$3000,MATCH("FedFundsRate",FedFundsRates!$A$2:$MM$2,0),FALSE)</f>
        <v>4.0766666666666671</v>
      </c>
    </row>
    <row r="46" spans="1:9" x14ac:dyDescent="0.25">
      <c r="A46" s="6">
        <v>24061</v>
      </c>
      <c r="B46" s="79">
        <f>VLOOKUP($A46,FedFundsRates!$A$2:$MM$3000,MATCH(B$2,FedFundsRates!$A$2:$MM$2,0),FALSE)</f>
        <v>4.0766666666666671</v>
      </c>
      <c r="C46" s="79">
        <f>VLOOKUP($A46,NaturalRateMeasures!$A$2:$MK$3000,MATCH(C$2,NaturalRateMeasures!$A$2:$MK$2,0),FALSE)</f>
        <v>5.0810000000000004</v>
      </c>
      <c r="D46" s="79">
        <f>VLOOKUP($A46,InflationTargetMeasures!$A$2:$MM$3000,MATCH(D$2,InflationTargetMeasures!$A$2:$MM$2,0),FALSE)</f>
        <v>2</v>
      </c>
      <c r="E46" s="79">
        <f>VLOOKUP($A46,GapMeasures!$A$2:$LA$3000,MATCH(E$2,GapMeasures!$A$2:$LA$2,0),FALSE)</f>
        <v>4.555767553378911</v>
      </c>
      <c r="F46" s="79">
        <f>VLOOKUP($A46,InflationMeasures!$A$2:$LM$3000,MATCH(F$2,InflationMeasures!$A$2:$LM$2,0),FALSE)</f>
        <v>1.342503438789544</v>
      </c>
      <c r="G46" s="25">
        <v>24061</v>
      </c>
      <c r="H46" s="24">
        <f t="shared" si="0"/>
        <v>8.3726389348737715</v>
      </c>
      <c r="I46" s="24">
        <f>VLOOKUP($A46,FedFundsRates!$A$2:$MM$3000,MATCH("FedFundsRate",FedFundsRates!$A$2:$MM$2,0),FALSE)</f>
        <v>4.166666666666667</v>
      </c>
    </row>
    <row r="47" spans="1:9" x14ac:dyDescent="0.25">
      <c r="A47" s="6">
        <v>24153</v>
      </c>
      <c r="B47" s="79">
        <f>VLOOKUP($A47,FedFundsRates!$A$2:$MM$3000,MATCH(B$2,FedFundsRates!$A$2:$MM$2,0),FALSE)</f>
        <v>4.166666666666667</v>
      </c>
      <c r="C47" s="79">
        <f>VLOOKUP($A47,NaturalRateMeasures!$A$2:$MK$3000,MATCH(C$2,NaturalRateMeasures!$A$2:$MK$2,0),FALSE)</f>
        <v>5.3470000000000004</v>
      </c>
      <c r="D47" s="79">
        <f>VLOOKUP($A47,InflationTargetMeasures!$A$2:$MM$3000,MATCH(D$2,InflationTargetMeasures!$A$2:$MM$2,0),FALSE)</f>
        <v>2</v>
      </c>
      <c r="E47" s="79">
        <f>VLOOKUP($A47,GapMeasures!$A$2:$LA$3000,MATCH(E$2,GapMeasures!$A$2:$LA$2,0),FALSE)</f>
        <v>5.9244692913161865</v>
      </c>
      <c r="F47" s="79">
        <f>VLOOKUP($A47,InflationMeasures!$A$2:$LM$3000,MATCH(F$2,InflationMeasures!$A$2:$LM$2,0),FALSE)</f>
        <v>1.4634948476211385</v>
      </c>
      <c r="G47" s="25">
        <v>24153</v>
      </c>
      <c r="H47" s="24">
        <f t="shared" si="0"/>
        <v>9.5044769170898018</v>
      </c>
      <c r="I47" s="24">
        <f>VLOOKUP($A47,FedFundsRates!$A$2:$MM$3000,MATCH("FedFundsRate",FedFundsRates!$A$2:$MM$2,0),FALSE)</f>
        <v>4.5599999999999996</v>
      </c>
    </row>
    <row r="48" spans="1:9" x14ac:dyDescent="0.25">
      <c r="A48" s="6">
        <v>24242</v>
      </c>
      <c r="B48" s="79">
        <f>VLOOKUP($A48,FedFundsRates!$A$2:$MM$3000,MATCH(B$2,FedFundsRates!$A$2:$MM$2,0),FALSE)</f>
        <v>4.5599999999999996</v>
      </c>
      <c r="C48" s="79">
        <f>VLOOKUP($A48,NaturalRateMeasures!$A$2:$MK$3000,MATCH(C$2,NaturalRateMeasures!$A$2:$MK$2,0),FALSE)</f>
        <v>5.1645000000000003</v>
      </c>
      <c r="D48" s="79">
        <f>VLOOKUP($A48,InflationTargetMeasures!$A$2:$MM$3000,MATCH(D$2,InflationTargetMeasures!$A$2:$MM$2,0),FALSE)</f>
        <v>2</v>
      </c>
      <c r="E48" s="79">
        <f>VLOOKUP($A48,GapMeasures!$A$2:$LA$3000,MATCH(E$2,GapMeasures!$A$2:$LA$2,0),FALSE)</f>
        <v>5.1165549082607686</v>
      </c>
      <c r="F48" s="79">
        <f>VLOOKUP($A48,InflationMeasures!$A$2:$LM$3000,MATCH(F$2,InflationMeasures!$A$2:$LM$2,0),FALSE)</f>
        <v>1.9671056226435946</v>
      </c>
      <c r="G48" s="25">
        <v>24242</v>
      </c>
      <c r="H48" s="24">
        <f t="shared" si="0"/>
        <v>9.6734358880957778</v>
      </c>
      <c r="I48" s="24">
        <f>VLOOKUP($A48,FedFundsRates!$A$2:$MM$3000,MATCH("FedFundsRate",FedFundsRates!$A$2:$MM$2,0),FALSE)</f>
        <v>4.9133333333333331</v>
      </c>
    </row>
    <row r="49" spans="1:9" x14ac:dyDescent="0.25">
      <c r="A49" s="6">
        <v>24334</v>
      </c>
      <c r="B49" s="79">
        <f>VLOOKUP($A49,FedFundsRates!$A$2:$MM$3000,MATCH(B$2,FedFundsRates!$A$2:$MM$2,0),FALSE)</f>
        <v>4.9133333333333331</v>
      </c>
      <c r="C49" s="79">
        <f>VLOOKUP($A49,NaturalRateMeasures!$A$2:$MK$3000,MATCH(C$2,NaturalRateMeasures!$A$2:$MK$2,0),FALSE)</f>
        <v>5.1856</v>
      </c>
      <c r="D49" s="79">
        <f>VLOOKUP($A49,InflationTargetMeasures!$A$2:$MM$3000,MATCH(D$2,InflationTargetMeasures!$A$2:$MM$2,0),FALSE)</f>
        <v>2</v>
      </c>
      <c r="E49" s="79">
        <f>VLOOKUP($A49,GapMeasures!$A$2:$LA$3000,MATCH(E$2,GapMeasures!$A$2:$LA$2,0),FALSE)</f>
        <v>4.8355976704257735</v>
      </c>
      <c r="F49" s="79">
        <f>VLOOKUP($A49,InflationMeasures!$A$2:$LM$3000,MATCH(F$2,InflationMeasures!$A$2:$LM$2,0),FALSE)</f>
        <v>2.4893779278788664</v>
      </c>
      <c r="G49" s="25">
        <v>24334</v>
      </c>
      <c r="H49" s="24">
        <f t="shared" si="0"/>
        <v>10.337465727031187</v>
      </c>
      <c r="I49" s="24">
        <f>VLOOKUP($A49,FedFundsRates!$A$2:$MM$3000,MATCH("FedFundsRate",FedFundsRates!$A$2:$MM$2,0),FALSE)</f>
        <v>5.41</v>
      </c>
    </row>
    <row r="50" spans="1:9" x14ac:dyDescent="0.25">
      <c r="A50" s="6">
        <v>24426</v>
      </c>
      <c r="B50" s="79">
        <f>VLOOKUP($A50,FedFundsRates!$A$2:$MM$3000,MATCH(B$2,FedFundsRates!$A$2:$MM$2,0),FALSE)</f>
        <v>5.41</v>
      </c>
      <c r="C50" s="79">
        <f>VLOOKUP($A50,NaturalRateMeasures!$A$2:$MK$3000,MATCH(C$2,NaturalRateMeasures!$A$2:$MK$2,0),FALSE)</f>
        <v>5.2115999999999998</v>
      </c>
      <c r="D50" s="79">
        <f>VLOOKUP($A50,InflationTargetMeasures!$A$2:$MM$3000,MATCH(D$2,InflationTargetMeasures!$A$2:$MM$2,0),FALSE)</f>
        <v>2</v>
      </c>
      <c r="E50" s="79">
        <f>VLOOKUP($A50,GapMeasures!$A$2:$LA$3000,MATCH(E$2,GapMeasures!$A$2:$LA$2,0),FALSE)</f>
        <v>4.5431052448872302</v>
      </c>
      <c r="F50" s="79">
        <f>VLOOKUP($A50,InflationMeasures!$A$2:$LM$3000,MATCH(F$2,InflationMeasures!$A$2:$LM$2,0),FALSE)</f>
        <v>3.034909604213043</v>
      </c>
      <c r="G50" s="25">
        <v>24426</v>
      </c>
      <c r="H50" s="24">
        <f t="shared" si="0"/>
        <v>11.035517028763179</v>
      </c>
      <c r="I50" s="24">
        <f>VLOOKUP($A50,FedFundsRates!$A$2:$MM$3000,MATCH("FedFundsRate",FedFundsRates!$A$2:$MM$2,0),FALSE)</f>
        <v>5.5633333333333326</v>
      </c>
    </row>
    <row r="51" spans="1:9" x14ac:dyDescent="0.25">
      <c r="A51" s="6">
        <v>24518</v>
      </c>
      <c r="B51" s="79">
        <f>VLOOKUP($A51,FedFundsRates!$A$2:$MM$3000,MATCH(B$2,FedFundsRates!$A$2:$MM$2,0),FALSE)</f>
        <v>5.5633333333333326</v>
      </c>
      <c r="C51" s="79">
        <f>VLOOKUP($A51,NaturalRateMeasures!$A$2:$MK$3000,MATCH(C$2,NaturalRateMeasures!$A$2:$MK$2,0),FALSE)</f>
        <v>5.1460999999999997</v>
      </c>
      <c r="D51" s="79">
        <f>VLOOKUP($A51,InflationTargetMeasures!$A$2:$MM$3000,MATCH(D$2,InflationTargetMeasures!$A$2:$MM$2,0),FALSE)</f>
        <v>2</v>
      </c>
      <c r="E51" s="79">
        <f>VLOOKUP($A51,GapMeasures!$A$2:$LA$3000,MATCH(E$2,GapMeasures!$A$2:$LA$2,0),FALSE)</f>
        <v>4.312044856264226</v>
      </c>
      <c r="F51" s="79">
        <f>VLOOKUP($A51,InflationMeasures!$A$2:$LM$3000,MATCH(F$2,InflationMeasures!$A$2:$LM$2,0),FALSE)</f>
        <v>3.0846523688617733</v>
      </c>
      <c r="G51" s="25">
        <v>24518</v>
      </c>
      <c r="H51" s="24">
        <f t="shared" si="0"/>
        <v>10.929100981424773</v>
      </c>
      <c r="I51" s="24">
        <f>VLOOKUP($A51,FedFundsRates!$A$2:$MM$3000,MATCH("FedFundsRate",FedFundsRates!$A$2:$MM$2,0),FALSE)</f>
        <v>4.8233333333333341</v>
      </c>
    </row>
    <row r="52" spans="1:9" x14ac:dyDescent="0.25">
      <c r="A52" s="6">
        <v>24607</v>
      </c>
      <c r="B52" s="79">
        <f>VLOOKUP($A52,FedFundsRates!$A$2:$MM$3000,MATCH(B$2,FedFundsRates!$A$2:$MM$2,0),FALSE)</f>
        <v>4.8233333333333341</v>
      </c>
      <c r="C52" s="79">
        <f>VLOOKUP($A52,NaturalRateMeasures!$A$2:$MK$3000,MATCH(C$2,NaturalRateMeasures!$A$2:$MK$2,0),FALSE)</f>
        <v>5.0034999999999998</v>
      </c>
      <c r="D52" s="79">
        <f>VLOOKUP($A52,InflationTargetMeasures!$A$2:$MM$3000,MATCH(D$2,InflationTargetMeasures!$A$2:$MM$2,0),FALSE)</f>
        <v>2</v>
      </c>
      <c r="E52" s="79">
        <f>VLOOKUP($A52,GapMeasures!$A$2:$LA$3000,MATCH(E$2,GapMeasures!$A$2:$LA$2,0),FALSE)</f>
        <v>3.2365203746846762</v>
      </c>
      <c r="F52" s="79">
        <f>VLOOKUP($A52,InflationMeasures!$A$2:$LM$3000,MATCH(F$2,InflationMeasures!$A$2:$LM$2,0),FALSE)</f>
        <v>2.9419645249450621</v>
      </c>
      <c r="G52" s="25">
        <v>24607</v>
      </c>
      <c r="H52" s="24">
        <f t="shared" si="0"/>
        <v>10.034706974759931</v>
      </c>
      <c r="I52" s="24">
        <f>VLOOKUP($A52,FedFundsRates!$A$2:$MM$3000,MATCH("FedFundsRate",FedFundsRates!$A$2:$MM$2,0),FALSE)</f>
        <v>3.99</v>
      </c>
    </row>
    <row r="53" spans="1:9" x14ac:dyDescent="0.25">
      <c r="A53" s="6">
        <v>24699</v>
      </c>
      <c r="B53" s="79">
        <f>VLOOKUP($A53,FedFundsRates!$A$2:$MM$3000,MATCH(B$2,FedFundsRates!$A$2:$MM$2,0),FALSE)</f>
        <v>3.99</v>
      </c>
      <c r="C53" s="79">
        <f>VLOOKUP($A53,NaturalRateMeasures!$A$2:$MK$3000,MATCH(C$2,NaturalRateMeasures!$A$2:$MK$2,0),FALSE)</f>
        <v>5.1151</v>
      </c>
      <c r="D53" s="79">
        <f>VLOOKUP($A53,InflationTargetMeasures!$A$2:$MM$3000,MATCH(D$2,InflationTargetMeasures!$A$2:$MM$2,0),FALSE)</f>
        <v>2</v>
      </c>
      <c r="E53" s="79">
        <f>VLOOKUP($A53,GapMeasures!$A$2:$LA$3000,MATCH(E$2,GapMeasures!$A$2:$LA$2,0),FALSE)</f>
        <v>3.080916712706633</v>
      </c>
      <c r="F53" s="79">
        <f>VLOOKUP($A53,InflationMeasures!$A$2:$LM$3000,MATCH(F$2,InflationMeasures!$A$2:$LM$2,0),FALSE)</f>
        <v>3.0294977411639668</v>
      </c>
      <c r="G53" s="25">
        <v>24699</v>
      </c>
      <c r="H53" s="24">
        <f t="shared" si="0"/>
        <v>10.199804968099265</v>
      </c>
      <c r="I53" s="24">
        <f>VLOOKUP($A53,FedFundsRates!$A$2:$MM$3000,MATCH("FedFundsRate",FedFundsRates!$A$2:$MM$2,0),FALSE)</f>
        <v>3.8933333333333331</v>
      </c>
    </row>
    <row r="54" spans="1:9" x14ac:dyDescent="0.25">
      <c r="A54" s="6">
        <v>24791</v>
      </c>
      <c r="B54" s="79">
        <f>VLOOKUP($A54,FedFundsRates!$A$2:$MM$3000,MATCH(B$2,FedFundsRates!$A$2:$MM$2,0),FALSE)</f>
        <v>3.8933333333333331</v>
      </c>
      <c r="C54" s="79">
        <f>VLOOKUP($A54,NaturalRateMeasures!$A$2:$MK$3000,MATCH(C$2,NaturalRateMeasures!$A$2:$MK$2,0),FALSE)</f>
        <v>5.1464999999999996</v>
      </c>
      <c r="D54" s="79">
        <f>VLOOKUP($A54,InflationTargetMeasures!$A$2:$MM$3000,MATCH(D$2,InflationTargetMeasures!$A$2:$MM$2,0),FALSE)</f>
        <v>2</v>
      </c>
      <c r="E54" s="79">
        <f>VLOOKUP($A54,GapMeasures!$A$2:$LA$3000,MATCH(E$2,GapMeasures!$A$2:$LA$2,0),FALSE)</f>
        <v>2.7144333611482847</v>
      </c>
      <c r="F54" s="79">
        <f>VLOOKUP($A54,InflationMeasures!$A$2:$LM$3000,MATCH(F$2,InflationMeasures!$A$2:$LM$2,0),FALSE)</f>
        <v>3.1720940035830703</v>
      </c>
      <c r="G54" s="25">
        <v>24791</v>
      </c>
      <c r="H54" s="24">
        <f t="shared" si="0"/>
        <v>10.261857685948748</v>
      </c>
      <c r="I54" s="24">
        <f>VLOOKUP($A54,FedFundsRates!$A$2:$MM$3000,MATCH("FedFundsRate",FedFundsRates!$A$2:$MM$2,0),FALSE)</f>
        <v>4.1733333333333329</v>
      </c>
    </row>
    <row r="55" spans="1:9" x14ac:dyDescent="0.25">
      <c r="A55" s="6">
        <v>24883</v>
      </c>
      <c r="B55" s="79">
        <f>VLOOKUP($A55,FedFundsRates!$A$2:$MM$3000,MATCH(B$2,FedFundsRates!$A$2:$MM$2,0),FALSE)</f>
        <v>4.1733333333333329</v>
      </c>
      <c r="C55" s="79">
        <f>VLOOKUP($A55,NaturalRateMeasures!$A$2:$MK$3000,MATCH(C$2,NaturalRateMeasures!$A$2:$MK$2,0),FALSE)</f>
        <v>5.4343000000000004</v>
      </c>
      <c r="D55" s="79">
        <f>VLOOKUP($A55,InflationTargetMeasures!$A$2:$MM$3000,MATCH(D$2,InflationTargetMeasures!$A$2:$MM$2,0),FALSE)</f>
        <v>2</v>
      </c>
      <c r="E55" s="79">
        <f>VLOOKUP($A55,GapMeasures!$A$2:$LA$3000,MATCH(E$2,GapMeasures!$A$2:$LA$2,0),FALSE)</f>
        <v>3.656286464717263</v>
      </c>
      <c r="F55" s="79">
        <f>VLOOKUP($A55,InflationMeasures!$A$2:$LM$3000,MATCH(F$2,InflationMeasures!$A$2:$LM$2,0),FALSE)</f>
        <v>3.7784299339691962</v>
      </c>
      <c r="G55" s="25">
        <v>24883</v>
      </c>
      <c r="H55" s="24">
        <f t="shared" si="0"/>
        <v>11.930088133312426</v>
      </c>
      <c r="I55" s="24">
        <f>VLOOKUP($A55,FedFundsRates!$A$2:$MM$3000,MATCH("FedFundsRate",FedFundsRates!$A$2:$MM$2,0),FALSE)</f>
        <v>4.79</v>
      </c>
    </row>
    <row r="56" spans="1:9" x14ac:dyDescent="0.25">
      <c r="A56" s="6">
        <v>24973</v>
      </c>
      <c r="B56" s="79">
        <f>VLOOKUP($A56,FedFundsRates!$A$2:$MM$3000,MATCH(B$2,FedFundsRates!$A$2:$MM$2,0),FALSE)</f>
        <v>4.79</v>
      </c>
      <c r="C56" s="79">
        <f>VLOOKUP($A56,NaturalRateMeasures!$A$2:$MK$3000,MATCH(C$2,NaturalRateMeasures!$A$2:$MK$2,0),FALSE)</f>
        <v>5.5734000000000004</v>
      </c>
      <c r="D56" s="79">
        <f>VLOOKUP($A56,InflationTargetMeasures!$A$2:$MM$3000,MATCH(D$2,InflationTargetMeasures!$A$2:$MM$2,0),FALSE)</f>
        <v>2</v>
      </c>
      <c r="E56" s="79">
        <f>VLOOKUP($A56,GapMeasures!$A$2:$LA$3000,MATCH(E$2,GapMeasures!$A$2:$LA$2,0),FALSE)</f>
        <v>4.236879686139309</v>
      </c>
      <c r="F56" s="79">
        <f>VLOOKUP($A56,InflationMeasures!$A$2:$LM$3000,MATCH(F$2,InflationMeasures!$A$2:$LM$2,0),FALSE)</f>
        <v>4.2842269651223397</v>
      </c>
      <c r="G56" s="25">
        <v>24973</v>
      </c>
      <c r="H56" s="24">
        <f t="shared" si="0"/>
        <v>13.118180290753166</v>
      </c>
      <c r="I56" s="24">
        <f>VLOOKUP($A56,FedFundsRates!$A$2:$MM$3000,MATCH("FedFundsRate",FedFundsRates!$A$2:$MM$2,0),FALSE)</f>
        <v>5.9833333333333334</v>
      </c>
    </row>
    <row r="57" spans="1:9" x14ac:dyDescent="0.25">
      <c r="A57" s="6">
        <v>25065</v>
      </c>
      <c r="B57" s="79">
        <f>VLOOKUP($A57,FedFundsRates!$A$2:$MM$3000,MATCH(B$2,FedFundsRates!$A$2:$MM$2,0),FALSE)</f>
        <v>5.9833333333333334</v>
      </c>
      <c r="C57" s="79">
        <f>VLOOKUP($A57,NaturalRateMeasures!$A$2:$MK$3000,MATCH(C$2,NaturalRateMeasures!$A$2:$MK$2,0),FALSE)</f>
        <v>5.5163000000000002</v>
      </c>
      <c r="D57" s="79">
        <f>VLOOKUP($A57,InflationTargetMeasures!$A$2:$MM$3000,MATCH(D$2,InflationTargetMeasures!$A$2:$MM$2,0),FALSE)</f>
        <v>2</v>
      </c>
      <c r="E57" s="79">
        <f>VLOOKUP($A57,GapMeasures!$A$2:$LA$3000,MATCH(E$2,GapMeasures!$A$2:$LA$2,0),FALSE)</f>
        <v>3.8827456072452544</v>
      </c>
      <c r="F57" s="79">
        <f>VLOOKUP($A57,InflationMeasures!$A$2:$LM$3000,MATCH(F$2,InflationMeasures!$A$2:$LM$2,0),FALSE)</f>
        <v>4.5034820737683612</v>
      </c>
      <c r="G57" s="25">
        <v>25065</v>
      </c>
      <c r="H57" s="24">
        <f t="shared" si="0"/>
        <v>13.212895914275169</v>
      </c>
      <c r="I57" s="24">
        <f>VLOOKUP($A57,FedFundsRates!$A$2:$MM$3000,MATCH("FedFundsRate",FedFundsRates!$A$2:$MM$2,0),FALSE)</f>
        <v>5.9466666666666663</v>
      </c>
    </row>
    <row r="58" spans="1:9" x14ac:dyDescent="0.25">
      <c r="A58" s="6">
        <v>25157</v>
      </c>
      <c r="B58" s="79">
        <f>VLOOKUP($A58,FedFundsRates!$A$2:$MM$3000,MATCH(B$2,FedFundsRates!$A$2:$MM$2,0),FALSE)</f>
        <v>5.9466666666666663</v>
      </c>
      <c r="C58" s="79">
        <f>VLOOKUP($A58,NaturalRateMeasures!$A$2:$MK$3000,MATCH(C$2,NaturalRateMeasures!$A$2:$MK$2,0),FALSE)</f>
        <v>5.4396000000000004</v>
      </c>
      <c r="D58" s="79">
        <f>VLOOKUP($A58,InflationTargetMeasures!$A$2:$MM$3000,MATCH(D$2,InflationTargetMeasures!$A$2:$MM$2,0),FALSE)</f>
        <v>2</v>
      </c>
      <c r="E58" s="79">
        <f>VLOOKUP($A58,GapMeasures!$A$2:$LA$3000,MATCH(E$2,GapMeasures!$A$2:$LA$2,0),FALSE)</f>
        <v>3.1328399753698246</v>
      </c>
      <c r="F58" s="79">
        <f>VLOOKUP($A58,InflationMeasures!$A$2:$LM$3000,MATCH(F$2,InflationMeasures!$A$2:$LM$2,0),FALSE)</f>
        <v>4.6629213483146081</v>
      </c>
      <c r="G58" s="25">
        <v>25157</v>
      </c>
      <c r="H58" s="24">
        <f t="shared" si="0"/>
        <v>13.000402010156826</v>
      </c>
      <c r="I58" s="24">
        <f>VLOOKUP($A58,FedFundsRates!$A$2:$MM$3000,MATCH("FedFundsRate",FedFundsRates!$A$2:$MM$2,0),FALSE)</f>
        <v>5.916666666666667</v>
      </c>
    </row>
    <row r="59" spans="1:9" x14ac:dyDescent="0.25">
      <c r="A59" s="6">
        <v>25249</v>
      </c>
      <c r="B59" s="79">
        <f>VLOOKUP($A59,FedFundsRates!$A$2:$MM$3000,MATCH(B$2,FedFundsRates!$A$2:$MM$2,0),FALSE)</f>
        <v>5.916666666666667</v>
      </c>
      <c r="C59" s="79">
        <f>VLOOKUP($A59,NaturalRateMeasures!$A$2:$MK$3000,MATCH(C$2,NaturalRateMeasures!$A$2:$MK$2,0),FALSE)</f>
        <v>5.5564</v>
      </c>
      <c r="D59" s="79">
        <f>VLOOKUP($A59,InflationTargetMeasures!$A$2:$MM$3000,MATCH(D$2,InflationTargetMeasures!$A$2:$MM$2,0),FALSE)</f>
        <v>2</v>
      </c>
      <c r="E59" s="79">
        <f>VLOOKUP($A59,GapMeasures!$A$2:$LA$3000,MATCH(E$2,GapMeasures!$A$2:$LA$2,0),FALSE)</f>
        <v>3.6266876366382985</v>
      </c>
      <c r="F59" s="79">
        <f>VLOOKUP($A59,InflationMeasures!$A$2:$LM$3000,MATCH(F$2,InflationMeasures!$A$2:$LM$2,0),FALSE)</f>
        <v>4.6154623036913422</v>
      </c>
      <c r="G59" s="25">
        <v>25249</v>
      </c>
      <c r="H59" s="24">
        <f t="shared" si="0"/>
        <v>13.292937273856163</v>
      </c>
      <c r="I59" s="24">
        <f>VLOOKUP($A59,FedFundsRates!$A$2:$MM$3000,MATCH("FedFundsRate",FedFundsRates!$A$2:$MM$2,0),FALSE)</f>
        <v>6.5666666666666664</v>
      </c>
    </row>
    <row r="60" spans="1:9" x14ac:dyDescent="0.25">
      <c r="A60" s="6">
        <v>25338</v>
      </c>
      <c r="B60" s="79">
        <f>VLOOKUP($A60,FedFundsRates!$A$2:$MM$3000,MATCH(B$2,FedFundsRates!$A$2:$MM$2,0),FALSE)</f>
        <v>6.5666666666666664</v>
      </c>
      <c r="C60" s="79">
        <f>VLOOKUP($A60,NaturalRateMeasures!$A$2:$MK$3000,MATCH(C$2,NaturalRateMeasures!$A$2:$MK$2,0),FALSE)</f>
        <v>5.4635999999999996</v>
      </c>
      <c r="D60" s="79">
        <f>VLOOKUP($A60,InflationTargetMeasures!$A$2:$MM$3000,MATCH(D$2,InflationTargetMeasures!$A$2:$MM$2,0),FALSE)</f>
        <v>2</v>
      </c>
      <c r="E60" s="79">
        <f>VLOOKUP($A60,GapMeasures!$A$2:$LA$3000,MATCH(E$2,GapMeasures!$A$2:$LA$2,0),FALSE)</f>
        <v>2.8867035821339861</v>
      </c>
      <c r="F60" s="79">
        <f>VLOOKUP($A60,InflationMeasures!$A$2:$LM$3000,MATCH(F$2,InflationMeasures!$A$2:$LM$2,0),FALSE)</f>
        <v>4.6523236659511635</v>
      </c>
      <c r="G60" s="25">
        <v>25338</v>
      </c>
      <c r="H60" s="24">
        <f t="shared" si="0"/>
        <v>12.885437289993737</v>
      </c>
      <c r="I60" s="24">
        <f>VLOOKUP($A60,FedFundsRates!$A$2:$MM$3000,MATCH("FedFundsRate",FedFundsRates!$A$2:$MM$2,0),FALSE)</f>
        <v>8.3266666666666662</v>
      </c>
    </row>
    <row r="61" spans="1:9" x14ac:dyDescent="0.25">
      <c r="A61" s="6">
        <v>25430</v>
      </c>
      <c r="B61" s="79">
        <f>VLOOKUP($A61,FedFundsRates!$A$2:$MM$3000,MATCH(B$2,FedFundsRates!$A$2:$MM$2,0),FALSE)</f>
        <v>8.3266666666666662</v>
      </c>
      <c r="C61" s="79">
        <f>VLOOKUP($A61,NaturalRateMeasures!$A$2:$MK$3000,MATCH(C$2,NaturalRateMeasures!$A$2:$MK$2,0),FALSE)</f>
        <v>5.4275000000000002</v>
      </c>
      <c r="D61" s="79">
        <f>VLOOKUP($A61,InflationTargetMeasures!$A$2:$MM$3000,MATCH(D$2,InflationTargetMeasures!$A$2:$MM$2,0),FALSE)</f>
        <v>2</v>
      </c>
      <c r="E61" s="79">
        <f>VLOOKUP($A61,GapMeasures!$A$2:$LA$3000,MATCH(E$2,GapMeasures!$A$2:$LA$2,0),FALSE)</f>
        <v>2.5721168088905886</v>
      </c>
      <c r="F61" s="79">
        <f>VLOOKUP($A61,InflationMeasures!$A$2:$LM$3000,MATCH(F$2,InflationMeasures!$A$2:$LM$2,0),FALSE)</f>
        <v>4.6845690591371447</v>
      </c>
      <c r="G61" s="25">
        <v>25430</v>
      </c>
      <c r="H61" s="24">
        <f t="shared" si="0"/>
        <v>12.740411993151012</v>
      </c>
      <c r="I61" s="24">
        <f>VLOOKUP($A61,FedFundsRates!$A$2:$MM$3000,MATCH("FedFundsRate",FedFundsRates!$A$2:$MM$2,0),FALSE)</f>
        <v>8.9833333333333325</v>
      </c>
    </row>
    <row r="62" spans="1:9" x14ac:dyDescent="0.25">
      <c r="A62" s="6">
        <v>25522</v>
      </c>
      <c r="B62" s="79">
        <f>VLOOKUP($A62,FedFundsRates!$A$2:$MM$3000,MATCH(B$2,FedFundsRates!$A$2:$MM$2,0),FALSE)</f>
        <v>8.9833333333333325</v>
      </c>
      <c r="C62" s="79">
        <f>VLOOKUP($A62,NaturalRateMeasures!$A$2:$MK$3000,MATCH(C$2,NaturalRateMeasures!$A$2:$MK$2,0),FALSE)</f>
        <v>5.1825999999999999</v>
      </c>
      <c r="D62" s="79">
        <f>VLOOKUP($A62,InflationTargetMeasures!$A$2:$MM$3000,MATCH(D$2,InflationTargetMeasures!$A$2:$MM$2,0),FALSE)</f>
        <v>2</v>
      </c>
      <c r="E62" s="79">
        <f>VLOOKUP($A62,GapMeasures!$A$2:$LA$3000,MATCH(E$2,GapMeasures!$A$2:$LA$2,0),FALSE)</f>
        <v>1.1405805976776633</v>
      </c>
      <c r="F62" s="79">
        <f>VLOOKUP($A62,InflationMeasures!$A$2:$LM$3000,MATCH(F$2,InflationMeasures!$A$2:$LM$2,0),FALSE)</f>
        <v>4.6991655687308009</v>
      </c>
      <c r="G62" s="25">
        <v>25522</v>
      </c>
      <c r="H62" s="24">
        <f t="shared" si="0"/>
        <v>11.801638651935033</v>
      </c>
      <c r="I62" s="24">
        <f>VLOOKUP($A62,FedFundsRates!$A$2:$MM$3000,MATCH("FedFundsRate",FedFundsRates!$A$2:$MM$2,0),FALSE)</f>
        <v>8.94</v>
      </c>
    </row>
    <row r="63" spans="1:9" x14ac:dyDescent="0.25">
      <c r="A63" s="6">
        <v>25614</v>
      </c>
      <c r="B63" s="79">
        <f>VLOOKUP($A63,FedFundsRates!$A$2:$MM$3000,MATCH(B$2,FedFundsRates!$A$2:$MM$2,0),FALSE)</f>
        <v>8.94</v>
      </c>
      <c r="C63" s="79">
        <f>VLOOKUP($A63,NaturalRateMeasures!$A$2:$MK$3000,MATCH(C$2,NaturalRateMeasures!$A$2:$MK$2,0),FALSE)</f>
        <v>5.0404999999999998</v>
      </c>
      <c r="D63" s="79">
        <f>VLOOKUP($A63,InflationTargetMeasures!$A$2:$MM$3000,MATCH(D$2,InflationTargetMeasures!$A$2:$MM$2,0),FALSE)</f>
        <v>2</v>
      </c>
      <c r="E63" s="79">
        <f>VLOOKUP($A63,GapMeasures!$A$2:$LA$3000,MATCH(E$2,GapMeasures!$A$2:$LA$2,0),FALSE)</f>
        <v>0.11174140303917804</v>
      </c>
      <c r="F63" s="79">
        <f>VLOOKUP($A63,InflationMeasures!$A$2:$LM$3000,MATCH(F$2,InflationMeasures!$A$2:$LM$2,0),FALSE)</f>
        <v>4.6966259593570703</v>
      </c>
      <c r="G63" s="25">
        <v>25614</v>
      </c>
      <c r="H63" s="24">
        <f t="shared" si="0"/>
        <v>11.141309640555194</v>
      </c>
      <c r="I63" s="24">
        <f>VLOOKUP($A63,FedFundsRates!$A$2:$MM$3000,MATCH("FedFundsRate",FedFundsRates!$A$2:$MM$2,0),FALSE)</f>
        <v>8.5733333333333324</v>
      </c>
    </row>
    <row r="64" spans="1:9" x14ac:dyDescent="0.25">
      <c r="A64" s="6">
        <v>25703</v>
      </c>
      <c r="B64" s="79">
        <f>VLOOKUP($A64,FedFundsRates!$A$2:$MM$3000,MATCH(B$2,FedFundsRates!$A$2:$MM$2,0),FALSE)</f>
        <v>8.5733333333333324</v>
      </c>
      <c r="C64" s="79">
        <f>VLOOKUP($A64,NaturalRateMeasures!$A$2:$MK$3000,MATCH(C$2,NaturalRateMeasures!$A$2:$MK$2,0),FALSE)</f>
        <v>4.9863</v>
      </c>
      <c r="D64" s="79">
        <f>VLOOKUP($A64,InflationTargetMeasures!$A$2:$MM$3000,MATCH(D$2,InflationTargetMeasures!$A$2:$MM$2,0),FALSE)</f>
        <v>2</v>
      </c>
      <c r="E64" s="79">
        <f>VLOOKUP($A64,GapMeasures!$A$2:$LA$3000,MATCH(E$2,GapMeasures!$A$2:$LA$2,0),FALSE)</f>
        <v>-0.57501332035580432</v>
      </c>
      <c r="F64" s="79">
        <f>VLOOKUP($A64,InflationMeasures!$A$2:$LM$3000,MATCH(F$2,InflationMeasures!$A$2:$LM$2,0),FALSE)</f>
        <v>4.626758883854043</v>
      </c>
      <c r="G64" s="25">
        <v>25703</v>
      </c>
      <c r="H64" s="24">
        <f t="shared" si="0"/>
        <v>10.638931665603161</v>
      </c>
      <c r="I64" s="24">
        <f>VLOOKUP($A64,FedFundsRates!$A$2:$MM$3000,MATCH("FedFundsRate",FedFundsRates!$A$2:$MM$2,0),FALSE)</f>
        <v>7.8866666666666667</v>
      </c>
    </row>
    <row r="65" spans="1:9" x14ac:dyDescent="0.25">
      <c r="A65" s="6">
        <v>25795</v>
      </c>
      <c r="B65" s="79">
        <f>VLOOKUP($A65,FedFundsRates!$A$2:$MM$3000,MATCH(B$2,FedFundsRates!$A$2:$MM$2,0),FALSE)</f>
        <v>7.8866666666666667</v>
      </c>
      <c r="C65" s="79">
        <f>VLOOKUP($A65,NaturalRateMeasures!$A$2:$MK$3000,MATCH(C$2,NaturalRateMeasures!$A$2:$MK$2,0),FALSE)</f>
        <v>5.008</v>
      </c>
      <c r="D65" s="79">
        <f>VLOOKUP($A65,InflationTargetMeasures!$A$2:$MM$3000,MATCH(D$2,InflationTargetMeasures!$A$2:$MM$2,0),FALSE)</f>
        <v>2</v>
      </c>
      <c r="E65" s="79">
        <f>VLOOKUP($A65,GapMeasures!$A$2:$LA$3000,MATCH(E$2,GapMeasures!$A$2:$LA$2,0),FALSE)</f>
        <v>-0.45577055119632892</v>
      </c>
      <c r="F65" s="79">
        <f>VLOOKUP($A65,InflationMeasures!$A$2:$LM$3000,MATCH(F$2,InflationMeasures!$A$2:$LM$2,0),FALSE)</f>
        <v>4.583392276135223</v>
      </c>
      <c r="G65" s="25">
        <v>25795</v>
      </c>
      <c r="H65" s="24">
        <f t="shared" si="0"/>
        <v>10.655203138604669</v>
      </c>
      <c r="I65" s="24">
        <f>VLOOKUP($A65,FedFundsRates!$A$2:$MM$3000,MATCH("FedFundsRate",FedFundsRates!$A$2:$MM$2,0),FALSE)</f>
        <v>6.706666666666667</v>
      </c>
    </row>
    <row r="66" spans="1:9" x14ac:dyDescent="0.25">
      <c r="A66" s="6">
        <v>25887</v>
      </c>
      <c r="B66" s="79">
        <f>VLOOKUP($A66,FedFundsRates!$A$2:$MM$3000,MATCH(B$2,FedFundsRates!$A$2:$MM$2,0),FALSE)</f>
        <v>6.706666666666667</v>
      </c>
      <c r="C66" s="79">
        <f>VLOOKUP($A66,NaturalRateMeasures!$A$2:$MK$3000,MATCH(C$2,NaturalRateMeasures!$A$2:$MK$2,0),FALSE)</f>
        <v>4.8064999999999998</v>
      </c>
      <c r="D66" s="79">
        <f>VLOOKUP($A66,InflationTargetMeasures!$A$2:$MM$3000,MATCH(D$2,InflationTargetMeasures!$A$2:$MM$2,0),FALSE)</f>
        <v>2</v>
      </c>
      <c r="E66" s="79">
        <f>VLOOKUP($A66,GapMeasures!$A$2:$LA$3000,MATCH(E$2,GapMeasures!$A$2:$LA$2,0),FALSE)</f>
        <v>-2.2792653492773396</v>
      </c>
      <c r="F66" s="79">
        <f>VLOOKUP($A66,InflationMeasures!$A$2:$LM$3000,MATCH(F$2,InflationMeasures!$A$2:$LM$2,0),FALSE)</f>
        <v>4.8238255033557165</v>
      </c>
      <c r="G66" s="25">
        <v>25887</v>
      </c>
      <c r="H66" s="24">
        <f t="shared" si="0"/>
        <v>9.9026055803949049</v>
      </c>
      <c r="I66" s="24">
        <f>VLOOKUP($A66,FedFundsRates!$A$2:$MM$3000,MATCH("FedFundsRate",FedFundsRates!$A$2:$MM$2,0),FALSE)</f>
        <v>5.5666666666666673</v>
      </c>
    </row>
    <row r="67" spans="1:9" x14ac:dyDescent="0.25">
      <c r="A67" s="6">
        <v>25979</v>
      </c>
      <c r="B67" s="79">
        <f>VLOOKUP($A67,FedFundsRates!$A$2:$MM$3000,MATCH(B$2,FedFundsRates!$A$2:$MM$2,0),FALSE)</f>
        <v>5.5666666666666673</v>
      </c>
      <c r="C67" s="79">
        <f>VLOOKUP($A67,NaturalRateMeasures!$A$2:$MK$3000,MATCH(C$2,NaturalRateMeasures!$A$2:$MK$2,0),FALSE)</f>
        <v>5.1417999999999999</v>
      </c>
      <c r="D67" s="79">
        <f>VLOOKUP($A67,InflationTargetMeasures!$A$2:$MM$3000,MATCH(D$2,InflationTargetMeasures!$A$2:$MM$2,0),FALSE)</f>
        <v>2</v>
      </c>
      <c r="E67" s="79">
        <f>VLOOKUP($A67,GapMeasures!$A$2:$LA$3000,MATCH(E$2,GapMeasures!$A$2:$LA$2,0),FALSE)</f>
        <v>-0.39061618796549669</v>
      </c>
      <c r="F67" s="79">
        <f>VLOOKUP($A67,InflationMeasures!$A$2:$LM$3000,MATCH(F$2,InflationMeasures!$A$2:$LM$2,0),FALSE)</f>
        <v>5.0069156293222505</v>
      </c>
      <c r="G67" s="25">
        <v>25979</v>
      </c>
      <c r="H67" s="24">
        <f t="shared" si="0"/>
        <v>11.456865350000628</v>
      </c>
      <c r="I67" s="24">
        <f>VLOOKUP($A67,FedFundsRates!$A$2:$MM$3000,MATCH("FedFundsRate",FedFundsRates!$A$2:$MM$2,0),FALSE)</f>
        <v>3.8566666666666669</v>
      </c>
    </row>
    <row r="68" spans="1:9" x14ac:dyDescent="0.25">
      <c r="A68" s="6">
        <v>26068</v>
      </c>
      <c r="B68" s="79">
        <f>VLOOKUP($A68,FedFundsRates!$A$2:$MM$3000,MATCH(B$2,FedFundsRates!$A$2:$MM$2,0),FALSE)</f>
        <v>3.8566666666666669</v>
      </c>
      <c r="C68" s="79">
        <f>VLOOKUP($A68,NaturalRateMeasures!$A$2:$MK$3000,MATCH(C$2,NaturalRateMeasures!$A$2:$MK$2,0),FALSE)</f>
        <v>4.9779999999999998</v>
      </c>
      <c r="D68" s="79">
        <f>VLOOKUP($A68,InflationTargetMeasures!$A$2:$MM$3000,MATCH(D$2,InflationTargetMeasures!$A$2:$MM$2,0),FALSE)</f>
        <v>2</v>
      </c>
      <c r="E68" s="79">
        <f>VLOOKUP($A68,GapMeasures!$A$2:$LA$3000,MATCH(E$2,GapMeasures!$A$2:$LA$2,0),FALSE)</f>
        <v>-0.62500910484447714</v>
      </c>
      <c r="F68" s="79">
        <f>VLOOKUP($A68,InflationMeasures!$A$2:$LM$3000,MATCH(F$2,InflationMeasures!$A$2:$LM$2,0),FALSE)</f>
        <v>5.019375427399142</v>
      </c>
      <c r="G68" s="25">
        <v>26068</v>
      </c>
      <c r="H68" s="24">
        <f t="shared" si="0"/>
        <v>11.194558588676474</v>
      </c>
      <c r="I68" s="24">
        <f>VLOOKUP($A68,FedFundsRates!$A$2:$MM$3000,MATCH("FedFundsRate",FedFundsRates!$A$2:$MM$2,0),FALSE)</f>
        <v>4.5666666666666664</v>
      </c>
    </row>
    <row r="69" spans="1:9" x14ac:dyDescent="0.25">
      <c r="A69" s="6">
        <v>26160</v>
      </c>
      <c r="B69" s="79">
        <f>VLOOKUP($A69,FedFundsRates!$A$2:$MM$3000,MATCH(B$2,FedFundsRates!$A$2:$MM$2,0),FALSE)</f>
        <v>4.5666666666666664</v>
      </c>
      <c r="C69" s="79">
        <f>VLOOKUP($A69,NaturalRateMeasures!$A$2:$MK$3000,MATCH(C$2,NaturalRateMeasures!$A$2:$MK$2,0),FALSE)</f>
        <v>4.7790999999999997</v>
      </c>
      <c r="D69" s="79">
        <f>VLOOKUP($A69,InflationTargetMeasures!$A$2:$MM$3000,MATCH(D$2,InflationTargetMeasures!$A$2:$MM$2,0),FALSE)</f>
        <v>2</v>
      </c>
      <c r="E69" s="79">
        <f>VLOOKUP($A69,GapMeasures!$A$2:$LA$3000,MATCH(E$2,GapMeasures!$A$2:$LA$2,0),FALSE)</f>
        <v>-0.58459369485497648</v>
      </c>
      <c r="F69" s="79">
        <f>VLOOKUP($A69,InflationMeasures!$A$2:$LM$3000,MATCH(F$2,InflationMeasures!$A$2:$LM$2,0),FALSE)</f>
        <v>4.8424185039902756</v>
      </c>
      <c r="G69" s="25">
        <v>26160</v>
      </c>
      <c r="H69" s="24">
        <f t="shared" ref="H69:H132" si="1">$L$29*B69 + (1-$L$29)*(C69+D69+1.5*(F69-D69)+$L$31*E69)</f>
        <v>10.750430908557925</v>
      </c>
      <c r="I69" s="24">
        <f>VLOOKUP($A69,FedFundsRates!$A$2:$MM$3000,MATCH("FedFundsRate",FedFundsRates!$A$2:$MM$2,0),FALSE)</f>
        <v>5.4766666666666666</v>
      </c>
    </row>
    <row r="70" spans="1:9" x14ac:dyDescent="0.25">
      <c r="A70" s="6">
        <v>26252</v>
      </c>
      <c r="B70" s="79">
        <f>VLOOKUP($A70,FedFundsRates!$A$2:$MM$3000,MATCH(B$2,FedFundsRates!$A$2:$MM$2,0),FALSE)</f>
        <v>5.4766666666666666</v>
      </c>
      <c r="C70" s="79">
        <f>VLOOKUP($A70,NaturalRateMeasures!$A$2:$MK$3000,MATCH(C$2,NaturalRateMeasures!$A$2:$MK$2,0),FALSE)</f>
        <v>4.3589000000000002</v>
      </c>
      <c r="D70" s="79">
        <f>VLOOKUP($A70,InflationTargetMeasures!$A$2:$MM$3000,MATCH(D$2,InflationTargetMeasures!$A$2:$MM$2,0),FALSE)</f>
        <v>2</v>
      </c>
      <c r="E70" s="79">
        <f>VLOOKUP($A70,GapMeasures!$A$2:$LA$3000,MATCH(E$2,GapMeasures!$A$2:$LA$2,0),FALSE)</f>
        <v>-1.1306852367347346</v>
      </c>
      <c r="F70" s="79">
        <f>VLOOKUP($A70,InflationMeasures!$A$2:$LM$3000,MATCH(F$2,InflationMeasures!$A$2:$LM$2,0),FALSE)</f>
        <v>3.9749233026544095</v>
      </c>
      <c r="G70" s="25">
        <v>26252</v>
      </c>
      <c r="H70" s="24">
        <f t="shared" si="1"/>
        <v>8.7559423356142467</v>
      </c>
      <c r="I70" s="24">
        <f>VLOOKUP($A70,FedFundsRates!$A$2:$MM$3000,MATCH("FedFundsRate",FedFundsRates!$A$2:$MM$2,0),FALSE)</f>
        <v>4.75</v>
      </c>
    </row>
    <row r="71" spans="1:9" x14ac:dyDescent="0.25">
      <c r="A71" s="6">
        <v>26344</v>
      </c>
      <c r="B71" s="79">
        <f>VLOOKUP($A71,FedFundsRates!$A$2:$MM$3000,MATCH(B$2,FedFundsRates!$A$2:$MM$2,0),FALSE)</f>
        <v>4.75</v>
      </c>
      <c r="C71" s="79">
        <f>VLOOKUP($A71,NaturalRateMeasures!$A$2:$MK$3000,MATCH(C$2,NaturalRateMeasures!$A$2:$MK$2,0),FALSE)</f>
        <v>4.5673000000000004</v>
      </c>
      <c r="D71" s="79">
        <f>VLOOKUP($A71,InflationTargetMeasures!$A$2:$MM$3000,MATCH(D$2,InflationTargetMeasures!$A$2:$MM$2,0),FALSE)</f>
        <v>2</v>
      </c>
      <c r="E71" s="79">
        <f>VLOOKUP($A71,GapMeasures!$A$2:$LA$3000,MATCH(E$2,GapMeasures!$A$2:$LA$2,0),FALSE)</f>
        <v>-0.11019909443878387</v>
      </c>
      <c r="F71" s="79">
        <f>VLOOKUP($A71,InflationMeasures!$A$2:$LM$3000,MATCH(F$2,InflationMeasures!$A$2:$LM$2,0),FALSE)</f>
        <v>3.6573586231120503</v>
      </c>
      <c r="G71" s="25">
        <v>26344</v>
      </c>
      <c r="H71" s="24">
        <f t="shared" si="1"/>
        <v>8.9982383874486835</v>
      </c>
      <c r="I71" s="24">
        <f>VLOOKUP($A71,FedFundsRates!$A$2:$MM$3000,MATCH("FedFundsRate",FedFundsRates!$A$2:$MM$2,0),FALSE)</f>
        <v>3.5466666666666669</v>
      </c>
    </row>
    <row r="72" spans="1:9" x14ac:dyDescent="0.25">
      <c r="A72" s="6">
        <v>26434</v>
      </c>
      <c r="B72" s="79">
        <f>VLOOKUP($A72,FedFundsRates!$A$2:$MM$3000,MATCH(B$2,FedFundsRates!$A$2:$MM$2,0),FALSE)</f>
        <v>3.5466666666666669</v>
      </c>
      <c r="C72" s="79">
        <f>VLOOKUP($A72,NaturalRateMeasures!$A$2:$MK$3000,MATCH(C$2,NaturalRateMeasures!$A$2:$MK$2,0),FALSE)</f>
        <v>4.5366</v>
      </c>
      <c r="D72" s="79">
        <f>VLOOKUP($A72,InflationTargetMeasures!$A$2:$MM$3000,MATCH(D$2,InflationTargetMeasures!$A$2:$MM$2,0),FALSE)</f>
        <v>2</v>
      </c>
      <c r="E72" s="79">
        <f>VLOOKUP($A72,GapMeasures!$A$2:$LA$3000,MATCH(E$2,GapMeasures!$A$2:$LA$2,0),FALSE)</f>
        <v>1.3426495283176627</v>
      </c>
      <c r="F72" s="79">
        <f>VLOOKUP($A72,InflationMeasures!$A$2:$LM$3000,MATCH(F$2,InflationMeasures!$A$2:$LM$2,0),FALSE)</f>
        <v>3.1819760375064954</v>
      </c>
      <c r="G72" s="25">
        <v>26434</v>
      </c>
      <c r="H72" s="24">
        <f t="shared" si="1"/>
        <v>8.9808888204185742</v>
      </c>
      <c r="I72" s="24">
        <f>VLOOKUP($A72,FedFundsRates!$A$2:$MM$3000,MATCH("FedFundsRate",FedFundsRates!$A$2:$MM$2,0),FALSE)</f>
        <v>4.3</v>
      </c>
    </row>
    <row r="73" spans="1:9" x14ac:dyDescent="0.25">
      <c r="A73" s="6">
        <v>26526</v>
      </c>
      <c r="B73" s="79">
        <f>VLOOKUP($A73,FedFundsRates!$A$2:$MM$3000,MATCH(B$2,FedFundsRates!$A$2:$MM$2,0),FALSE)</f>
        <v>4.3</v>
      </c>
      <c r="C73" s="79">
        <f>VLOOKUP($A73,NaturalRateMeasures!$A$2:$MK$3000,MATCH(C$2,NaturalRateMeasures!$A$2:$MK$2,0),FALSE)</f>
        <v>4.4119999999999999</v>
      </c>
      <c r="D73" s="79">
        <f>VLOOKUP($A73,InflationTargetMeasures!$A$2:$MM$3000,MATCH(D$2,InflationTargetMeasures!$A$2:$MM$2,0),FALSE)</f>
        <v>2</v>
      </c>
      <c r="E73" s="79">
        <f>VLOOKUP($A73,GapMeasures!$A$2:$LA$3000,MATCH(E$2,GapMeasures!$A$2:$LA$2,0),FALSE)</f>
        <v>1.4792172858983705</v>
      </c>
      <c r="F73" s="79">
        <f>VLOOKUP($A73,InflationMeasures!$A$2:$LM$3000,MATCH(F$2,InflationMeasures!$A$2:$LM$2,0),FALSE)</f>
        <v>2.9888616522599332</v>
      </c>
      <c r="G73" s="25">
        <v>26526</v>
      </c>
      <c r="H73" s="24">
        <f t="shared" si="1"/>
        <v>8.6349011213390856</v>
      </c>
      <c r="I73" s="24">
        <f>VLOOKUP($A73,FedFundsRates!$A$2:$MM$3000,MATCH("FedFundsRate",FedFundsRates!$A$2:$MM$2,0),FALSE)</f>
        <v>4.7433333333333332</v>
      </c>
    </row>
    <row r="74" spans="1:9" x14ac:dyDescent="0.25">
      <c r="A74" s="6">
        <v>26618</v>
      </c>
      <c r="B74" s="79">
        <f>VLOOKUP($A74,FedFundsRates!$A$2:$MM$3000,MATCH(B$2,FedFundsRates!$A$2:$MM$2,0),FALSE)</f>
        <v>4.7433333333333332</v>
      </c>
      <c r="C74" s="79">
        <f>VLOOKUP($A74,NaturalRateMeasures!$A$2:$MK$3000,MATCH(C$2,NaturalRateMeasures!$A$2:$MK$2,0),FALSE)</f>
        <v>4.3708999999999998</v>
      </c>
      <c r="D74" s="79">
        <f>VLOOKUP($A74,InflationTargetMeasures!$A$2:$MM$3000,MATCH(D$2,InflationTargetMeasures!$A$2:$MM$2,0),FALSE)</f>
        <v>2</v>
      </c>
      <c r="E74" s="79">
        <f>VLOOKUP($A74,GapMeasures!$A$2:$LA$3000,MATCH(E$2,GapMeasures!$A$2:$LA$2,0),FALSE)</f>
        <v>2.3442003777368829</v>
      </c>
      <c r="F74" s="79">
        <f>VLOOKUP($A74,InflationMeasures!$A$2:$LM$3000,MATCH(F$2,InflationMeasures!$A$2:$LM$2,0),FALSE)</f>
        <v>3.0489630104767906</v>
      </c>
      <c r="G74" s="25">
        <v>26618</v>
      </c>
      <c r="H74" s="24">
        <f t="shared" si="1"/>
        <v>9.1164447045836265</v>
      </c>
      <c r="I74" s="24">
        <f>VLOOKUP($A74,FedFundsRates!$A$2:$MM$3000,MATCH("FedFundsRate",FedFundsRates!$A$2:$MM$2,0),FALSE)</f>
        <v>5.1466666666666665</v>
      </c>
    </row>
    <row r="75" spans="1:9" x14ac:dyDescent="0.25">
      <c r="A75" s="6">
        <v>26710</v>
      </c>
      <c r="B75" s="79">
        <f>VLOOKUP($A75,FedFundsRates!$A$2:$MM$3000,MATCH(B$2,FedFundsRates!$A$2:$MM$2,0),FALSE)</f>
        <v>5.1466666666666665</v>
      </c>
      <c r="C75" s="79">
        <f>VLOOKUP($A75,NaturalRateMeasures!$A$2:$MK$3000,MATCH(C$2,NaturalRateMeasures!$A$2:$MK$2,0),FALSE)</f>
        <v>4.4985999999999997</v>
      </c>
      <c r="D75" s="79">
        <f>VLOOKUP($A75,InflationTargetMeasures!$A$2:$MM$3000,MATCH(D$2,InflationTargetMeasures!$A$2:$MM$2,0),FALSE)</f>
        <v>2</v>
      </c>
      <c r="E75" s="79">
        <f>VLOOKUP($A75,GapMeasures!$A$2:$LA$3000,MATCH(E$2,GapMeasures!$A$2:$LA$2,0),FALSE)</f>
        <v>4.0167093955143764</v>
      </c>
      <c r="F75" s="79">
        <f>VLOOKUP($A75,InflationMeasures!$A$2:$LM$3000,MATCH(F$2,InflationMeasures!$A$2:$LM$2,0),FALSE)</f>
        <v>2.7828370536659541</v>
      </c>
      <c r="G75" s="25">
        <v>26710</v>
      </c>
      <c r="H75" s="24">
        <f t="shared" si="1"/>
        <v>9.6812102782561187</v>
      </c>
      <c r="I75" s="24">
        <f>VLOOKUP($A75,FedFundsRates!$A$2:$MM$3000,MATCH("FedFundsRate",FedFundsRates!$A$2:$MM$2,0),FALSE)</f>
        <v>6.5366666666666662</v>
      </c>
    </row>
    <row r="76" spans="1:9" x14ac:dyDescent="0.25">
      <c r="A76" s="6">
        <v>26799</v>
      </c>
      <c r="B76" s="79">
        <f>VLOOKUP($A76,FedFundsRates!$A$2:$MM$3000,MATCH(B$2,FedFundsRates!$A$2:$MM$2,0),FALSE)</f>
        <v>6.5366666666666662</v>
      </c>
      <c r="C76" s="79">
        <f>VLOOKUP($A76,NaturalRateMeasures!$A$2:$MK$3000,MATCH(C$2,NaturalRateMeasures!$A$2:$MK$2,0),FALSE)</f>
        <v>4.6623000000000001</v>
      </c>
      <c r="D76" s="79">
        <f>VLOOKUP($A76,InflationTargetMeasures!$A$2:$MM$3000,MATCH(D$2,InflationTargetMeasures!$A$2:$MM$2,0),FALSE)</f>
        <v>2</v>
      </c>
      <c r="E76" s="79">
        <f>VLOOKUP($A76,GapMeasures!$A$2:$LA$3000,MATCH(E$2,GapMeasures!$A$2:$LA$2,0),FALSE)</f>
        <v>4.2517339295781671</v>
      </c>
      <c r="F76" s="79">
        <f>VLOOKUP($A76,InflationMeasures!$A$2:$LM$3000,MATCH(F$2,InflationMeasures!$A$2:$LM$2,0),FALSE)</f>
        <v>3.4835289663006641</v>
      </c>
      <c r="G76" s="25">
        <v>26799</v>
      </c>
      <c r="H76" s="24">
        <f t="shared" si="1"/>
        <v>11.013460414240079</v>
      </c>
      <c r="I76" s="24">
        <f>VLOOKUP($A76,FedFundsRates!$A$2:$MM$3000,MATCH("FedFundsRate",FedFundsRates!$A$2:$MM$2,0),FALSE)</f>
        <v>7.8166666666666673</v>
      </c>
    </row>
    <row r="77" spans="1:9" x14ac:dyDescent="0.25">
      <c r="A77" s="6">
        <v>26891</v>
      </c>
      <c r="B77" s="79">
        <f>VLOOKUP($A77,FedFundsRates!$A$2:$MM$3000,MATCH(B$2,FedFundsRates!$A$2:$MM$2,0),FALSE)</f>
        <v>7.8166666666666673</v>
      </c>
      <c r="C77" s="79">
        <f>VLOOKUP($A77,NaturalRateMeasures!$A$2:$MK$3000,MATCH(C$2,NaturalRateMeasures!$A$2:$MK$2,0),FALSE)</f>
        <v>4.4844999999999997</v>
      </c>
      <c r="D77" s="79">
        <f>VLOOKUP($A77,InflationTargetMeasures!$A$2:$MM$3000,MATCH(D$2,InflationTargetMeasures!$A$2:$MM$2,0),FALSE)</f>
        <v>2</v>
      </c>
      <c r="E77" s="79">
        <f>VLOOKUP($A77,GapMeasures!$A$2:$LA$3000,MATCH(E$2,GapMeasures!$A$2:$LA$2,0),FALSE)</f>
        <v>2.8166403469141117</v>
      </c>
      <c r="F77" s="79">
        <f>VLOOKUP($A77,InflationMeasures!$A$2:$LM$3000,MATCH(F$2,InflationMeasures!$A$2:$LM$2,0),FALSE)</f>
        <v>4.0754969099715987</v>
      </c>
      <c r="G77" s="25">
        <v>26891</v>
      </c>
      <c r="H77" s="24">
        <f t="shared" si="1"/>
        <v>11.006065538414454</v>
      </c>
      <c r="I77" s="24">
        <f>VLOOKUP($A77,FedFundsRates!$A$2:$MM$3000,MATCH("FedFundsRate",FedFundsRates!$A$2:$MM$2,0),FALSE)</f>
        <v>10.56</v>
      </c>
    </row>
    <row r="78" spans="1:9" x14ac:dyDescent="0.25">
      <c r="A78" s="6">
        <v>26983</v>
      </c>
      <c r="B78" s="79">
        <f>VLOOKUP($A78,FedFundsRates!$A$2:$MM$3000,MATCH(B$2,FedFundsRates!$A$2:$MM$2,0),FALSE)</f>
        <v>10.56</v>
      </c>
      <c r="C78" s="79">
        <f>VLOOKUP($A78,NaturalRateMeasures!$A$2:$MK$3000,MATCH(C$2,NaturalRateMeasures!$A$2:$MK$2,0),FALSE)</f>
        <v>4.5949</v>
      </c>
      <c r="D78" s="79">
        <f>VLOOKUP($A78,InflationTargetMeasures!$A$2:$MM$3000,MATCH(D$2,InflationTargetMeasures!$A$2:$MM$2,0),FALSE)</f>
        <v>2</v>
      </c>
      <c r="E78" s="79">
        <f>VLOOKUP($A78,GapMeasures!$A$2:$LA$3000,MATCH(E$2,GapMeasures!$A$2:$LA$2,0),FALSE)</f>
        <v>2.8922318812844692</v>
      </c>
      <c r="F78" s="79">
        <f>VLOOKUP($A78,InflationMeasures!$A$2:$LM$3000,MATCH(F$2,InflationMeasures!$A$2:$LM$2,0),FALSE)</f>
        <v>4.8676238692007656</v>
      </c>
      <c r="G78" s="25">
        <v>26983</v>
      </c>
      <c r="H78" s="24">
        <f t="shared" si="1"/>
        <v>12.342451744443382</v>
      </c>
      <c r="I78" s="24">
        <f>VLOOKUP($A78,FedFundsRates!$A$2:$MM$3000,MATCH("FedFundsRate",FedFundsRates!$A$2:$MM$2,0),FALSE)</f>
        <v>9.9966666666666661</v>
      </c>
    </row>
    <row r="79" spans="1:9" x14ac:dyDescent="0.25">
      <c r="A79" s="6">
        <v>27075</v>
      </c>
      <c r="B79" s="79">
        <f>VLOOKUP($A79,FedFundsRates!$A$2:$MM$3000,MATCH(B$2,FedFundsRates!$A$2:$MM$2,0),FALSE)</f>
        <v>9.9966666666666661</v>
      </c>
      <c r="C79" s="79">
        <f>VLOOKUP($A79,NaturalRateMeasures!$A$2:$MK$3000,MATCH(C$2,NaturalRateMeasures!$A$2:$MK$2,0),FALSE)</f>
        <v>4.5380000000000003</v>
      </c>
      <c r="D79" s="79">
        <f>VLOOKUP($A79,InflationTargetMeasures!$A$2:$MM$3000,MATCH(D$2,InflationTargetMeasures!$A$2:$MM$2,0),FALSE)</f>
        <v>2</v>
      </c>
      <c r="E79" s="79">
        <f>VLOOKUP($A79,GapMeasures!$A$2:$LA$3000,MATCH(E$2,GapMeasures!$A$2:$LA$2,0),FALSE)</f>
        <v>1.119545778828317</v>
      </c>
      <c r="F79" s="79">
        <f>VLOOKUP($A79,InflationMeasures!$A$2:$LM$3000,MATCH(F$2,InflationMeasures!$A$2:$LM$2,0),FALSE)</f>
        <v>5.9259869776642216</v>
      </c>
      <c r="G79" s="25">
        <v>27075</v>
      </c>
      <c r="H79" s="24">
        <f t="shared" si="1"/>
        <v>12.986753355910491</v>
      </c>
      <c r="I79" s="24">
        <f>VLOOKUP($A79,FedFundsRates!$A$2:$MM$3000,MATCH("FedFundsRate",FedFundsRates!$A$2:$MM$2,0),FALSE)</f>
        <v>9.3233333333333324</v>
      </c>
    </row>
    <row r="80" spans="1:9" x14ac:dyDescent="0.25">
      <c r="A80" s="6">
        <v>27164</v>
      </c>
      <c r="B80" s="79">
        <f>VLOOKUP($A80,FedFundsRates!$A$2:$MM$3000,MATCH(B$2,FedFundsRates!$A$2:$MM$2,0),FALSE)</f>
        <v>9.3233333333333324</v>
      </c>
      <c r="C80" s="79">
        <f>VLOOKUP($A80,NaturalRateMeasures!$A$2:$MK$3000,MATCH(C$2,NaturalRateMeasures!$A$2:$MK$2,0),FALSE)</f>
        <v>4.8388999999999998</v>
      </c>
      <c r="D80" s="79">
        <f>VLOOKUP($A80,InflationTargetMeasures!$A$2:$MM$3000,MATCH(D$2,InflationTargetMeasures!$A$2:$MM$2,0),FALSE)</f>
        <v>2</v>
      </c>
      <c r="E80" s="79">
        <f>VLOOKUP($A80,GapMeasures!$A$2:$LA$3000,MATCH(E$2,GapMeasures!$A$2:$LA$2,0),FALSE)</f>
        <v>0.47978807728825984</v>
      </c>
      <c r="F80" s="79">
        <f>VLOOKUP($A80,InflationMeasures!$A$2:$LM$3000,MATCH(F$2,InflationMeasures!$A$2:$LM$2,0),FALSE)</f>
        <v>7.0984266373947946</v>
      </c>
      <c r="G80" s="25">
        <v>27164</v>
      </c>
      <c r="H80" s="24">
        <f t="shared" si="1"/>
        <v>14.72643399473632</v>
      </c>
      <c r="I80" s="24">
        <f>VLOOKUP($A80,FedFundsRates!$A$2:$MM$3000,MATCH("FedFundsRate",FedFundsRates!$A$2:$MM$2,0),FALSE)</f>
        <v>11.25</v>
      </c>
    </row>
    <row r="81" spans="1:9" x14ac:dyDescent="0.25">
      <c r="A81" s="6">
        <v>27256</v>
      </c>
      <c r="B81" s="79">
        <f>VLOOKUP($A81,FedFundsRates!$A$2:$MM$3000,MATCH(B$2,FedFundsRates!$A$2:$MM$2,0),FALSE)</f>
        <v>11.25</v>
      </c>
      <c r="C81" s="79">
        <f>VLOOKUP($A81,NaturalRateMeasures!$A$2:$MK$3000,MATCH(C$2,NaturalRateMeasures!$A$2:$MK$2,0),FALSE)</f>
        <v>4.9747000000000003</v>
      </c>
      <c r="D81" s="79">
        <f>VLOOKUP($A81,InflationTargetMeasures!$A$2:$MM$3000,MATCH(D$2,InflationTargetMeasures!$A$2:$MM$2,0),FALSE)</f>
        <v>2</v>
      </c>
      <c r="E81" s="79">
        <f>VLOOKUP($A81,GapMeasures!$A$2:$LA$3000,MATCH(E$2,GapMeasures!$A$2:$LA$2,0),FALSE)</f>
        <v>-1.3163254939078766</v>
      </c>
      <c r="F81" s="79">
        <f>VLOOKUP($A81,InflationMeasures!$A$2:$LM$3000,MATCH(F$2,InflationMeasures!$A$2:$LM$2,0),FALSE)</f>
        <v>8.7144920558497763</v>
      </c>
      <c r="G81" s="25">
        <v>27256</v>
      </c>
      <c r="H81" s="24">
        <f t="shared" si="1"/>
        <v>16.38827533682073</v>
      </c>
      <c r="I81" s="24">
        <f>VLOOKUP($A81,FedFundsRates!$A$2:$MM$3000,MATCH("FedFundsRate",FedFundsRates!$A$2:$MM$2,0),FALSE)</f>
        <v>12.089999999999998</v>
      </c>
    </row>
    <row r="82" spans="1:9" x14ac:dyDescent="0.25">
      <c r="A82" s="6">
        <v>27348</v>
      </c>
      <c r="B82" s="79">
        <f>VLOOKUP($A82,FedFundsRates!$A$2:$MM$3000,MATCH(B$2,FedFundsRates!$A$2:$MM$2,0),FALSE)</f>
        <v>12.089999999999998</v>
      </c>
      <c r="C82" s="79">
        <f>VLOOKUP($A82,NaturalRateMeasures!$A$2:$MK$3000,MATCH(C$2,NaturalRateMeasures!$A$2:$MK$2,0),FALSE)</f>
        <v>4.8384</v>
      </c>
      <c r="D82" s="79">
        <f>VLOOKUP($A82,InflationTargetMeasures!$A$2:$MM$3000,MATCH(D$2,InflationTargetMeasures!$A$2:$MM$2,0),FALSE)</f>
        <v>2</v>
      </c>
      <c r="E82" s="79">
        <f>VLOOKUP($A82,GapMeasures!$A$2:$LA$3000,MATCH(E$2,GapMeasures!$A$2:$LA$2,0),FALSE)</f>
        <v>-2.5164721312944369</v>
      </c>
      <c r="F82" s="79">
        <f>VLOOKUP($A82,InflationMeasures!$A$2:$LM$3000,MATCH(F$2,InflationMeasures!$A$2:$LM$2,0),FALSE)</f>
        <v>9.8413200902219842</v>
      </c>
      <c r="G82" s="25">
        <v>27348</v>
      </c>
      <c r="H82" s="24">
        <f t="shared" si="1"/>
        <v>17.342144069685759</v>
      </c>
      <c r="I82" s="24">
        <f>VLOOKUP($A82,FedFundsRates!$A$2:$MM$3000,MATCH("FedFundsRate",FedFundsRates!$A$2:$MM$2,0),FALSE)</f>
        <v>9.3466666666666658</v>
      </c>
    </row>
    <row r="83" spans="1:9" x14ac:dyDescent="0.25">
      <c r="A83" s="6">
        <v>27440</v>
      </c>
      <c r="B83" s="79">
        <f>VLOOKUP($A83,FedFundsRates!$A$2:$MM$3000,MATCH(B$2,FedFundsRates!$A$2:$MM$2,0),FALSE)</f>
        <v>9.3466666666666658</v>
      </c>
      <c r="C83" s="79">
        <f>VLOOKUP($A83,NaturalRateMeasures!$A$2:$MK$3000,MATCH(C$2,NaturalRateMeasures!$A$2:$MK$2,0),FALSE)</f>
        <v>4.3136999999999999</v>
      </c>
      <c r="D83" s="79">
        <f>VLOOKUP($A83,InflationTargetMeasures!$A$2:$MM$3000,MATCH(D$2,InflationTargetMeasures!$A$2:$MM$2,0),FALSE)</f>
        <v>2</v>
      </c>
      <c r="E83" s="79">
        <f>VLOOKUP($A83,GapMeasures!$A$2:$LA$3000,MATCH(E$2,GapMeasures!$A$2:$LA$2,0),FALSE)</f>
        <v>-4.475657479180307</v>
      </c>
      <c r="F83" s="79">
        <f>VLOOKUP($A83,InflationMeasures!$A$2:$LM$3000,MATCH(F$2,InflationMeasures!$A$2:$LM$2,0),FALSE)</f>
        <v>10.103485838779957</v>
      </c>
      <c r="G83" s="25">
        <v>27440</v>
      </c>
      <c r="H83" s="24">
        <f t="shared" si="1"/>
        <v>16.231100018579781</v>
      </c>
      <c r="I83" s="24">
        <f>VLOOKUP($A83,FedFundsRates!$A$2:$MM$3000,MATCH("FedFundsRate",FedFundsRates!$A$2:$MM$2,0),FALSE)</f>
        <v>6.3033333333333337</v>
      </c>
    </row>
    <row r="84" spans="1:9" x14ac:dyDescent="0.25">
      <c r="A84" s="6">
        <v>27529</v>
      </c>
      <c r="B84" s="79">
        <f>VLOOKUP($A84,FedFundsRates!$A$2:$MM$3000,MATCH(B$2,FedFundsRates!$A$2:$MM$2,0),FALSE)</f>
        <v>6.3033333333333337</v>
      </c>
      <c r="C84" s="79">
        <f>VLOOKUP($A84,NaturalRateMeasures!$A$2:$MK$3000,MATCH(C$2,NaturalRateMeasures!$A$2:$MK$2,0),FALSE)</f>
        <v>3.9661</v>
      </c>
      <c r="D84" s="79">
        <f>VLOOKUP($A84,InflationTargetMeasures!$A$2:$MM$3000,MATCH(D$2,InflationTargetMeasures!$A$2:$MM$2,0),FALSE)</f>
        <v>2</v>
      </c>
      <c r="E84" s="79">
        <f>VLOOKUP($A84,GapMeasures!$A$2:$LA$3000,MATCH(E$2,GapMeasures!$A$2:$LA$2,0),FALSE)</f>
        <v>-4.5425015254230949</v>
      </c>
      <c r="F84" s="79">
        <f>VLOOKUP($A84,InflationMeasures!$A$2:$LM$3000,MATCH(F$2,InflationMeasures!$A$2:$LM$2,0),FALSE)</f>
        <v>9.0688228371863531</v>
      </c>
      <c r="G84" s="25">
        <v>27529</v>
      </c>
      <c r="H84" s="24">
        <f t="shared" si="1"/>
        <v>14.298083493067983</v>
      </c>
      <c r="I84" s="24">
        <f>VLOOKUP($A84,FedFundsRates!$A$2:$MM$3000,MATCH("FedFundsRate",FedFundsRates!$A$2:$MM$2,0),FALSE)</f>
        <v>5.4200000000000008</v>
      </c>
    </row>
    <row r="85" spans="1:9" x14ac:dyDescent="0.25">
      <c r="A85" s="6">
        <v>27621</v>
      </c>
      <c r="B85" s="79">
        <f>VLOOKUP($A85,FedFundsRates!$A$2:$MM$3000,MATCH(B$2,FedFundsRates!$A$2:$MM$2,0),FALSE)</f>
        <v>5.4200000000000008</v>
      </c>
      <c r="C85" s="79">
        <f>VLOOKUP($A85,NaturalRateMeasures!$A$2:$MK$3000,MATCH(C$2,NaturalRateMeasures!$A$2:$MK$2,0),FALSE)</f>
        <v>3.9889999999999999</v>
      </c>
      <c r="D85" s="79">
        <f>VLOOKUP($A85,InflationTargetMeasures!$A$2:$MM$3000,MATCH(D$2,InflationTargetMeasures!$A$2:$MM$2,0),FALSE)</f>
        <v>2</v>
      </c>
      <c r="E85" s="79">
        <f>VLOOKUP($A85,GapMeasures!$A$2:$LA$3000,MATCH(E$2,GapMeasures!$A$2:$LA$2,0),FALSE)</f>
        <v>-3.6525275542640272</v>
      </c>
      <c r="F85" s="79">
        <f>VLOOKUP($A85,InflationMeasures!$A$2:$LM$3000,MATCH(F$2,InflationMeasures!$A$2:$LM$2,0),FALSE)</f>
        <v>7.6284322409211791</v>
      </c>
      <c r="G85" s="25">
        <v>27621</v>
      </c>
      <c r="H85" s="24">
        <f t="shared" si="1"/>
        <v>12.605384584249755</v>
      </c>
      <c r="I85" s="24">
        <f>VLOOKUP($A85,FedFundsRates!$A$2:$MM$3000,MATCH("FedFundsRate",FedFundsRates!$A$2:$MM$2,0),FALSE)</f>
        <v>6.1599999999999993</v>
      </c>
    </row>
    <row r="86" spans="1:9" x14ac:dyDescent="0.25">
      <c r="A86" s="6">
        <v>27713</v>
      </c>
      <c r="B86" s="79">
        <f>VLOOKUP($A86,FedFundsRates!$A$2:$MM$3000,MATCH(B$2,FedFundsRates!$A$2:$MM$2,0),FALSE)</f>
        <v>6.1599999999999993</v>
      </c>
      <c r="C86" s="79">
        <f>VLOOKUP($A86,NaturalRateMeasures!$A$2:$MK$3000,MATCH(C$2,NaturalRateMeasures!$A$2:$MK$2,0),FALSE)</f>
        <v>4.0186999999999999</v>
      </c>
      <c r="D86" s="79">
        <f>VLOOKUP($A86,InflationTargetMeasures!$A$2:$MM$3000,MATCH(D$2,InflationTargetMeasures!$A$2:$MM$2,0),FALSE)</f>
        <v>2</v>
      </c>
      <c r="E86" s="79">
        <f>VLOOKUP($A86,GapMeasures!$A$2:$LA$3000,MATCH(E$2,GapMeasures!$A$2:$LA$2,0),FALSE)</f>
        <v>-3.0976631329927042</v>
      </c>
      <c r="F86" s="79">
        <f>VLOOKUP($A86,InflationMeasures!$A$2:$LM$3000,MATCH(F$2,InflationMeasures!$A$2:$LM$2,0),FALSE)</f>
        <v>6.7728222494416013</v>
      </c>
      <c r="G86" s="25">
        <v>27713</v>
      </c>
      <c r="H86" s="24">
        <f t="shared" si="1"/>
        <v>11.62910180766605</v>
      </c>
      <c r="I86" s="24">
        <f>VLOOKUP($A86,FedFundsRates!$A$2:$MM$3000,MATCH("FedFundsRate",FedFundsRates!$A$2:$MM$2,0),FALSE)</f>
        <v>5.4133333333333331</v>
      </c>
    </row>
    <row r="87" spans="1:9" x14ac:dyDescent="0.25">
      <c r="A87" s="6">
        <v>27805</v>
      </c>
      <c r="B87" s="79">
        <f>VLOOKUP($A87,FedFundsRates!$A$2:$MM$3000,MATCH(B$2,FedFundsRates!$A$2:$MM$2,0),FALSE)</f>
        <v>5.4133333333333331</v>
      </c>
      <c r="C87" s="79">
        <f>VLOOKUP($A87,NaturalRateMeasures!$A$2:$MK$3000,MATCH(C$2,NaturalRateMeasures!$A$2:$MK$2,0),FALSE)</f>
        <v>4.0533000000000001</v>
      </c>
      <c r="D87" s="79">
        <f>VLOOKUP($A87,InflationTargetMeasures!$A$2:$MM$3000,MATCH(D$2,InflationTargetMeasures!$A$2:$MM$2,0),FALSE)</f>
        <v>2</v>
      </c>
      <c r="E87" s="79">
        <f>VLOOKUP($A87,GapMeasures!$A$2:$LA$3000,MATCH(E$2,GapMeasures!$A$2:$LA$2,0),FALSE)</f>
        <v>-1.6662779482905916</v>
      </c>
      <c r="F87" s="79">
        <f>VLOOKUP($A87,InflationMeasures!$A$2:$LM$3000,MATCH(F$2,InflationMeasures!$A$2:$LM$2,0),FALSE)</f>
        <v>6.3142645136214259</v>
      </c>
      <c r="G87" s="25">
        <v>27805</v>
      </c>
      <c r="H87" s="24">
        <f t="shared" si="1"/>
        <v>11.691557796286844</v>
      </c>
      <c r="I87" s="24">
        <f>VLOOKUP($A87,FedFundsRates!$A$2:$MM$3000,MATCH("FedFundsRate",FedFundsRates!$A$2:$MM$2,0),FALSE)</f>
        <v>4.8266666666666671</v>
      </c>
    </row>
    <row r="88" spans="1:9" x14ac:dyDescent="0.25">
      <c r="A88" s="6">
        <v>27895</v>
      </c>
      <c r="B88" s="79">
        <f>VLOOKUP($A88,FedFundsRates!$A$2:$MM$3000,MATCH(B$2,FedFundsRates!$A$2:$MM$2,0),FALSE)</f>
        <v>4.8266666666666671</v>
      </c>
      <c r="C88" s="79">
        <f>VLOOKUP($A88,NaturalRateMeasures!$A$2:$MK$3000,MATCH(C$2,NaturalRateMeasures!$A$2:$MK$2,0),FALSE)</f>
        <v>3.6311</v>
      </c>
      <c r="D88" s="79">
        <f>VLOOKUP($A88,InflationTargetMeasures!$A$2:$MM$3000,MATCH(D$2,InflationTargetMeasures!$A$2:$MM$2,0),FALSE)</f>
        <v>2</v>
      </c>
      <c r="E88" s="79">
        <f>VLOOKUP($A88,GapMeasures!$A$2:$LA$3000,MATCH(E$2,GapMeasures!$A$2:$LA$2,0),FALSE)</f>
        <v>-1.698099230079807</v>
      </c>
      <c r="F88" s="79">
        <f>VLOOKUP($A88,InflationMeasures!$A$2:$LM$3000,MATCH(F$2,InflationMeasures!$A$2:$LM$2,0),FALSE)</f>
        <v>5.975915355700967</v>
      </c>
      <c r="G88" s="25">
        <v>27895</v>
      </c>
      <c r="H88" s="24">
        <f t="shared" si="1"/>
        <v>10.745923418511547</v>
      </c>
      <c r="I88" s="24">
        <f>VLOOKUP($A88,FedFundsRates!$A$2:$MM$3000,MATCH("FedFundsRate",FedFundsRates!$A$2:$MM$2,0),FALSE)</f>
        <v>5.1966666666666663</v>
      </c>
    </row>
    <row r="89" spans="1:9" x14ac:dyDescent="0.25">
      <c r="A89" s="6">
        <v>27987</v>
      </c>
      <c r="B89" s="79">
        <f>VLOOKUP($A89,FedFundsRates!$A$2:$MM$3000,MATCH(B$2,FedFundsRates!$A$2:$MM$2,0),FALSE)</f>
        <v>5.1966666666666663</v>
      </c>
      <c r="C89" s="79">
        <f>VLOOKUP($A89,NaturalRateMeasures!$A$2:$MK$3000,MATCH(C$2,NaturalRateMeasures!$A$2:$MK$2,0),FALSE)</f>
        <v>3.6160999999999999</v>
      </c>
      <c r="D89" s="79">
        <f>VLOOKUP($A89,InflationTargetMeasures!$A$2:$MM$3000,MATCH(D$2,InflationTargetMeasures!$A$2:$MM$2,0),FALSE)</f>
        <v>2</v>
      </c>
      <c r="E89" s="79">
        <f>VLOOKUP($A89,GapMeasures!$A$2:$LA$3000,MATCH(E$2,GapMeasures!$A$2:$LA$2,0),FALSE)</f>
        <v>-1.9288439387255725</v>
      </c>
      <c r="F89" s="79">
        <f>VLOOKUP($A89,InflationMeasures!$A$2:$LM$3000,MATCH(F$2,InflationMeasures!$A$2:$LM$2,0),FALSE)</f>
        <v>6.0453314130919145</v>
      </c>
      <c r="G89" s="25">
        <v>27987</v>
      </c>
      <c r="H89" s="24">
        <f t="shared" si="1"/>
        <v>10.719675150275084</v>
      </c>
      <c r="I89" s="24">
        <f>VLOOKUP($A89,FedFundsRates!$A$2:$MM$3000,MATCH("FedFundsRate",FedFundsRates!$A$2:$MM$2,0),FALSE)</f>
        <v>5.2833333333333332</v>
      </c>
    </row>
    <row r="90" spans="1:9" x14ac:dyDescent="0.25">
      <c r="A90" s="6">
        <v>28079</v>
      </c>
      <c r="B90" s="79">
        <f>VLOOKUP($A90,FedFundsRates!$A$2:$MM$3000,MATCH(B$2,FedFundsRates!$A$2:$MM$2,0),FALSE)</f>
        <v>5.2833333333333332</v>
      </c>
      <c r="C90" s="79">
        <f>VLOOKUP($A90,NaturalRateMeasures!$A$2:$MK$3000,MATCH(C$2,NaturalRateMeasures!$A$2:$MK$2,0),FALSE)</f>
        <v>3.5992999999999999</v>
      </c>
      <c r="D90" s="79">
        <f>VLOOKUP($A90,InflationTargetMeasures!$A$2:$MM$3000,MATCH(D$2,InflationTargetMeasures!$A$2:$MM$2,0),FALSE)</f>
        <v>2</v>
      </c>
      <c r="E90" s="79">
        <f>VLOOKUP($A90,GapMeasures!$A$2:$LA$3000,MATCH(E$2,GapMeasures!$A$2:$LA$2,0),FALSE)</f>
        <v>-1.9944562940834458</v>
      </c>
      <c r="F90" s="79">
        <f>VLOOKUP($A90,InflationMeasures!$A$2:$LM$3000,MATCH(F$2,InflationMeasures!$A$2:$LM$2,0),FALSE)</f>
        <v>5.9788109858964766</v>
      </c>
      <c r="G90" s="25">
        <v>28079</v>
      </c>
      <c r="H90" s="24">
        <f t="shared" si="1"/>
        <v>10.570288331802992</v>
      </c>
      <c r="I90" s="24">
        <f>VLOOKUP($A90,FedFundsRates!$A$2:$MM$3000,MATCH("FedFundsRate",FedFundsRates!$A$2:$MM$2,0),FALSE)</f>
        <v>4.8733333333333331</v>
      </c>
    </row>
    <row r="91" spans="1:9" x14ac:dyDescent="0.25">
      <c r="A91" s="6">
        <v>28171</v>
      </c>
      <c r="B91" s="79">
        <f>VLOOKUP($A91,FedFundsRates!$A$2:$MM$3000,MATCH(B$2,FedFundsRates!$A$2:$MM$2,0),FALSE)</f>
        <v>4.8733333333333331</v>
      </c>
      <c r="C91" s="79">
        <f>VLOOKUP($A91,NaturalRateMeasures!$A$2:$MK$3000,MATCH(C$2,NaturalRateMeasures!$A$2:$MK$2,0),FALSE)</f>
        <v>3.6637</v>
      </c>
      <c r="D91" s="79">
        <f>VLOOKUP($A91,InflationTargetMeasures!$A$2:$MM$3000,MATCH(D$2,InflationTargetMeasures!$A$2:$MM$2,0),FALSE)</f>
        <v>2</v>
      </c>
      <c r="E91" s="79">
        <f>VLOOKUP($A91,GapMeasures!$A$2:$LA$3000,MATCH(E$2,GapMeasures!$A$2:$LA$2,0),FALSE)</f>
        <v>-1.6337634720314009</v>
      </c>
      <c r="F91" s="79">
        <f>VLOOKUP($A91,InflationMeasures!$A$2:$LM$3000,MATCH(F$2,InflationMeasures!$A$2:$LM$2,0),FALSE)</f>
        <v>6.1519542674820515</v>
      </c>
      <c r="G91" s="25">
        <v>28171</v>
      </c>
      <c r="H91" s="24">
        <f t="shared" si="1"/>
        <v>11.074749665207378</v>
      </c>
      <c r="I91" s="24">
        <f>VLOOKUP($A91,FedFundsRates!$A$2:$MM$3000,MATCH("FedFundsRate",FedFundsRates!$A$2:$MM$2,0),FALSE)</f>
        <v>4.66</v>
      </c>
    </row>
    <row r="92" spans="1:9" x14ac:dyDescent="0.25">
      <c r="A92" s="6">
        <v>28260</v>
      </c>
      <c r="B92" s="79">
        <f>VLOOKUP($A92,FedFundsRates!$A$2:$MM$3000,MATCH(B$2,FedFundsRates!$A$2:$MM$2,0),FALSE)</f>
        <v>4.66</v>
      </c>
      <c r="C92" s="79">
        <f>VLOOKUP($A92,NaturalRateMeasures!$A$2:$MK$3000,MATCH(C$2,NaturalRateMeasures!$A$2:$MK$2,0),FALSE)</f>
        <v>3.6715</v>
      </c>
      <c r="D92" s="79">
        <f>VLOOKUP($A92,InflationTargetMeasures!$A$2:$MM$3000,MATCH(D$2,InflationTargetMeasures!$A$2:$MM$2,0),FALSE)</f>
        <v>2</v>
      </c>
      <c r="E92" s="79">
        <f>VLOOKUP($A92,GapMeasures!$A$2:$LA$3000,MATCH(E$2,GapMeasures!$A$2:$LA$2,0),FALSE)</f>
        <v>-0.54028856949288107</v>
      </c>
      <c r="F92" s="79">
        <f>VLOOKUP($A92,InflationMeasures!$A$2:$LM$3000,MATCH(F$2,InflationMeasures!$A$2:$LM$2,0),FALSE)</f>
        <v>6.4961082465762265</v>
      </c>
      <c r="G92" s="25">
        <v>28260</v>
      </c>
      <c r="H92" s="24">
        <f t="shared" si="1"/>
        <v>12.145518085117899</v>
      </c>
      <c r="I92" s="24">
        <f>VLOOKUP($A92,FedFundsRates!$A$2:$MM$3000,MATCH("FedFundsRate",FedFundsRates!$A$2:$MM$2,0),FALSE)</f>
        <v>5.1566666666666663</v>
      </c>
    </row>
    <row r="93" spans="1:9" x14ac:dyDescent="0.25">
      <c r="A93" s="6">
        <v>28352</v>
      </c>
      <c r="B93" s="79">
        <f>VLOOKUP($A93,FedFundsRates!$A$2:$MM$3000,MATCH(B$2,FedFundsRates!$A$2:$MM$2,0),FALSE)</f>
        <v>5.1566666666666663</v>
      </c>
      <c r="C93" s="79">
        <f>VLOOKUP($A93,NaturalRateMeasures!$A$2:$MK$3000,MATCH(C$2,NaturalRateMeasures!$A$2:$MK$2,0),FALSE)</f>
        <v>3.8001</v>
      </c>
      <c r="D93" s="79">
        <f>VLOOKUP($A93,InflationTargetMeasures!$A$2:$MM$3000,MATCH(D$2,InflationTargetMeasures!$A$2:$MM$2,0),FALSE)</f>
        <v>2</v>
      </c>
      <c r="E93" s="79">
        <f>VLOOKUP($A93,GapMeasures!$A$2:$LA$3000,MATCH(E$2,GapMeasures!$A$2:$LA$2,0),FALSE)</f>
        <v>0.42141291199237696</v>
      </c>
      <c r="F93" s="79">
        <f>VLOOKUP($A93,InflationMeasures!$A$2:$LM$3000,MATCH(F$2,InflationMeasures!$A$2:$LM$2,0),FALSE)</f>
        <v>6.5963913858889001</v>
      </c>
      <c r="G93" s="25">
        <v>28352</v>
      </c>
      <c r="H93" s="24">
        <f t="shared" si="1"/>
        <v>12.905393534829539</v>
      </c>
      <c r="I93" s="24">
        <f>VLOOKUP($A93,FedFundsRates!$A$2:$MM$3000,MATCH("FedFundsRate",FedFundsRates!$A$2:$MM$2,0),FALSE)</f>
        <v>5.82</v>
      </c>
    </row>
    <row r="94" spans="1:9" x14ac:dyDescent="0.25">
      <c r="A94" s="6">
        <v>28444</v>
      </c>
      <c r="B94" s="79">
        <f>VLOOKUP($A94,FedFundsRates!$A$2:$MM$3000,MATCH(B$2,FedFundsRates!$A$2:$MM$2,0),FALSE)</f>
        <v>5.82</v>
      </c>
      <c r="C94" s="79">
        <f>VLOOKUP($A94,NaturalRateMeasures!$A$2:$MK$3000,MATCH(C$2,NaturalRateMeasures!$A$2:$MK$2,0),FALSE)</f>
        <v>3.4676</v>
      </c>
      <c r="D94" s="79">
        <f>VLOOKUP($A94,InflationTargetMeasures!$A$2:$MM$3000,MATCH(D$2,InflationTargetMeasures!$A$2:$MM$2,0),FALSE)</f>
        <v>2</v>
      </c>
      <c r="E94" s="79">
        <f>VLOOKUP($A94,GapMeasures!$A$2:$LA$3000,MATCH(E$2,GapMeasures!$A$2:$LA$2,0),FALSE)</f>
        <v>-0.41768335275690494</v>
      </c>
      <c r="F94" s="79">
        <f>VLOOKUP($A94,InflationMeasures!$A$2:$LM$3000,MATCH(F$2,InflationMeasures!$A$2:$LM$2,0),FALSE)</f>
        <v>6.4788283985991679</v>
      </c>
      <c r="G94" s="25">
        <v>28444</v>
      </c>
      <c r="H94" s="24">
        <f t="shared" si="1"/>
        <v>11.977000921520299</v>
      </c>
      <c r="I94" s="24">
        <f>VLOOKUP($A94,FedFundsRates!$A$2:$MM$3000,MATCH("FedFundsRate",FedFundsRates!$A$2:$MM$2,0),FALSE)</f>
        <v>6.5133333333333328</v>
      </c>
    </row>
    <row r="95" spans="1:9" x14ac:dyDescent="0.25">
      <c r="A95" s="6">
        <v>28536</v>
      </c>
      <c r="B95" s="79">
        <f>VLOOKUP($A95,FedFundsRates!$A$2:$MM$3000,MATCH(B$2,FedFundsRates!$A$2:$MM$2,0),FALSE)</f>
        <v>6.5133333333333328</v>
      </c>
      <c r="C95" s="79">
        <f>VLOOKUP($A95,NaturalRateMeasures!$A$2:$MK$3000,MATCH(C$2,NaturalRateMeasures!$A$2:$MK$2,0),FALSE)</f>
        <v>3.3561999999999999</v>
      </c>
      <c r="D95" s="79">
        <f>VLOOKUP($A95,InflationTargetMeasures!$A$2:$MM$3000,MATCH(D$2,InflationTargetMeasures!$A$2:$MM$2,0),FALSE)</f>
        <v>2</v>
      </c>
      <c r="E95" s="79">
        <f>VLOOKUP($A95,GapMeasures!$A$2:$LA$3000,MATCH(E$2,GapMeasures!$A$2:$LA$2,0),FALSE)</f>
        <v>-0.94991456238254224</v>
      </c>
      <c r="F95" s="79">
        <f>VLOOKUP($A95,InflationMeasures!$A$2:$LM$3000,MATCH(F$2,InflationMeasures!$A$2:$LM$2,0),FALSE)</f>
        <v>6.3496039324963061</v>
      </c>
      <c r="G95" s="25">
        <v>28536</v>
      </c>
      <c r="H95" s="24">
        <f t="shared" si="1"/>
        <v>11.405648617553188</v>
      </c>
      <c r="I95" s="24">
        <f>VLOOKUP($A95,FedFundsRates!$A$2:$MM$3000,MATCH("FedFundsRate",FedFundsRates!$A$2:$MM$2,0),FALSE)</f>
        <v>6.7566666666666668</v>
      </c>
    </row>
    <row r="96" spans="1:9" x14ac:dyDescent="0.25">
      <c r="A96" s="6">
        <v>28625</v>
      </c>
      <c r="B96" s="79">
        <f>VLOOKUP($A96,FedFundsRates!$A$2:$MM$3000,MATCH(B$2,FedFundsRates!$A$2:$MM$2,0),FALSE)</f>
        <v>6.7566666666666668</v>
      </c>
      <c r="C96" s="79">
        <f>VLOOKUP($A96,NaturalRateMeasures!$A$2:$MK$3000,MATCH(C$2,NaturalRateMeasures!$A$2:$MK$2,0),FALSE)</f>
        <v>3.8889999999999998</v>
      </c>
      <c r="D96" s="79">
        <f>VLOOKUP($A96,InflationTargetMeasures!$A$2:$MM$3000,MATCH(D$2,InflationTargetMeasures!$A$2:$MM$2,0),FALSE)</f>
        <v>2</v>
      </c>
      <c r="E96" s="79">
        <f>VLOOKUP($A96,GapMeasures!$A$2:$LA$3000,MATCH(E$2,GapMeasures!$A$2:$LA$2,0),FALSE)</f>
        <v>1.9906897163760893</v>
      </c>
      <c r="F96" s="79">
        <f>VLOOKUP($A96,InflationMeasures!$A$2:$LM$3000,MATCH(F$2,InflationMeasures!$A$2:$LM$2,0),FALSE)</f>
        <v>6.556264841027537</v>
      </c>
      <c r="G96" s="25">
        <v>28625</v>
      </c>
      <c r="H96" s="24">
        <f t="shared" si="1"/>
        <v>13.718742119729349</v>
      </c>
      <c r="I96" s="24">
        <f>VLOOKUP($A96,FedFundsRates!$A$2:$MM$3000,MATCH("FedFundsRate",FedFundsRates!$A$2:$MM$2,0),FALSE)</f>
        <v>7.2833333333333341</v>
      </c>
    </row>
    <row r="97" spans="1:9" x14ac:dyDescent="0.25">
      <c r="A97" s="6">
        <v>28717</v>
      </c>
      <c r="B97" s="79">
        <f>VLOOKUP($A97,FedFundsRates!$A$2:$MM$3000,MATCH(B$2,FedFundsRates!$A$2:$MM$2,0),FALSE)</f>
        <v>7.2833333333333341</v>
      </c>
      <c r="C97" s="79">
        <f>VLOOKUP($A97,NaturalRateMeasures!$A$2:$MK$3000,MATCH(C$2,NaturalRateMeasures!$A$2:$MK$2,0),FALSE)</f>
        <v>3.8540000000000001</v>
      </c>
      <c r="D97" s="79">
        <f>VLOOKUP($A97,InflationTargetMeasures!$A$2:$MM$3000,MATCH(D$2,InflationTargetMeasures!$A$2:$MM$2,0),FALSE)</f>
        <v>2</v>
      </c>
      <c r="E97" s="79">
        <f>VLOOKUP($A97,GapMeasures!$A$2:$LA$3000,MATCH(E$2,GapMeasures!$A$2:$LA$2,0),FALSE)</f>
        <v>2.1121565548691414</v>
      </c>
      <c r="F97" s="79">
        <f>VLOOKUP($A97,InflationMeasures!$A$2:$LM$3000,MATCH(F$2,InflationMeasures!$A$2:$LM$2,0),FALSE)</f>
        <v>6.6128738700479195</v>
      </c>
      <c r="G97" s="25">
        <v>28717</v>
      </c>
      <c r="H97" s="24">
        <f t="shared" si="1"/>
        <v>13.82938908250645</v>
      </c>
      <c r="I97" s="24">
        <f>VLOOKUP($A97,FedFundsRates!$A$2:$MM$3000,MATCH("FedFundsRate",FedFundsRates!$A$2:$MM$2,0),FALSE)</f>
        <v>8.1</v>
      </c>
    </row>
    <row r="98" spans="1:9" x14ac:dyDescent="0.25">
      <c r="A98" s="6">
        <v>28809</v>
      </c>
      <c r="B98" s="79">
        <f>VLOOKUP($A98,FedFundsRates!$A$2:$MM$3000,MATCH(B$2,FedFundsRates!$A$2:$MM$2,0),FALSE)</f>
        <v>8.1</v>
      </c>
      <c r="C98" s="79">
        <f>VLOOKUP($A98,NaturalRateMeasures!$A$2:$MK$3000,MATCH(C$2,NaturalRateMeasures!$A$2:$MK$2,0),FALSE)</f>
        <v>3.9645999999999999</v>
      </c>
      <c r="D98" s="79">
        <f>VLOOKUP($A98,InflationTargetMeasures!$A$2:$MM$3000,MATCH(D$2,InflationTargetMeasures!$A$2:$MM$2,0),FALSE)</f>
        <v>2</v>
      </c>
      <c r="E98" s="79">
        <f>VLOOKUP($A98,GapMeasures!$A$2:$LA$3000,MATCH(E$2,GapMeasures!$A$2:$LA$2,0),FALSE)</f>
        <v>2.5688127496831377</v>
      </c>
      <c r="F98" s="79">
        <f>VLOOKUP($A98,InflationMeasures!$A$2:$LM$3000,MATCH(F$2,InflationMeasures!$A$2:$LM$2,0),FALSE)</f>
        <v>6.9726416504709343</v>
      </c>
      <c r="G98" s="25">
        <v>28809</v>
      </c>
      <c r="H98" s="24">
        <f t="shared" si="1"/>
        <v>14.707968850547969</v>
      </c>
      <c r="I98" s="24">
        <f>VLOOKUP($A98,FedFundsRates!$A$2:$MM$3000,MATCH("FedFundsRate",FedFundsRates!$A$2:$MM$2,0),FALSE)</f>
        <v>9.5833333333333339</v>
      </c>
    </row>
    <row r="99" spans="1:9" x14ac:dyDescent="0.25">
      <c r="A99" s="6">
        <v>28901</v>
      </c>
      <c r="B99" s="79">
        <f>VLOOKUP($A99,FedFundsRates!$A$2:$MM$3000,MATCH(B$2,FedFundsRates!$A$2:$MM$2,0),FALSE)</f>
        <v>9.5833333333333339</v>
      </c>
      <c r="C99" s="79">
        <f>VLOOKUP($A99,NaturalRateMeasures!$A$2:$MK$3000,MATCH(C$2,NaturalRateMeasures!$A$2:$MK$2,0),FALSE)</f>
        <v>3.4611000000000001</v>
      </c>
      <c r="D99" s="79">
        <f>VLOOKUP($A99,InflationTargetMeasures!$A$2:$MM$3000,MATCH(D$2,InflationTargetMeasures!$A$2:$MM$2,0),FALSE)</f>
        <v>2</v>
      </c>
      <c r="E99" s="79">
        <f>VLOOKUP($A99,GapMeasures!$A$2:$LA$3000,MATCH(E$2,GapMeasures!$A$2:$LA$2,0),FALSE)</f>
        <v>1.8272347622651361</v>
      </c>
      <c r="F99" s="79">
        <f>VLOOKUP($A99,InflationMeasures!$A$2:$LM$3000,MATCH(F$2,InflationMeasures!$A$2:$LM$2,0),FALSE)</f>
        <v>6.768333971207352</v>
      </c>
      <c r="G99" s="25">
        <v>28901</v>
      </c>
      <c r="H99" s="24">
        <f t="shared" si="1"/>
        <v>13.527218337943596</v>
      </c>
      <c r="I99" s="24">
        <f>VLOOKUP($A99,FedFundsRates!$A$2:$MM$3000,MATCH("FedFundsRate",FedFundsRates!$A$2:$MM$2,0),FALSE)</f>
        <v>10.073333333333334</v>
      </c>
    </row>
    <row r="100" spans="1:9" x14ac:dyDescent="0.25">
      <c r="A100" s="6">
        <v>28990</v>
      </c>
      <c r="B100" s="79">
        <f>VLOOKUP($A100,FedFundsRates!$A$2:$MM$3000,MATCH(B$2,FedFundsRates!$A$2:$MM$2,0),FALSE)</f>
        <v>10.073333333333334</v>
      </c>
      <c r="C100" s="79">
        <f>VLOOKUP($A100,NaturalRateMeasures!$A$2:$MK$3000,MATCH(C$2,NaturalRateMeasures!$A$2:$MK$2,0),FALSE)</f>
        <v>3.9001999999999999</v>
      </c>
      <c r="D100" s="79">
        <f>VLOOKUP($A100,InflationTargetMeasures!$A$2:$MM$3000,MATCH(D$2,InflationTargetMeasures!$A$2:$MM$2,0),FALSE)</f>
        <v>2</v>
      </c>
      <c r="E100" s="79">
        <f>VLOOKUP($A100,GapMeasures!$A$2:$LA$3000,MATCH(E$2,GapMeasures!$A$2:$LA$2,0),FALSE)</f>
        <v>1.0558783401306961</v>
      </c>
      <c r="F100" s="79">
        <f>VLOOKUP($A100,InflationMeasures!$A$2:$LM$3000,MATCH(F$2,InflationMeasures!$A$2:$LM$2,0),FALSE)</f>
        <v>7.264202818858001</v>
      </c>
      <c r="G100" s="25">
        <v>28990</v>
      </c>
      <c r="H100" s="24">
        <f t="shared" si="1"/>
        <v>14.324443398352351</v>
      </c>
      <c r="I100" s="24">
        <f>VLOOKUP($A100,FedFundsRates!$A$2:$MM$3000,MATCH("FedFundsRate",FedFundsRates!$A$2:$MM$2,0),FALSE)</f>
        <v>10.18</v>
      </c>
    </row>
    <row r="101" spans="1:9" x14ac:dyDescent="0.25">
      <c r="A101" s="6">
        <v>29082</v>
      </c>
      <c r="B101" s="79">
        <f>VLOOKUP($A101,FedFundsRates!$A$2:$MM$3000,MATCH(B$2,FedFundsRates!$A$2:$MM$2,0),FALSE)</f>
        <v>10.18</v>
      </c>
      <c r="C101" s="79">
        <f>VLOOKUP($A101,NaturalRateMeasures!$A$2:$MK$3000,MATCH(C$2,NaturalRateMeasures!$A$2:$MK$2,0),FALSE)</f>
        <v>3.8426999999999998</v>
      </c>
      <c r="D101" s="79">
        <f>VLOOKUP($A101,InflationTargetMeasures!$A$2:$MM$3000,MATCH(D$2,InflationTargetMeasures!$A$2:$MM$2,0),FALSE)</f>
        <v>2</v>
      </c>
      <c r="E101" s="79">
        <f>VLOOKUP($A101,GapMeasures!$A$2:$LA$3000,MATCH(E$2,GapMeasures!$A$2:$LA$2,0),FALSE)</f>
        <v>0.97688633222571142</v>
      </c>
      <c r="F101" s="79">
        <f>VLOOKUP($A101,InflationMeasures!$A$2:$LM$3000,MATCH(F$2,InflationMeasures!$A$2:$LM$2,0),FALSE)</f>
        <v>7.400557673703978</v>
      </c>
      <c r="G101" s="25">
        <v>29082</v>
      </c>
      <c r="H101" s="24">
        <f t="shared" si="1"/>
        <v>14.431979676668821</v>
      </c>
      <c r="I101" s="24">
        <f>VLOOKUP($A101,FedFundsRates!$A$2:$MM$3000,MATCH("FedFundsRate",FedFundsRates!$A$2:$MM$2,0),FALSE)</f>
        <v>10.946666666666667</v>
      </c>
    </row>
    <row r="102" spans="1:9" x14ac:dyDescent="0.25">
      <c r="A102" s="6">
        <v>29174</v>
      </c>
      <c r="B102" s="79">
        <f>VLOOKUP($A102,FedFundsRates!$A$2:$MM$3000,MATCH(B$2,FedFundsRates!$A$2:$MM$2,0),FALSE)</f>
        <v>10.946666666666667</v>
      </c>
      <c r="C102" s="79">
        <f>VLOOKUP($A102,NaturalRateMeasures!$A$2:$MK$3000,MATCH(C$2,NaturalRateMeasures!$A$2:$MK$2,0),FALSE)</f>
        <v>3.8668999999999998</v>
      </c>
      <c r="D102" s="79">
        <f>VLOOKUP($A102,InflationTargetMeasures!$A$2:$MM$3000,MATCH(D$2,InflationTargetMeasures!$A$2:$MM$2,0),FALSE)</f>
        <v>2</v>
      </c>
      <c r="E102" s="79">
        <f>VLOOKUP($A102,GapMeasures!$A$2:$LA$3000,MATCH(E$2,GapMeasures!$A$2:$LA$2,0),FALSE)</f>
        <v>0.462751718709981</v>
      </c>
      <c r="F102" s="79">
        <f>VLOOKUP($A102,InflationMeasures!$A$2:$LM$3000,MATCH(F$2,InflationMeasures!$A$2:$LM$2,0),FALSE)</f>
        <v>7.7060681443385404</v>
      </c>
      <c r="G102" s="25">
        <v>29174</v>
      </c>
      <c r="H102" s="24">
        <f t="shared" si="1"/>
        <v>14.6573780758628</v>
      </c>
      <c r="I102" s="24">
        <f>VLOOKUP($A102,FedFundsRates!$A$2:$MM$3000,MATCH("FedFundsRate",FedFundsRates!$A$2:$MM$2,0),FALSE)</f>
        <v>13.576666666666666</v>
      </c>
    </row>
    <row r="103" spans="1:9" x14ac:dyDescent="0.25">
      <c r="A103" s="6">
        <v>29266</v>
      </c>
      <c r="B103" s="79">
        <f>VLOOKUP($A103,FedFundsRates!$A$2:$MM$3000,MATCH(B$2,FedFundsRates!$A$2:$MM$2,0),FALSE)</f>
        <v>13.576666666666666</v>
      </c>
      <c r="C103" s="79">
        <f>VLOOKUP($A103,NaturalRateMeasures!$A$2:$MK$3000,MATCH(C$2,NaturalRateMeasures!$A$2:$MK$2,0),FALSE)</f>
        <v>4.1471999999999998</v>
      </c>
      <c r="D103" s="79">
        <f>VLOOKUP($A103,InflationTargetMeasures!$A$2:$MM$3000,MATCH(D$2,InflationTargetMeasures!$A$2:$MM$2,0),FALSE)</f>
        <v>2</v>
      </c>
      <c r="E103" s="79">
        <f>VLOOKUP($A103,GapMeasures!$A$2:$LA$3000,MATCH(E$2,GapMeasures!$A$2:$LA$2,0),FALSE)</f>
        <v>8.111227191501616E-2</v>
      </c>
      <c r="F103" s="79">
        <f>VLOOKUP($A103,InflationMeasures!$A$2:$LM$3000,MATCH(F$2,InflationMeasures!$A$2:$LM$2,0),FALSE)</f>
        <v>8.8540230518943339</v>
      </c>
      <c r="G103" s="25">
        <v>29266</v>
      </c>
      <c r="H103" s="24">
        <f t="shared" si="1"/>
        <v>16.468790713799009</v>
      </c>
      <c r="I103" s="24">
        <f>VLOOKUP($A103,FedFundsRates!$A$2:$MM$3000,MATCH("FedFundsRate",FedFundsRates!$A$2:$MM$2,0),FALSE)</f>
        <v>15.046666666666667</v>
      </c>
    </row>
    <row r="104" spans="1:9" x14ac:dyDescent="0.25">
      <c r="A104" s="6">
        <v>29356</v>
      </c>
      <c r="B104" s="79">
        <f>VLOOKUP($A104,FedFundsRates!$A$2:$MM$3000,MATCH(B$2,FedFundsRates!$A$2:$MM$2,0),FALSE)</f>
        <v>15.046666666666667</v>
      </c>
      <c r="C104" s="79">
        <f>VLOOKUP($A104,NaturalRateMeasures!$A$2:$MK$3000,MATCH(C$2,NaturalRateMeasures!$A$2:$MK$2,0),FALSE)</f>
        <v>3.7541000000000002</v>
      </c>
      <c r="D104" s="79">
        <f>VLOOKUP($A104,InflationTargetMeasures!$A$2:$MM$3000,MATCH(D$2,InflationTargetMeasures!$A$2:$MM$2,0),FALSE)</f>
        <v>2</v>
      </c>
      <c r="E104" s="79">
        <f>VLOOKUP($A104,GapMeasures!$A$2:$LA$3000,MATCH(E$2,GapMeasures!$A$2:$LA$2,0),FALSE)</f>
        <v>-2.587061299766316</v>
      </c>
      <c r="F104" s="79">
        <f>VLOOKUP($A104,InflationMeasures!$A$2:$LM$3000,MATCH(F$2,InflationMeasures!$A$2:$LM$2,0),FALSE)</f>
        <v>8.895664139438253</v>
      </c>
      <c r="G104" s="25">
        <v>29356</v>
      </c>
      <c r="H104" s="24">
        <f t="shared" si="1"/>
        <v>14.804065559274223</v>
      </c>
      <c r="I104" s="24">
        <f>VLOOKUP($A104,FedFundsRates!$A$2:$MM$3000,MATCH("FedFundsRate",FedFundsRates!$A$2:$MM$2,0),FALSE)</f>
        <v>12.686666666666667</v>
      </c>
    </row>
    <row r="105" spans="1:9" x14ac:dyDescent="0.25">
      <c r="A105" s="6">
        <v>29448</v>
      </c>
      <c r="B105" s="79">
        <f>VLOOKUP($A105,FedFundsRates!$A$2:$MM$3000,MATCH(B$2,FedFundsRates!$A$2:$MM$2,0),FALSE)</f>
        <v>12.686666666666667</v>
      </c>
      <c r="C105" s="79">
        <f>VLOOKUP($A105,NaturalRateMeasures!$A$2:$MK$3000,MATCH(C$2,NaturalRateMeasures!$A$2:$MK$2,0),FALSE)</f>
        <v>3.7658</v>
      </c>
      <c r="D105" s="79">
        <f>VLOOKUP($A105,InflationTargetMeasures!$A$2:$MM$3000,MATCH(D$2,InflationTargetMeasures!$A$2:$MM$2,0),FALSE)</f>
        <v>2</v>
      </c>
      <c r="E105" s="79">
        <f>VLOOKUP($A105,GapMeasures!$A$2:$LA$3000,MATCH(E$2,GapMeasures!$A$2:$LA$2,0),FALSE)</f>
        <v>-3.2364998995080527</v>
      </c>
      <c r="F105" s="79">
        <f>VLOOKUP($A105,InflationMeasures!$A$2:$LM$3000,MATCH(F$2,InflationMeasures!$A$2:$LM$2,0),FALSE)</f>
        <v>9.3040506530320357</v>
      </c>
      <c r="G105" s="25">
        <v>29448</v>
      </c>
      <c r="H105" s="24">
        <f t="shared" si="1"/>
        <v>15.103626029794025</v>
      </c>
      <c r="I105" s="24">
        <f>VLOOKUP($A105,FedFundsRates!$A$2:$MM$3000,MATCH("FedFundsRate",FedFundsRates!$A$2:$MM$2,0),FALSE)</f>
        <v>9.836666666666666</v>
      </c>
    </row>
    <row r="106" spans="1:9" x14ac:dyDescent="0.25">
      <c r="A106" s="6">
        <v>29540</v>
      </c>
      <c r="B106" s="79">
        <f>VLOOKUP($A106,FedFundsRates!$A$2:$MM$3000,MATCH(B$2,FedFundsRates!$A$2:$MM$2,0),FALSE)</f>
        <v>9.836666666666666</v>
      </c>
      <c r="C106" s="79">
        <f>VLOOKUP($A106,NaturalRateMeasures!$A$2:$MK$3000,MATCH(C$2,NaturalRateMeasures!$A$2:$MK$2,0),FALSE)</f>
        <v>4.2404999999999999</v>
      </c>
      <c r="D106" s="79">
        <f>VLOOKUP($A106,InflationTargetMeasures!$A$2:$MM$3000,MATCH(D$2,InflationTargetMeasures!$A$2:$MM$2,0),FALSE)</f>
        <v>2</v>
      </c>
      <c r="E106" s="79">
        <f>VLOOKUP($A106,GapMeasures!$A$2:$LA$3000,MATCH(E$2,GapMeasures!$A$2:$LA$2,0),FALSE)</f>
        <v>-1.996350791101116</v>
      </c>
      <c r="F106" s="79">
        <f>VLOOKUP($A106,InflationMeasures!$A$2:$LM$3000,MATCH(F$2,InflationMeasures!$A$2:$LM$2,0),FALSE)</f>
        <v>9.6797633258940188</v>
      </c>
      <c r="G106" s="25">
        <v>29540</v>
      </c>
      <c r="H106" s="24">
        <f t="shared" si="1"/>
        <v>16.76196959329047</v>
      </c>
      <c r="I106" s="24">
        <f>VLOOKUP($A106,FedFundsRates!$A$2:$MM$3000,MATCH("FedFundsRate",FedFundsRates!$A$2:$MM$2,0),FALSE)</f>
        <v>15.853333333333333</v>
      </c>
    </row>
    <row r="107" spans="1:9" x14ac:dyDescent="0.25">
      <c r="A107" s="6">
        <v>29632</v>
      </c>
      <c r="B107" s="79">
        <f>VLOOKUP($A107,FedFundsRates!$A$2:$MM$3000,MATCH(B$2,FedFundsRates!$A$2:$MM$2,0),FALSE)</f>
        <v>15.853333333333333</v>
      </c>
      <c r="C107" s="79">
        <f>VLOOKUP($A107,NaturalRateMeasures!$A$2:$MK$3000,MATCH(C$2,NaturalRateMeasures!$A$2:$MK$2,0),FALSE)</f>
        <v>4.3693999999999997</v>
      </c>
      <c r="D107" s="79">
        <f>VLOOKUP($A107,InflationTargetMeasures!$A$2:$MM$3000,MATCH(D$2,InflationTargetMeasures!$A$2:$MM$2,0),FALSE)</f>
        <v>2</v>
      </c>
      <c r="E107" s="79">
        <f>VLOOKUP($A107,GapMeasures!$A$2:$LA$3000,MATCH(E$2,GapMeasures!$A$2:$LA$2,0),FALSE)</f>
        <v>-0.70447307948665983</v>
      </c>
      <c r="F107" s="79">
        <f>VLOOKUP($A107,InflationMeasures!$A$2:$LM$3000,MATCH(F$2,InflationMeasures!$A$2:$LM$2,0),FALSE)</f>
        <v>9.4358740532461951</v>
      </c>
      <c r="G107" s="25">
        <v>29632</v>
      </c>
      <c r="H107" s="24">
        <f t="shared" si="1"/>
        <v>17.170974540125961</v>
      </c>
      <c r="I107" s="24">
        <f>VLOOKUP($A107,FedFundsRates!$A$2:$MM$3000,MATCH("FedFundsRate",FedFundsRates!$A$2:$MM$2,0),FALSE)</f>
        <v>16.569999999999997</v>
      </c>
    </row>
    <row r="108" spans="1:9" x14ac:dyDescent="0.25">
      <c r="A108" s="6">
        <v>29721</v>
      </c>
      <c r="B108" s="79">
        <f>VLOOKUP($A108,FedFundsRates!$A$2:$MM$3000,MATCH(B$2,FedFundsRates!$A$2:$MM$2,0),FALSE)</f>
        <v>16.569999999999997</v>
      </c>
      <c r="C108" s="79">
        <f>VLOOKUP($A108,NaturalRateMeasures!$A$2:$MK$3000,MATCH(C$2,NaturalRateMeasures!$A$2:$MK$2,0),FALSE)</f>
        <v>3.9081999999999999</v>
      </c>
      <c r="D108" s="79">
        <f>VLOOKUP($A108,InflationTargetMeasures!$A$2:$MM$3000,MATCH(D$2,InflationTargetMeasures!$A$2:$MM$2,0),FALSE)</f>
        <v>2</v>
      </c>
      <c r="E108" s="79">
        <f>VLOOKUP($A108,GapMeasures!$A$2:$LA$3000,MATCH(E$2,GapMeasures!$A$2:$LA$2,0),FALSE)</f>
        <v>-2.0993073698754969</v>
      </c>
      <c r="F108" s="79">
        <f>VLOOKUP($A108,InflationMeasures!$A$2:$LM$3000,MATCH(F$2,InflationMeasures!$A$2:$LM$2,0),FALSE)</f>
        <v>9.0634291377601706</v>
      </c>
      <c r="G108" s="25">
        <v>29721</v>
      </c>
      <c r="H108" s="24">
        <f t="shared" si="1"/>
        <v>15.453690021702506</v>
      </c>
      <c r="I108" s="24">
        <f>VLOOKUP($A108,FedFundsRates!$A$2:$MM$3000,MATCH("FedFundsRate",FedFundsRates!$A$2:$MM$2,0),FALSE)</f>
        <v>17.78</v>
      </c>
    </row>
    <row r="109" spans="1:9" x14ac:dyDescent="0.25">
      <c r="A109" s="6">
        <v>29813</v>
      </c>
      <c r="B109" s="79">
        <f>VLOOKUP($A109,FedFundsRates!$A$2:$MM$3000,MATCH(B$2,FedFundsRates!$A$2:$MM$2,0),FALSE)</f>
        <v>17.78</v>
      </c>
      <c r="C109" s="79">
        <f>VLOOKUP($A109,NaturalRateMeasures!$A$2:$MK$3000,MATCH(C$2,NaturalRateMeasures!$A$2:$MK$2,0),FALSE)</f>
        <v>4.0118</v>
      </c>
      <c r="D109" s="79">
        <f>VLOOKUP($A109,InflationTargetMeasures!$A$2:$MM$3000,MATCH(D$2,InflationTargetMeasures!$A$2:$MM$2,0),FALSE)</f>
        <v>2</v>
      </c>
      <c r="E109" s="79">
        <f>VLOOKUP($A109,GapMeasures!$A$2:$LA$3000,MATCH(E$2,GapMeasures!$A$2:$LA$2,0),FALSE)</f>
        <v>-1.6209393215617864</v>
      </c>
      <c r="F109" s="79">
        <f>VLOOKUP($A109,InflationMeasures!$A$2:$LM$3000,MATCH(F$2,InflationMeasures!$A$2:$LM$2,0),FALSE)</f>
        <v>8.6526576019777544</v>
      </c>
      <c r="G109" s="25">
        <v>29813</v>
      </c>
      <c r="H109" s="24">
        <f t="shared" si="1"/>
        <v>15.180316742185738</v>
      </c>
      <c r="I109" s="24">
        <f>VLOOKUP($A109,FedFundsRates!$A$2:$MM$3000,MATCH("FedFundsRate",FedFundsRates!$A$2:$MM$2,0),FALSE)</f>
        <v>17.576666666666664</v>
      </c>
    </row>
    <row r="110" spans="1:9" x14ac:dyDescent="0.25">
      <c r="A110" s="6">
        <v>29905</v>
      </c>
      <c r="B110" s="79">
        <f>VLOOKUP($A110,FedFundsRates!$A$2:$MM$3000,MATCH(B$2,FedFundsRates!$A$2:$MM$2,0),FALSE)</f>
        <v>17.576666666666664</v>
      </c>
      <c r="C110" s="79">
        <f>VLOOKUP($A110,NaturalRateMeasures!$A$2:$MK$3000,MATCH(C$2,NaturalRateMeasures!$A$2:$MK$2,0),FALSE)</f>
        <v>3.6798999999999999</v>
      </c>
      <c r="D110" s="79">
        <f>VLOOKUP($A110,InflationTargetMeasures!$A$2:$MM$3000,MATCH(D$2,InflationTargetMeasures!$A$2:$MM$2,0),FALSE)</f>
        <v>2</v>
      </c>
      <c r="E110" s="79">
        <f>VLOOKUP($A110,GapMeasures!$A$2:$LA$3000,MATCH(E$2,GapMeasures!$A$2:$LA$2,0),FALSE)</f>
        <v>-3.40348042824884</v>
      </c>
      <c r="F110" s="79">
        <f>VLOOKUP($A110,InflationMeasures!$A$2:$LM$3000,MATCH(F$2,InflationMeasures!$A$2:$LM$2,0),FALSE)</f>
        <v>7.9547605527162446</v>
      </c>
      <c r="G110" s="25">
        <v>29905</v>
      </c>
      <c r="H110" s="24">
        <f t="shared" si="1"/>
        <v>12.910300614949946</v>
      </c>
      <c r="I110" s="24">
        <f>VLOOKUP($A110,FedFundsRates!$A$2:$MM$3000,MATCH("FedFundsRate",FedFundsRates!$A$2:$MM$2,0),FALSE)</f>
        <v>13.586666666666666</v>
      </c>
    </row>
    <row r="111" spans="1:9" x14ac:dyDescent="0.25">
      <c r="A111" s="6">
        <v>29997</v>
      </c>
      <c r="B111" s="79">
        <f>VLOOKUP($A111,FedFundsRates!$A$2:$MM$3000,MATCH(B$2,FedFundsRates!$A$2:$MM$2,0),FALSE)</f>
        <v>13.586666666666666</v>
      </c>
      <c r="C111" s="79">
        <f>VLOOKUP($A111,NaturalRateMeasures!$A$2:$MK$3000,MATCH(C$2,NaturalRateMeasures!$A$2:$MK$2,0),FALSE)</f>
        <v>3.1587000000000001</v>
      </c>
      <c r="D111" s="79">
        <f>VLOOKUP($A111,InflationTargetMeasures!$A$2:$MM$3000,MATCH(D$2,InflationTargetMeasures!$A$2:$MM$2,0),FALSE)</f>
        <v>2</v>
      </c>
      <c r="E111" s="79">
        <f>VLOOKUP($A111,GapMeasures!$A$2:$LA$3000,MATCH(E$2,GapMeasures!$A$2:$LA$2,0),FALSE)</f>
        <v>-5.6197710742109335</v>
      </c>
      <c r="F111" s="79">
        <f>VLOOKUP($A111,InflationMeasures!$A$2:$LM$3000,MATCH(F$2,InflationMeasures!$A$2:$LM$2,0),FALSE)</f>
        <v>7.1570760612934547</v>
      </c>
      <c r="G111" s="25">
        <v>29997</v>
      </c>
      <c r="H111" s="24">
        <f t="shared" si="1"/>
        <v>10.084428554834714</v>
      </c>
      <c r="I111" s="24">
        <f>VLOOKUP($A111,FedFundsRates!$A$2:$MM$3000,MATCH("FedFundsRate",FedFundsRates!$A$2:$MM$2,0),FALSE)</f>
        <v>14.226666666666667</v>
      </c>
    </row>
    <row r="112" spans="1:9" x14ac:dyDescent="0.25">
      <c r="A112" s="6">
        <v>30086</v>
      </c>
      <c r="B112" s="79">
        <f>VLOOKUP($A112,FedFundsRates!$A$2:$MM$3000,MATCH(B$2,FedFundsRates!$A$2:$MM$2,0),FALSE)</f>
        <v>14.226666666666667</v>
      </c>
      <c r="C112" s="79">
        <f>VLOOKUP($A112,NaturalRateMeasures!$A$2:$MK$3000,MATCH(C$2,NaturalRateMeasures!$A$2:$MK$2,0),FALSE)</f>
        <v>3.0960000000000001</v>
      </c>
      <c r="D112" s="79">
        <f>VLOOKUP($A112,InflationTargetMeasures!$A$2:$MM$3000,MATCH(D$2,InflationTargetMeasures!$A$2:$MM$2,0),FALSE)</f>
        <v>2</v>
      </c>
      <c r="E112" s="79">
        <f>VLOOKUP($A112,GapMeasures!$A$2:$LA$3000,MATCH(E$2,GapMeasures!$A$2:$LA$2,0),FALSE)</f>
        <v>-5.9128866853863293</v>
      </c>
      <c r="F112" s="79">
        <f>VLOOKUP($A112,InflationMeasures!$A$2:$LM$3000,MATCH(F$2,InflationMeasures!$A$2:$LM$2,0),FALSE)</f>
        <v>6.5927575082920686</v>
      </c>
      <c r="G112" s="25">
        <v>30086</v>
      </c>
      <c r="H112" s="24">
        <f t="shared" si="1"/>
        <v>9.0286929197449393</v>
      </c>
      <c r="I112" s="24">
        <f>VLOOKUP($A112,FedFundsRates!$A$2:$MM$3000,MATCH("FedFundsRate",FedFundsRates!$A$2:$MM$2,0),FALSE)</f>
        <v>14.513333333333334</v>
      </c>
    </row>
    <row r="113" spans="1:9" x14ac:dyDescent="0.25">
      <c r="A113" s="6">
        <v>30178</v>
      </c>
      <c r="B113" s="79">
        <f>VLOOKUP($A113,FedFundsRates!$A$2:$MM$3000,MATCH(B$2,FedFundsRates!$A$2:$MM$2,0),FALSE)</f>
        <v>14.513333333333334</v>
      </c>
      <c r="C113" s="79">
        <f>VLOOKUP($A113,NaturalRateMeasures!$A$2:$MK$3000,MATCH(C$2,NaturalRateMeasures!$A$2:$MK$2,0),FALSE)</f>
        <v>3.2410999999999999</v>
      </c>
      <c r="D113" s="79">
        <f>VLOOKUP($A113,InflationTargetMeasures!$A$2:$MM$3000,MATCH(D$2,InflationTargetMeasures!$A$2:$MM$2,0),FALSE)</f>
        <v>2</v>
      </c>
      <c r="E113" s="79">
        <f>VLOOKUP($A113,GapMeasures!$A$2:$LA$3000,MATCH(E$2,GapMeasures!$A$2:$LA$2,0),FALSE)</f>
        <v>-6.9965325519497288</v>
      </c>
      <c r="F113" s="79">
        <f>VLOOKUP($A113,InflationMeasures!$A$2:$LM$3000,MATCH(F$2,InflationMeasures!$A$2:$LM$2,0),FALSE)</f>
        <v>6.3418769100359151</v>
      </c>
      <c r="G113" s="25">
        <v>30178</v>
      </c>
      <c r="H113" s="24">
        <f t="shared" si="1"/>
        <v>8.2556490890790073</v>
      </c>
      <c r="I113" s="24">
        <f>VLOOKUP($A113,FedFundsRates!$A$2:$MM$3000,MATCH("FedFundsRate",FedFundsRates!$A$2:$MM$2,0),FALSE)</f>
        <v>11.006666666666668</v>
      </c>
    </row>
    <row r="114" spans="1:9" x14ac:dyDescent="0.25">
      <c r="A114" s="6">
        <v>30270</v>
      </c>
      <c r="B114" s="79">
        <f>VLOOKUP($A114,FedFundsRates!$A$2:$MM$3000,MATCH(B$2,FedFundsRates!$A$2:$MM$2,0),FALSE)</f>
        <v>11.006666666666668</v>
      </c>
      <c r="C114" s="79">
        <f>VLOOKUP($A114,NaturalRateMeasures!$A$2:$MK$3000,MATCH(C$2,NaturalRateMeasures!$A$2:$MK$2,0),FALSE)</f>
        <v>3.1202999999999999</v>
      </c>
      <c r="D114" s="79">
        <f>VLOOKUP($A114,InflationTargetMeasures!$A$2:$MM$3000,MATCH(D$2,InflationTargetMeasures!$A$2:$MM$2,0),FALSE)</f>
        <v>2</v>
      </c>
      <c r="E114" s="79">
        <f>VLOOKUP($A114,GapMeasures!$A$2:$LA$3000,MATCH(E$2,GapMeasures!$A$2:$LA$2,0),FALSE)</f>
        <v>-7.6850208600749363</v>
      </c>
      <c r="F114" s="79">
        <f>VLOOKUP($A114,InflationMeasures!$A$2:$LM$3000,MATCH(F$2,InflationMeasures!$A$2:$LM$2,0),FALSE)</f>
        <v>5.9395958444746544</v>
      </c>
      <c r="G114" s="25">
        <v>30270</v>
      </c>
      <c r="H114" s="24">
        <f t="shared" si="1"/>
        <v>7.187183336674515</v>
      </c>
      <c r="I114" s="24">
        <f>VLOOKUP($A114,FedFundsRates!$A$2:$MM$3000,MATCH("FedFundsRate",FedFundsRates!$A$2:$MM$2,0),FALSE)</f>
        <v>9.2866666666666671</v>
      </c>
    </row>
    <row r="115" spans="1:9" x14ac:dyDescent="0.25">
      <c r="A115" s="6">
        <v>30362</v>
      </c>
      <c r="B115" s="79">
        <f>VLOOKUP($A115,FedFundsRates!$A$2:$MM$3000,MATCH(B$2,FedFundsRates!$A$2:$MM$2,0),FALSE)</f>
        <v>9.2866666666666671</v>
      </c>
      <c r="C115" s="79">
        <f>VLOOKUP($A115,NaturalRateMeasures!$A$2:$MK$3000,MATCH(C$2,NaturalRateMeasures!$A$2:$MK$2,0),FALSE)</f>
        <v>3.1831</v>
      </c>
      <c r="D115" s="79">
        <f>VLOOKUP($A115,InflationTargetMeasures!$A$2:$MM$3000,MATCH(D$2,InflationTargetMeasures!$A$2:$MM$2,0),FALSE)</f>
        <v>2</v>
      </c>
      <c r="E115" s="79">
        <f>VLOOKUP($A115,GapMeasures!$A$2:$LA$3000,MATCH(E$2,GapMeasures!$A$2:$LA$2,0),FALSE)</f>
        <v>-7.1922735052995534</v>
      </c>
      <c r="F115" s="79">
        <f>VLOOKUP($A115,InflationMeasures!$A$2:$LM$3000,MATCH(F$2,InflationMeasures!$A$2:$LM$2,0),FALSE)</f>
        <v>5.7826068172981415</v>
      </c>
      <c r="G115" s="25">
        <v>30362</v>
      </c>
      <c r="H115" s="24">
        <f t="shared" si="1"/>
        <v>7.2608734732974352</v>
      </c>
      <c r="I115" s="24">
        <f>VLOOKUP($A115,FedFundsRates!$A$2:$MM$3000,MATCH("FedFundsRate",FedFundsRates!$A$2:$MM$2,0),FALSE)</f>
        <v>8.6533333333333324</v>
      </c>
    </row>
    <row r="116" spans="1:9" x14ac:dyDescent="0.25">
      <c r="A116" s="6">
        <v>30451</v>
      </c>
      <c r="B116" s="79">
        <f>VLOOKUP($A116,FedFundsRates!$A$2:$MM$3000,MATCH(B$2,FedFundsRates!$A$2:$MM$2,0),FALSE)</f>
        <v>8.6533333333333324</v>
      </c>
      <c r="C116" s="79">
        <f>VLOOKUP($A116,NaturalRateMeasures!$A$2:$MK$3000,MATCH(C$2,NaturalRateMeasures!$A$2:$MK$2,0),FALSE)</f>
        <v>2.8923999999999999</v>
      </c>
      <c r="D116" s="79">
        <f>VLOOKUP($A116,InflationTargetMeasures!$A$2:$MM$3000,MATCH(D$2,InflationTargetMeasures!$A$2:$MM$2,0),FALSE)</f>
        <v>2</v>
      </c>
      <c r="E116" s="79">
        <f>VLOOKUP($A116,GapMeasures!$A$2:$LA$3000,MATCH(E$2,GapMeasures!$A$2:$LA$2,0),FALSE)</f>
        <v>-5.8255763542525543</v>
      </c>
      <c r="F116" s="79">
        <f>VLOOKUP($A116,InflationMeasures!$A$2:$LM$3000,MATCH(F$2,InflationMeasures!$A$2:$LM$2,0),FALSE)</f>
        <v>5.1705029838021943</v>
      </c>
      <c r="G116" s="25">
        <v>30451</v>
      </c>
      <c r="H116" s="24">
        <f t="shared" si="1"/>
        <v>6.7353662985770146</v>
      </c>
      <c r="I116" s="24">
        <f>VLOOKUP($A116,FedFundsRates!$A$2:$MM$3000,MATCH("FedFundsRate",FedFundsRates!$A$2:$MM$2,0),FALSE)</f>
        <v>8.8033333333333328</v>
      </c>
    </row>
    <row r="117" spans="1:9" x14ac:dyDescent="0.25">
      <c r="A117" s="6">
        <v>30543</v>
      </c>
      <c r="B117" s="79">
        <f>VLOOKUP($A117,FedFundsRates!$A$2:$MM$3000,MATCH(B$2,FedFundsRates!$A$2:$MM$2,0),FALSE)</f>
        <v>8.8033333333333328</v>
      </c>
      <c r="C117" s="79">
        <f>VLOOKUP($A117,NaturalRateMeasures!$A$2:$MK$3000,MATCH(C$2,NaturalRateMeasures!$A$2:$MK$2,0),FALSE)</f>
        <v>3.4897</v>
      </c>
      <c r="D117" s="79">
        <f>VLOOKUP($A117,InflationTargetMeasures!$A$2:$MM$3000,MATCH(D$2,InflationTargetMeasures!$A$2:$MM$2,0),FALSE)</f>
        <v>2</v>
      </c>
      <c r="E117" s="79">
        <f>VLOOKUP($A117,GapMeasures!$A$2:$LA$3000,MATCH(E$2,GapMeasures!$A$2:$LA$2,0),FALSE)</f>
        <v>-4.7126954997682997</v>
      </c>
      <c r="F117" s="79">
        <f>VLOOKUP($A117,InflationMeasures!$A$2:$LM$3000,MATCH(F$2,InflationMeasures!$A$2:$LM$2,0),FALSE)</f>
        <v>5.0826480953180209</v>
      </c>
      <c r="G117" s="25">
        <v>30543</v>
      </c>
      <c r="H117" s="24">
        <f t="shared" si="1"/>
        <v>7.7573243930928806</v>
      </c>
      <c r="I117" s="24">
        <f>VLOOKUP($A117,FedFundsRates!$A$2:$MM$3000,MATCH("FedFundsRate",FedFundsRates!$A$2:$MM$2,0),FALSE)</f>
        <v>9.4599999999999991</v>
      </c>
    </row>
    <row r="118" spans="1:9" x14ac:dyDescent="0.25">
      <c r="A118" s="6">
        <v>30635</v>
      </c>
      <c r="B118" s="79">
        <f>VLOOKUP($A118,FedFundsRates!$A$2:$MM$3000,MATCH(B$2,FedFundsRates!$A$2:$MM$2,0),FALSE)</f>
        <v>9.4599999999999991</v>
      </c>
      <c r="C118" s="79">
        <f>VLOOKUP($A118,NaturalRateMeasures!$A$2:$MK$3000,MATCH(C$2,NaturalRateMeasures!$A$2:$MK$2,0),FALSE)</f>
        <v>3.1217000000000001</v>
      </c>
      <c r="D118" s="79">
        <f>VLOOKUP($A118,InflationTargetMeasures!$A$2:$MM$3000,MATCH(D$2,InflationTargetMeasures!$A$2:$MM$2,0),FALSE)</f>
        <v>2</v>
      </c>
      <c r="E118" s="79">
        <f>VLOOKUP($A118,GapMeasures!$A$2:$LA$3000,MATCH(E$2,GapMeasures!$A$2:$LA$2,0),FALSE)</f>
        <v>-3.5297239464804573</v>
      </c>
      <c r="F118" s="79">
        <f>VLOOKUP($A118,InflationMeasures!$A$2:$LM$3000,MATCH(F$2,InflationMeasures!$A$2:$LM$2,0),FALSE)</f>
        <v>4.4687189672294014</v>
      </c>
      <c r="G118" s="25">
        <v>30635</v>
      </c>
      <c r="H118" s="24">
        <f t="shared" si="1"/>
        <v>7.059916477603875</v>
      </c>
      <c r="I118" s="24">
        <f>VLOOKUP($A118,FedFundsRates!$A$2:$MM$3000,MATCH("FedFundsRate",FedFundsRates!$A$2:$MM$2,0),FALSE)</f>
        <v>9.43</v>
      </c>
    </row>
    <row r="119" spans="1:9" x14ac:dyDescent="0.25">
      <c r="A119" s="6">
        <v>30727</v>
      </c>
      <c r="B119" s="79">
        <f>VLOOKUP($A119,FedFundsRates!$A$2:$MM$3000,MATCH(B$2,FedFundsRates!$A$2:$MM$2,0),FALSE)</f>
        <v>9.43</v>
      </c>
      <c r="C119" s="79">
        <f>VLOOKUP($A119,NaturalRateMeasures!$A$2:$MK$3000,MATCH(C$2,NaturalRateMeasures!$A$2:$MK$2,0),FALSE)</f>
        <v>3.26</v>
      </c>
      <c r="D119" s="79">
        <f>VLOOKUP($A119,InflationTargetMeasures!$A$2:$MM$3000,MATCH(D$2,InflationTargetMeasures!$A$2:$MM$2,0),FALSE)</f>
        <v>2</v>
      </c>
      <c r="E119" s="79">
        <f>VLOOKUP($A119,GapMeasures!$A$2:$LA$3000,MATCH(E$2,GapMeasures!$A$2:$LA$2,0),FALSE)</f>
        <v>-2.4828528345841878</v>
      </c>
      <c r="F119" s="79">
        <f>VLOOKUP($A119,InflationMeasures!$A$2:$LM$3000,MATCH(F$2,InflationMeasures!$A$2:$LM$2,0),FALSE)</f>
        <v>4.1555206142410928</v>
      </c>
      <c r="G119" s="25">
        <v>30727</v>
      </c>
      <c r="H119" s="24">
        <f t="shared" si="1"/>
        <v>7.2518545040695441</v>
      </c>
      <c r="I119" s="24">
        <f>VLOOKUP($A119,FedFundsRates!$A$2:$MM$3000,MATCH("FedFundsRate",FedFundsRates!$A$2:$MM$2,0),FALSE)</f>
        <v>9.6866666666666656</v>
      </c>
    </row>
    <row r="120" spans="1:9" x14ac:dyDescent="0.25">
      <c r="A120" s="6">
        <v>30817</v>
      </c>
      <c r="B120" s="79">
        <f>VLOOKUP($A120,FedFundsRates!$A$2:$MM$3000,MATCH(B$2,FedFundsRates!$A$2:$MM$2,0),FALSE)</f>
        <v>9.6866666666666656</v>
      </c>
      <c r="C120" s="79">
        <f>VLOOKUP($A120,NaturalRateMeasures!$A$2:$MK$3000,MATCH(C$2,NaturalRateMeasures!$A$2:$MK$2,0),FALSE)</f>
        <v>3.4556</v>
      </c>
      <c r="D120" s="79">
        <f>VLOOKUP($A120,InflationTargetMeasures!$A$2:$MM$3000,MATCH(D$2,InflationTargetMeasures!$A$2:$MM$2,0),FALSE)</f>
        <v>2</v>
      </c>
      <c r="E120" s="79">
        <f>VLOOKUP($A120,GapMeasures!$A$2:$LA$3000,MATCH(E$2,GapMeasures!$A$2:$LA$2,0),FALSE)</f>
        <v>-1.6686118740759617</v>
      </c>
      <c r="F120" s="79">
        <f>VLOOKUP($A120,InflationMeasures!$A$2:$LM$3000,MATCH(F$2,InflationMeasures!$A$2:$LM$2,0),FALSE)</f>
        <v>4.5738256393628829</v>
      </c>
      <c r="G120" s="25">
        <v>30817</v>
      </c>
      <c r="H120" s="24">
        <f t="shared" si="1"/>
        <v>8.4820325220063442</v>
      </c>
      <c r="I120" s="24">
        <f>VLOOKUP($A120,FedFundsRates!$A$2:$MM$3000,MATCH("FedFundsRate",FedFundsRates!$A$2:$MM$2,0),FALSE)</f>
        <v>10.556666666666667</v>
      </c>
    </row>
    <row r="121" spans="1:9" x14ac:dyDescent="0.25">
      <c r="A121" s="6">
        <v>30909</v>
      </c>
      <c r="B121" s="79">
        <f>VLOOKUP($A121,FedFundsRates!$A$2:$MM$3000,MATCH(B$2,FedFundsRates!$A$2:$MM$2,0),FALSE)</f>
        <v>10.556666666666667</v>
      </c>
      <c r="C121" s="79">
        <f>VLOOKUP($A121,NaturalRateMeasures!$A$2:$MK$3000,MATCH(C$2,NaturalRateMeasures!$A$2:$MK$2,0),FALSE)</f>
        <v>3.2951999999999999</v>
      </c>
      <c r="D121" s="79">
        <f>VLOOKUP($A121,InflationTargetMeasures!$A$2:$MM$3000,MATCH(D$2,InflationTargetMeasures!$A$2:$MM$2,0),FALSE)</f>
        <v>2</v>
      </c>
      <c r="E121" s="79">
        <f>VLOOKUP($A121,GapMeasures!$A$2:$LA$3000,MATCH(E$2,GapMeasures!$A$2:$LA$2,0),FALSE)</f>
        <v>-1.6044987902209649</v>
      </c>
      <c r="F121" s="79">
        <f>VLOOKUP($A121,InflationMeasures!$A$2:$LM$3000,MATCH(F$2,InflationMeasures!$A$2:$LM$2,0),FALSE)</f>
        <v>3.9784409621718808</v>
      </c>
      <c r="G121" s="25">
        <v>30909</v>
      </c>
      <c r="H121" s="24">
        <f t="shared" si="1"/>
        <v>7.4606120481473379</v>
      </c>
      <c r="I121" s="24">
        <f>VLOOKUP($A121,FedFundsRates!$A$2:$MM$3000,MATCH("FedFundsRate",FedFundsRates!$A$2:$MM$2,0),FALSE)</f>
        <v>11.39</v>
      </c>
    </row>
    <row r="122" spans="1:9" x14ac:dyDescent="0.25">
      <c r="A122" s="6">
        <v>31001</v>
      </c>
      <c r="B122" s="79">
        <f>VLOOKUP($A122,FedFundsRates!$A$2:$MM$3000,MATCH(B$2,FedFundsRates!$A$2:$MM$2,0),FALSE)</f>
        <v>11.39</v>
      </c>
      <c r="C122" s="79">
        <f>VLOOKUP($A122,NaturalRateMeasures!$A$2:$MK$3000,MATCH(C$2,NaturalRateMeasures!$A$2:$MK$2,0),FALSE)</f>
        <v>3.0865999999999998</v>
      </c>
      <c r="D122" s="79">
        <f>VLOOKUP($A122,InflationTargetMeasures!$A$2:$MM$3000,MATCH(D$2,InflationTargetMeasures!$A$2:$MM$2,0),FALSE)</f>
        <v>2</v>
      </c>
      <c r="E122" s="79">
        <f>VLOOKUP($A122,GapMeasures!$A$2:$LA$3000,MATCH(E$2,GapMeasures!$A$2:$LA$2,0),FALSE)</f>
        <v>-1.687140773110668</v>
      </c>
      <c r="F122" s="79">
        <f>VLOOKUP($A122,InflationMeasures!$A$2:$LM$3000,MATCH(F$2,InflationMeasures!$A$2:$LM$2,0),FALSE)</f>
        <v>3.8854562737642429</v>
      </c>
      <c r="G122" s="25">
        <v>31001</v>
      </c>
      <c r="H122" s="24">
        <f t="shared" si="1"/>
        <v>7.0712140240910299</v>
      </c>
      <c r="I122" s="24">
        <f>VLOOKUP($A122,FedFundsRates!$A$2:$MM$3000,MATCH("FedFundsRate",FedFundsRates!$A$2:$MM$2,0),FALSE)</f>
        <v>9.2666666666666675</v>
      </c>
    </row>
    <row r="123" spans="1:9" x14ac:dyDescent="0.25">
      <c r="A123" s="6">
        <v>31093</v>
      </c>
      <c r="B123" s="79">
        <f>VLOOKUP($A123,FedFundsRates!$A$2:$MM$3000,MATCH(B$2,FedFundsRates!$A$2:$MM$2,0),FALSE)</f>
        <v>9.2666666666666675</v>
      </c>
      <c r="C123" s="79">
        <f>VLOOKUP($A123,NaturalRateMeasures!$A$2:$MK$3000,MATCH(C$2,NaturalRateMeasures!$A$2:$MK$2,0),FALSE)</f>
        <v>3.7231000000000001</v>
      </c>
      <c r="D123" s="79">
        <f>VLOOKUP($A123,InflationTargetMeasures!$A$2:$MM$3000,MATCH(D$2,InflationTargetMeasures!$A$2:$MM$2,0),FALSE)</f>
        <v>2</v>
      </c>
      <c r="E123" s="79">
        <f>VLOOKUP($A123,GapMeasures!$A$2:$LA$3000,MATCH(E$2,GapMeasures!$A$2:$LA$2,0),FALSE)</f>
        <v>-1.6223190286509024</v>
      </c>
      <c r="F123" s="79">
        <f>VLOOKUP($A123,InflationMeasures!$A$2:$LM$3000,MATCH(F$2,InflationMeasures!$A$2:$LM$2,0),FALSE)</f>
        <v>4.2504803356467891</v>
      </c>
      <c r="G123" s="25">
        <v>31093</v>
      </c>
      <c r="H123" s="24">
        <f t="shared" si="1"/>
        <v>8.287660989144733</v>
      </c>
      <c r="I123" s="24">
        <f>VLOOKUP($A123,FedFundsRates!$A$2:$MM$3000,MATCH("FedFundsRate",FedFundsRates!$A$2:$MM$2,0),FALSE)</f>
        <v>8.4766666666666666</v>
      </c>
    </row>
    <row r="124" spans="1:9" x14ac:dyDescent="0.25">
      <c r="A124" s="6">
        <v>31182</v>
      </c>
      <c r="B124" s="79">
        <f>VLOOKUP($A124,FedFundsRates!$A$2:$MM$3000,MATCH(B$2,FedFundsRates!$A$2:$MM$2,0),FALSE)</f>
        <v>8.4766666666666666</v>
      </c>
      <c r="C124" s="79">
        <f>VLOOKUP($A124,NaturalRateMeasures!$A$2:$MK$3000,MATCH(C$2,NaturalRateMeasures!$A$2:$MK$2,0),FALSE)</f>
        <v>3.4672000000000001</v>
      </c>
      <c r="D124" s="79">
        <f>VLOOKUP($A124,InflationTargetMeasures!$A$2:$MM$3000,MATCH(D$2,InflationTargetMeasures!$A$2:$MM$2,0),FALSE)</f>
        <v>2</v>
      </c>
      <c r="E124" s="79">
        <f>VLOOKUP($A124,GapMeasures!$A$2:$LA$3000,MATCH(E$2,GapMeasures!$A$2:$LA$2,0),FALSE)</f>
        <v>-1.640865415968416</v>
      </c>
      <c r="F124" s="79">
        <f>VLOOKUP($A124,InflationMeasures!$A$2:$LM$3000,MATCH(F$2,InflationMeasures!$A$2:$LM$2,0),FALSE)</f>
        <v>3.9377555568474554</v>
      </c>
      <c r="G124" s="25">
        <v>31182</v>
      </c>
      <c r="H124" s="24">
        <f t="shared" si="1"/>
        <v>7.5534006272869743</v>
      </c>
      <c r="I124" s="24">
        <f>VLOOKUP($A124,FedFundsRates!$A$2:$MM$3000,MATCH("FedFundsRate",FedFundsRates!$A$2:$MM$2,0),FALSE)</f>
        <v>7.9233333333333329</v>
      </c>
    </row>
    <row r="125" spans="1:9" x14ac:dyDescent="0.25">
      <c r="A125" s="6">
        <v>31274</v>
      </c>
      <c r="B125" s="79">
        <f>VLOOKUP($A125,FedFundsRates!$A$2:$MM$3000,MATCH(B$2,FedFundsRates!$A$2:$MM$2,0),FALSE)</f>
        <v>7.9233333333333329</v>
      </c>
      <c r="C125" s="79">
        <f>VLOOKUP($A125,NaturalRateMeasures!$A$2:$MK$3000,MATCH(C$2,NaturalRateMeasures!$A$2:$MK$2,0),FALSE)</f>
        <v>3.6766999999999999</v>
      </c>
      <c r="D125" s="79">
        <f>VLOOKUP($A125,InflationTargetMeasures!$A$2:$MM$3000,MATCH(D$2,InflationTargetMeasures!$A$2:$MM$2,0),FALSE)</f>
        <v>2</v>
      </c>
      <c r="E125" s="79">
        <f>VLOOKUP($A125,GapMeasures!$A$2:$LA$3000,MATCH(E$2,GapMeasures!$A$2:$LA$2,0),FALSE)</f>
        <v>-1.0223879958987014</v>
      </c>
      <c r="F125" s="79">
        <f>VLOOKUP($A125,InflationMeasures!$A$2:$LM$3000,MATCH(F$2,InflationMeasures!$A$2:$LM$2,0),FALSE)</f>
        <v>4.0277991091998144</v>
      </c>
      <c r="G125" s="25">
        <v>31274</v>
      </c>
      <c r="H125" s="24">
        <f t="shared" si="1"/>
        <v>8.2072046658503712</v>
      </c>
      <c r="I125" s="24">
        <f>VLOOKUP($A125,FedFundsRates!$A$2:$MM$3000,MATCH("FedFundsRate",FedFundsRates!$A$2:$MM$2,0),FALSE)</f>
        <v>7.9000000000000012</v>
      </c>
    </row>
    <row r="126" spans="1:9" x14ac:dyDescent="0.25">
      <c r="A126" s="6">
        <v>31366</v>
      </c>
      <c r="B126" s="79">
        <f>VLOOKUP($A126,FedFundsRates!$A$2:$MM$3000,MATCH(B$2,FedFundsRates!$A$2:$MM$2,0),FALSE)</f>
        <v>7.9000000000000012</v>
      </c>
      <c r="C126" s="79">
        <f>VLOOKUP($A126,NaturalRateMeasures!$A$2:$MK$3000,MATCH(C$2,NaturalRateMeasures!$A$2:$MK$2,0),FALSE)</f>
        <v>3.3134000000000001</v>
      </c>
      <c r="D126" s="79">
        <f>VLOOKUP($A126,InflationTargetMeasures!$A$2:$MM$3000,MATCH(D$2,InflationTargetMeasures!$A$2:$MM$2,0),FALSE)</f>
        <v>2</v>
      </c>
      <c r="E126" s="79">
        <f>VLOOKUP($A126,GapMeasures!$A$2:$LA$3000,MATCH(E$2,GapMeasures!$A$2:$LA$2,0),FALSE)</f>
        <v>-1.1539552973578067</v>
      </c>
      <c r="F126" s="79">
        <f>VLOOKUP($A126,InflationMeasures!$A$2:$LM$3000,MATCH(F$2,InflationMeasures!$A$2:$LM$2,0),FALSE)</f>
        <v>4.0356094399329079</v>
      </c>
      <c r="G126" s="25">
        <v>31366</v>
      </c>
      <c r="H126" s="24">
        <f t="shared" si="1"/>
        <v>7.7898365112204573</v>
      </c>
      <c r="I126" s="24">
        <f>VLOOKUP($A126,FedFundsRates!$A$2:$MM$3000,MATCH("FedFundsRate",FedFundsRates!$A$2:$MM$2,0),FALSE)</f>
        <v>8.1033333333333335</v>
      </c>
    </row>
    <row r="127" spans="1:9" x14ac:dyDescent="0.25">
      <c r="A127" s="6">
        <v>31458</v>
      </c>
      <c r="B127" s="79">
        <f>VLOOKUP($A127,FedFundsRates!$A$2:$MM$3000,MATCH(B$2,FedFundsRates!$A$2:$MM$2,0),FALSE)</f>
        <v>8.1033333333333335</v>
      </c>
      <c r="C127" s="79">
        <f>VLOOKUP($A127,NaturalRateMeasures!$A$2:$MK$3000,MATCH(C$2,NaturalRateMeasures!$A$2:$MK$2,0),FALSE)</f>
        <v>3.4518</v>
      </c>
      <c r="D127" s="79">
        <f>VLOOKUP($A127,InflationTargetMeasures!$A$2:$MM$3000,MATCH(D$2,InflationTargetMeasures!$A$2:$MM$2,0),FALSE)</f>
        <v>2</v>
      </c>
      <c r="E127" s="79">
        <f>VLOOKUP($A127,GapMeasures!$A$2:$LA$3000,MATCH(E$2,GapMeasures!$A$2:$LA$2,0),FALSE)</f>
        <v>-1.0855079606470019</v>
      </c>
      <c r="F127" s="79">
        <f>VLOOKUP($A127,InflationMeasures!$A$2:$LM$3000,MATCH(F$2,InflationMeasures!$A$2:$LM$2,0),FALSE)</f>
        <v>3.7443111294993781</v>
      </c>
      <c r="G127" s="25">
        <v>31458</v>
      </c>
      <c r="H127" s="24">
        <f t="shared" si="1"/>
        <v>7.5255127139255675</v>
      </c>
      <c r="I127" s="24">
        <f>VLOOKUP($A127,FedFundsRates!$A$2:$MM$3000,MATCH("FedFundsRate",FedFundsRates!$A$2:$MM$2,0),FALSE)</f>
        <v>7.8266666666666671</v>
      </c>
    </row>
    <row r="128" spans="1:9" x14ac:dyDescent="0.25">
      <c r="A128" s="6">
        <v>31547</v>
      </c>
      <c r="B128" s="79">
        <f>VLOOKUP($A128,FedFundsRates!$A$2:$MM$3000,MATCH(B$2,FedFundsRates!$A$2:$MM$2,0),FALSE)</f>
        <v>7.8266666666666671</v>
      </c>
      <c r="C128" s="79">
        <f>VLOOKUP($A128,NaturalRateMeasures!$A$2:$MK$3000,MATCH(C$2,NaturalRateMeasures!$A$2:$MK$2,0),FALSE)</f>
        <v>3.1158999999999999</v>
      </c>
      <c r="D128" s="79">
        <f>VLOOKUP($A128,InflationTargetMeasures!$A$2:$MM$3000,MATCH(D$2,InflationTargetMeasures!$A$2:$MM$2,0),FALSE)</f>
        <v>2</v>
      </c>
      <c r="E128" s="79">
        <f>VLOOKUP($A128,GapMeasures!$A$2:$LA$3000,MATCH(E$2,GapMeasures!$A$2:$LA$2,0),FALSE)</f>
        <v>-1.4788678668041098</v>
      </c>
      <c r="F128" s="79">
        <f>VLOOKUP($A128,InflationMeasures!$A$2:$LM$3000,MATCH(F$2,InflationMeasures!$A$2:$LM$2,0),FALSE)</f>
        <v>3.5555141232404219</v>
      </c>
      <c r="G128" s="25">
        <v>31547</v>
      </c>
      <c r="H128" s="24">
        <f t="shared" si="1"/>
        <v>6.709737251458578</v>
      </c>
      <c r="I128" s="24">
        <f>VLOOKUP($A128,FedFundsRates!$A$2:$MM$3000,MATCH("FedFundsRate",FedFundsRates!$A$2:$MM$2,0),FALSE)</f>
        <v>6.919999999999999</v>
      </c>
    </row>
    <row r="129" spans="1:9" x14ac:dyDescent="0.25">
      <c r="A129" s="6">
        <v>31639</v>
      </c>
      <c r="B129" s="79">
        <f>VLOOKUP($A129,FedFundsRates!$A$2:$MM$3000,MATCH(B$2,FedFundsRates!$A$2:$MM$2,0),FALSE)</f>
        <v>6.919999999999999</v>
      </c>
      <c r="C129" s="79">
        <f>VLOOKUP($A129,NaturalRateMeasures!$A$2:$MK$3000,MATCH(C$2,NaturalRateMeasures!$A$2:$MK$2,0),FALSE)</f>
        <v>3.1059999999999999</v>
      </c>
      <c r="D129" s="79">
        <f>VLOOKUP($A129,InflationTargetMeasures!$A$2:$MM$3000,MATCH(D$2,InflationTargetMeasures!$A$2:$MM$2,0),FALSE)</f>
        <v>2</v>
      </c>
      <c r="E129" s="79">
        <f>VLOOKUP($A129,GapMeasures!$A$2:$LA$3000,MATCH(E$2,GapMeasures!$A$2:$LA$2,0),FALSE)</f>
        <v>-1.367549339764865</v>
      </c>
      <c r="F129" s="79">
        <f>VLOOKUP($A129,InflationMeasures!$A$2:$LM$3000,MATCH(F$2,InflationMeasures!$A$2:$LM$2,0),FALSE)</f>
        <v>3.2074705643524215</v>
      </c>
      <c r="G129" s="25">
        <v>31639</v>
      </c>
      <c r="H129" s="24">
        <f t="shared" si="1"/>
        <v>6.2334311766461994</v>
      </c>
      <c r="I129" s="24">
        <f>VLOOKUP($A129,FedFundsRates!$A$2:$MM$3000,MATCH("FedFundsRate",FedFundsRates!$A$2:$MM$2,0),FALSE)</f>
        <v>6.206666666666667</v>
      </c>
    </row>
    <row r="130" spans="1:9" x14ac:dyDescent="0.25">
      <c r="A130" s="6">
        <v>31731</v>
      </c>
      <c r="B130" s="79">
        <f>VLOOKUP($A130,FedFundsRates!$A$2:$MM$3000,MATCH(B$2,FedFundsRates!$A$2:$MM$2,0),FALSE)</f>
        <v>6.206666666666667</v>
      </c>
      <c r="C130" s="79">
        <f>VLOOKUP($A130,NaturalRateMeasures!$A$2:$MK$3000,MATCH(C$2,NaturalRateMeasures!$A$2:$MK$2,0),FALSE)</f>
        <v>3.1608000000000001</v>
      </c>
      <c r="D130" s="79">
        <f>VLOOKUP($A130,InflationTargetMeasures!$A$2:$MM$3000,MATCH(D$2,InflationTargetMeasures!$A$2:$MM$2,0),FALSE)</f>
        <v>2</v>
      </c>
      <c r="E130" s="79">
        <f>VLOOKUP($A130,GapMeasures!$A$2:$LA$3000,MATCH(E$2,GapMeasures!$A$2:$LA$2,0),FALSE)</f>
        <v>-1.6565478050189091</v>
      </c>
      <c r="F130" s="79">
        <f>VLOOKUP($A130,InflationMeasures!$A$2:$LM$3000,MATCH(F$2,InflationMeasures!$A$2:$LM$2,0),FALSE)</f>
        <v>3.3037104901511682</v>
      </c>
      <c r="G130" s="25">
        <v>31731</v>
      </c>
      <c r="H130" s="24">
        <f t="shared" si="1"/>
        <v>6.2880918327172974</v>
      </c>
      <c r="I130" s="24">
        <f>VLOOKUP($A130,FedFundsRates!$A$2:$MM$3000,MATCH("FedFundsRate",FedFundsRates!$A$2:$MM$2,0),FALSE)</f>
        <v>6.2666666666666666</v>
      </c>
    </row>
    <row r="131" spans="1:9" x14ac:dyDescent="0.25">
      <c r="A131" s="6">
        <v>31823</v>
      </c>
      <c r="B131" s="79">
        <f>VLOOKUP($A131,FedFundsRates!$A$2:$MM$3000,MATCH(B$2,FedFundsRates!$A$2:$MM$2,0),FALSE)</f>
        <v>6.2666666666666666</v>
      </c>
      <c r="C131" s="79">
        <f>VLOOKUP($A131,NaturalRateMeasures!$A$2:$MK$3000,MATCH(C$2,NaturalRateMeasures!$A$2:$MK$2,0),FALSE)</f>
        <v>2.8849999999999998</v>
      </c>
      <c r="D131" s="79">
        <f>VLOOKUP($A131,InflationTargetMeasures!$A$2:$MM$3000,MATCH(D$2,InflationTargetMeasures!$A$2:$MM$2,0),FALSE)</f>
        <v>2</v>
      </c>
      <c r="E131" s="79">
        <f>VLOOKUP($A131,GapMeasures!$A$2:$LA$3000,MATCH(E$2,GapMeasures!$A$2:$LA$2,0),FALSE)</f>
        <v>-1.7293479030373593</v>
      </c>
      <c r="F131" s="79">
        <f>VLOOKUP($A131,InflationMeasures!$A$2:$LM$3000,MATCH(F$2,InflationMeasures!$A$2:$LM$2,0),FALSE)</f>
        <v>2.8405692014864536</v>
      </c>
      <c r="G131" s="25">
        <v>31823</v>
      </c>
      <c r="H131" s="24">
        <f t="shared" si="1"/>
        <v>5.281179850711001</v>
      </c>
      <c r="I131" s="24">
        <f>VLOOKUP($A131,FedFundsRates!$A$2:$MM$3000,MATCH("FedFundsRate",FedFundsRates!$A$2:$MM$2,0),FALSE)</f>
        <v>6.22</v>
      </c>
    </row>
    <row r="132" spans="1:9" x14ac:dyDescent="0.25">
      <c r="A132" s="6">
        <v>31912</v>
      </c>
      <c r="B132" s="79">
        <f>VLOOKUP($A132,FedFundsRates!$A$2:$MM$3000,MATCH(B$2,FedFundsRates!$A$2:$MM$2,0),FALSE)</f>
        <v>6.22</v>
      </c>
      <c r="C132" s="79">
        <f>VLOOKUP($A132,NaturalRateMeasures!$A$2:$MK$3000,MATCH(C$2,NaturalRateMeasures!$A$2:$MK$2,0),FALSE)</f>
        <v>3.1099000000000001</v>
      </c>
      <c r="D132" s="79">
        <f>VLOOKUP($A132,InflationTargetMeasures!$A$2:$MM$3000,MATCH(D$2,InflationTargetMeasures!$A$2:$MM$2,0),FALSE)</f>
        <v>2</v>
      </c>
      <c r="E132" s="79">
        <f>VLOOKUP($A132,GapMeasures!$A$2:$LA$3000,MATCH(E$2,GapMeasures!$A$2:$LA$2,0),FALSE)</f>
        <v>-1.4633290300306603</v>
      </c>
      <c r="F132" s="79">
        <f>VLOOKUP($A132,InflationMeasures!$A$2:$LM$3000,MATCH(F$2,InflationMeasures!$A$2:$LM$2,0),FALSE)</f>
        <v>3.1327643945122441</v>
      </c>
      <c r="G132" s="25">
        <v>31912</v>
      </c>
      <c r="H132" s="24">
        <f t="shared" si="1"/>
        <v>6.077382076753036</v>
      </c>
      <c r="I132" s="24">
        <f>VLOOKUP($A132,FedFundsRates!$A$2:$MM$3000,MATCH("FedFundsRate",FedFundsRates!$A$2:$MM$2,0),FALSE)</f>
        <v>6.6499999999999995</v>
      </c>
    </row>
    <row r="133" spans="1:9" x14ac:dyDescent="0.25">
      <c r="A133" s="6">
        <v>32004</v>
      </c>
      <c r="B133" s="79">
        <f>VLOOKUP($A133,FedFundsRates!$A$2:$MM$3000,MATCH(B$2,FedFundsRates!$A$2:$MM$2,0),FALSE)</f>
        <v>6.6499999999999995</v>
      </c>
      <c r="C133" s="79">
        <f>VLOOKUP($A133,NaturalRateMeasures!$A$2:$MK$3000,MATCH(C$2,NaturalRateMeasures!$A$2:$MK$2,0),FALSE)</f>
        <v>3.1214</v>
      </c>
      <c r="D133" s="79">
        <f>VLOOKUP($A133,InflationTargetMeasures!$A$2:$MM$3000,MATCH(D$2,InflationTargetMeasures!$A$2:$MM$2,0),FALSE)</f>
        <v>2</v>
      </c>
      <c r="E133" s="79">
        <f>VLOOKUP($A133,GapMeasures!$A$2:$LA$3000,MATCH(E$2,GapMeasures!$A$2:$LA$2,0),FALSE)</f>
        <v>-1.3911222407169086</v>
      </c>
      <c r="F133" s="79">
        <f>VLOOKUP($A133,InflationMeasures!$A$2:$LM$3000,MATCH(F$2,InflationMeasures!$A$2:$LM$2,0),FALSE)</f>
        <v>3.3456119018668184</v>
      </c>
      <c r="G133" s="25">
        <v>32004</v>
      </c>
      <c r="H133" s="24">
        <f t="shared" ref="H133:H196" si="2">$L$29*B133 + (1-$L$29)*(C133+D133+1.5*(F133-D133)+$L$31*E133)</f>
        <v>6.4442567324417732</v>
      </c>
      <c r="I133" s="24">
        <f>VLOOKUP($A133,FedFundsRates!$A$2:$MM$3000,MATCH("FedFundsRate",FedFundsRates!$A$2:$MM$2,0),FALSE)</f>
        <v>6.8433333333333337</v>
      </c>
    </row>
    <row r="134" spans="1:9" x14ac:dyDescent="0.25">
      <c r="A134" s="6">
        <v>32096</v>
      </c>
      <c r="B134" s="79">
        <f>VLOOKUP($A134,FedFundsRates!$A$2:$MM$3000,MATCH(B$2,FedFundsRates!$A$2:$MM$2,0),FALSE)</f>
        <v>6.8433333333333337</v>
      </c>
      <c r="C134" s="79">
        <f>VLOOKUP($A134,NaturalRateMeasures!$A$2:$MK$3000,MATCH(C$2,NaturalRateMeasures!$A$2:$MK$2,0),FALSE)</f>
        <v>3.3479999999999999</v>
      </c>
      <c r="D134" s="79">
        <f>VLOOKUP($A134,InflationTargetMeasures!$A$2:$MM$3000,MATCH(D$2,InflationTargetMeasures!$A$2:$MM$2,0),FALSE)</f>
        <v>2</v>
      </c>
      <c r="E134" s="79">
        <f>VLOOKUP($A134,GapMeasures!$A$2:$LA$3000,MATCH(E$2,GapMeasures!$A$2:$LA$2,0),FALSE)</f>
        <v>-0.48163559159251812</v>
      </c>
      <c r="F134" s="79">
        <f>VLOOKUP($A134,InflationMeasures!$A$2:$LM$3000,MATCH(F$2,InflationMeasures!$A$2:$LM$2,0),FALSE)</f>
        <v>3.5545780268899207</v>
      </c>
      <c r="G134" s="25">
        <v>32096</v>
      </c>
      <c r="H134" s="24">
        <f t="shared" si="2"/>
        <v>7.439049244538622</v>
      </c>
      <c r="I134" s="24">
        <f>VLOOKUP($A134,FedFundsRates!$A$2:$MM$3000,MATCH("FedFundsRate",FedFundsRates!$A$2:$MM$2,0),FALSE)</f>
        <v>6.916666666666667</v>
      </c>
    </row>
    <row r="135" spans="1:9" x14ac:dyDescent="0.25">
      <c r="A135" s="6">
        <v>32188</v>
      </c>
      <c r="B135" s="79">
        <f>VLOOKUP($A135,FedFundsRates!$A$2:$MM$3000,MATCH(B$2,FedFundsRates!$A$2:$MM$2,0),FALSE)</f>
        <v>6.916666666666667</v>
      </c>
      <c r="C135" s="79">
        <f>VLOOKUP($A135,NaturalRateMeasures!$A$2:$MK$3000,MATCH(C$2,NaturalRateMeasures!$A$2:$MK$2,0),FALSE)</f>
        <v>3.2509999999999999</v>
      </c>
      <c r="D135" s="79">
        <f>VLOOKUP($A135,InflationTargetMeasures!$A$2:$MM$3000,MATCH(D$2,InflationTargetMeasures!$A$2:$MM$2,0),FALSE)</f>
        <v>2</v>
      </c>
      <c r="E135" s="79">
        <f>VLOOKUP($A135,GapMeasures!$A$2:$LA$3000,MATCH(E$2,GapMeasures!$A$2:$LA$2,0),FALSE)</f>
        <v>-0.73508157498596061</v>
      </c>
      <c r="F135" s="79">
        <f>VLOOKUP($A135,InflationMeasures!$A$2:$LM$3000,MATCH(F$2,InflationMeasures!$A$2:$LM$2,0),FALSE)</f>
        <v>3.9007967284777623</v>
      </c>
      <c r="G135" s="25">
        <v>32188</v>
      </c>
      <c r="H135" s="24">
        <f t="shared" si="2"/>
        <v>7.7346543052236632</v>
      </c>
      <c r="I135" s="24">
        <f>VLOOKUP($A135,FedFundsRates!$A$2:$MM$3000,MATCH("FedFundsRate",FedFundsRates!$A$2:$MM$2,0),FALSE)</f>
        <v>6.663333333333334</v>
      </c>
    </row>
    <row r="136" spans="1:9" x14ac:dyDescent="0.25">
      <c r="A136" s="6">
        <v>32278</v>
      </c>
      <c r="B136" s="79">
        <f>VLOOKUP($A136,FedFundsRates!$A$2:$MM$3000,MATCH(B$2,FedFundsRates!$A$2:$MM$2,0),FALSE)</f>
        <v>6.663333333333334</v>
      </c>
      <c r="C136" s="79">
        <f>VLOOKUP($A136,NaturalRateMeasures!$A$2:$MK$3000,MATCH(C$2,NaturalRateMeasures!$A$2:$MK$2,0),FALSE)</f>
        <v>3.5712000000000002</v>
      </c>
      <c r="D136" s="79">
        <f>VLOOKUP($A136,InflationTargetMeasures!$A$2:$MM$3000,MATCH(D$2,InflationTargetMeasures!$A$2:$MM$2,0),FALSE)</f>
        <v>2</v>
      </c>
      <c r="E136" s="79">
        <f>VLOOKUP($A136,GapMeasures!$A$2:$LA$3000,MATCH(E$2,GapMeasures!$A$2:$LA$2,0),FALSE)</f>
        <v>-0.19781627316099684</v>
      </c>
      <c r="F136" s="79">
        <f>VLOOKUP($A136,InflationMeasures!$A$2:$LM$3000,MATCH(F$2,InflationMeasures!$A$2:$LM$2,0),FALSE)</f>
        <v>4.1513913620334408</v>
      </c>
      <c r="G136" s="25">
        <v>32278</v>
      </c>
      <c r="H136" s="24">
        <f t="shared" si="2"/>
        <v>8.6993789064696632</v>
      </c>
      <c r="I136" s="24">
        <f>VLOOKUP($A136,FedFundsRates!$A$2:$MM$3000,MATCH("FedFundsRate",FedFundsRates!$A$2:$MM$2,0),FALSE)</f>
        <v>7.1566666666666663</v>
      </c>
    </row>
    <row r="137" spans="1:9" x14ac:dyDescent="0.25">
      <c r="A137" s="6">
        <v>32370</v>
      </c>
      <c r="B137" s="79">
        <f>VLOOKUP($A137,FedFundsRates!$A$2:$MM$3000,MATCH(B$2,FedFundsRates!$A$2:$MM$2,0),FALSE)</f>
        <v>7.1566666666666663</v>
      </c>
      <c r="C137" s="79">
        <f>VLOOKUP($A137,NaturalRateMeasures!$A$2:$MK$3000,MATCH(C$2,NaturalRateMeasures!$A$2:$MK$2,0),FALSE)</f>
        <v>3.6351</v>
      </c>
      <c r="D137" s="79">
        <f>VLOOKUP($A137,InflationTargetMeasures!$A$2:$MM$3000,MATCH(D$2,InflationTargetMeasures!$A$2:$MM$2,0),FALSE)</f>
        <v>2</v>
      </c>
      <c r="E137" s="79">
        <f>VLOOKUP($A137,GapMeasures!$A$2:$LA$3000,MATCH(E$2,GapMeasures!$A$2:$LA$2,0),FALSE)</f>
        <v>-0.36838465462680342</v>
      </c>
      <c r="F137" s="79">
        <f>VLOOKUP($A137,InflationMeasures!$A$2:$LM$3000,MATCH(F$2,InflationMeasures!$A$2:$LM$2,0),FALSE)</f>
        <v>4.4156068864088516</v>
      </c>
      <c r="G137" s="25">
        <v>32370</v>
      </c>
      <c r="H137" s="24">
        <f t="shared" si="2"/>
        <v>9.074318002299874</v>
      </c>
      <c r="I137" s="24">
        <f>VLOOKUP($A137,FedFundsRates!$A$2:$MM$3000,MATCH("FedFundsRate",FedFundsRates!$A$2:$MM$2,0),FALSE)</f>
        <v>7.9833333333333334</v>
      </c>
    </row>
    <row r="138" spans="1:9" x14ac:dyDescent="0.25">
      <c r="A138" s="6">
        <v>32462</v>
      </c>
      <c r="B138" s="79">
        <f>VLOOKUP($A138,FedFundsRates!$A$2:$MM$3000,MATCH(B$2,FedFundsRates!$A$2:$MM$2,0),FALSE)</f>
        <v>7.9833333333333334</v>
      </c>
      <c r="C138" s="79">
        <f>VLOOKUP($A138,NaturalRateMeasures!$A$2:$MK$3000,MATCH(C$2,NaturalRateMeasures!$A$2:$MK$2,0),FALSE)</f>
        <v>3.6998000000000002</v>
      </c>
      <c r="D138" s="79">
        <f>VLOOKUP($A138,InflationTargetMeasures!$A$2:$MM$3000,MATCH(D$2,InflationTargetMeasures!$A$2:$MM$2,0),FALSE)</f>
        <v>2</v>
      </c>
      <c r="E138" s="79">
        <f>VLOOKUP($A138,GapMeasures!$A$2:$LA$3000,MATCH(E$2,GapMeasures!$A$2:$LA$2,0),FALSE)</f>
        <v>0.20412488304498208</v>
      </c>
      <c r="F138" s="79">
        <f>VLOOKUP($A138,InflationMeasures!$A$2:$LM$3000,MATCH(F$2,InflationMeasures!$A$2:$LM$2,0),FALSE)</f>
        <v>4.521941694357845</v>
      </c>
      <c r="G138" s="25">
        <v>32462</v>
      </c>
      <c r="H138" s="24">
        <f t="shared" si="2"/>
        <v>9.5847749830592583</v>
      </c>
      <c r="I138" s="24">
        <f>VLOOKUP($A138,FedFundsRates!$A$2:$MM$3000,MATCH("FedFundsRate",FedFundsRates!$A$2:$MM$2,0),FALSE)</f>
        <v>8.4699999999999989</v>
      </c>
    </row>
    <row r="139" spans="1:9" x14ac:dyDescent="0.25">
      <c r="A139" s="6">
        <v>32554</v>
      </c>
      <c r="B139" s="79">
        <f>VLOOKUP($A139,FedFundsRates!$A$2:$MM$3000,MATCH(B$2,FedFundsRates!$A$2:$MM$2,0),FALSE)</f>
        <v>8.4699999999999989</v>
      </c>
      <c r="C139" s="79">
        <f>VLOOKUP($A139,NaturalRateMeasures!$A$2:$MK$3000,MATCH(C$2,NaturalRateMeasures!$A$2:$MK$2,0),FALSE)</f>
        <v>3.7378999999999998</v>
      </c>
      <c r="D139" s="79">
        <f>VLOOKUP($A139,InflationTargetMeasures!$A$2:$MM$3000,MATCH(D$2,InflationTargetMeasures!$A$2:$MM$2,0),FALSE)</f>
        <v>2</v>
      </c>
      <c r="E139" s="79">
        <f>VLOOKUP($A139,GapMeasures!$A$2:$LA$3000,MATCH(E$2,GapMeasures!$A$2:$LA$2,0),FALSE)</f>
        <v>0.47579065330658649</v>
      </c>
      <c r="F139" s="79">
        <f>VLOOKUP($A139,InflationMeasures!$A$2:$LM$3000,MATCH(F$2,InflationMeasures!$A$2:$LM$2,0),FALSE)</f>
        <v>4.6517940452964535</v>
      </c>
      <c r="G139" s="25">
        <v>32554</v>
      </c>
      <c r="H139" s="24">
        <f t="shared" si="2"/>
        <v>9.9534863945979719</v>
      </c>
      <c r="I139" s="24">
        <f>VLOOKUP($A139,FedFundsRates!$A$2:$MM$3000,MATCH("FedFundsRate",FedFundsRates!$A$2:$MM$2,0),FALSE)</f>
        <v>9.4433333333333334</v>
      </c>
    </row>
    <row r="140" spans="1:9" x14ac:dyDescent="0.25">
      <c r="A140" s="6">
        <v>32643</v>
      </c>
      <c r="B140" s="79">
        <f>VLOOKUP($A140,FedFundsRates!$A$2:$MM$3000,MATCH(B$2,FedFundsRates!$A$2:$MM$2,0),FALSE)</f>
        <v>9.4433333333333334</v>
      </c>
      <c r="C140" s="79">
        <f>VLOOKUP($A140,NaturalRateMeasures!$A$2:$MK$3000,MATCH(C$2,NaturalRateMeasures!$A$2:$MK$2,0),FALSE)</f>
        <v>3.5217999999999998</v>
      </c>
      <c r="D140" s="79">
        <f>VLOOKUP($A140,InflationTargetMeasures!$A$2:$MM$3000,MATCH(D$2,InflationTargetMeasures!$A$2:$MM$2,0),FALSE)</f>
        <v>2</v>
      </c>
      <c r="E140" s="79">
        <f>VLOOKUP($A140,GapMeasures!$A$2:$LA$3000,MATCH(E$2,GapMeasures!$A$2:$LA$2,0),FALSE)</f>
        <v>0.50320531316365369</v>
      </c>
      <c r="F140" s="79">
        <f>VLOOKUP($A140,InflationMeasures!$A$2:$LM$3000,MATCH(F$2,InflationMeasures!$A$2:$LM$2,0),FALSE)</f>
        <v>4.3395910157559614</v>
      </c>
      <c r="G140" s="25">
        <v>32643</v>
      </c>
      <c r="H140" s="24">
        <f t="shared" si="2"/>
        <v>9.2827891802157687</v>
      </c>
      <c r="I140" s="24">
        <f>VLOOKUP($A140,FedFundsRates!$A$2:$MM$3000,MATCH("FedFundsRate",FedFundsRates!$A$2:$MM$2,0),FALSE)</f>
        <v>9.7266666666666666</v>
      </c>
    </row>
    <row r="141" spans="1:9" x14ac:dyDescent="0.25">
      <c r="A141" s="6">
        <v>32735</v>
      </c>
      <c r="B141" s="79">
        <f>VLOOKUP($A141,FedFundsRates!$A$2:$MM$3000,MATCH(B$2,FedFundsRates!$A$2:$MM$2,0),FALSE)</f>
        <v>9.7266666666666666</v>
      </c>
      <c r="C141" s="79">
        <f>VLOOKUP($A141,NaturalRateMeasures!$A$2:$MK$3000,MATCH(C$2,NaturalRateMeasures!$A$2:$MK$2,0),FALSE)</f>
        <v>3.3052999999999999</v>
      </c>
      <c r="D141" s="79">
        <f>VLOOKUP($A141,InflationTargetMeasures!$A$2:$MM$3000,MATCH(D$2,InflationTargetMeasures!$A$2:$MM$2,0),FALSE)</f>
        <v>2</v>
      </c>
      <c r="E141" s="79">
        <f>VLOOKUP($A141,GapMeasures!$A$2:$LA$3000,MATCH(E$2,GapMeasures!$A$2:$LA$2,0),FALSE)</f>
        <v>0.51583499639954322</v>
      </c>
      <c r="F141" s="79">
        <f>VLOOKUP($A141,InflationMeasures!$A$2:$LM$3000,MATCH(F$2,InflationMeasures!$A$2:$LM$2,0),FALSE)</f>
        <v>3.9190017730790228</v>
      </c>
      <c r="G141" s="25">
        <v>32735</v>
      </c>
      <c r="H141" s="24">
        <f t="shared" si="2"/>
        <v>8.4417201578183061</v>
      </c>
      <c r="I141" s="24">
        <f>VLOOKUP($A141,FedFundsRates!$A$2:$MM$3000,MATCH("FedFundsRate",FedFundsRates!$A$2:$MM$2,0),FALSE)</f>
        <v>9.0833333333333339</v>
      </c>
    </row>
    <row r="142" spans="1:9" x14ac:dyDescent="0.25">
      <c r="A142" s="6">
        <v>32827</v>
      </c>
      <c r="B142" s="79">
        <f>VLOOKUP($A142,FedFundsRates!$A$2:$MM$3000,MATCH(B$2,FedFundsRates!$A$2:$MM$2,0),FALSE)</f>
        <v>9.0833333333333339</v>
      </c>
      <c r="C142" s="79">
        <f>VLOOKUP($A142,NaturalRateMeasures!$A$2:$MK$3000,MATCH(C$2,NaturalRateMeasures!$A$2:$MK$2,0),FALSE)</f>
        <v>3.327</v>
      </c>
      <c r="D142" s="79">
        <f>VLOOKUP($A142,InflationTargetMeasures!$A$2:$MM$3000,MATCH(D$2,InflationTargetMeasures!$A$2:$MM$2,0),FALSE)</f>
        <v>2</v>
      </c>
      <c r="E142" s="79">
        <f>VLOOKUP($A142,GapMeasures!$A$2:$LA$3000,MATCH(E$2,GapMeasures!$A$2:$LA$2,0),FALSE)</f>
        <v>-6.8316391919926028E-3</v>
      </c>
      <c r="F142" s="79">
        <f>VLOOKUP($A142,InflationMeasures!$A$2:$LM$3000,MATCH(F$2,InflationMeasures!$A$2:$LM$2,0),FALSE)</f>
        <v>3.7101373275212346</v>
      </c>
      <c r="G142" s="25">
        <v>32827</v>
      </c>
      <c r="H142" s="24">
        <f t="shared" si="2"/>
        <v>7.8887901716858559</v>
      </c>
      <c r="I142" s="24">
        <f>VLOOKUP($A142,FedFundsRates!$A$2:$MM$3000,MATCH("FedFundsRate",FedFundsRates!$A$2:$MM$2,0),FALSE)</f>
        <v>8.6133333333333333</v>
      </c>
    </row>
    <row r="143" spans="1:9" x14ac:dyDescent="0.25">
      <c r="A143" s="6">
        <v>32919</v>
      </c>
      <c r="B143" s="79">
        <f>VLOOKUP($A143,FedFundsRates!$A$2:$MM$3000,MATCH(B$2,FedFundsRates!$A$2:$MM$2,0),FALSE)</f>
        <v>8.6133333333333333</v>
      </c>
      <c r="C143" s="79">
        <f>VLOOKUP($A143,NaturalRateMeasures!$A$2:$MK$3000,MATCH(C$2,NaturalRateMeasures!$A$2:$MK$2,0),FALSE)</f>
        <v>3.6493000000000002</v>
      </c>
      <c r="D143" s="79">
        <f>VLOOKUP($A143,InflationTargetMeasures!$A$2:$MM$3000,MATCH(D$2,InflationTargetMeasures!$A$2:$MM$2,0),FALSE)</f>
        <v>2</v>
      </c>
      <c r="E143" s="79">
        <f>VLOOKUP($A143,GapMeasures!$A$2:$LA$3000,MATCH(E$2,GapMeasures!$A$2:$LA$2,0),FALSE)</f>
        <v>0.37515178206572708</v>
      </c>
      <c r="F143" s="79">
        <f>VLOOKUP($A143,InflationMeasures!$A$2:$LM$3000,MATCH(F$2,InflationMeasures!$A$2:$LM$2,0),FALSE)</f>
        <v>3.7738907711511338</v>
      </c>
      <c r="G143" s="25">
        <v>32919</v>
      </c>
      <c r="H143" s="24">
        <f t="shared" si="2"/>
        <v>8.4977120477595651</v>
      </c>
      <c r="I143" s="24">
        <f>VLOOKUP($A143,FedFundsRates!$A$2:$MM$3000,MATCH("FedFundsRate",FedFundsRates!$A$2:$MM$2,0),FALSE)</f>
        <v>8.25</v>
      </c>
    </row>
    <row r="144" spans="1:9" x14ac:dyDescent="0.25">
      <c r="A144" s="6">
        <v>33008</v>
      </c>
      <c r="B144" s="79">
        <f>VLOOKUP($A144,FedFundsRates!$A$2:$MM$3000,MATCH(B$2,FedFundsRates!$A$2:$MM$2,0),FALSE)</f>
        <v>8.25</v>
      </c>
      <c r="C144" s="79">
        <f>VLOOKUP($A144,NaturalRateMeasures!$A$2:$MK$3000,MATCH(C$2,NaturalRateMeasures!$A$2:$MK$2,0),FALSE)</f>
        <v>3.6922999999999999</v>
      </c>
      <c r="D144" s="79">
        <f>VLOOKUP($A144,InflationTargetMeasures!$A$2:$MM$3000,MATCH(D$2,InflationTargetMeasures!$A$2:$MM$2,0),FALSE)</f>
        <v>2</v>
      </c>
      <c r="E144" s="79">
        <f>VLOOKUP($A144,GapMeasures!$A$2:$LA$3000,MATCH(E$2,GapMeasures!$A$2:$LA$2,0),FALSE)</f>
        <v>4.1384709635152533E-2</v>
      </c>
      <c r="F144" s="79">
        <f>VLOOKUP($A144,InflationMeasures!$A$2:$LM$3000,MATCH(F$2,InflationMeasures!$A$2:$LM$2,0),FALSE)</f>
        <v>3.9856061944770316</v>
      </c>
      <c r="G144" s="25">
        <v>33008</v>
      </c>
      <c r="H144" s="24">
        <f t="shared" si="2"/>
        <v>8.691401646533123</v>
      </c>
      <c r="I144" s="24">
        <f>VLOOKUP($A144,FedFundsRates!$A$2:$MM$3000,MATCH("FedFundsRate",FedFundsRates!$A$2:$MM$2,0),FALSE)</f>
        <v>8.2433333333333323</v>
      </c>
    </row>
    <row r="145" spans="1:9" x14ac:dyDescent="0.25">
      <c r="A145" s="6">
        <v>33100</v>
      </c>
      <c r="B145" s="79">
        <f>VLOOKUP($A145,FedFundsRates!$A$2:$MM$3000,MATCH(B$2,FedFundsRates!$A$2:$MM$2,0),FALSE)</f>
        <v>8.2433333333333323</v>
      </c>
      <c r="C145" s="79">
        <f>VLOOKUP($A145,NaturalRateMeasures!$A$2:$MK$3000,MATCH(C$2,NaturalRateMeasures!$A$2:$MK$2,0),FALSE)</f>
        <v>3.6309999999999998</v>
      </c>
      <c r="D145" s="79">
        <f>VLOOKUP($A145,InflationTargetMeasures!$A$2:$MM$3000,MATCH(D$2,InflationTargetMeasures!$A$2:$MM$2,0),FALSE)</f>
        <v>2</v>
      </c>
      <c r="E145" s="79">
        <f>VLOOKUP($A145,GapMeasures!$A$2:$LA$3000,MATCH(E$2,GapMeasures!$A$2:$LA$2,0),FALSE)</f>
        <v>-0.56732354155417963</v>
      </c>
      <c r="F145" s="79">
        <f>VLOOKUP($A145,InflationMeasures!$A$2:$LM$3000,MATCH(F$2,InflationMeasures!$A$2:$LM$2,0),FALSE)</f>
        <v>4.260747544329635</v>
      </c>
      <c r="G145" s="25">
        <v>33100</v>
      </c>
      <c r="H145" s="24">
        <f t="shared" si="2"/>
        <v>8.7384595457173617</v>
      </c>
      <c r="I145" s="24">
        <f>VLOOKUP($A145,FedFundsRates!$A$2:$MM$3000,MATCH("FedFundsRate",FedFundsRates!$A$2:$MM$2,0),FALSE)</f>
        <v>8.16</v>
      </c>
    </row>
    <row r="146" spans="1:9" x14ac:dyDescent="0.25">
      <c r="A146" s="6">
        <v>33192</v>
      </c>
      <c r="B146" s="79">
        <f>VLOOKUP($A146,FedFundsRates!$A$2:$MM$3000,MATCH(B$2,FedFundsRates!$A$2:$MM$2,0),FALSE)</f>
        <v>8.16</v>
      </c>
      <c r="C146" s="79">
        <f>VLOOKUP($A146,NaturalRateMeasures!$A$2:$MK$3000,MATCH(C$2,NaturalRateMeasures!$A$2:$MK$2,0),FALSE)</f>
        <v>3.1246999999999998</v>
      </c>
      <c r="D146" s="79">
        <f>VLOOKUP($A146,InflationTargetMeasures!$A$2:$MM$3000,MATCH(D$2,InflationTargetMeasures!$A$2:$MM$2,0),FALSE)</f>
        <v>2</v>
      </c>
      <c r="E146" s="79">
        <f>VLOOKUP($A146,GapMeasures!$A$2:$LA$3000,MATCH(E$2,GapMeasures!$A$2:$LA$2,0),FALSE)</f>
        <v>-2.1172933038061519</v>
      </c>
      <c r="F146" s="79">
        <f>VLOOKUP($A146,InflationMeasures!$A$2:$LM$3000,MATCH(F$2,InflationMeasures!$A$2:$LM$2,0),FALSE)</f>
        <v>4.1825996270897337</v>
      </c>
      <c r="G146" s="25">
        <v>33192</v>
      </c>
      <c r="H146" s="24">
        <f t="shared" si="2"/>
        <v>7.3399527887315239</v>
      </c>
      <c r="I146" s="24">
        <f>VLOOKUP($A146,FedFundsRates!$A$2:$MM$3000,MATCH("FedFundsRate",FedFundsRates!$A$2:$MM$2,0),FALSE)</f>
        <v>7.7433333333333323</v>
      </c>
    </row>
    <row r="147" spans="1:9" x14ac:dyDescent="0.25">
      <c r="A147" s="6">
        <v>33284</v>
      </c>
      <c r="B147" s="79">
        <f>VLOOKUP($A147,FedFundsRates!$A$2:$MM$3000,MATCH(B$2,FedFundsRates!$A$2:$MM$2,0),FALSE)</f>
        <v>7.7433333333333323</v>
      </c>
      <c r="C147" s="79">
        <f>VLOOKUP($A147,NaturalRateMeasures!$A$2:$MK$3000,MATCH(C$2,NaturalRateMeasures!$A$2:$MK$2,0),FALSE)</f>
        <v>2.8525</v>
      </c>
      <c r="D147" s="79">
        <f>VLOOKUP($A147,InflationTargetMeasures!$A$2:$MM$3000,MATCH(D$2,InflationTargetMeasures!$A$2:$MM$2,0),FALSE)</f>
        <v>2</v>
      </c>
      <c r="E147" s="79">
        <f>VLOOKUP($A147,GapMeasures!$A$2:$LA$3000,MATCH(E$2,GapMeasures!$A$2:$LA$2,0),FALSE)</f>
        <v>-3.2005662292968875</v>
      </c>
      <c r="F147" s="79">
        <f>VLOOKUP($A147,InflationMeasures!$A$2:$LM$3000,MATCH(F$2,InflationMeasures!$A$2:$LM$2,0),FALSE)</f>
        <v>3.9100210888073139</v>
      </c>
      <c r="G147" s="25">
        <v>33284</v>
      </c>
      <c r="H147" s="24">
        <f t="shared" si="2"/>
        <v>6.1172485185625272</v>
      </c>
      <c r="I147" s="24">
        <f>VLOOKUP($A147,FedFundsRates!$A$2:$MM$3000,MATCH("FedFundsRate",FedFundsRates!$A$2:$MM$2,0),FALSE)</f>
        <v>6.4266666666666667</v>
      </c>
    </row>
    <row r="148" spans="1:9" x14ac:dyDescent="0.25">
      <c r="A148" s="6">
        <v>33373</v>
      </c>
      <c r="B148" s="79">
        <f>VLOOKUP($A148,FedFundsRates!$A$2:$MM$3000,MATCH(B$2,FedFundsRates!$A$2:$MM$2,0),FALSE)</f>
        <v>6.4266666666666667</v>
      </c>
      <c r="C148" s="79">
        <f>VLOOKUP($A148,NaturalRateMeasures!$A$2:$MK$3000,MATCH(C$2,NaturalRateMeasures!$A$2:$MK$2,0),FALSE)</f>
        <v>2.9222000000000001</v>
      </c>
      <c r="D148" s="79">
        <f>VLOOKUP($A148,InflationTargetMeasures!$A$2:$MM$3000,MATCH(D$2,InflationTargetMeasures!$A$2:$MM$2,0),FALSE)</f>
        <v>2</v>
      </c>
      <c r="E148" s="79">
        <f>VLOOKUP($A148,GapMeasures!$A$2:$LA$3000,MATCH(E$2,GapMeasures!$A$2:$LA$2,0),FALSE)</f>
        <v>-3.0559087283817581</v>
      </c>
      <c r="F148" s="79">
        <f>VLOOKUP($A148,InflationMeasures!$A$2:$LM$3000,MATCH(F$2,InflationMeasures!$A$2:$LM$2,0),FALSE)</f>
        <v>3.5547659508728513</v>
      </c>
      <c r="G148" s="25">
        <v>33373</v>
      </c>
      <c r="H148" s="24">
        <f t="shared" si="2"/>
        <v>5.7263945621183971</v>
      </c>
      <c r="I148" s="24">
        <f>VLOOKUP($A148,FedFundsRates!$A$2:$MM$3000,MATCH("FedFundsRate",FedFundsRates!$A$2:$MM$2,0),FALSE)</f>
        <v>5.8633333333333342</v>
      </c>
    </row>
    <row r="149" spans="1:9" x14ac:dyDescent="0.25">
      <c r="A149" s="6">
        <v>33465</v>
      </c>
      <c r="B149" s="79">
        <f>VLOOKUP($A149,FedFundsRates!$A$2:$MM$3000,MATCH(B$2,FedFundsRates!$A$2:$MM$2,0),FALSE)</f>
        <v>5.8633333333333342</v>
      </c>
      <c r="C149" s="79">
        <f>VLOOKUP($A149,NaturalRateMeasures!$A$2:$MK$3000,MATCH(C$2,NaturalRateMeasures!$A$2:$MK$2,0),FALSE)</f>
        <v>3.0811000000000002</v>
      </c>
      <c r="D149" s="79">
        <f>VLOOKUP($A149,InflationTargetMeasures!$A$2:$MM$3000,MATCH(D$2,InflationTargetMeasures!$A$2:$MM$2,0),FALSE)</f>
        <v>2</v>
      </c>
      <c r="E149" s="79">
        <f>VLOOKUP($A149,GapMeasures!$A$2:$LA$3000,MATCH(E$2,GapMeasures!$A$2:$LA$2,0),FALSE)</f>
        <v>-3.1665970493378719</v>
      </c>
      <c r="F149" s="79">
        <f>VLOOKUP($A149,InflationMeasures!$A$2:$LM$3000,MATCH(F$2,InflationMeasures!$A$2:$LM$2,0),FALSE)</f>
        <v>3.4427382845956256</v>
      </c>
      <c r="G149" s="25">
        <v>33465</v>
      </c>
      <c r="H149" s="24">
        <f t="shared" si="2"/>
        <v>5.6619089022245026</v>
      </c>
      <c r="I149" s="24">
        <f>VLOOKUP($A149,FedFundsRates!$A$2:$MM$3000,MATCH("FedFundsRate",FedFundsRates!$A$2:$MM$2,0),FALSE)</f>
        <v>5.6433333333333335</v>
      </c>
    </row>
    <row r="150" spans="1:9" x14ac:dyDescent="0.25">
      <c r="A150" s="6">
        <v>33557</v>
      </c>
      <c r="B150" s="79">
        <f>VLOOKUP($A150,FedFundsRates!$A$2:$MM$3000,MATCH(B$2,FedFundsRates!$A$2:$MM$2,0),FALSE)</f>
        <v>5.6433333333333335</v>
      </c>
      <c r="C150" s="79">
        <f>VLOOKUP($A150,NaturalRateMeasures!$A$2:$MK$3000,MATCH(C$2,NaturalRateMeasures!$A$2:$MK$2,0),FALSE)</f>
        <v>2.9409999999999998</v>
      </c>
      <c r="D150" s="79">
        <f>VLOOKUP($A150,InflationTargetMeasures!$A$2:$MM$3000,MATCH(D$2,InflationTargetMeasures!$A$2:$MM$2,0),FALSE)</f>
        <v>2</v>
      </c>
      <c r="E150" s="79">
        <f>VLOOKUP($A150,GapMeasures!$A$2:$LA$3000,MATCH(E$2,GapMeasures!$A$2:$LA$2,0),FALSE)</f>
        <v>-3.4263393541924403</v>
      </c>
      <c r="F150" s="79">
        <f>VLOOKUP($A150,InflationMeasures!$A$2:$LM$3000,MATCH(F$2,InflationMeasures!$A$2:$LM$2,0),FALSE)</f>
        <v>3.3882881106577889</v>
      </c>
      <c r="G150" s="25">
        <v>33557</v>
      </c>
      <c r="H150" s="24">
        <f t="shared" si="2"/>
        <v>5.3102624888904639</v>
      </c>
      <c r="I150" s="24">
        <f>VLOOKUP($A150,FedFundsRates!$A$2:$MM$3000,MATCH("FedFundsRate",FedFundsRates!$A$2:$MM$2,0),FALSE)</f>
        <v>4.8166666666666664</v>
      </c>
    </row>
    <row r="151" spans="1:9" x14ac:dyDescent="0.25">
      <c r="A151" s="6">
        <v>33649</v>
      </c>
      <c r="B151" s="79">
        <f>VLOOKUP($A151,FedFundsRates!$A$2:$MM$3000,MATCH(B$2,FedFundsRates!$A$2:$MM$2,0),FALSE)</f>
        <v>4.8166666666666664</v>
      </c>
      <c r="C151" s="79">
        <f>VLOOKUP($A151,NaturalRateMeasures!$A$2:$MK$3000,MATCH(C$2,NaturalRateMeasures!$A$2:$MK$2,0),FALSE)</f>
        <v>2.9369999999999998</v>
      </c>
      <c r="D151" s="79">
        <f>VLOOKUP($A151,InflationTargetMeasures!$A$2:$MM$3000,MATCH(D$2,InflationTargetMeasures!$A$2:$MM$2,0),FALSE)</f>
        <v>2</v>
      </c>
      <c r="E151" s="79">
        <f>VLOOKUP($A151,GapMeasures!$A$2:$LA$3000,MATCH(E$2,GapMeasures!$A$2:$LA$2,0),FALSE)</f>
        <v>-2.8692091022626829</v>
      </c>
      <c r="F151" s="79">
        <f>VLOOKUP($A151,InflationMeasures!$A$2:$LM$3000,MATCH(F$2,InflationMeasures!$A$2:$LM$2,0),FALSE)</f>
        <v>3.2622748729667084</v>
      </c>
      <c r="G151" s="25">
        <v>33649</v>
      </c>
      <c r="H151" s="24">
        <f t="shared" si="2"/>
        <v>5.3958077583187203</v>
      </c>
      <c r="I151" s="24">
        <f>VLOOKUP($A151,FedFundsRates!$A$2:$MM$3000,MATCH("FedFundsRate",FedFundsRates!$A$2:$MM$2,0),FALSE)</f>
        <v>4.0233333333333334</v>
      </c>
    </row>
    <row r="152" spans="1:9" x14ac:dyDescent="0.25">
      <c r="A152" s="6">
        <v>33739</v>
      </c>
      <c r="B152" s="79">
        <f>VLOOKUP($A152,FedFundsRates!$A$2:$MM$3000,MATCH(B$2,FedFundsRates!$A$2:$MM$2,0),FALSE)</f>
        <v>4.0233333333333334</v>
      </c>
      <c r="C152" s="79">
        <f>VLOOKUP($A152,NaturalRateMeasures!$A$2:$MK$3000,MATCH(C$2,NaturalRateMeasures!$A$2:$MK$2,0),FALSE)</f>
        <v>2.9148999999999998</v>
      </c>
      <c r="D152" s="79">
        <f>VLOOKUP($A152,InflationTargetMeasures!$A$2:$MM$3000,MATCH(D$2,InflationTargetMeasures!$A$2:$MM$2,0),FALSE)</f>
        <v>2</v>
      </c>
      <c r="E152" s="79">
        <f>VLOOKUP($A152,GapMeasures!$A$2:$LA$3000,MATCH(E$2,GapMeasures!$A$2:$LA$2,0),FALSE)</f>
        <v>-2.4239841657232204</v>
      </c>
      <c r="F152" s="79">
        <f>VLOOKUP($A152,InflationMeasures!$A$2:$LM$3000,MATCH(F$2,InflationMeasures!$A$2:$LM$2,0),FALSE)</f>
        <v>3.1955363936089221</v>
      </c>
      <c r="G152" s="25">
        <v>33739</v>
      </c>
      <c r="H152" s="24">
        <f t="shared" si="2"/>
        <v>5.496212507551772</v>
      </c>
      <c r="I152" s="24">
        <f>VLOOKUP($A152,FedFundsRates!$A$2:$MM$3000,MATCH("FedFundsRate",FedFundsRates!$A$2:$MM$2,0),FALSE)</f>
        <v>3.7699999999999996</v>
      </c>
    </row>
    <row r="153" spans="1:9" x14ac:dyDescent="0.25">
      <c r="A153" s="6">
        <v>33831</v>
      </c>
      <c r="B153" s="79">
        <f>VLOOKUP($A153,FedFundsRates!$A$2:$MM$3000,MATCH(B$2,FedFundsRates!$A$2:$MM$2,0),FALSE)</f>
        <v>3.7699999999999996</v>
      </c>
      <c r="C153" s="79">
        <f>VLOOKUP($A153,NaturalRateMeasures!$A$2:$MK$3000,MATCH(C$2,NaturalRateMeasures!$A$2:$MK$2,0),FALSE)</f>
        <v>2.6833999999999998</v>
      </c>
      <c r="D153" s="79">
        <f>VLOOKUP($A153,InflationTargetMeasures!$A$2:$MM$3000,MATCH(D$2,InflationTargetMeasures!$A$2:$MM$2,0),FALSE)</f>
        <v>2</v>
      </c>
      <c r="E153" s="79">
        <f>VLOOKUP($A153,GapMeasures!$A$2:$LA$3000,MATCH(E$2,GapMeasures!$A$2:$LA$2,0),FALSE)</f>
        <v>-2.0810088773088271</v>
      </c>
      <c r="F153" s="79">
        <f>VLOOKUP($A153,InflationMeasures!$A$2:$LM$3000,MATCH(F$2,InflationMeasures!$A$2:$LM$2,0),FALSE)</f>
        <v>2.8801655947364502</v>
      </c>
      <c r="G153" s="25">
        <v>33831</v>
      </c>
      <c r="H153" s="24">
        <f t="shared" si="2"/>
        <v>4.9631439534502615</v>
      </c>
      <c r="I153" s="24">
        <f>VLOOKUP($A153,FedFundsRates!$A$2:$MM$3000,MATCH("FedFundsRate",FedFundsRates!$A$2:$MM$2,0),FALSE)</f>
        <v>3.2566666666666664</v>
      </c>
    </row>
    <row r="154" spans="1:9" x14ac:dyDescent="0.25">
      <c r="A154" s="6">
        <v>33923</v>
      </c>
      <c r="B154" s="79">
        <f>VLOOKUP($A154,FedFundsRates!$A$2:$MM$3000,MATCH(B$2,FedFundsRates!$A$2:$MM$2,0),FALSE)</f>
        <v>3.2566666666666664</v>
      </c>
      <c r="C154" s="79">
        <f>VLOOKUP($A154,NaturalRateMeasures!$A$2:$MK$3000,MATCH(C$2,NaturalRateMeasures!$A$2:$MK$2,0),FALSE)</f>
        <v>2.7492000000000001</v>
      </c>
      <c r="D154" s="79">
        <f>VLOOKUP($A154,InflationTargetMeasures!$A$2:$MM$3000,MATCH(D$2,InflationTargetMeasures!$A$2:$MM$2,0),FALSE)</f>
        <v>2</v>
      </c>
      <c r="E154" s="79">
        <f>VLOOKUP($A154,GapMeasures!$A$2:$LA$3000,MATCH(E$2,GapMeasures!$A$2:$LA$2,0),FALSE)</f>
        <v>-1.6884521747137828</v>
      </c>
      <c r="F154" s="79">
        <f>VLOOKUP($A154,InflationMeasures!$A$2:$LM$3000,MATCH(F$2,InflationMeasures!$A$2:$LM$2,0),FALSE)</f>
        <v>2.8254140566549735</v>
      </c>
      <c r="G154" s="25">
        <v>33923</v>
      </c>
      <c r="H154" s="24">
        <f t="shared" si="2"/>
        <v>5.1430949976255684</v>
      </c>
      <c r="I154" s="24">
        <f>VLOOKUP($A154,FedFundsRates!$A$2:$MM$3000,MATCH("FedFundsRate",FedFundsRates!$A$2:$MM$2,0),FALSE)</f>
        <v>3.0366666666666666</v>
      </c>
    </row>
    <row r="155" spans="1:9" x14ac:dyDescent="0.25">
      <c r="A155" s="6">
        <v>34015</v>
      </c>
      <c r="B155" s="79">
        <f>VLOOKUP($A155,FedFundsRates!$A$2:$MM$3000,MATCH(B$2,FedFundsRates!$A$2:$MM$2,0),FALSE)</f>
        <v>3.0366666666666666</v>
      </c>
      <c r="C155" s="79">
        <f>VLOOKUP($A155,NaturalRateMeasures!$A$2:$MK$3000,MATCH(C$2,NaturalRateMeasures!$A$2:$MK$2,0),FALSE)</f>
        <v>2.6465999999999998</v>
      </c>
      <c r="D155" s="79">
        <f>VLOOKUP($A155,InflationTargetMeasures!$A$2:$MM$3000,MATCH(D$2,InflationTargetMeasures!$A$2:$MM$2,0),FALSE)</f>
        <v>2</v>
      </c>
      <c r="E155" s="79">
        <f>VLOOKUP($A155,GapMeasures!$A$2:$LA$3000,MATCH(E$2,GapMeasures!$A$2:$LA$2,0),FALSE)</f>
        <v>-2.1566792812290463</v>
      </c>
      <c r="F155" s="79">
        <f>VLOOKUP($A155,InflationMeasures!$A$2:$LM$3000,MATCH(F$2,InflationMeasures!$A$2:$LM$2,0),FALSE)</f>
        <v>2.7486606102958167</v>
      </c>
      <c r="G155" s="25">
        <v>34015</v>
      </c>
      <c r="H155" s="24">
        <f t="shared" si="2"/>
        <v>4.6912512748292015</v>
      </c>
      <c r="I155" s="24">
        <f>VLOOKUP($A155,FedFundsRates!$A$2:$MM$3000,MATCH("FedFundsRate",FedFundsRates!$A$2:$MM$2,0),FALSE)</f>
        <v>3.0399999999999996</v>
      </c>
    </row>
    <row r="156" spans="1:9" x14ac:dyDescent="0.25">
      <c r="A156" s="6">
        <v>34104</v>
      </c>
      <c r="B156" s="79">
        <f>VLOOKUP($A156,FedFundsRates!$A$2:$MM$3000,MATCH(B$2,FedFundsRates!$A$2:$MM$2,0),FALSE)</f>
        <v>3.0399999999999996</v>
      </c>
      <c r="C156" s="79">
        <f>VLOOKUP($A156,NaturalRateMeasures!$A$2:$MK$3000,MATCH(C$2,NaturalRateMeasures!$A$2:$MK$2,0),FALSE)</f>
        <v>2.6553</v>
      </c>
      <c r="D156" s="79">
        <f>VLOOKUP($A156,InflationTargetMeasures!$A$2:$MM$3000,MATCH(D$2,InflationTargetMeasures!$A$2:$MM$2,0),FALSE)</f>
        <v>2</v>
      </c>
      <c r="E156" s="79">
        <f>VLOOKUP($A156,GapMeasures!$A$2:$LA$3000,MATCH(E$2,GapMeasures!$A$2:$LA$2,0),FALSE)</f>
        <v>-2.2295119896920594</v>
      </c>
      <c r="F156" s="79">
        <f>VLOOKUP($A156,InflationMeasures!$A$2:$LM$3000,MATCH(F$2,InflationMeasures!$A$2:$LM$2,0),FALSE)</f>
        <v>2.8031168230378878</v>
      </c>
      <c r="G156" s="25">
        <v>34104</v>
      </c>
      <c r="H156" s="24">
        <f t="shared" si="2"/>
        <v>4.7452192397108028</v>
      </c>
      <c r="I156" s="24">
        <f>VLOOKUP($A156,FedFundsRates!$A$2:$MM$3000,MATCH("FedFundsRate",FedFundsRates!$A$2:$MM$2,0),FALSE)</f>
        <v>3</v>
      </c>
    </row>
    <row r="157" spans="1:9" x14ac:dyDescent="0.25">
      <c r="A157" s="6">
        <v>34196</v>
      </c>
      <c r="B157" s="79">
        <f>VLOOKUP($A157,FedFundsRates!$A$2:$MM$3000,MATCH(B$2,FedFundsRates!$A$2:$MM$2,0),FALSE)</f>
        <v>3</v>
      </c>
      <c r="C157" s="79">
        <f>VLOOKUP($A157,NaturalRateMeasures!$A$2:$MK$3000,MATCH(C$2,NaturalRateMeasures!$A$2:$MK$2,0),FALSE)</f>
        <v>2.4159000000000002</v>
      </c>
      <c r="D157" s="79">
        <f>VLOOKUP($A157,InflationTargetMeasures!$A$2:$MM$3000,MATCH(D$2,InflationTargetMeasures!$A$2:$MM$2,0),FALSE)</f>
        <v>2</v>
      </c>
      <c r="E157" s="79">
        <f>VLOOKUP($A157,GapMeasures!$A$2:$LA$3000,MATCH(E$2,GapMeasures!$A$2:$LA$2,0),FALSE)</f>
        <v>-2.4096247823945292</v>
      </c>
      <c r="F157" s="79">
        <f>VLOOKUP($A157,InflationMeasures!$A$2:$LM$3000,MATCH(F$2,InflationMeasures!$A$2:$LM$2,0),FALSE)</f>
        <v>2.7679174511015647</v>
      </c>
      <c r="G157" s="25">
        <v>34196</v>
      </c>
      <c r="H157" s="24">
        <f t="shared" si="2"/>
        <v>4.3629637854550838</v>
      </c>
      <c r="I157" s="24">
        <f>VLOOKUP($A157,FedFundsRates!$A$2:$MM$3000,MATCH("FedFundsRate",FedFundsRates!$A$2:$MM$2,0),FALSE)</f>
        <v>3.06</v>
      </c>
    </row>
    <row r="158" spans="1:9" x14ac:dyDescent="0.25">
      <c r="A158" s="6">
        <v>34288</v>
      </c>
      <c r="B158" s="79">
        <f>VLOOKUP($A158,FedFundsRates!$A$2:$MM$3000,MATCH(B$2,FedFundsRates!$A$2:$MM$2,0),FALSE)</f>
        <v>3.06</v>
      </c>
      <c r="C158" s="79">
        <f>VLOOKUP($A158,NaturalRateMeasures!$A$2:$MK$3000,MATCH(C$2,NaturalRateMeasures!$A$2:$MK$2,0),FALSE)</f>
        <v>2.3891</v>
      </c>
      <c r="D158" s="79">
        <f>VLOOKUP($A158,InflationTargetMeasures!$A$2:$MM$3000,MATCH(D$2,InflationTargetMeasures!$A$2:$MM$2,0),FALSE)</f>
        <v>2</v>
      </c>
      <c r="E158" s="79">
        <f>VLOOKUP($A158,GapMeasures!$A$2:$LA$3000,MATCH(E$2,GapMeasures!$A$2:$LA$2,0),FALSE)</f>
        <v>-1.7387233752184477</v>
      </c>
      <c r="F158" s="79">
        <f>VLOOKUP($A158,InflationMeasures!$A$2:$LM$3000,MATCH(F$2,InflationMeasures!$A$2:$LM$2,0),FALSE)</f>
        <v>2.5451899619077345</v>
      </c>
      <c r="G158" s="25">
        <v>34288</v>
      </c>
      <c r="H158" s="24">
        <f t="shared" si="2"/>
        <v>4.3375232552523784</v>
      </c>
      <c r="I158" s="24">
        <f>VLOOKUP($A158,FedFundsRates!$A$2:$MM$3000,MATCH("FedFundsRate",FedFundsRates!$A$2:$MM$2,0),FALSE)</f>
        <v>2.9899999999999998</v>
      </c>
    </row>
    <row r="159" spans="1:9" x14ac:dyDescent="0.25">
      <c r="A159" s="6">
        <v>34380</v>
      </c>
      <c r="B159" s="79">
        <f>VLOOKUP($A159,FedFundsRates!$A$2:$MM$3000,MATCH(B$2,FedFundsRates!$A$2:$MM$2,0),FALSE)</f>
        <v>2.9899999999999998</v>
      </c>
      <c r="C159" s="79">
        <f>VLOOKUP($A159,NaturalRateMeasures!$A$2:$MK$3000,MATCH(C$2,NaturalRateMeasures!$A$2:$MK$2,0),FALSE)</f>
        <v>2.2671000000000001</v>
      </c>
      <c r="D159" s="79">
        <f>VLOOKUP($A159,InflationTargetMeasures!$A$2:$MM$3000,MATCH(D$2,InflationTargetMeasures!$A$2:$MM$2,0),FALSE)</f>
        <v>2</v>
      </c>
      <c r="E159" s="79">
        <f>VLOOKUP($A159,GapMeasures!$A$2:$LA$3000,MATCH(E$2,GapMeasures!$A$2:$LA$2,0),FALSE)</f>
        <v>-1.4450214067622262</v>
      </c>
      <c r="F159" s="79">
        <f>VLOOKUP($A159,InflationMeasures!$A$2:$LM$3000,MATCH(F$2,InflationMeasures!$A$2:$LM$2,0),FALSE)</f>
        <v>2.3053162548175132</v>
      </c>
      <c r="G159" s="25">
        <v>34380</v>
      </c>
      <c r="H159" s="24">
        <f t="shared" si="2"/>
        <v>4.0025636788451564</v>
      </c>
      <c r="I159" s="24">
        <f>VLOOKUP($A159,FedFundsRates!$A$2:$MM$3000,MATCH("FedFundsRate",FedFundsRates!$A$2:$MM$2,0),FALSE)</f>
        <v>3.2133333333333334</v>
      </c>
    </row>
    <row r="160" spans="1:9" x14ac:dyDescent="0.25">
      <c r="A160" s="6">
        <v>34469</v>
      </c>
      <c r="B160" s="79">
        <f>VLOOKUP($A160,FedFundsRates!$A$2:$MM$3000,MATCH(B$2,FedFundsRates!$A$2:$MM$2,0),FALSE)</f>
        <v>3.2133333333333334</v>
      </c>
      <c r="C160" s="79">
        <f>VLOOKUP($A160,NaturalRateMeasures!$A$2:$MK$3000,MATCH(C$2,NaturalRateMeasures!$A$2:$MK$2,0),FALSE)</f>
        <v>2.4769999999999999</v>
      </c>
      <c r="D160" s="79">
        <f>VLOOKUP($A160,InflationTargetMeasures!$A$2:$MM$3000,MATCH(D$2,InflationTargetMeasures!$A$2:$MM$2,0),FALSE)</f>
        <v>2</v>
      </c>
      <c r="E160" s="79">
        <f>VLOOKUP($A160,GapMeasures!$A$2:$LA$3000,MATCH(E$2,GapMeasures!$A$2:$LA$2,0),FALSE)</f>
        <v>-0.77505672914613677</v>
      </c>
      <c r="F160" s="79">
        <f>VLOOKUP($A160,InflationMeasures!$A$2:$LM$3000,MATCH(F$2,InflationMeasures!$A$2:$LM$2,0),FALSE)</f>
        <v>2.2176285296433784</v>
      </c>
      <c r="G160" s="25">
        <v>34469</v>
      </c>
      <c r="H160" s="24">
        <f t="shared" si="2"/>
        <v>4.4159144298920001</v>
      </c>
      <c r="I160" s="24">
        <f>VLOOKUP($A160,FedFundsRates!$A$2:$MM$3000,MATCH("FedFundsRate",FedFundsRates!$A$2:$MM$2,0),FALSE)</f>
        <v>3.94</v>
      </c>
    </row>
    <row r="161" spans="1:13" x14ac:dyDescent="0.25">
      <c r="A161" s="6">
        <v>34561</v>
      </c>
      <c r="B161" s="79">
        <f>VLOOKUP($A161,FedFundsRates!$A$2:$MM$3000,MATCH(B$2,FedFundsRates!$A$2:$MM$2,0),FALSE)</f>
        <v>3.94</v>
      </c>
      <c r="C161" s="79">
        <f>VLOOKUP($A161,NaturalRateMeasures!$A$2:$MK$3000,MATCH(C$2,NaturalRateMeasures!$A$2:$MK$2,0),FALSE)</f>
        <v>2.2906</v>
      </c>
      <c r="D161" s="79">
        <f>VLOOKUP($A161,InflationTargetMeasures!$A$2:$MM$3000,MATCH(D$2,InflationTargetMeasures!$A$2:$MM$2,0),FALSE)</f>
        <v>2</v>
      </c>
      <c r="E161" s="79">
        <f>VLOOKUP($A161,GapMeasures!$A$2:$LA$3000,MATCH(E$2,GapMeasures!$A$2:$LA$2,0),FALSE)</f>
        <v>-0.86790636406063559</v>
      </c>
      <c r="F161" s="79">
        <f>VLOOKUP($A161,InflationMeasures!$A$2:$LM$3000,MATCH(F$2,InflationMeasures!$A$2:$LM$2,0),FALSE)</f>
        <v>2.2179026416255354</v>
      </c>
      <c r="G161" s="25">
        <v>34561</v>
      </c>
      <c r="H161" s="24">
        <f t="shared" si="2"/>
        <v>4.1835007804079849</v>
      </c>
      <c r="I161" s="24">
        <f>VLOOKUP($A161,FedFundsRates!$A$2:$MM$3000,MATCH("FedFundsRate",FedFundsRates!$A$2:$MM$2,0),FALSE)</f>
        <v>4.4866666666666672</v>
      </c>
    </row>
    <row r="162" spans="1:13" x14ac:dyDescent="0.25">
      <c r="A162" s="6">
        <v>34653</v>
      </c>
      <c r="B162" s="79">
        <f>VLOOKUP($A162,FedFundsRates!$A$2:$MM$3000,MATCH(B$2,FedFundsRates!$A$2:$MM$2,0),FALSE)</f>
        <v>4.4866666666666672</v>
      </c>
      <c r="C162" s="79">
        <f>VLOOKUP($A162,NaturalRateMeasures!$A$2:$MK$3000,MATCH(C$2,NaturalRateMeasures!$A$2:$MK$2,0),FALSE)</f>
        <v>2.2132000000000001</v>
      </c>
      <c r="D162" s="79">
        <f>VLOOKUP($A162,InflationTargetMeasures!$A$2:$MM$3000,MATCH(D$2,InflationTargetMeasures!$A$2:$MM$2,0),FALSE)</f>
        <v>2</v>
      </c>
      <c r="E162" s="79">
        <f>VLOOKUP($A162,GapMeasures!$A$2:$LA$3000,MATCH(E$2,GapMeasures!$A$2:$LA$2,0),FALSE)</f>
        <v>-0.4113137221811628</v>
      </c>
      <c r="F162" s="79">
        <f>VLOOKUP($A162,InflationMeasures!$A$2:$LM$3000,MATCH(F$2,InflationMeasures!$A$2:$LM$2,0),FALSE)</f>
        <v>2.2121123586126279</v>
      </c>
      <c r="G162" s="25">
        <v>34653</v>
      </c>
      <c r="H162" s="24">
        <f t="shared" si="2"/>
        <v>4.3257116768283606</v>
      </c>
      <c r="I162" s="24">
        <f>VLOOKUP($A162,FedFundsRates!$A$2:$MM$3000,MATCH("FedFundsRate",FedFundsRates!$A$2:$MM$2,0),FALSE)</f>
        <v>5.166666666666667</v>
      </c>
    </row>
    <row r="163" spans="1:13" x14ac:dyDescent="0.25">
      <c r="A163" s="6">
        <v>34745</v>
      </c>
      <c r="B163" s="79">
        <f>VLOOKUP($A163,FedFundsRates!$A$2:$MM$3000,MATCH(B$2,FedFundsRates!$A$2:$MM$2,0),FALSE)</f>
        <v>5.166666666666667</v>
      </c>
      <c r="C163" s="79">
        <f>VLOOKUP($A163,NaturalRateMeasures!$A$2:$MK$3000,MATCH(C$2,NaturalRateMeasures!$A$2:$MK$2,0),FALSE)</f>
        <v>2.1238000000000001</v>
      </c>
      <c r="D163" s="79">
        <f>VLOOKUP($A163,InflationTargetMeasures!$A$2:$MM$3000,MATCH(D$2,InflationTargetMeasures!$A$2:$MM$2,0),FALSE)</f>
        <v>2</v>
      </c>
      <c r="E163" s="79">
        <f>VLOOKUP($A163,GapMeasures!$A$2:$LA$3000,MATCH(E$2,GapMeasures!$A$2:$LA$2,0),FALSE)</f>
        <v>-0.7358977489609857</v>
      </c>
      <c r="F163" s="79">
        <f>VLOOKUP($A163,InflationMeasures!$A$2:$LM$3000,MATCH(F$2,InflationMeasures!$A$2:$LM$2,0),FALSE)</f>
        <v>2.283838621663925</v>
      </c>
      <c r="G163" s="25">
        <v>34745</v>
      </c>
      <c r="H163" s="24">
        <f t="shared" si="2"/>
        <v>4.1816090580153951</v>
      </c>
      <c r="I163" s="24">
        <f>VLOOKUP($A163,FedFundsRates!$A$2:$MM$3000,MATCH("FedFundsRate",FedFundsRates!$A$2:$MM$2,0),FALSE)</f>
        <v>5.81</v>
      </c>
    </row>
    <row r="164" spans="1:13" x14ac:dyDescent="0.25">
      <c r="A164" s="6">
        <v>34834</v>
      </c>
      <c r="B164" s="79">
        <f>VLOOKUP($A164,FedFundsRates!$A$2:$MM$3000,MATCH(B$2,FedFundsRates!$A$2:$MM$2,0),FALSE)</f>
        <v>5.81</v>
      </c>
      <c r="C164" s="79">
        <f>VLOOKUP($A164,NaturalRateMeasures!$A$2:$MK$3000,MATCH(C$2,NaturalRateMeasures!$A$2:$MK$2,0),FALSE)</f>
        <v>2.0558000000000001</v>
      </c>
      <c r="D164" s="79">
        <f>VLOOKUP($A164,InflationTargetMeasures!$A$2:$MM$3000,MATCH(D$2,InflationTargetMeasures!$A$2:$MM$2,0),FALSE)</f>
        <v>2</v>
      </c>
      <c r="E164" s="79">
        <f>VLOOKUP($A164,GapMeasures!$A$2:$LA$3000,MATCH(E$2,GapMeasures!$A$2:$LA$2,0),FALSE)</f>
        <v>-1.1187736770965091</v>
      </c>
      <c r="F164" s="79">
        <f>VLOOKUP($A164,InflationMeasures!$A$2:$LM$3000,MATCH(F$2,InflationMeasures!$A$2:$LM$2,0),FALSE)</f>
        <v>2.2025340835615026</v>
      </c>
      <c r="G164" s="25">
        <v>34834</v>
      </c>
      <c r="H164" s="24">
        <f t="shared" si="2"/>
        <v>3.8002142867939988</v>
      </c>
      <c r="I164" s="24">
        <f>VLOOKUP($A164,FedFundsRates!$A$2:$MM$3000,MATCH("FedFundsRate",FedFundsRates!$A$2:$MM$2,0),FALSE)</f>
        <v>6.02</v>
      </c>
    </row>
    <row r="165" spans="1:13" x14ac:dyDescent="0.25">
      <c r="A165" s="6">
        <v>34926</v>
      </c>
      <c r="B165" s="79">
        <f>VLOOKUP($A165,FedFundsRates!$A$2:$MM$3000,MATCH(B$2,FedFundsRates!$A$2:$MM$2,0),FALSE)</f>
        <v>6.02</v>
      </c>
      <c r="C165" s="79">
        <f>VLOOKUP($A165,NaturalRateMeasures!$A$2:$MK$3000,MATCH(C$2,NaturalRateMeasures!$A$2:$MK$2,0),FALSE)</f>
        <v>1.9988999999999999</v>
      </c>
      <c r="D165" s="79">
        <f>VLOOKUP($A165,InflationTargetMeasures!$A$2:$MM$3000,MATCH(D$2,InflationTargetMeasures!$A$2:$MM$2,0),FALSE)</f>
        <v>2</v>
      </c>
      <c r="E165" s="79">
        <f>VLOOKUP($A165,GapMeasures!$A$2:$LA$3000,MATCH(E$2,GapMeasures!$A$2:$LA$2,0),FALSE)</f>
        <v>-0.95953559561858148</v>
      </c>
      <c r="F165" s="79">
        <f>VLOOKUP($A165,InflationMeasures!$A$2:$LM$3000,MATCH(F$2,InflationMeasures!$A$2:$LM$2,0),FALSE)</f>
        <v>2.119159997263842</v>
      </c>
      <c r="G165" s="25">
        <v>34926</v>
      </c>
      <c r="H165" s="24">
        <f t="shared" si="2"/>
        <v>3.6978721980864724</v>
      </c>
      <c r="I165" s="24">
        <f>VLOOKUP($A165,FedFundsRates!$A$2:$MM$3000,MATCH("FedFundsRate",FedFundsRates!$A$2:$MM$2,0),FALSE)</f>
        <v>5.7966666666666669</v>
      </c>
    </row>
    <row r="166" spans="1:13" x14ac:dyDescent="0.25">
      <c r="A166" s="6">
        <v>35018</v>
      </c>
      <c r="B166" s="79">
        <f>VLOOKUP($A166,FedFundsRates!$A$2:$MM$3000,MATCH(B$2,FedFundsRates!$A$2:$MM$2,0),FALSE)</f>
        <v>5.7966666666666669</v>
      </c>
      <c r="C166" s="79">
        <f>VLOOKUP($A166,NaturalRateMeasures!$A$2:$MK$3000,MATCH(C$2,NaturalRateMeasures!$A$2:$MK$2,0),FALSE)</f>
        <v>2.0617999999999999</v>
      </c>
      <c r="D166" s="79">
        <f>VLOOKUP($A166,InflationTargetMeasures!$A$2:$MM$3000,MATCH(D$2,InflationTargetMeasures!$A$2:$MM$2,0),FALSE)</f>
        <v>2</v>
      </c>
      <c r="E166" s="79">
        <f>VLOOKUP($A166,GapMeasures!$A$2:$LA$3000,MATCH(E$2,GapMeasures!$A$2:$LA$2,0),FALSE)</f>
        <v>-0.97972080319275001</v>
      </c>
      <c r="F166" s="79">
        <f>VLOOKUP($A166,InflationMeasures!$A$2:$LM$3000,MATCH(F$2,InflationMeasures!$A$2:$LM$2,0),FALSE)</f>
        <v>2.1125131011202392</v>
      </c>
      <c r="G166" s="25">
        <v>35018</v>
      </c>
      <c r="H166" s="24">
        <f t="shared" si="2"/>
        <v>3.7407092500839836</v>
      </c>
      <c r="I166" s="24">
        <f>VLOOKUP($A166,FedFundsRates!$A$2:$MM$3000,MATCH("FedFundsRate",FedFundsRates!$A$2:$MM$2,0),FALSE)</f>
        <v>5.7199999999999989</v>
      </c>
    </row>
    <row r="167" spans="1:13" x14ac:dyDescent="0.25">
      <c r="A167" s="6">
        <v>35110</v>
      </c>
      <c r="B167" s="79">
        <f>VLOOKUP($A167,FedFundsRates!$A$2:$MM$3000,MATCH(B$2,FedFundsRates!$A$2:$MM$2,0),FALSE)</f>
        <v>5.7199999999999989</v>
      </c>
      <c r="C167" s="79">
        <f>VLOOKUP($A167,NaturalRateMeasures!$A$2:$MK$3000,MATCH(C$2,NaturalRateMeasures!$A$2:$MK$2,0),FALSE)</f>
        <v>1.9901</v>
      </c>
      <c r="D167" s="79">
        <f>VLOOKUP($A167,InflationTargetMeasures!$A$2:$MM$3000,MATCH(D$2,InflationTargetMeasures!$A$2:$MM$2,0),FALSE)</f>
        <v>2</v>
      </c>
      <c r="E167" s="79">
        <f>VLOOKUP($A167,GapMeasures!$A$2:$LA$3000,MATCH(E$2,GapMeasures!$A$2:$LA$2,0),FALSE)</f>
        <v>-0.939024824285149</v>
      </c>
      <c r="F167" s="79">
        <f>VLOOKUP($A167,InflationMeasures!$A$2:$LM$3000,MATCH(F$2,InflationMeasures!$A$2:$LM$2,0),FALSE)</f>
        <v>1.9782808860965062</v>
      </c>
      <c r="G167" s="25">
        <v>35110</v>
      </c>
      <c r="H167" s="24">
        <f t="shared" si="2"/>
        <v>3.4880089170021846</v>
      </c>
      <c r="I167" s="24">
        <f>VLOOKUP($A167,FedFundsRates!$A$2:$MM$3000,MATCH("FedFundsRate",FedFundsRates!$A$2:$MM$2,0),FALSE)</f>
        <v>5.3633333333333333</v>
      </c>
    </row>
    <row r="168" spans="1:13" x14ac:dyDescent="0.25">
      <c r="A168" s="6">
        <v>35200</v>
      </c>
      <c r="B168" s="79">
        <f>VLOOKUP($A168,FedFundsRates!$A$2:$MM$3000,MATCH(B$2,FedFundsRates!$A$2:$MM$2,0),FALSE)</f>
        <v>5.3633333333333333</v>
      </c>
      <c r="C168" s="79">
        <f>VLOOKUP($A168,NaturalRateMeasures!$A$2:$MK$3000,MATCH(C$2,NaturalRateMeasures!$A$2:$MK$2,0),FALSE)</f>
        <v>2.1852999999999998</v>
      </c>
      <c r="D168" s="79">
        <f>VLOOKUP($A168,InflationTargetMeasures!$A$2:$MM$3000,MATCH(D$2,InflationTargetMeasures!$A$2:$MM$2,0),FALSE)</f>
        <v>2</v>
      </c>
      <c r="E168" s="79">
        <f>VLOOKUP($A168,GapMeasures!$A$2:$LA$3000,MATCH(E$2,GapMeasures!$A$2:$LA$2,0),FALSE)</f>
        <v>-3.2116002685156408E-2</v>
      </c>
      <c r="F168" s="79">
        <f>VLOOKUP($A168,InflationMeasures!$A$2:$LM$3000,MATCH(F$2,InflationMeasures!$A$2:$LM$2,0),FALSE)</f>
        <v>1.8602772916946897</v>
      </c>
      <c r="G168" s="25">
        <v>35200</v>
      </c>
      <c r="H168" s="24">
        <f t="shared" si="2"/>
        <v>3.9596579361994562</v>
      </c>
      <c r="I168" s="24">
        <f>VLOOKUP($A168,FedFundsRates!$A$2:$MM$3000,MATCH("FedFundsRate",FedFundsRates!$A$2:$MM$2,0),FALSE)</f>
        <v>5.2433333333333332</v>
      </c>
      <c r="M168" s="72"/>
    </row>
    <row r="169" spans="1:13" x14ac:dyDescent="0.25">
      <c r="A169" s="6">
        <v>35292</v>
      </c>
      <c r="B169" s="79">
        <f>VLOOKUP($A169,FedFundsRates!$A$2:$MM$3000,MATCH(B$2,FedFundsRates!$A$2:$MM$2,0),FALSE)</f>
        <v>5.2433333333333332</v>
      </c>
      <c r="C169" s="79">
        <f>VLOOKUP($A169,NaturalRateMeasures!$A$2:$MK$3000,MATCH(C$2,NaturalRateMeasures!$A$2:$MK$2,0),FALSE)</f>
        <v>2.1922000000000001</v>
      </c>
      <c r="D169" s="79">
        <f>VLOOKUP($A169,InflationTargetMeasures!$A$2:$MM$3000,MATCH(D$2,InflationTargetMeasures!$A$2:$MM$2,0),FALSE)</f>
        <v>2</v>
      </c>
      <c r="E169" s="79">
        <f>VLOOKUP($A169,GapMeasures!$A$2:$LA$3000,MATCH(E$2,GapMeasures!$A$2:$LA$2,0),FALSE)</f>
        <v>7.2305370016812101E-2</v>
      </c>
      <c r="F169" s="79">
        <f>VLOOKUP($A169,InflationMeasures!$A$2:$LM$3000,MATCH(F$2,InflationMeasures!$A$2:$LM$2,0),FALSE)</f>
        <v>1.8393976742939744</v>
      </c>
      <c r="G169" s="25">
        <v>35292</v>
      </c>
      <c r="H169" s="24">
        <f t="shared" si="2"/>
        <v>3.9874491964493672</v>
      </c>
      <c r="I169" s="24">
        <f>VLOOKUP($A169,FedFundsRates!$A$2:$MM$3000,MATCH("FedFundsRate",FedFundsRates!$A$2:$MM$2,0),FALSE)</f>
        <v>5.3066666666666675</v>
      </c>
      <c r="M169" s="71"/>
    </row>
    <row r="170" spans="1:13" x14ac:dyDescent="0.25">
      <c r="A170" s="6">
        <v>35384</v>
      </c>
      <c r="B170" s="79">
        <f>VLOOKUP($A170,FedFundsRates!$A$2:$MM$3000,MATCH(B$2,FedFundsRates!$A$2:$MM$2,0),FALSE)</f>
        <v>5.3066666666666675</v>
      </c>
      <c r="C170" s="79">
        <f>VLOOKUP($A170,NaturalRateMeasures!$A$2:$MK$3000,MATCH(C$2,NaturalRateMeasures!$A$2:$MK$2,0),FALSE)</f>
        <v>2.3746999999999998</v>
      </c>
      <c r="D170" s="79">
        <f>VLOOKUP($A170,InflationTargetMeasures!$A$2:$MM$3000,MATCH(D$2,InflationTargetMeasures!$A$2:$MM$2,0),FALSE)</f>
        <v>2</v>
      </c>
      <c r="E170" s="79">
        <f>VLOOKUP($A170,GapMeasures!$A$2:$LA$3000,MATCH(E$2,GapMeasures!$A$2:$LA$2,0),FALSE)</f>
        <v>0.27327185049949404</v>
      </c>
      <c r="F170" s="79">
        <f>VLOOKUP($A170,InflationMeasures!$A$2:$LM$3000,MATCH(F$2,InflationMeasures!$A$2:$LM$2,0),FALSE)</f>
        <v>1.9075167624201805</v>
      </c>
      <c r="G170" s="25">
        <v>35384</v>
      </c>
      <c r="H170" s="24">
        <f t="shared" si="2"/>
        <v>4.3726110688800173</v>
      </c>
      <c r="I170" s="24">
        <f>VLOOKUP($A170,FedFundsRates!$A$2:$MM$3000,MATCH("FedFundsRate",FedFundsRates!$A$2:$MM$2,0),FALSE)</f>
        <v>5.28</v>
      </c>
    </row>
    <row r="171" spans="1:13" x14ac:dyDescent="0.25">
      <c r="A171" s="6">
        <v>35476</v>
      </c>
      <c r="B171" s="79">
        <f>VLOOKUP($A171,FedFundsRates!$A$2:$MM$3000,MATCH(B$2,FedFundsRates!$A$2:$MM$2,0),FALSE)</f>
        <v>5.28</v>
      </c>
      <c r="C171" s="79">
        <f>VLOOKUP($A171,NaturalRateMeasures!$A$2:$MK$3000,MATCH(C$2,NaturalRateMeasures!$A$2:$MK$2,0),FALSE)</f>
        <v>2.2145999999999999</v>
      </c>
      <c r="D171" s="79">
        <f>VLOOKUP($A171,InflationTargetMeasures!$A$2:$MM$3000,MATCH(D$2,InflationTargetMeasures!$A$2:$MM$2,0),FALSE)</f>
        <v>2</v>
      </c>
      <c r="E171" s="79">
        <f>VLOOKUP($A171,GapMeasures!$A$2:$LA$3000,MATCH(E$2,GapMeasures!$A$2:$LA$2,0),FALSE)</f>
        <v>4.3950123181279818E-2</v>
      </c>
      <c r="F171" s="79">
        <f>VLOOKUP($A171,InflationMeasures!$A$2:$LM$3000,MATCH(F$2,InflationMeasures!$A$2:$LM$2,0),FALSE)</f>
        <v>1.9080371250647321</v>
      </c>
      <c r="G171" s="25">
        <v>35476</v>
      </c>
      <c r="H171" s="24">
        <f t="shared" si="2"/>
        <v>4.0986307491877376</v>
      </c>
      <c r="I171" s="24">
        <f>VLOOKUP($A171,FedFundsRates!$A$2:$MM$3000,MATCH("FedFundsRate",FedFundsRates!$A$2:$MM$2,0),FALSE)</f>
        <v>5.2766666666666673</v>
      </c>
    </row>
    <row r="172" spans="1:13" x14ac:dyDescent="0.25">
      <c r="A172" s="6">
        <v>35565</v>
      </c>
      <c r="B172" s="79">
        <f>VLOOKUP($A172,FedFundsRates!$A$2:$MM$3000,MATCH(B$2,FedFundsRates!$A$2:$MM$2,0),FALSE)</f>
        <v>5.2766666666666673</v>
      </c>
      <c r="C172" s="79">
        <f>VLOOKUP($A172,NaturalRateMeasures!$A$2:$MK$3000,MATCH(C$2,NaturalRateMeasures!$A$2:$MK$2,0),FALSE)</f>
        <v>2.5074000000000001</v>
      </c>
      <c r="D172" s="79">
        <f>VLOOKUP($A172,InflationTargetMeasures!$A$2:$MM$3000,MATCH(D$2,InflationTargetMeasures!$A$2:$MM$2,0),FALSE)</f>
        <v>2</v>
      </c>
      <c r="E172" s="79">
        <f>VLOOKUP($A172,GapMeasures!$A$2:$LA$3000,MATCH(E$2,GapMeasures!$A$2:$LA$2,0),FALSE)</f>
        <v>0.78924995135186915</v>
      </c>
      <c r="F172" s="79">
        <f>VLOOKUP($A172,InflationMeasures!$A$2:$LM$3000,MATCH(F$2,InflationMeasures!$A$2:$LM$2,0),FALSE)</f>
        <v>1.9531662966487007</v>
      </c>
      <c r="G172" s="25">
        <v>35565</v>
      </c>
      <c r="H172" s="24">
        <f t="shared" si="2"/>
        <v>4.831774420648987</v>
      </c>
      <c r="I172" s="24">
        <f>VLOOKUP($A172,FedFundsRates!$A$2:$MM$3000,MATCH("FedFundsRate",FedFundsRates!$A$2:$MM$2,0),FALSE)</f>
        <v>5.5233333333333334</v>
      </c>
    </row>
    <row r="173" spans="1:13" x14ac:dyDescent="0.25">
      <c r="A173" s="6">
        <v>35657</v>
      </c>
      <c r="B173" s="79">
        <f>VLOOKUP($A173,FedFundsRates!$A$2:$MM$3000,MATCH(B$2,FedFundsRates!$A$2:$MM$2,0),FALSE)</f>
        <v>5.5233333333333334</v>
      </c>
      <c r="C173" s="79">
        <f>VLOOKUP($A173,NaturalRateMeasures!$A$2:$MK$3000,MATCH(C$2,NaturalRateMeasures!$A$2:$MK$2,0),FALSE)</f>
        <v>2.3443999999999998</v>
      </c>
      <c r="D173" s="79">
        <f>VLOOKUP($A173,InflationTargetMeasures!$A$2:$MM$3000,MATCH(D$2,InflationTargetMeasures!$A$2:$MM$2,0),FALSE)</f>
        <v>2</v>
      </c>
      <c r="E173" s="79">
        <f>VLOOKUP($A173,GapMeasures!$A$2:$LA$3000,MATCH(E$2,GapMeasures!$A$2:$LA$2,0),FALSE)</f>
        <v>1.0928335481070524</v>
      </c>
      <c r="F173" s="79">
        <f>VLOOKUP($A173,InflationMeasures!$A$2:$LM$3000,MATCH(F$2,InflationMeasures!$A$2:$LM$2,0),FALSE)</f>
        <v>1.7272452214636136</v>
      </c>
      <c r="G173" s="25">
        <v>35657</v>
      </c>
      <c r="H173" s="24">
        <f t="shared" si="2"/>
        <v>4.4816846062489466</v>
      </c>
      <c r="I173" s="24">
        <f>VLOOKUP($A173,FedFundsRates!$A$2:$MM$3000,MATCH("FedFundsRate",FedFundsRates!$A$2:$MM$2,0),FALSE)</f>
        <v>5.5333333333333323</v>
      </c>
    </row>
    <row r="174" spans="1:13" x14ac:dyDescent="0.25">
      <c r="A174" s="6">
        <v>35749</v>
      </c>
      <c r="B174" s="79">
        <f>VLOOKUP($A174,FedFundsRates!$A$2:$MM$3000,MATCH(B$2,FedFundsRates!$A$2:$MM$2,0),FALSE)</f>
        <v>5.5333333333333323</v>
      </c>
      <c r="C174" s="79">
        <f>VLOOKUP($A174,NaturalRateMeasures!$A$2:$MK$3000,MATCH(C$2,NaturalRateMeasures!$A$2:$MK$2,0),FALSE)</f>
        <v>2.3485</v>
      </c>
      <c r="D174" s="79">
        <f>VLOOKUP($A174,InflationTargetMeasures!$A$2:$MM$3000,MATCH(D$2,InflationTargetMeasures!$A$2:$MM$2,0),FALSE)</f>
        <v>2</v>
      </c>
      <c r="E174" s="79">
        <f>VLOOKUP($A174,GapMeasures!$A$2:$LA$3000,MATCH(E$2,GapMeasures!$A$2:$LA$2,0),FALSE)</f>
        <v>0.97973316329913296</v>
      </c>
      <c r="F174" s="79">
        <f>VLOOKUP($A174,InflationMeasures!$A$2:$LM$3000,MATCH(F$2,InflationMeasures!$A$2:$LM$2,0),FALSE)</f>
        <v>1.4715500327011188</v>
      </c>
      <c r="G174" s="25">
        <v>35749</v>
      </c>
      <c r="H174" s="24">
        <f t="shared" si="2"/>
        <v>4.0456916307012447</v>
      </c>
      <c r="I174" s="24">
        <f>VLOOKUP($A174,FedFundsRates!$A$2:$MM$3000,MATCH("FedFundsRate",FedFundsRates!$A$2:$MM$2,0),FALSE)</f>
        <v>5.5066666666666668</v>
      </c>
    </row>
    <row r="175" spans="1:13" x14ac:dyDescent="0.25">
      <c r="A175" s="6">
        <v>35841</v>
      </c>
      <c r="B175" s="79">
        <f>VLOOKUP($A175,FedFundsRates!$A$2:$MM$3000,MATCH(B$2,FedFundsRates!$A$2:$MM$2,0),FALSE)</f>
        <v>5.5066666666666668</v>
      </c>
      <c r="C175" s="79">
        <f>VLOOKUP($A175,NaturalRateMeasures!$A$2:$MK$3000,MATCH(C$2,NaturalRateMeasures!$A$2:$MK$2,0),FALSE)</f>
        <v>2.3855</v>
      </c>
      <c r="D175" s="79">
        <f>VLOOKUP($A175,InflationTargetMeasures!$A$2:$MM$3000,MATCH(D$2,InflationTargetMeasures!$A$2:$MM$2,0),FALSE)</f>
        <v>2</v>
      </c>
      <c r="E175" s="79">
        <f>VLOOKUP($A175,GapMeasures!$A$2:$LA$3000,MATCH(E$2,GapMeasures!$A$2:$LA$2,0),FALSE)</f>
        <v>0.98579006846350448</v>
      </c>
      <c r="F175" s="79">
        <f>VLOOKUP($A175,InflationMeasures!$A$2:$LM$3000,MATCH(F$2,InflationMeasures!$A$2:$LM$2,0),FALSE)</f>
        <v>1.3732899022801393</v>
      </c>
      <c r="G175" s="25">
        <v>35841</v>
      </c>
      <c r="H175" s="24">
        <f t="shared" si="2"/>
        <v>3.9383298876519617</v>
      </c>
      <c r="I175" s="24">
        <f>VLOOKUP($A175,FedFundsRates!$A$2:$MM$3000,MATCH("FedFundsRate",FedFundsRates!$A$2:$MM$2,0),FALSE)</f>
        <v>5.5200000000000005</v>
      </c>
    </row>
    <row r="176" spans="1:13" x14ac:dyDescent="0.25">
      <c r="A176" s="6">
        <v>35930</v>
      </c>
      <c r="B176" s="79">
        <f>VLOOKUP($A176,FedFundsRates!$A$2:$MM$3000,MATCH(B$2,FedFundsRates!$A$2:$MM$2,0),FALSE)</f>
        <v>5.5200000000000005</v>
      </c>
      <c r="C176" s="79">
        <f>VLOOKUP($A176,NaturalRateMeasures!$A$2:$MK$3000,MATCH(C$2,NaturalRateMeasures!$A$2:$MK$2,0),FALSE)</f>
        <v>2.4817</v>
      </c>
      <c r="D176" s="79">
        <f>VLOOKUP($A176,InflationTargetMeasures!$A$2:$MM$3000,MATCH(D$2,InflationTargetMeasures!$A$2:$MM$2,0),FALSE)</f>
        <v>2</v>
      </c>
      <c r="E176" s="79">
        <f>VLOOKUP($A176,GapMeasures!$A$2:$LA$3000,MATCH(E$2,GapMeasures!$A$2:$LA$2,0),FALSE)</f>
        <v>0.89743147156221237</v>
      </c>
      <c r="F176" s="79">
        <f>VLOOKUP($A176,InflationMeasures!$A$2:$LM$3000,MATCH(F$2,InflationMeasures!$A$2:$LM$2,0),FALSE)</f>
        <v>1.1561892417368602</v>
      </c>
      <c r="G176" s="25">
        <v>35930</v>
      </c>
      <c r="H176" s="24">
        <f t="shared" si="2"/>
        <v>3.6646995983863966</v>
      </c>
      <c r="I176" s="24">
        <f>VLOOKUP($A176,FedFundsRates!$A$2:$MM$3000,MATCH("FedFundsRate",FedFundsRates!$A$2:$MM$2,0),FALSE)</f>
        <v>5.5</v>
      </c>
    </row>
    <row r="177" spans="1:9" x14ac:dyDescent="0.25">
      <c r="A177" s="6">
        <v>36022</v>
      </c>
      <c r="B177" s="79">
        <f>VLOOKUP($A177,FedFundsRates!$A$2:$MM$3000,MATCH(B$2,FedFundsRates!$A$2:$MM$2,0),FALSE)</f>
        <v>5.5</v>
      </c>
      <c r="C177" s="79">
        <f>VLOOKUP($A177,NaturalRateMeasures!$A$2:$MK$3000,MATCH(C$2,NaturalRateMeasures!$A$2:$MK$2,0),FALSE)</f>
        <v>2.7128000000000001</v>
      </c>
      <c r="D177" s="79">
        <f>VLOOKUP($A177,InflationTargetMeasures!$A$2:$MM$3000,MATCH(D$2,InflationTargetMeasures!$A$2:$MM$2,0),FALSE)</f>
        <v>2</v>
      </c>
      <c r="E177" s="79">
        <f>VLOOKUP($A177,GapMeasures!$A$2:$LA$3000,MATCH(E$2,GapMeasures!$A$2:$LA$2,0),FALSE)</f>
        <v>1.1256558535945367</v>
      </c>
      <c r="F177" s="79">
        <f>VLOOKUP($A177,InflationMeasures!$A$2:$LM$3000,MATCH(F$2,InflationMeasures!$A$2:$LM$2,0),FALSE)</f>
        <v>1.2789344368291822</v>
      </c>
      <c r="G177" s="25">
        <v>36022</v>
      </c>
      <c r="H177" s="24">
        <f t="shared" si="2"/>
        <v>4.1940295820410416</v>
      </c>
      <c r="I177" s="24">
        <f>VLOOKUP($A177,FedFundsRates!$A$2:$MM$3000,MATCH("FedFundsRate",FedFundsRates!$A$2:$MM$2,0),FALSE)</f>
        <v>5.5333333333333341</v>
      </c>
    </row>
    <row r="178" spans="1:9" x14ac:dyDescent="0.25">
      <c r="A178" s="6">
        <v>36114</v>
      </c>
      <c r="B178" s="79">
        <f>VLOOKUP($A178,FedFundsRates!$A$2:$MM$3000,MATCH(B$2,FedFundsRates!$A$2:$MM$2,0),FALSE)</f>
        <v>5.5333333333333341</v>
      </c>
      <c r="C178" s="79">
        <f>VLOOKUP($A178,NaturalRateMeasures!$A$2:$MK$3000,MATCH(C$2,NaturalRateMeasures!$A$2:$MK$2,0),FALSE)</f>
        <v>2.8679999999999999</v>
      </c>
      <c r="D178" s="79">
        <f>VLOOKUP($A178,InflationTargetMeasures!$A$2:$MM$3000,MATCH(D$2,InflationTargetMeasures!$A$2:$MM$2,0),FALSE)</f>
        <v>2</v>
      </c>
      <c r="E178" s="79">
        <f>VLOOKUP($A178,GapMeasures!$A$2:$LA$3000,MATCH(E$2,GapMeasures!$A$2:$LA$2,0),FALSE)</f>
        <v>1.7101597338387817</v>
      </c>
      <c r="F178" s="79">
        <f>VLOOKUP($A178,InflationMeasures!$A$2:$LM$3000,MATCH(F$2,InflationMeasures!$A$2:$LM$2,0),FALSE)</f>
        <v>1.2800515630035481</v>
      </c>
      <c r="G178" s="25">
        <v>36114</v>
      </c>
      <c r="H178" s="24">
        <f t="shared" si="2"/>
        <v>4.6431572114247128</v>
      </c>
      <c r="I178" s="24">
        <f>VLOOKUP($A178,FedFundsRates!$A$2:$MM$3000,MATCH("FedFundsRate",FedFundsRates!$A$2:$MM$2,0),FALSE)</f>
        <v>4.8600000000000003</v>
      </c>
    </row>
    <row r="179" spans="1:9" x14ac:dyDescent="0.25">
      <c r="A179" s="6">
        <v>36206</v>
      </c>
      <c r="B179" s="79">
        <f>VLOOKUP($A179,FedFundsRates!$A$2:$MM$3000,MATCH(B$2,FedFundsRates!$A$2:$MM$2,0),FALSE)</f>
        <v>4.8600000000000003</v>
      </c>
      <c r="C179" s="79">
        <f>VLOOKUP($A179,NaturalRateMeasures!$A$2:$MK$3000,MATCH(C$2,NaturalRateMeasures!$A$2:$MK$2,0),FALSE)</f>
        <v>2.9089</v>
      </c>
      <c r="D179" s="79">
        <f>VLOOKUP($A179,InflationTargetMeasures!$A$2:$MM$3000,MATCH(D$2,InflationTargetMeasures!$A$2:$MM$2,0),FALSE)</f>
        <v>2</v>
      </c>
      <c r="E179" s="79">
        <f>VLOOKUP($A179,GapMeasures!$A$2:$LA$3000,MATCH(E$2,GapMeasures!$A$2:$LA$2,0),FALSE)</f>
        <v>1.609345031232805</v>
      </c>
      <c r="F179" s="79">
        <f>VLOOKUP($A179,InflationMeasures!$A$2:$LM$3000,MATCH(F$2,InflationMeasures!$A$2:$LM$2,0),FALSE)</f>
        <v>1.2364402858464851</v>
      </c>
      <c r="G179" s="25">
        <v>36206</v>
      </c>
      <c r="H179" s="24">
        <f t="shared" si="2"/>
        <v>4.5682329443861303</v>
      </c>
      <c r="I179" s="24">
        <f>VLOOKUP($A179,FedFundsRates!$A$2:$MM$3000,MATCH("FedFundsRate",FedFundsRates!$A$2:$MM$2,0),FALSE)</f>
        <v>4.7333333333333334</v>
      </c>
    </row>
    <row r="180" spans="1:9" x14ac:dyDescent="0.25">
      <c r="A180" s="6">
        <v>36295</v>
      </c>
      <c r="B180" s="79">
        <f>VLOOKUP($A180,FedFundsRates!$A$2:$MM$3000,MATCH(B$2,FedFundsRates!$A$2:$MM$2,0),FALSE)</f>
        <v>4.7333333333333334</v>
      </c>
      <c r="C180" s="79">
        <f>VLOOKUP($A180,NaturalRateMeasures!$A$2:$MK$3000,MATCH(C$2,NaturalRateMeasures!$A$2:$MK$2,0),FALSE)</f>
        <v>2.9262999999999999</v>
      </c>
      <c r="D180" s="79">
        <f>VLOOKUP($A180,InflationTargetMeasures!$A$2:$MM$3000,MATCH(D$2,InflationTargetMeasures!$A$2:$MM$2,0),FALSE)</f>
        <v>2</v>
      </c>
      <c r="E180" s="79">
        <f>VLOOKUP($A180,GapMeasures!$A$2:$LA$3000,MATCH(E$2,GapMeasures!$A$2:$LA$2,0),FALSE)</f>
        <v>1.3977149424661717</v>
      </c>
      <c r="F180" s="79">
        <f>VLOOKUP($A180,InflationMeasures!$A$2:$LM$3000,MATCH(F$2,InflationMeasures!$A$2:$LM$2,0),FALSE)</f>
        <v>1.277517234309733</v>
      </c>
      <c r="G180" s="25">
        <v>36295</v>
      </c>
      <c r="H180" s="24">
        <f t="shared" si="2"/>
        <v>4.5414333226976851</v>
      </c>
      <c r="I180" s="24">
        <f>VLOOKUP($A180,FedFundsRates!$A$2:$MM$3000,MATCH("FedFundsRate",FedFundsRates!$A$2:$MM$2,0),FALSE)</f>
        <v>4.746666666666667</v>
      </c>
    </row>
    <row r="181" spans="1:9" x14ac:dyDescent="0.25">
      <c r="A181" s="6">
        <v>36387</v>
      </c>
      <c r="B181" s="79">
        <f>VLOOKUP($A181,FedFundsRates!$A$2:$MM$3000,MATCH(B$2,FedFundsRates!$A$2:$MM$2,0),FALSE)</f>
        <v>4.746666666666667</v>
      </c>
      <c r="C181" s="79">
        <f>VLOOKUP($A181,NaturalRateMeasures!$A$2:$MK$3000,MATCH(C$2,NaturalRateMeasures!$A$2:$MK$2,0),FALSE)</f>
        <v>2.9540999999999999</v>
      </c>
      <c r="D181" s="79">
        <f>VLOOKUP($A181,InflationTargetMeasures!$A$2:$MM$3000,MATCH(D$2,InflationTargetMeasures!$A$2:$MM$2,0),FALSE)</f>
        <v>2</v>
      </c>
      <c r="E181" s="79">
        <f>VLOOKUP($A181,GapMeasures!$A$2:$LA$3000,MATCH(E$2,GapMeasures!$A$2:$LA$2,0),FALSE)</f>
        <v>1.6700446919739849</v>
      </c>
      <c r="F181" s="79">
        <f>VLOOKUP($A181,InflationMeasures!$A$2:$LM$3000,MATCH(F$2,InflationMeasures!$A$2:$LM$2,0),FALSE)</f>
        <v>1.2908745004404976</v>
      </c>
      <c r="G181" s="25">
        <v>36387</v>
      </c>
      <c r="H181" s="24">
        <f t="shared" si="2"/>
        <v>4.7254340966477395</v>
      </c>
      <c r="I181" s="24">
        <f>VLOOKUP($A181,FedFundsRates!$A$2:$MM$3000,MATCH("FedFundsRate",FedFundsRates!$A$2:$MM$2,0),FALSE)</f>
        <v>5.0933333333333337</v>
      </c>
    </row>
    <row r="182" spans="1:9" x14ac:dyDescent="0.25">
      <c r="A182" s="6">
        <v>36479</v>
      </c>
      <c r="B182" s="79">
        <f>VLOOKUP($A182,FedFundsRates!$A$2:$MM$3000,MATCH(B$2,FedFundsRates!$A$2:$MM$2,0),FALSE)</f>
        <v>5.0933333333333337</v>
      </c>
      <c r="C182" s="79">
        <f>VLOOKUP($A182,NaturalRateMeasures!$A$2:$MK$3000,MATCH(C$2,NaturalRateMeasures!$A$2:$MK$2,0),FALSE)</f>
        <v>3.1665000000000001</v>
      </c>
      <c r="D182" s="79">
        <f>VLOOKUP($A182,InflationTargetMeasures!$A$2:$MM$3000,MATCH(D$2,InflationTargetMeasures!$A$2:$MM$2,0),FALSE)</f>
        <v>2</v>
      </c>
      <c r="E182" s="79">
        <f>VLOOKUP($A182,GapMeasures!$A$2:$LA$3000,MATCH(E$2,GapMeasures!$A$2:$LA$2,0),FALSE)</f>
        <v>2.2580676001959392</v>
      </c>
      <c r="F182" s="79">
        <f>VLOOKUP($A182,InflationMeasures!$A$2:$LM$3000,MATCH(F$2,InflationMeasures!$A$2:$LM$2,0),FALSE)</f>
        <v>1.444608492006938</v>
      </c>
      <c r="G182" s="25">
        <v>36479</v>
      </c>
      <c r="H182" s="24">
        <f t="shared" si="2"/>
        <v>5.4624465381083773</v>
      </c>
      <c r="I182" s="24">
        <f>VLOOKUP($A182,FedFundsRates!$A$2:$MM$3000,MATCH("FedFundsRate",FedFundsRates!$A$2:$MM$2,0),FALSE)</f>
        <v>5.3066666666666675</v>
      </c>
    </row>
    <row r="183" spans="1:9" x14ac:dyDescent="0.25">
      <c r="A183" s="6">
        <v>36571</v>
      </c>
      <c r="B183" s="79">
        <f>VLOOKUP($A183,FedFundsRates!$A$2:$MM$3000,MATCH(B$2,FedFundsRates!$A$2:$MM$2,0),FALSE)</f>
        <v>5.3066666666666675</v>
      </c>
      <c r="C183" s="79">
        <f>VLOOKUP($A183,NaturalRateMeasures!$A$2:$MK$3000,MATCH(C$2,NaturalRateMeasures!$A$2:$MK$2,0),FALSE)</f>
        <v>3.1919</v>
      </c>
      <c r="D183" s="79">
        <f>VLOOKUP($A183,InflationTargetMeasures!$A$2:$MM$3000,MATCH(D$2,InflationTargetMeasures!$A$2:$MM$2,0),FALSE)</f>
        <v>2</v>
      </c>
      <c r="E183" s="79">
        <f>VLOOKUP($A183,GapMeasures!$A$2:$LA$3000,MATCH(E$2,GapMeasures!$A$2:$LA$2,0),FALSE)</f>
        <v>1.5567719124514865</v>
      </c>
      <c r="F183" s="79">
        <f>VLOOKUP($A183,InflationMeasures!$A$2:$LM$3000,MATCH(F$2,InflationMeasures!$A$2:$LM$2,0),FALSE)</f>
        <v>1.7202854023309344</v>
      </c>
      <c r="G183" s="25">
        <v>36571</v>
      </c>
      <c r="H183" s="24">
        <f t="shared" si="2"/>
        <v>5.5507140597221456</v>
      </c>
      <c r="I183" s="24">
        <f>VLOOKUP($A183,FedFundsRates!$A$2:$MM$3000,MATCH("FedFundsRate",FedFundsRates!$A$2:$MM$2,0),FALSE)</f>
        <v>5.6766666666666667</v>
      </c>
    </row>
    <row r="184" spans="1:9" x14ac:dyDescent="0.25">
      <c r="A184" s="6">
        <v>36661</v>
      </c>
      <c r="B184" s="79">
        <f>VLOOKUP($A184,FedFundsRates!$A$2:$MM$3000,MATCH(B$2,FedFundsRates!$A$2:$MM$2,0),FALSE)</f>
        <v>5.6766666666666667</v>
      </c>
      <c r="C184" s="79">
        <f>VLOOKUP($A184,NaturalRateMeasures!$A$2:$MK$3000,MATCH(C$2,NaturalRateMeasures!$A$2:$MK$2,0),FALSE)</f>
        <v>3.1229</v>
      </c>
      <c r="D184" s="79">
        <f>VLOOKUP($A184,InflationTargetMeasures!$A$2:$MM$3000,MATCH(D$2,InflationTargetMeasures!$A$2:$MM$2,0),FALSE)</f>
        <v>2</v>
      </c>
      <c r="E184" s="79">
        <f>VLOOKUP($A184,GapMeasures!$A$2:$LA$3000,MATCH(E$2,GapMeasures!$A$2:$LA$2,0),FALSE)</f>
        <v>2.356259755927975</v>
      </c>
      <c r="F184" s="79">
        <f>VLOOKUP($A184,InflationMeasures!$A$2:$LM$3000,MATCH(F$2,InflationMeasures!$A$2:$LM$2,0),FALSE)</f>
        <v>1.7219347410772023</v>
      </c>
      <c r="G184" s="25">
        <v>36661</v>
      </c>
      <c r="H184" s="24">
        <f t="shared" si="2"/>
        <v>5.883931989579791</v>
      </c>
      <c r="I184" s="24">
        <f>VLOOKUP($A184,FedFundsRates!$A$2:$MM$3000,MATCH("FedFundsRate",FedFundsRates!$A$2:$MM$2,0),FALSE)</f>
        <v>6.2733333333333334</v>
      </c>
    </row>
    <row r="185" spans="1:9" x14ac:dyDescent="0.25">
      <c r="A185" s="6">
        <v>36753</v>
      </c>
      <c r="B185" s="79">
        <f>VLOOKUP($A185,FedFundsRates!$A$2:$MM$3000,MATCH(B$2,FedFundsRates!$A$2:$MM$2,0),FALSE)</f>
        <v>6.2733333333333334</v>
      </c>
      <c r="C185" s="79">
        <f>VLOOKUP($A185,NaturalRateMeasures!$A$2:$MK$3000,MATCH(C$2,NaturalRateMeasures!$A$2:$MK$2,0),FALSE)</f>
        <v>3.0994000000000002</v>
      </c>
      <c r="D185" s="79">
        <f>VLOOKUP($A185,InflationTargetMeasures!$A$2:$MM$3000,MATCH(D$2,InflationTargetMeasures!$A$2:$MM$2,0),FALSE)</f>
        <v>2</v>
      </c>
      <c r="E185" s="79">
        <f>VLOOKUP($A185,GapMeasures!$A$2:$LA$3000,MATCH(E$2,GapMeasures!$A$2:$LA$2,0),FALSE)</f>
        <v>1.465638146902154</v>
      </c>
      <c r="F185" s="79">
        <f>VLOOKUP($A185,InflationMeasures!$A$2:$LM$3000,MATCH(F$2,InflationMeasures!$A$2:$LM$2,0),FALSE)</f>
        <v>1.8378923484180021</v>
      </c>
      <c r="G185" s="25">
        <v>36753</v>
      </c>
      <c r="H185" s="24">
        <f t="shared" si="2"/>
        <v>5.5890575960780806</v>
      </c>
      <c r="I185" s="24">
        <f>VLOOKUP($A185,FedFundsRates!$A$2:$MM$3000,MATCH("FedFundsRate",FedFundsRates!$A$2:$MM$2,0),FALSE)</f>
        <v>6.52</v>
      </c>
    </row>
    <row r="186" spans="1:9" x14ac:dyDescent="0.25">
      <c r="A186" s="6">
        <v>36845</v>
      </c>
      <c r="B186" s="79">
        <f>VLOOKUP($A186,FedFundsRates!$A$2:$MM$3000,MATCH(B$2,FedFundsRates!$A$2:$MM$2,0),FALSE)</f>
        <v>6.52</v>
      </c>
      <c r="C186" s="79">
        <f>VLOOKUP($A186,NaturalRateMeasures!$A$2:$MK$3000,MATCH(C$2,NaturalRateMeasures!$A$2:$MK$2,0),FALSE)</f>
        <v>3.145</v>
      </c>
      <c r="D186" s="79">
        <f>VLOOKUP($A186,InflationTargetMeasures!$A$2:$MM$3000,MATCH(D$2,InflationTargetMeasures!$A$2:$MM$2,0),FALSE)</f>
        <v>2</v>
      </c>
      <c r="E186" s="79">
        <f>VLOOKUP($A186,GapMeasures!$A$2:$LA$3000,MATCH(E$2,GapMeasures!$A$2:$LA$2,0),FALSE)</f>
        <v>1.1330993749672198</v>
      </c>
      <c r="F186" s="79">
        <f>VLOOKUP($A186,InflationMeasures!$A$2:$LM$3000,MATCH(F$2,InflationMeasures!$A$2:$LM$2,0),FALSE)</f>
        <v>1.8644216654329027</v>
      </c>
      <c r="G186" s="25">
        <v>36845</v>
      </c>
      <c r="H186" s="24">
        <f t="shared" si="2"/>
        <v>5.5081821856329629</v>
      </c>
      <c r="I186" s="24">
        <f>VLOOKUP($A186,FedFundsRates!$A$2:$MM$3000,MATCH("FedFundsRate",FedFundsRates!$A$2:$MM$2,0),FALSE)</f>
        <v>6.4733333333333336</v>
      </c>
    </row>
    <row r="187" spans="1:9" x14ac:dyDescent="0.25">
      <c r="A187" s="6">
        <v>36937</v>
      </c>
      <c r="B187" s="79">
        <f>VLOOKUP($A187,FedFundsRates!$A$2:$MM$3000,MATCH(B$2,FedFundsRates!$A$2:$MM$2,0),FALSE)</f>
        <v>6.4733333333333336</v>
      </c>
      <c r="C187" s="79">
        <f>VLOOKUP($A187,NaturalRateMeasures!$A$2:$MK$3000,MATCH(C$2,NaturalRateMeasures!$A$2:$MK$2,0),FALSE)</f>
        <v>3.1122000000000001</v>
      </c>
      <c r="D187" s="79">
        <f>VLOOKUP($A187,InflationTargetMeasures!$A$2:$MM$3000,MATCH(D$2,InflationTargetMeasures!$A$2:$MM$2,0),FALSE)</f>
        <v>2</v>
      </c>
      <c r="E187" s="79">
        <f>VLOOKUP($A187,GapMeasures!$A$2:$LA$3000,MATCH(E$2,GapMeasures!$A$2:$LA$2,0),FALSE)</f>
        <v>-6.7459019879683751E-2</v>
      </c>
      <c r="F187" s="79">
        <f>VLOOKUP($A187,InflationMeasures!$A$2:$LM$3000,MATCH(F$2,InflationMeasures!$A$2:$LM$2,0),FALSE)</f>
        <v>1.9907390072515296</v>
      </c>
      <c r="G187" s="25">
        <v>36937</v>
      </c>
      <c r="H187" s="24">
        <f t="shared" si="2"/>
        <v>5.0645790009374521</v>
      </c>
      <c r="I187" s="24">
        <f>VLOOKUP($A187,FedFundsRates!$A$2:$MM$3000,MATCH("FedFundsRate",FedFundsRates!$A$2:$MM$2,0),FALSE)</f>
        <v>5.5933333333333337</v>
      </c>
    </row>
    <row r="188" spans="1:9" x14ac:dyDescent="0.25">
      <c r="A188" s="6">
        <v>37026</v>
      </c>
      <c r="B188" s="79">
        <f>VLOOKUP($A188,FedFundsRates!$A$2:$MM$3000,MATCH(B$2,FedFundsRates!$A$2:$MM$2,0),FALSE)</f>
        <v>5.5933333333333337</v>
      </c>
      <c r="C188" s="79">
        <f>VLOOKUP($A188,NaturalRateMeasures!$A$2:$MK$3000,MATCH(C$2,NaturalRateMeasures!$A$2:$MK$2,0),FALSE)</f>
        <v>3.0952000000000002</v>
      </c>
      <c r="D188" s="79">
        <f>VLOOKUP($A188,InflationTargetMeasures!$A$2:$MM$3000,MATCH(D$2,InflationTargetMeasures!$A$2:$MM$2,0),FALSE)</f>
        <v>2</v>
      </c>
      <c r="E188" s="79">
        <f>VLOOKUP($A188,GapMeasures!$A$2:$LA$3000,MATCH(E$2,GapMeasures!$A$2:$LA$2,0),FALSE)</f>
        <v>-0.26397884786566278</v>
      </c>
      <c r="F188" s="79">
        <f>VLOOKUP($A188,InflationMeasures!$A$2:$LM$3000,MATCH(F$2,InflationMeasures!$A$2:$LM$2,0),FALSE)</f>
        <v>2.0211442786069567</v>
      </c>
      <c r="G188" s="25">
        <v>37026</v>
      </c>
      <c r="H188" s="24">
        <f t="shared" si="2"/>
        <v>4.9949269939776038</v>
      </c>
      <c r="I188" s="24">
        <f>VLOOKUP($A188,FedFundsRates!$A$2:$MM$3000,MATCH("FedFundsRate",FedFundsRates!$A$2:$MM$2,0),FALSE)</f>
        <v>4.3266666666666671</v>
      </c>
    </row>
    <row r="189" spans="1:9" x14ac:dyDescent="0.25">
      <c r="A189" s="6">
        <v>37118</v>
      </c>
      <c r="B189" s="79">
        <f>VLOOKUP($A189,FedFundsRates!$A$2:$MM$3000,MATCH(B$2,FedFundsRates!$A$2:$MM$2,0),FALSE)</f>
        <v>4.3266666666666671</v>
      </c>
      <c r="C189" s="79">
        <f>VLOOKUP($A189,NaturalRateMeasures!$A$2:$MK$3000,MATCH(C$2,NaturalRateMeasures!$A$2:$MK$2,0),FALSE)</f>
        <v>2.8477000000000001</v>
      </c>
      <c r="D189" s="79">
        <f>VLOOKUP($A189,InflationTargetMeasures!$A$2:$MM$3000,MATCH(D$2,InflationTargetMeasures!$A$2:$MM$2,0),FALSE)</f>
        <v>2</v>
      </c>
      <c r="E189" s="79">
        <f>VLOOKUP($A189,GapMeasures!$A$2:$LA$3000,MATCH(E$2,GapMeasures!$A$2:$LA$2,0),FALSE)</f>
        <v>-1.4226313578774934</v>
      </c>
      <c r="F189" s="79">
        <f>VLOOKUP($A189,InflationMeasures!$A$2:$LM$3000,MATCH(F$2,InflationMeasures!$A$2:$LM$2,0),FALSE)</f>
        <v>1.7935832054265521</v>
      </c>
      <c r="G189" s="25">
        <v>37118</v>
      </c>
      <c r="H189" s="24">
        <f t="shared" si="2"/>
        <v>3.826759129201081</v>
      </c>
      <c r="I189" s="24">
        <f>VLOOKUP($A189,FedFundsRates!$A$2:$MM$3000,MATCH("FedFundsRate",FedFundsRates!$A$2:$MM$2,0),FALSE)</f>
        <v>3.4966666666666666</v>
      </c>
    </row>
    <row r="190" spans="1:9" x14ac:dyDescent="0.25">
      <c r="A190" s="6">
        <v>37210</v>
      </c>
      <c r="B190" s="79">
        <f>VLOOKUP($A190,FedFundsRates!$A$2:$MM$3000,MATCH(B$2,FedFundsRates!$A$2:$MM$2,0),FALSE)</f>
        <v>3.4966666666666666</v>
      </c>
      <c r="C190" s="79">
        <f>VLOOKUP($A190,NaturalRateMeasures!$A$2:$MK$3000,MATCH(C$2,NaturalRateMeasures!$A$2:$MK$2,0),FALSE)</f>
        <v>3.0514000000000001</v>
      </c>
      <c r="D190" s="79">
        <f>VLOOKUP($A190,InflationTargetMeasures!$A$2:$MM$3000,MATCH(D$2,InflationTargetMeasures!$A$2:$MM$2,0),FALSE)</f>
        <v>2</v>
      </c>
      <c r="E190" s="79">
        <f>VLOOKUP($A190,GapMeasures!$A$2:$LA$3000,MATCH(E$2,GapMeasures!$A$2:$LA$2,0),FALSE)</f>
        <v>-1.857932317063512</v>
      </c>
      <c r="F190" s="79">
        <f>VLOOKUP($A190,InflationMeasures!$A$2:$LM$3000,MATCH(F$2,InflationMeasures!$A$2:$LM$2,0),FALSE)</f>
        <v>1.7797977558536404</v>
      </c>
      <c r="G190" s="25">
        <v>37210</v>
      </c>
      <c r="H190" s="24">
        <f t="shared" si="2"/>
        <v>3.7921304752487042</v>
      </c>
      <c r="I190" s="24">
        <f>VLOOKUP($A190,FedFundsRates!$A$2:$MM$3000,MATCH("FedFundsRate",FedFundsRates!$A$2:$MM$2,0),FALSE)</f>
        <v>2.1333333333333333</v>
      </c>
    </row>
    <row r="191" spans="1:9" x14ac:dyDescent="0.25">
      <c r="A191" s="6">
        <v>37302</v>
      </c>
      <c r="B191" s="79">
        <f>VLOOKUP($A191,FedFundsRates!$A$2:$MM$3000,MATCH(B$2,FedFundsRates!$A$2:$MM$2,0),FALSE)</f>
        <v>2.1333333333333333</v>
      </c>
      <c r="C191" s="79">
        <f>VLOOKUP($A191,NaturalRateMeasures!$A$2:$MK$3000,MATCH(C$2,NaturalRateMeasures!$A$2:$MK$2,0),FALSE)</f>
        <v>2.9847000000000001</v>
      </c>
      <c r="D191" s="79">
        <f>VLOOKUP($A191,InflationTargetMeasures!$A$2:$MM$3000,MATCH(D$2,InflationTargetMeasures!$A$2:$MM$2,0),FALSE)</f>
        <v>2</v>
      </c>
      <c r="E191" s="79">
        <f>VLOOKUP($A191,GapMeasures!$A$2:$LA$3000,MATCH(E$2,GapMeasures!$A$2:$LA$2,0),FALSE)</f>
        <v>-1.7156321615395733</v>
      </c>
      <c r="F191" s="79">
        <f>VLOOKUP($A191,InflationMeasures!$A$2:$LM$3000,MATCH(F$2,InflationMeasures!$A$2:$LM$2,0),FALSE)</f>
        <v>1.4342356454060567</v>
      </c>
      <c r="G191" s="25">
        <v>37302</v>
      </c>
      <c r="H191" s="24">
        <f t="shared" si="2"/>
        <v>3.2782373873392987</v>
      </c>
      <c r="I191" s="24">
        <f>VLOOKUP($A191,FedFundsRates!$A$2:$MM$3000,MATCH("FedFundsRate",FedFundsRates!$A$2:$MM$2,0),FALSE)</f>
        <v>1.7333333333333332</v>
      </c>
    </row>
    <row r="192" spans="1:9" x14ac:dyDescent="0.25">
      <c r="A192" s="6">
        <v>37391</v>
      </c>
      <c r="B192" s="79">
        <f>VLOOKUP($A192,FedFundsRates!$A$2:$MM$3000,MATCH(B$2,FedFundsRates!$A$2:$MM$2,0),FALSE)</f>
        <v>1.7333333333333332</v>
      </c>
      <c r="C192" s="79">
        <f>VLOOKUP($A192,NaturalRateMeasures!$A$2:$MK$3000,MATCH(C$2,NaturalRateMeasures!$A$2:$MK$2,0),FALSE)</f>
        <v>3.1884999999999999</v>
      </c>
      <c r="D192" s="79">
        <f>VLOOKUP($A192,InflationTargetMeasures!$A$2:$MM$3000,MATCH(D$2,InflationTargetMeasures!$A$2:$MM$2,0),FALSE)</f>
        <v>2</v>
      </c>
      <c r="E192" s="79">
        <f>VLOOKUP($A192,GapMeasures!$A$2:$LA$3000,MATCH(E$2,GapMeasures!$A$2:$LA$2,0),FALSE)</f>
        <v>-1.7526829645102506</v>
      </c>
      <c r="F192" s="79">
        <f>VLOOKUP($A192,InflationMeasures!$A$2:$LM$3000,MATCH(F$2,InflationMeasures!$A$2:$LM$2,0),FALSE)</f>
        <v>1.6080463273392187</v>
      </c>
      <c r="G192" s="25">
        <v>37391</v>
      </c>
      <c r="H192" s="24">
        <f t="shared" si="2"/>
        <v>3.7242280087537023</v>
      </c>
      <c r="I192" s="24">
        <f>VLOOKUP($A192,FedFundsRates!$A$2:$MM$3000,MATCH("FedFundsRate",FedFundsRates!$A$2:$MM$2,0),FALSE)</f>
        <v>1.75</v>
      </c>
    </row>
    <row r="193" spans="1:9" x14ac:dyDescent="0.25">
      <c r="A193" s="6">
        <v>37483</v>
      </c>
      <c r="B193" s="79">
        <f>VLOOKUP($A193,FedFundsRates!$A$2:$MM$3000,MATCH(B$2,FedFundsRates!$A$2:$MM$2,0),FALSE)</f>
        <v>1.75</v>
      </c>
      <c r="C193" s="79">
        <f>VLOOKUP($A193,NaturalRateMeasures!$A$2:$MK$3000,MATCH(C$2,NaturalRateMeasures!$A$2:$MK$2,0),FALSE)</f>
        <v>3.0609999999999999</v>
      </c>
      <c r="D193" s="79">
        <f>VLOOKUP($A193,InflationTargetMeasures!$A$2:$MM$3000,MATCH(D$2,InflationTargetMeasures!$A$2:$MM$2,0),FALSE)</f>
        <v>2</v>
      </c>
      <c r="E193" s="79">
        <f>VLOOKUP($A193,GapMeasures!$A$2:$LA$3000,MATCH(E$2,GapMeasures!$A$2:$LA$2,0),FALSE)</f>
        <v>-1.9769016301686493</v>
      </c>
      <c r="F193" s="79">
        <f>VLOOKUP($A193,InflationMeasures!$A$2:$LM$3000,MATCH(F$2,InflationMeasures!$A$2:$LM$2,0),FALSE)</f>
        <v>1.8860123788562388</v>
      </c>
      <c r="G193" s="25">
        <v>37483</v>
      </c>
      <c r="H193" s="24">
        <f t="shared" si="2"/>
        <v>3.901567753200033</v>
      </c>
      <c r="I193" s="24">
        <f>VLOOKUP($A193,FedFundsRates!$A$2:$MM$3000,MATCH("FedFundsRate",FedFundsRates!$A$2:$MM$2,0),FALSE)</f>
        <v>1.74</v>
      </c>
    </row>
    <row r="194" spans="1:9" x14ac:dyDescent="0.25">
      <c r="A194" s="6">
        <v>37575</v>
      </c>
      <c r="B194" s="79">
        <f>VLOOKUP($A194,FedFundsRates!$A$2:$MM$3000,MATCH(B$2,FedFundsRates!$A$2:$MM$2,0),FALSE)</f>
        <v>1.74</v>
      </c>
      <c r="C194" s="79">
        <f>VLOOKUP($A194,NaturalRateMeasures!$A$2:$MK$3000,MATCH(C$2,NaturalRateMeasures!$A$2:$MK$2,0),FALSE)</f>
        <v>2.7847</v>
      </c>
      <c r="D194" s="79">
        <f>VLOOKUP($A194,InflationTargetMeasures!$A$2:$MM$3000,MATCH(D$2,InflationTargetMeasures!$A$2:$MM$2,0),FALSE)</f>
        <v>2</v>
      </c>
      <c r="E194" s="79">
        <f>VLOOKUP($A194,GapMeasures!$A$2:$LA$3000,MATCH(E$2,GapMeasures!$A$2:$LA$2,0),FALSE)</f>
        <v>-2.4548308695772487</v>
      </c>
      <c r="F194" s="79">
        <f>VLOOKUP($A194,InflationMeasures!$A$2:$LM$3000,MATCH(F$2,InflationMeasures!$A$2:$LM$2,0),FALSE)</f>
        <v>1.7571459689716074</v>
      </c>
      <c r="G194" s="25">
        <v>37575</v>
      </c>
      <c r="H194" s="24">
        <f t="shared" si="2"/>
        <v>3.1930035186687862</v>
      </c>
      <c r="I194" s="24">
        <f>VLOOKUP($A194,FedFundsRates!$A$2:$MM$3000,MATCH("FedFundsRate",FedFundsRates!$A$2:$MM$2,0),FALSE)</f>
        <v>1.4433333333333334</v>
      </c>
    </row>
    <row r="195" spans="1:9" x14ac:dyDescent="0.25">
      <c r="A195" s="6">
        <v>37667</v>
      </c>
      <c r="B195" s="79">
        <f>VLOOKUP($A195,FedFundsRates!$A$2:$MM$3000,MATCH(B$2,FedFundsRates!$A$2:$MM$2,0),FALSE)</f>
        <v>1.4433333333333334</v>
      </c>
      <c r="C195" s="79">
        <f>VLOOKUP($A195,NaturalRateMeasures!$A$2:$MK$3000,MATCH(C$2,NaturalRateMeasures!$A$2:$MK$2,0),FALSE)</f>
        <v>2.5308999999999999</v>
      </c>
      <c r="D195" s="79">
        <f>VLOOKUP($A195,InflationTargetMeasures!$A$2:$MM$3000,MATCH(D$2,InflationTargetMeasures!$A$2:$MM$2,0),FALSE)</f>
        <v>2</v>
      </c>
      <c r="E195" s="79">
        <f>VLOOKUP($A195,GapMeasures!$A$2:$LA$3000,MATCH(E$2,GapMeasures!$A$2:$LA$2,0),FALSE)</f>
        <v>-2.5496656013538073</v>
      </c>
      <c r="F195" s="79">
        <f>VLOOKUP($A195,InflationMeasures!$A$2:$LM$3000,MATCH(F$2,InflationMeasures!$A$2:$LM$2,0),FALSE)</f>
        <v>1.7577936492616519</v>
      </c>
      <c r="G195" s="25">
        <v>37667</v>
      </c>
      <c r="H195" s="24">
        <f t="shared" si="2"/>
        <v>2.8927576732155744</v>
      </c>
      <c r="I195" s="24">
        <f>VLOOKUP($A195,FedFundsRates!$A$2:$MM$3000,MATCH("FedFundsRate",FedFundsRates!$A$2:$MM$2,0),FALSE)</f>
        <v>1.25</v>
      </c>
    </row>
    <row r="196" spans="1:9" x14ac:dyDescent="0.25">
      <c r="A196" s="6">
        <v>37756</v>
      </c>
      <c r="B196" s="79">
        <f>VLOOKUP($A196,FedFundsRates!$A$2:$MM$3000,MATCH(B$2,FedFundsRates!$A$2:$MM$2,0),FALSE)</f>
        <v>1.25</v>
      </c>
      <c r="C196" s="79">
        <f>VLOOKUP($A196,NaturalRateMeasures!$A$2:$MK$3000,MATCH(C$2,NaturalRateMeasures!$A$2:$MK$2,0),FALSE)</f>
        <v>2.4398</v>
      </c>
      <c r="D196" s="79">
        <f>VLOOKUP($A196,InflationTargetMeasures!$A$2:$MM$3000,MATCH(D$2,InflationTargetMeasures!$A$2:$MM$2,0),FALSE)</f>
        <v>2</v>
      </c>
      <c r="E196" s="79">
        <f>VLOOKUP($A196,GapMeasures!$A$2:$LA$3000,MATCH(E$2,GapMeasures!$A$2:$LA$2,0),FALSE)</f>
        <v>-2.2815038298124262</v>
      </c>
      <c r="F196" s="79">
        <f>VLOOKUP($A196,InflationMeasures!$A$2:$LM$3000,MATCH(F$2,InflationMeasures!$A$2:$LM$2,0),FALSE)</f>
        <v>1.5849971203686142</v>
      </c>
      <c r="G196" s="25">
        <v>37756</v>
      </c>
      <c r="H196" s="24">
        <f t="shared" si="2"/>
        <v>2.6765437656467084</v>
      </c>
      <c r="I196" s="24">
        <f>VLOOKUP($A196,FedFundsRates!$A$2:$MM$3000,MATCH("FedFundsRate",FedFundsRates!$A$2:$MM$2,0),FALSE)</f>
        <v>1.2466666666666668</v>
      </c>
    </row>
    <row r="197" spans="1:9" x14ac:dyDescent="0.25">
      <c r="A197" s="6">
        <v>37848</v>
      </c>
      <c r="B197" s="79">
        <f>VLOOKUP($A197,FedFundsRates!$A$2:$MM$3000,MATCH(B$2,FedFundsRates!$A$2:$MM$2,0),FALSE)</f>
        <v>1.2466666666666668</v>
      </c>
      <c r="C197" s="79">
        <f>VLOOKUP($A197,NaturalRateMeasures!$A$2:$MK$3000,MATCH(C$2,NaturalRateMeasures!$A$2:$MK$2,0),FALSE)</f>
        <v>2.7105000000000001</v>
      </c>
      <c r="D197" s="79">
        <f>VLOOKUP($A197,InflationTargetMeasures!$A$2:$MM$3000,MATCH(D$2,InflationTargetMeasures!$A$2:$MM$2,0),FALSE)</f>
        <v>2</v>
      </c>
      <c r="E197" s="79">
        <f>VLOOKUP($A197,GapMeasures!$A$2:$LA$3000,MATCH(E$2,GapMeasures!$A$2:$LA$2,0),FALSE)</f>
        <v>-1.2604449299518887</v>
      </c>
      <c r="F197" s="79">
        <f>VLOOKUP($A197,InflationMeasures!$A$2:$LM$3000,MATCH(F$2,InflationMeasures!$A$2:$LM$2,0),FALSE)</f>
        <v>1.5097627345204589</v>
      </c>
      <c r="G197" s="25">
        <v>37848</v>
      </c>
      <c r="H197" s="24">
        <f t="shared" ref="H197:H260" si="3">$L$29*B197 + (1-$L$29)*(C197+D197+1.5*(F197-D197)+$L$31*E197)</f>
        <v>3.3449216368047439</v>
      </c>
      <c r="I197" s="24">
        <f>VLOOKUP($A197,FedFundsRates!$A$2:$MM$3000,MATCH("FedFundsRate",FedFundsRates!$A$2:$MM$2,0),FALSE)</f>
        <v>1.0166666666666666</v>
      </c>
    </row>
    <row r="198" spans="1:9" x14ac:dyDescent="0.25">
      <c r="A198" s="6">
        <v>37940</v>
      </c>
      <c r="B198" s="79">
        <f>VLOOKUP($A198,FedFundsRates!$A$2:$MM$3000,MATCH(B$2,FedFundsRates!$A$2:$MM$2,0),FALSE)</f>
        <v>1.0166666666666666</v>
      </c>
      <c r="C198" s="79">
        <f>VLOOKUP($A198,NaturalRateMeasures!$A$2:$MK$3000,MATCH(C$2,NaturalRateMeasures!$A$2:$MK$2,0),FALSE)</f>
        <v>2.7501000000000002</v>
      </c>
      <c r="D198" s="79">
        <f>VLOOKUP($A198,InflationTargetMeasures!$A$2:$MM$3000,MATCH(D$2,InflationTargetMeasures!$A$2:$MM$2,0),FALSE)</f>
        <v>2</v>
      </c>
      <c r="E198" s="79">
        <f>VLOOKUP($A198,GapMeasures!$A$2:$LA$3000,MATCH(E$2,GapMeasures!$A$2:$LA$2,0),FALSE)</f>
        <v>-0.73734000385089293</v>
      </c>
      <c r="F198" s="79">
        <f>VLOOKUP($A198,InflationMeasures!$A$2:$LM$3000,MATCH(F$2,InflationMeasures!$A$2:$LM$2,0),FALSE)</f>
        <v>1.603120614608855</v>
      </c>
      <c r="G198" s="25">
        <v>37940</v>
      </c>
      <c r="H198" s="24">
        <f t="shared" si="3"/>
        <v>3.786110919987836</v>
      </c>
      <c r="I198" s="24">
        <f>VLOOKUP($A198,FedFundsRates!$A$2:$MM$3000,MATCH("FedFundsRate",FedFundsRates!$A$2:$MM$2,0),FALSE)</f>
        <v>0.99666666666666659</v>
      </c>
    </row>
    <row r="199" spans="1:9" x14ac:dyDescent="0.25">
      <c r="A199" s="6">
        <v>38032</v>
      </c>
      <c r="B199" s="79">
        <f>VLOOKUP($A199,FedFundsRates!$A$2:$MM$3000,MATCH(B$2,FedFundsRates!$A$2:$MM$2,0),FALSE)</f>
        <v>0.99666666666666659</v>
      </c>
      <c r="C199" s="79">
        <f>VLOOKUP($A199,NaturalRateMeasures!$A$2:$MK$3000,MATCH(C$2,NaturalRateMeasures!$A$2:$MK$2,0),FALSE)</f>
        <v>2.8512</v>
      </c>
      <c r="D199" s="79">
        <f>VLOOKUP($A199,InflationTargetMeasures!$A$2:$MM$3000,MATCH(D$2,InflationTargetMeasures!$A$2:$MM$2,0),FALSE)</f>
        <v>2</v>
      </c>
      <c r="E199" s="79">
        <f>VLOOKUP($A199,GapMeasures!$A$2:$LA$3000,MATCH(E$2,GapMeasures!$A$2:$LA$2,0),FALSE)</f>
        <v>-0.79548973708013804</v>
      </c>
      <c r="F199" s="79">
        <f>VLOOKUP($A199,InflationMeasures!$A$2:$LM$3000,MATCH(F$2,InflationMeasures!$A$2:$LM$2,0),FALSE)</f>
        <v>1.8471752919556605</v>
      </c>
      <c r="G199" s="25">
        <v>38032</v>
      </c>
      <c r="H199" s="24">
        <f t="shared" si="3"/>
        <v>4.2242180693934221</v>
      </c>
      <c r="I199" s="24">
        <f>VLOOKUP($A199,FedFundsRates!$A$2:$MM$3000,MATCH("FedFundsRate",FedFundsRates!$A$2:$MM$2,0),FALSE)</f>
        <v>1.0033333333333332</v>
      </c>
    </row>
    <row r="200" spans="1:9" x14ac:dyDescent="0.25">
      <c r="A200" s="6">
        <v>38122</v>
      </c>
      <c r="B200" s="79">
        <f>VLOOKUP($A200,FedFundsRates!$A$2:$MM$3000,MATCH(B$2,FedFundsRates!$A$2:$MM$2,0),FALSE)</f>
        <v>1.0033333333333332</v>
      </c>
      <c r="C200" s="79">
        <f>VLOOKUP($A200,NaturalRateMeasures!$A$2:$MK$3000,MATCH(C$2,NaturalRateMeasures!$A$2:$MK$2,0),FALSE)</f>
        <v>2.8271999999999999</v>
      </c>
      <c r="D200" s="79">
        <f>VLOOKUP($A200,InflationTargetMeasures!$A$2:$MM$3000,MATCH(D$2,InflationTargetMeasures!$A$2:$MM$2,0),FALSE)</f>
        <v>2</v>
      </c>
      <c r="E200" s="79">
        <f>VLOOKUP($A200,GapMeasures!$A$2:$LA$3000,MATCH(E$2,GapMeasures!$A$2:$LA$2,0),FALSE)</f>
        <v>-0.65916904809180032</v>
      </c>
      <c r="F200" s="79">
        <f>VLOOKUP($A200,InflationMeasures!$A$2:$LM$3000,MATCH(F$2,InflationMeasures!$A$2:$LM$2,0),FALSE)</f>
        <v>2.0433473099864097</v>
      </c>
      <c r="G200" s="25">
        <v>38122</v>
      </c>
      <c r="H200" s="24">
        <f t="shared" si="3"/>
        <v>4.5626364409337139</v>
      </c>
      <c r="I200" s="24">
        <f>VLOOKUP($A200,FedFundsRates!$A$2:$MM$3000,MATCH("FedFundsRate",FedFundsRates!$A$2:$MM$2,0),FALSE)</f>
        <v>1.01</v>
      </c>
    </row>
    <row r="201" spans="1:9" x14ac:dyDescent="0.25">
      <c r="A201" s="6">
        <v>38214</v>
      </c>
      <c r="B201" s="79">
        <f>VLOOKUP($A201,FedFundsRates!$A$2:$MM$3000,MATCH(B$2,FedFundsRates!$A$2:$MM$2,0),FALSE)</f>
        <v>1.01</v>
      </c>
      <c r="C201" s="79">
        <f>VLOOKUP($A201,NaturalRateMeasures!$A$2:$MK$3000,MATCH(C$2,NaturalRateMeasures!$A$2:$MK$2,0),FALSE)</f>
        <v>2.6009000000000002</v>
      </c>
      <c r="D201" s="79">
        <f>VLOOKUP($A201,InflationTargetMeasures!$A$2:$MM$3000,MATCH(D$2,InflationTargetMeasures!$A$2:$MM$2,0),FALSE)</f>
        <v>2</v>
      </c>
      <c r="E201" s="79">
        <f>VLOOKUP($A201,GapMeasures!$A$2:$LA$3000,MATCH(E$2,GapMeasures!$A$2:$LA$2,0),FALSE)</f>
        <v>-0.37398260673689854</v>
      </c>
      <c r="F201" s="79">
        <f>VLOOKUP($A201,InflationMeasures!$A$2:$LM$3000,MATCH(F$2,InflationMeasures!$A$2:$LM$2,0),FALSE)</f>
        <v>1.941142581684363</v>
      </c>
      <c r="G201" s="25">
        <v>38214</v>
      </c>
      <c r="H201" s="24">
        <f t="shared" si="3"/>
        <v>4.3256225691580958</v>
      </c>
      <c r="I201" s="24">
        <f>VLOOKUP($A201,FedFundsRates!$A$2:$MM$3000,MATCH("FedFundsRate",FedFundsRates!$A$2:$MM$2,0),FALSE)</f>
        <v>1.4333333333333333</v>
      </c>
    </row>
    <row r="202" spans="1:9" x14ac:dyDescent="0.25">
      <c r="A202" s="6">
        <v>38306</v>
      </c>
      <c r="B202" s="79">
        <f>VLOOKUP($A202,FedFundsRates!$A$2:$MM$3000,MATCH(B$2,FedFundsRates!$A$2:$MM$2,0),FALSE)</f>
        <v>1.4333333333333333</v>
      </c>
      <c r="C202" s="79">
        <f>VLOOKUP($A202,NaturalRateMeasures!$A$2:$MK$3000,MATCH(C$2,NaturalRateMeasures!$A$2:$MK$2,0),FALSE)</f>
        <v>2.6695000000000002</v>
      </c>
      <c r="D202" s="79">
        <f>VLOOKUP($A202,InflationTargetMeasures!$A$2:$MM$3000,MATCH(D$2,InflationTargetMeasures!$A$2:$MM$2,0),FALSE)</f>
        <v>2</v>
      </c>
      <c r="E202" s="79">
        <f>VLOOKUP($A202,GapMeasures!$A$2:$LA$3000,MATCH(E$2,GapMeasures!$A$2:$LA$2,0),FALSE)</f>
        <v>-1.3389493164330905E-2</v>
      </c>
      <c r="F202" s="79">
        <f>VLOOKUP($A202,InflationMeasures!$A$2:$LM$3000,MATCH(F$2,InflationMeasures!$A$2:$LM$2,0),FALSE)</f>
        <v>2.0366598778004175</v>
      </c>
      <c r="G202" s="25">
        <v>38306</v>
      </c>
      <c r="H202" s="24">
        <f t="shared" si="3"/>
        <v>4.717795070118461</v>
      </c>
      <c r="I202" s="24">
        <f>VLOOKUP($A202,FedFundsRates!$A$2:$MM$3000,MATCH("FedFundsRate",FedFundsRates!$A$2:$MM$2,0),FALSE)</f>
        <v>1.95</v>
      </c>
    </row>
    <row r="203" spans="1:9" x14ac:dyDescent="0.25">
      <c r="A203" s="6">
        <v>38398</v>
      </c>
      <c r="B203" s="79">
        <f>VLOOKUP($A203,FedFundsRates!$A$2:$MM$3000,MATCH(B$2,FedFundsRates!$A$2:$MM$2,0),FALSE)</f>
        <v>1.95</v>
      </c>
      <c r="C203" s="79">
        <f>VLOOKUP($A203,NaturalRateMeasures!$A$2:$MK$3000,MATCH(C$2,NaturalRateMeasures!$A$2:$MK$2,0),FALSE)</f>
        <v>2.8191000000000002</v>
      </c>
      <c r="D203" s="79">
        <f>VLOOKUP($A203,InflationTargetMeasures!$A$2:$MM$3000,MATCH(D$2,InflationTargetMeasures!$A$2:$MM$2,0),FALSE)</f>
        <v>2</v>
      </c>
      <c r="E203" s="79">
        <f>VLOOKUP($A203,GapMeasures!$A$2:$LA$3000,MATCH(E$2,GapMeasures!$A$2:$LA$2,0),FALSE)</f>
        <v>0.45197341903373917</v>
      </c>
      <c r="F203" s="79">
        <f>VLOOKUP($A203,InflationMeasures!$A$2:$LM$3000,MATCH(F$2,InflationMeasures!$A$2:$LM$2,0),FALSE)</f>
        <v>2.2013200935939281</v>
      </c>
      <c r="G203" s="25">
        <v>38398</v>
      </c>
      <c r="H203" s="24">
        <f t="shared" si="3"/>
        <v>5.3470668499077627</v>
      </c>
      <c r="I203" s="24">
        <f>VLOOKUP($A203,FedFundsRates!$A$2:$MM$3000,MATCH("FedFundsRate",FedFundsRates!$A$2:$MM$2,0),FALSE)</f>
        <v>2.4699999999999998</v>
      </c>
    </row>
    <row r="204" spans="1:9" x14ac:dyDescent="0.25">
      <c r="A204" s="6">
        <v>38487</v>
      </c>
      <c r="B204" s="79">
        <f>VLOOKUP($A204,FedFundsRates!$A$2:$MM$3000,MATCH(B$2,FedFundsRates!$A$2:$MM$2,0),FALSE)</f>
        <v>2.4699999999999998</v>
      </c>
      <c r="C204" s="79">
        <f>VLOOKUP($A204,NaturalRateMeasures!$A$2:$MK$3000,MATCH(C$2,NaturalRateMeasures!$A$2:$MK$2,0),FALSE)</f>
        <v>2.5497000000000001</v>
      </c>
      <c r="D204" s="79">
        <f>VLOOKUP($A204,InflationTargetMeasures!$A$2:$MM$3000,MATCH(D$2,InflationTargetMeasures!$A$2:$MM$2,0),FALSE)</f>
        <v>2</v>
      </c>
      <c r="E204" s="79">
        <f>VLOOKUP($A204,GapMeasures!$A$2:$LA$3000,MATCH(E$2,GapMeasures!$A$2:$LA$2,0),FALSE)</f>
        <v>0.31809392550118881</v>
      </c>
      <c r="F204" s="79">
        <f>VLOOKUP($A204,InflationMeasures!$A$2:$LM$3000,MATCH(F$2,InflationMeasures!$A$2:$LM$2,0),FALSE)</f>
        <v>2.1228080328722809</v>
      </c>
      <c r="G204" s="25">
        <v>38487</v>
      </c>
      <c r="H204" s="24">
        <f t="shared" si="3"/>
        <v>4.8929590120590154</v>
      </c>
      <c r="I204" s="24">
        <f>VLOOKUP($A204,FedFundsRates!$A$2:$MM$3000,MATCH("FedFundsRate",FedFundsRates!$A$2:$MM$2,0),FALSE)</f>
        <v>2.9433333333333334</v>
      </c>
    </row>
    <row r="205" spans="1:9" x14ac:dyDescent="0.25">
      <c r="A205" s="6">
        <v>38579</v>
      </c>
      <c r="B205" s="79">
        <f>VLOOKUP($A205,FedFundsRates!$A$2:$MM$3000,MATCH(B$2,FedFundsRates!$A$2:$MM$2,0),FALSE)</f>
        <v>2.9433333333333334</v>
      </c>
      <c r="C205" s="79">
        <f>VLOOKUP($A205,NaturalRateMeasures!$A$2:$MK$3000,MATCH(C$2,NaturalRateMeasures!$A$2:$MK$2,0),FALSE)</f>
        <v>2.4011</v>
      </c>
      <c r="D205" s="79">
        <f>VLOOKUP($A205,InflationTargetMeasures!$A$2:$MM$3000,MATCH(D$2,InflationTargetMeasures!$A$2:$MM$2,0),FALSE)</f>
        <v>2</v>
      </c>
      <c r="E205" s="79">
        <f>VLOOKUP($A205,GapMeasures!$A$2:$LA$3000,MATCH(E$2,GapMeasures!$A$2:$LA$2,0),FALSE)</f>
        <v>0.49644671989503714</v>
      </c>
      <c r="F205" s="79">
        <f>VLOOKUP($A205,InflationMeasures!$A$2:$LM$3000,MATCH(F$2,InflationMeasures!$A$2:$LM$2,0),FALSE)</f>
        <v>2.155609891123822</v>
      </c>
      <c r="G205" s="25">
        <v>38579</v>
      </c>
      <c r="H205" s="24">
        <f t="shared" si="3"/>
        <v>4.8827381966332508</v>
      </c>
      <c r="I205" s="24">
        <f>VLOOKUP($A205,FedFundsRates!$A$2:$MM$3000,MATCH("FedFundsRate",FedFundsRates!$A$2:$MM$2,0),FALSE)</f>
        <v>3.4599999999999995</v>
      </c>
    </row>
    <row r="206" spans="1:9" x14ac:dyDescent="0.25">
      <c r="A206" s="6">
        <v>38671</v>
      </c>
      <c r="B206" s="79">
        <f>VLOOKUP($A206,FedFundsRates!$A$2:$MM$3000,MATCH(B$2,FedFundsRates!$A$2:$MM$2,0),FALSE)</f>
        <v>3.4599999999999995</v>
      </c>
      <c r="C206" s="79">
        <f>VLOOKUP($A206,NaturalRateMeasures!$A$2:$MK$3000,MATCH(C$2,NaturalRateMeasures!$A$2:$MK$2,0),FALSE)</f>
        <v>2.5093000000000001</v>
      </c>
      <c r="D206" s="79">
        <f>VLOOKUP($A206,InflationTargetMeasures!$A$2:$MM$3000,MATCH(D$2,InflationTargetMeasures!$A$2:$MM$2,0),FALSE)</f>
        <v>2</v>
      </c>
      <c r="E206" s="79">
        <f>VLOOKUP($A206,GapMeasures!$A$2:$LA$3000,MATCH(E$2,GapMeasures!$A$2:$LA$2,0),FALSE)</f>
        <v>0.47471551808378865</v>
      </c>
      <c r="F206" s="79">
        <f>VLOOKUP($A206,InflationMeasures!$A$2:$LM$3000,MATCH(F$2,InflationMeasures!$A$2:$LM$2,0),FALSE)</f>
        <v>2.2839378713836789</v>
      </c>
      <c r="G206" s="25">
        <v>38671</v>
      </c>
      <c r="H206" s="24">
        <f t="shared" si="3"/>
        <v>5.1725645661174129</v>
      </c>
      <c r="I206" s="24">
        <f>VLOOKUP($A206,FedFundsRates!$A$2:$MM$3000,MATCH("FedFundsRate",FedFundsRates!$A$2:$MM$2,0),FALSE)</f>
        <v>3.98</v>
      </c>
    </row>
    <row r="207" spans="1:9" x14ac:dyDescent="0.25">
      <c r="A207" s="6">
        <v>38763</v>
      </c>
      <c r="B207" s="79">
        <f>VLOOKUP($A207,FedFundsRates!$A$2:$MM$3000,MATCH(B$2,FedFundsRates!$A$2:$MM$2,0),FALSE)</f>
        <v>3.98</v>
      </c>
      <c r="C207" s="79">
        <f>VLOOKUP($A207,NaturalRateMeasures!$A$2:$MK$3000,MATCH(C$2,NaturalRateMeasures!$A$2:$MK$2,0),FALSE)</f>
        <v>2.6008</v>
      </c>
      <c r="D207" s="79">
        <f>VLOOKUP($A207,InflationTargetMeasures!$A$2:$MM$3000,MATCH(D$2,InflationTargetMeasures!$A$2:$MM$2,0),FALSE)</f>
        <v>2</v>
      </c>
      <c r="E207" s="79">
        <f>VLOOKUP($A207,GapMeasures!$A$2:$LA$3000,MATCH(E$2,GapMeasures!$A$2:$LA$2,0),FALSE)</f>
        <v>1.2524257424881795</v>
      </c>
      <c r="F207" s="79">
        <f>VLOOKUP($A207,InflationMeasures!$A$2:$LM$3000,MATCH(F$2,InflationMeasures!$A$2:$LM$2,0),FALSE)</f>
        <v>2.1493496138688339</v>
      </c>
      <c r="G207" s="25">
        <v>38763</v>
      </c>
      <c r="H207" s="24">
        <f t="shared" si="3"/>
        <v>5.4510372920473404</v>
      </c>
      <c r="I207" s="24">
        <f>VLOOKUP($A207,FedFundsRates!$A$2:$MM$3000,MATCH("FedFundsRate",FedFundsRates!$A$2:$MM$2,0),FALSE)</f>
        <v>4.456666666666667</v>
      </c>
    </row>
    <row r="208" spans="1:9" x14ac:dyDescent="0.25">
      <c r="A208" s="6">
        <v>38852</v>
      </c>
      <c r="B208" s="79">
        <f>VLOOKUP($A208,FedFundsRates!$A$2:$MM$3000,MATCH(B$2,FedFundsRates!$A$2:$MM$2,0),FALSE)</f>
        <v>4.456666666666667</v>
      </c>
      <c r="C208" s="79">
        <f>VLOOKUP($A208,NaturalRateMeasures!$A$2:$MK$3000,MATCH(C$2,NaturalRateMeasures!$A$2:$MK$2,0),FALSE)</f>
        <v>2.6951000000000001</v>
      </c>
      <c r="D208" s="79">
        <f>VLOOKUP($A208,InflationTargetMeasures!$A$2:$MM$3000,MATCH(D$2,InflationTargetMeasures!$A$2:$MM$2,0),FALSE)</f>
        <v>2</v>
      </c>
      <c r="E208" s="79">
        <f>VLOOKUP($A208,GapMeasures!$A$2:$LA$3000,MATCH(E$2,GapMeasures!$A$2:$LA$2,0),FALSE)</f>
        <v>0.94281319277714215</v>
      </c>
      <c r="F208" s="79">
        <f>VLOOKUP($A208,InflationMeasures!$A$2:$LM$3000,MATCH(F$2,InflationMeasures!$A$2:$LM$2,0),FALSE)</f>
        <v>2.4561085357422074</v>
      </c>
      <c r="G208" s="25">
        <v>38852</v>
      </c>
      <c r="H208" s="24">
        <f t="shared" si="3"/>
        <v>5.8506694000018831</v>
      </c>
      <c r="I208" s="24">
        <f>VLOOKUP($A208,FedFundsRates!$A$2:$MM$3000,MATCH("FedFundsRate",FedFundsRates!$A$2:$MM$2,0),FALSE)</f>
        <v>4.9066666666666672</v>
      </c>
    </row>
    <row r="209" spans="1:9" x14ac:dyDescent="0.25">
      <c r="A209" s="6">
        <v>38944</v>
      </c>
      <c r="B209" s="79">
        <f>VLOOKUP($A209,FedFundsRates!$A$2:$MM$3000,MATCH(B$2,FedFundsRates!$A$2:$MM$2,0),FALSE)</f>
        <v>4.9066666666666672</v>
      </c>
      <c r="C209" s="79">
        <f>VLOOKUP($A209,NaturalRateMeasures!$A$2:$MK$3000,MATCH(C$2,NaturalRateMeasures!$A$2:$MK$2,0),FALSE)</f>
        <v>2.4698000000000002</v>
      </c>
      <c r="D209" s="79">
        <f>VLOOKUP($A209,InflationTargetMeasures!$A$2:$MM$3000,MATCH(D$2,InflationTargetMeasures!$A$2:$MM$2,0),FALSE)</f>
        <v>2</v>
      </c>
      <c r="E209" s="79">
        <f>VLOOKUP($A209,GapMeasures!$A$2:$LA$3000,MATCH(E$2,GapMeasures!$A$2:$LA$2,0),FALSE)</f>
        <v>0.56543801028117757</v>
      </c>
      <c r="F209" s="79">
        <f>VLOOKUP($A209,InflationMeasures!$A$2:$LM$3000,MATCH(F$2,InflationMeasures!$A$2:$LM$2,0),FALSE)</f>
        <v>2.6080182448375844</v>
      </c>
      <c r="G209" s="25">
        <v>38944</v>
      </c>
      <c r="H209" s="24">
        <f t="shared" si="3"/>
        <v>5.6645463723969653</v>
      </c>
      <c r="I209" s="24">
        <f>VLOOKUP($A209,FedFundsRates!$A$2:$MM$3000,MATCH("FedFundsRate",FedFundsRates!$A$2:$MM$2,0),FALSE)</f>
        <v>5.246666666666667</v>
      </c>
    </row>
    <row r="210" spans="1:9" x14ac:dyDescent="0.25">
      <c r="A210" s="6">
        <v>39036</v>
      </c>
      <c r="B210" s="79">
        <f>VLOOKUP($A210,FedFundsRates!$A$2:$MM$3000,MATCH(B$2,FedFundsRates!$A$2:$MM$2,0),FALSE)</f>
        <v>5.246666666666667</v>
      </c>
      <c r="C210" s="79">
        <f>VLOOKUP($A210,NaturalRateMeasures!$A$2:$MK$3000,MATCH(C$2,NaturalRateMeasures!$A$2:$MK$2,0),FALSE)</f>
        <v>2.3574000000000002</v>
      </c>
      <c r="D210" s="79">
        <f>VLOOKUP($A210,InflationTargetMeasures!$A$2:$MM$3000,MATCH(D$2,InflationTargetMeasures!$A$2:$MM$2,0),FALSE)</f>
        <v>2</v>
      </c>
      <c r="E210" s="79">
        <f>VLOOKUP($A210,GapMeasures!$A$2:$LA$3000,MATCH(E$2,GapMeasures!$A$2:$LA$2,0),FALSE)</f>
        <v>0.91078975453410094</v>
      </c>
      <c r="F210" s="79">
        <f>VLOOKUP($A210,InflationMeasures!$A$2:$LM$3000,MATCH(F$2,InflationMeasures!$A$2:$LM$2,0),FALSE)</f>
        <v>2.3652778556608522</v>
      </c>
      <c r="G210" s="25">
        <v>39036</v>
      </c>
      <c r="H210" s="24">
        <f t="shared" si="3"/>
        <v>5.3607116607583283</v>
      </c>
      <c r="I210" s="24">
        <f>VLOOKUP($A210,FedFundsRates!$A$2:$MM$3000,MATCH("FedFundsRate",FedFundsRates!$A$2:$MM$2,0),FALSE)</f>
        <v>5.246666666666667</v>
      </c>
    </row>
    <row r="211" spans="1:9" x14ac:dyDescent="0.25">
      <c r="A211" s="6">
        <v>39128</v>
      </c>
      <c r="B211" s="79">
        <f>VLOOKUP($A211,FedFundsRates!$A$2:$MM$3000,MATCH(B$2,FedFundsRates!$A$2:$MM$2,0),FALSE)</f>
        <v>5.246666666666667</v>
      </c>
      <c r="C211" s="79">
        <f>VLOOKUP($A211,NaturalRateMeasures!$A$2:$MK$3000,MATCH(C$2,NaturalRateMeasures!$A$2:$MK$2,0),FALSE)</f>
        <v>2.5788000000000002</v>
      </c>
      <c r="D211" s="79">
        <f>VLOOKUP($A211,InflationTargetMeasures!$A$2:$MM$3000,MATCH(D$2,InflationTargetMeasures!$A$2:$MM$2,0),FALSE)</f>
        <v>2</v>
      </c>
      <c r="E211" s="79">
        <f>VLOOKUP($A211,GapMeasures!$A$2:$LA$3000,MATCH(E$2,GapMeasures!$A$2:$LA$2,0),FALSE)</f>
        <v>0.71005373627507506</v>
      </c>
      <c r="F211" s="79">
        <f>VLOOKUP($A211,InflationMeasures!$A$2:$LM$3000,MATCH(F$2,InflationMeasures!$A$2:$LM$2,0),FALSE)</f>
        <v>2.4787859189794981</v>
      </c>
      <c r="G211" s="25">
        <v>39128</v>
      </c>
      <c r="H211" s="24">
        <f t="shared" si="3"/>
        <v>5.6520057466067843</v>
      </c>
      <c r="I211" s="24">
        <f>VLOOKUP($A211,FedFundsRates!$A$2:$MM$3000,MATCH("FedFundsRate",FedFundsRates!$A$2:$MM$2,0),FALSE)</f>
        <v>5.2566666666666668</v>
      </c>
    </row>
    <row r="212" spans="1:9" x14ac:dyDescent="0.25">
      <c r="A212" s="6">
        <v>39217</v>
      </c>
      <c r="B212" s="79">
        <f>VLOOKUP($A212,FedFundsRates!$A$2:$MM$3000,MATCH(B$2,FedFundsRates!$A$2:$MM$2,0),FALSE)</f>
        <v>5.2566666666666668</v>
      </c>
      <c r="C212" s="79">
        <f>VLOOKUP($A212,NaturalRateMeasures!$A$2:$MK$3000,MATCH(C$2,NaturalRateMeasures!$A$2:$MK$2,0),FALSE)</f>
        <v>2.2610999999999999</v>
      </c>
      <c r="D212" s="79">
        <f>VLOOKUP($A212,InflationTargetMeasures!$A$2:$MM$3000,MATCH(D$2,InflationTargetMeasures!$A$2:$MM$2,0),FALSE)</f>
        <v>2</v>
      </c>
      <c r="E212" s="79">
        <f>VLOOKUP($A212,GapMeasures!$A$2:$LA$3000,MATCH(E$2,GapMeasures!$A$2:$LA$2,0),FALSE)</f>
        <v>0.85772806431847182</v>
      </c>
      <c r="F212" s="79">
        <f>VLOOKUP($A212,InflationMeasures!$A$2:$LM$3000,MATCH(F$2,InflationMeasures!$A$2:$LM$2,0),FALSE)</f>
        <v>2.0908004778972478</v>
      </c>
      <c r="G212" s="25">
        <v>39217</v>
      </c>
      <c r="H212" s="24">
        <f t="shared" si="3"/>
        <v>4.8261647490051072</v>
      </c>
      <c r="I212" s="24">
        <f>VLOOKUP($A212,FedFundsRates!$A$2:$MM$3000,MATCH("FedFundsRate",FedFundsRates!$A$2:$MM$2,0),FALSE)</f>
        <v>5.25</v>
      </c>
    </row>
    <row r="213" spans="1:9" x14ac:dyDescent="0.25">
      <c r="A213" s="6">
        <v>39309</v>
      </c>
      <c r="B213" s="79">
        <f>VLOOKUP($A213,FedFundsRates!$A$2:$MM$3000,MATCH(B$2,FedFundsRates!$A$2:$MM$2,0),FALSE)</f>
        <v>5.25</v>
      </c>
      <c r="C213" s="79">
        <f>VLOOKUP($A213,NaturalRateMeasures!$A$2:$MK$3000,MATCH(C$2,NaturalRateMeasures!$A$2:$MK$2,0),FALSE)</f>
        <v>2.2875999999999999</v>
      </c>
      <c r="D213" s="79">
        <f>VLOOKUP($A213,InflationTargetMeasures!$A$2:$MM$3000,MATCH(D$2,InflationTargetMeasures!$A$2:$MM$2,0),FALSE)</f>
        <v>2</v>
      </c>
      <c r="E213" s="79">
        <f>VLOOKUP($A213,GapMeasures!$A$2:$LA$3000,MATCH(E$2,GapMeasures!$A$2:$LA$2,0),FALSE)</f>
        <v>0.96787362839510904</v>
      </c>
      <c r="F213" s="79">
        <f>VLOOKUP($A213,InflationMeasures!$A$2:$LM$3000,MATCH(F$2,InflationMeasures!$A$2:$LM$2,0),FALSE)</f>
        <v>2.0421861074128467</v>
      </c>
      <c r="G213" s="25">
        <v>39309</v>
      </c>
      <c r="H213" s="24">
        <f t="shared" si="3"/>
        <v>4.8348159753168245</v>
      </c>
      <c r="I213" s="24">
        <f>VLOOKUP($A213,FedFundsRates!$A$2:$MM$3000,MATCH("FedFundsRate",FedFundsRates!$A$2:$MM$2,0),FALSE)</f>
        <v>5.0733333333333333</v>
      </c>
    </row>
    <row r="214" spans="1:9" x14ac:dyDescent="0.25">
      <c r="A214" s="6">
        <v>39401</v>
      </c>
      <c r="B214" s="79">
        <f>VLOOKUP($A214,FedFundsRates!$A$2:$MM$3000,MATCH(B$2,FedFundsRates!$A$2:$MM$2,0),FALSE)</f>
        <v>5.0733333333333333</v>
      </c>
      <c r="C214" s="79">
        <f>VLOOKUP($A214,NaturalRateMeasures!$A$2:$MK$3000,MATCH(C$2,NaturalRateMeasures!$A$2:$MK$2,0),FALSE)</f>
        <v>2.4319999999999999</v>
      </c>
      <c r="D214" s="79">
        <f>VLOOKUP($A214,InflationTargetMeasures!$A$2:$MM$3000,MATCH(D$2,InflationTargetMeasures!$A$2:$MM$2,0),FALSE)</f>
        <v>2</v>
      </c>
      <c r="E214" s="79">
        <f>VLOOKUP($A214,GapMeasures!$A$2:$LA$3000,MATCH(E$2,GapMeasures!$A$2:$LA$2,0),FALSE)</f>
        <v>1.0918226175202317</v>
      </c>
      <c r="F214" s="79">
        <f>VLOOKUP($A214,InflationMeasures!$A$2:$LM$3000,MATCH(F$2,InflationMeasures!$A$2:$LM$2,0),FALSE)</f>
        <v>2.3084339461401981</v>
      </c>
      <c r="G214" s="25">
        <v>39401</v>
      </c>
      <c r="H214" s="24">
        <f t="shared" si="3"/>
        <v>5.4405622279704131</v>
      </c>
      <c r="I214" s="24">
        <f>VLOOKUP($A214,FedFundsRates!$A$2:$MM$3000,MATCH("FedFundsRate",FedFundsRates!$A$2:$MM$2,0),FALSE)</f>
        <v>4.496666666666667</v>
      </c>
    </row>
    <row r="215" spans="1:9" x14ac:dyDescent="0.25">
      <c r="A215" s="6">
        <v>39493</v>
      </c>
      <c r="B215" s="79">
        <f>VLOOKUP($A215,FedFundsRates!$A$2:$MM$3000,MATCH(B$2,FedFundsRates!$A$2:$MM$2,0),FALSE)</f>
        <v>4.496666666666667</v>
      </c>
      <c r="C215" s="79">
        <f>VLOOKUP($A215,NaturalRateMeasures!$A$2:$MK$3000,MATCH(C$2,NaturalRateMeasures!$A$2:$MK$2,0),FALSE)</f>
        <v>2.0680999999999998</v>
      </c>
      <c r="D215" s="79">
        <f>VLOOKUP($A215,InflationTargetMeasures!$A$2:$MM$3000,MATCH(D$2,InflationTargetMeasures!$A$2:$MM$2,0),FALSE)</f>
        <v>2</v>
      </c>
      <c r="E215" s="79">
        <f>VLOOKUP($A215,GapMeasures!$A$2:$LA$3000,MATCH(E$2,GapMeasures!$A$2:$LA$2,0),FALSE)</f>
        <v>0.20017434590980021</v>
      </c>
      <c r="F215" s="79">
        <f>VLOOKUP($A215,InflationMeasures!$A$2:$LM$3000,MATCH(F$2,InflationMeasures!$A$2:$LM$2,0),FALSE)</f>
        <v>2.1446291782729832</v>
      </c>
      <c r="G215" s="25">
        <v>39493</v>
      </c>
      <c r="H215" s="24">
        <f t="shared" si="3"/>
        <v>4.385130940364375</v>
      </c>
      <c r="I215" s="24">
        <f>VLOOKUP($A215,FedFundsRates!$A$2:$MM$3000,MATCH("FedFundsRate",FedFundsRates!$A$2:$MM$2,0),FALSE)</f>
        <v>3.1766666666666663</v>
      </c>
    </row>
    <row r="216" spans="1:9" x14ac:dyDescent="0.25">
      <c r="A216" s="6">
        <v>39583</v>
      </c>
      <c r="B216" s="79">
        <f>VLOOKUP($A216,FedFundsRates!$A$2:$MM$3000,MATCH(B$2,FedFundsRates!$A$2:$MM$2,0),FALSE)</f>
        <v>3.1766666666666663</v>
      </c>
      <c r="C216" s="79">
        <f>VLOOKUP($A216,NaturalRateMeasures!$A$2:$MK$3000,MATCH(C$2,NaturalRateMeasures!$A$2:$MK$2,0),FALSE)</f>
        <v>1.8753</v>
      </c>
      <c r="D216" s="79">
        <f>VLOOKUP($A216,InflationTargetMeasures!$A$2:$MM$3000,MATCH(D$2,InflationTargetMeasures!$A$2:$MM$2,0),FALSE)</f>
        <v>2</v>
      </c>
      <c r="E216" s="79">
        <f>VLOOKUP($A216,GapMeasures!$A$2:$LA$3000,MATCH(E$2,GapMeasures!$A$2:$LA$2,0),FALSE)</f>
        <v>0.31030447201103784</v>
      </c>
      <c r="F216" s="79">
        <f>VLOOKUP($A216,InflationMeasures!$A$2:$LM$3000,MATCH(F$2,InflationMeasures!$A$2:$LM$2,0),FALSE)</f>
        <v>2.148754957415</v>
      </c>
      <c r="G216" s="25">
        <v>39583</v>
      </c>
      <c r="H216" s="24">
        <f t="shared" si="3"/>
        <v>4.2535846721280199</v>
      </c>
      <c r="I216" s="24">
        <f>VLOOKUP($A216,FedFundsRates!$A$2:$MM$3000,MATCH("FedFundsRate",FedFundsRates!$A$2:$MM$2,0),FALSE)</f>
        <v>2.0866666666666664</v>
      </c>
    </row>
    <row r="217" spans="1:9" x14ac:dyDescent="0.25">
      <c r="A217" s="6">
        <v>39675</v>
      </c>
      <c r="B217" s="79">
        <f>VLOOKUP($A217,FedFundsRates!$A$2:$MM$3000,MATCH(B$2,FedFundsRates!$A$2:$MM$2,0),FALSE)</f>
        <v>2.0866666666666664</v>
      </c>
      <c r="C217" s="79">
        <f>VLOOKUP($A217,NaturalRateMeasures!$A$2:$MK$3000,MATCH(C$2,NaturalRateMeasures!$A$2:$MK$2,0),FALSE)</f>
        <v>1.5777000000000001</v>
      </c>
      <c r="D217" s="79">
        <f>VLOOKUP($A217,InflationTargetMeasures!$A$2:$MM$3000,MATCH(D$2,InflationTargetMeasures!$A$2:$MM$2,0),FALSE)</f>
        <v>2</v>
      </c>
      <c r="E217" s="79">
        <f>VLOOKUP($A217,GapMeasures!$A$2:$LA$3000,MATCH(E$2,GapMeasures!$A$2:$LA$2,0),FALSE)</f>
        <v>-0.65167098958461367</v>
      </c>
      <c r="F217" s="79">
        <f>VLOOKUP($A217,InflationMeasures!$A$2:$LM$3000,MATCH(F$2,InflationMeasures!$A$2:$LM$2,0),FALSE)</f>
        <v>2.1695295398915349</v>
      </c>
      <c r="G217" s="25">
        <v>39675</v>
      </c>
      <c r="H217" s="24">
        <f t="shared" si="3"/>
        <v>3.5061588150449956</v>
      </c>
      <c r="I217" s="24">
        <f>VLOOKUP($A217,FedFundsRates!$A$2:$MM$3000,MATCH("FedFundsRate",FedFundsRates!$A$2:$MM$2,0),FALSE)</f>
        <v>1.9400000000000002</v>
      </c>
    </row>
    <row r="218" spans="1:9" x14ac:dyDescent="0.25">
      <c r="A218" s="6">
        <v>39767</v>
      </c>
      <c r="B218" s="79">
        <f>VLOOKUP($A218,FedFundsRates!$A$2:$MM$3000,MATCH(B$2,FedFundsRates!$A$2:$MM$2,0),FALSE)</f>
        <v>1.9400000000000002</v>
      </c>
      <c r="C218" s="79">
        <f>VLOOKUP($A218,NaturalRateMeasures!$A$2:$MK$3000,MATCH(C$2,NaturalRateMeasures!$A$2:$MK$2,0),FALSE)</f>
        <v>0.74080000000000001</v>
      </c>
      <c r="D218" s="79">
        <f>VLOOKUP($A218,InflationTargetMeasures!$A$2:$MM$3000,MATCH(D$2,InflationTargetMeasures!$A$2:$MM$2,0),FALSE)</f>
        <v>2</v>
      </c>
      <c r="E218" s="79">
        <f>VLOOKUP($A218,GapMeasures!$A$2:$LA$3000,MATCH(E$2,GapMeasures!$A$2:$LA$2,0),FALSE)</f>
        <v>-3.2171300230793611</v>
      </c>
      <c r="F218" s="79">
        <f>VLOOKUP($A218,InflationMeasures!$A$2:$LM$3000,MATCH(F$2,InflationMeasures!$A$2:$LM$2,0),FALSE)</f>
        <v>1.3867917456442003</v>
      </c>
      <c r="G218" s="25">
        <v>39767</v>
      </c>
      <c r="H218" s="24">
        <f t="shared" si="3"/>
        <v>0.21242260692661996</v>
      </c>
      <c r="I218" s="24">
        <f>VLOOKUP($A218,FedFundsRates!$A$2:$MM$3000,MATCH("FedFundsRate",FedFundsRates!$A$2:$MM$2,0),FALSE)</f>
        <v>0.5066666666666666</v>
      </c>
    </row>
    <row r="219" spans="1:9" x14ac:dyDescent="0.25">
      <c r="A219" s="6">
        <v>39859</v>
      </c>
      <c r="B219" s="79">
        <f>VLOOKUP($A219,FedFundsRates!$A$2:$MM$3000,MATCH(B$2,FedFundsRates!$A$2:$MM$2,0),FALSE)</f>
        <v>0.5066666666666666</v>
      </c>
      <c r="C219" s="79">
        <f>VLOOKUP($A219,NaturalRateMeasures!$A$2:$MK$3000,MATCH(C$2,NaturalRateMeasures!$A$2:$MK$2,0),FALSE)</f>
        <v>0.64490000000000003</v>
      </c>
      <c r="D219" s="79">
        <f>VLOOKUP($A219,InflationTargetMeasures!$A$2:$MM$3000,MATCH(D$2,InflationTargetMeasures!$A$2:$MM$2,0),FALSE)</f>
        <v>2</v>
      </c>
      <c r="E219" s="79">
        <f>VLOOKUP($A219,GapMeasures!$A$2:$LA$3000,MATCH(E$2,GapMeasures!$A$2:$LA$2,0),FALSE)</f>
        <v>-4.7024981508418868</v>
      </c>
      <c r="F219" s="79">
        <f>VLOOKUP($A219,InflationMeasures!$A$2:$LM$3000,MATCH(F$2,InflationMeasures!$A$2:$LM$2,0),FALSE)</f>
        <v>0.85219707057255789</v>
      </c>
      <c r="G219" s="25">
        <v>39859</v>
      </c>
      <c r="H219" s="24">
        <f t="shared" si="3"/>
        <v>-1.4280534695621068</v>
      </c>
      <c r="I219" s="24">
        <f>VLOOKUP($A219,FedFundsRates!$A$2:$MM$3000,MATCH("FedFundsRate",FedFundsRates!$A$2:$MM$2,0),FALSE)</f>
        <v>0.18333333333333335</v>
      </c>
    </row>
    <row r="220" spans="1:9" x14ac:dyDescent="0.25">
      <c r="A220" s="6">
        <v>39948</v>
      </c>
      <c r="B220" s="79">
        <f>VLOOKUP($A220,FedFundsRates!$A$2:$MM$3000,MATCH(B$2,FedFundsRates!$A$2:$MM$2,0),FALSE)</f>
        <v>0.18333333333333335</v>
      </c>
      <c r="C220" s="79">
        <f>VLOOKUP($A220,NaturalRateMeasures!$A$2:$MK$3000,MATCH(C$2,NaturalRateMeasures!$A$2:$MK$2,0),FALSE)</f>
        <v>1.0566</v>
      </c>
      <c r="D220" s="79">
        <f>VLOOKUP($A220,InflationTargetMeasures!$A$2:$MM$3000,MATCH(D$2,InflationTargetMeasures!$A$2:$MM$2,0),FALSE)</f>
        <v>2</v>
      </c>
      <c r="E220" s="79">
        <f>VLOOKUP($A220,GapMeasures!$A$2:$LA$3000,MATCH(E$2,GapMeasures!$A$2:$LA$2,0),FALSE)</f>
        <v>-5.1951843264197484</v>
      </c>
      <c r="F220" s="79">
        <f>VLOOKUP($A220,InflationMeasures!$A$2:$LM$3000,MATCH(F$2,InflationMeasures!$A$2:$LM$2,0),FALSE)</f>
        <v>0.82423702383604969</v>
      </c>
      <c r="G220" s="25">
        <v>39948</v>
      </c>
      <c r="H220" s="24">
        <f t="shared" si="3"/>
        <v>-1.3046366274557997</v>
      </c>
      <c r="I220" s="24">
        <f>VLOOKUP($A220,FedFundsRates!$A$2:$MM$3000,MATCH("FedFundsRate",FedFundsRates!$A$2:$MM$2,0),FALSE)</f>
        <v>0.17999999999999997</v>
      </c>
    </row>
    <row r="221" spans="1:9" x14ac:dyDescent="0.25">
      <c r="A221" s="6">
        <v>40040</v>
      </c>
      <c r="B221" s="79">
        <f>VLOOKUP($A221,FedFundsRates!$A$2:$MM$3000,MATCH(B$2,FedFundsRates!$A$2:$MM$2,0),FALSE)</f>
        <v>0.17999999999999997</v>
      </c>
      <c r="C221" s="79">
        <f>VLOOKUP($A221,NaturalRateMeasures!$A$2:$MK$3000,MATCH(C$2,NaturalRateMeasures!$A$2:$MK$2,0),FALSE)</f>
        <v>0.98280000000000001</v>
      </c>
      <c r="D221" s="79">
        <f>VLOOKUP($A221,InflationTargetMeasures!$A$2:$MM$3000,MATCH(D$2,InflationTargetMeasures!$A$2:$MM$2,0),FALSE)</f>
        <v>2</v>
      </c>
      <c r="E221" s="79">
        <f>VLOOKUP($A221,GapMeasures!$A$2:$LA$3000,MATCH(E$2,GapMeasures!$A$2:$LA$2,0),FALSE)</f>
        <v>-5.1628841014848703</v>
      </c>
      <c r="F221" s="79">
        <f>VLOOKUP($A221,InflationMeasures!$A$2:$LM$3000,MATCH(F$2,InflationMeasures!$A$2:$LM$2,0),FALSE)</f>
        <v>0.66701142995850837</v>
      </c>
      <c r="G221" s="25">
        <v>40040</v>
      </c>
      <c r="H221" s="24">
        <f t="shared" si="3"/>
        <v>-1.5981249058046725</v>
      </c>
      <c r="I221" s="24">
        <f>VLOOKUP($A221,FedFundsRates!$A$2:$MM$3000,MATCH("FedFundsRate",FedFundsRates!$A$2:$MM$2,0),FALSE)</f>
        <v>0.15666666666666665</v>
      </c>
    </row>
    <row r="222" spans="1:9" x14ac:dyDescent="0.25">
      <c r="A222" s="6">
        <v>40132</v>
      </c>
      <c r="B222" s="79">
        <f>VLOOKUP($A222,FedFundsRates!$A$2:$MM$3000,MATCH(B$2,FedFundsRates!$A$2:$MM$2,0),FALSE)</f>
        <v>0.15666666666666665</v>
      </c>
      <c r="C222" s="79">
        <f>VLOOKUP($A222,NaturalRateMeasures!$A$2:$MK$3000,MATCH(C$2,NaturalRateMeasures!$A$2:$MK$2,0),FALSE)</f>
        <v>1.3320000000000001</v>
      </c>
      <c r="D222" s="79">
        <f>VLOOKUP($A222,InflationTargetMeasures!$A$2:$MM$3000,MATCH(D$2,InflationTargetMeasures!$A$2:$MM$2,0),FALSE)</f>
        <v>2</v>
      </c>
      <c r="E222" s="79">
        <f>VLOOKUP($A222,GapMeasures!$A$2:$LA$3000,MATCH(E$2,GapMeasures!$A$2:$LA$2,0),FALSE)</f>
        <v>-4.4550493027640297</v>
      </c>
      <c r="F222" s="79">
        <f>VLOOKUP($A222,InflationMeasures!$A$2:$LM$3000,MATCH(F$2,InflationMeasures!$A$2:$LM$2,0),FALSE)</f>
        <v>1.3741602940555264</v>
      </c>
      <c r="G222" s="25">
        <v>40132</v>
      </c>
      <c r="H222" s="24">
        <f t="shared" si="3"/>
        <v>0.16571578970127465</v>
      </c>
      <c r="I222" s="24">
        <f>VLOOKUP($A222,FedFundsRates!$A$2:$MM$3000,MATCH("FedFundsRate",FedFundsRates!$A$2:$MM$2,0),FALSE)</f>
        <v>0.12</v>
      </c>
    </row>
    <row r="223" spans="1:9" x14ac:dyDescent="0.25">
      <c r="A223" s="6">
        <v>40224</v>
      </c>
      <c r="B223" s="79">
        <f>VLOOKUP($A223,FedFundsRates!$A$2:$MM$3000,MATCH(B$2,FedFundsRates!$A$2:$MM$2,0),FALSE)</f>
        <v>0.12</v>
      </c>
      <c r="C223" s="79">
        <f>VLOOKUP($A223,NaturalRateMeasures!$A$2:$MK$3000,MATCH(C$2,NaturalRateMeasures!$A$2:$MK$2,0),FALSE)</f>
        <v>0.96509999999999996</v>
      </c>
      <c r="D223" s="79">
        <f>VLOOKUP($A223,InflationTargetMeasures!$A$2:$MM$3000,MATCH(D$2,InflationTargetMeasures!$A$2:$MM$2,0),FALSE)</f>
        <v>2</v>
      </c>
      <c r="E223" s="79">
        <f>VLOOKUP($A223,GapMeasures!$A$2:$LA$3000,MATCH(E$2,GapMeasures!$A$2:$LA$2,0),FALSE)</f>
        <v>-4.2836190643138075</v>
      </c>
      <c r="F223" s="79">
        <f>VLOOKUP($A223,InflationMeasures!$A$2:$LM$3000,MATCH(F$2,InflationMeasures!$A$2:$LM$2,0),FALSE)</f>
        <v>1.7216794296276872</v>
      </c>
      <c r="G223" s="25">
        <v>40224</v>
      </c>
      <c r="H223" s="24">
        <f t="shared" si="3"/>
        <v>0.40580961228462709</v>
      </c>
      <c r="I223" s="24">
        <f>VLOOKUP($A223,FedFundsRates!$A$2:$MM$3000,MATCH("FedFundsRate",FedFundsRates!$A$2:$MM$2,0),FALSE)</f>
        <v>0.13333333333333333</v>
      </c>
    </row>
    <row r="224" spans="1:9" x14ac:dyDescent="0.25">
      <c r="A224" s="6">
        <v>40313</v>
      </c>
      <c r="B224" s="79">
        <f>VLOOKUP($A224,FedFundsRates!$A$2:$MM$3000,MATCH(B$2,FedFundsRates!$A$2:$MM$2,0),FALSE)</f>
        <v>0.13333333333333333</v>
      </c>
      <c r="C224" s="79">
        <f>VLOOKUP($A224,NaturalRateMeasures!$A$2:$MK$3000,MATCH(C$2,NaturalRateMeasures!$A$2:$MK$2,0),FALSE)</f>
        <v>0.80389999999999995</v>
      </c>
      <c r="D224" s="79">
        <f>VLOOKUP($A224,InflationTargetMeasures!$A$2:$MM$3000,MATCH(D$2,InflationTargetMeasures!$A$2:$MM$2,0),FALSE)</f>
        <v>2</v>
      </c>
      <c r="E224" s="79">
        <f>VLOOKUP($A224,GapMeasures!$A$2:$LA$3000,MATCH(E$2,GapMeasures!$A$2:$LA$2,0),FALSE)</f>
        <v>-3.6753959837041146</v>
      </c>
      <c r="F224" s="79">
        <f>VLOOKUP($A224,InflationMeasures!$A$2:$LM$3000,MATCH(F$2,InflationMeasures!$A$2:$LM$2,0),FALSE)</f>
        <v>1.5981735159817267</v>
      </c>
      <c r="G224" s="25">
        <v>40313</v>
      </c>
      <c r="H224" s="24">
        <f t="shared" si="3"/>
        <v>0.36346228212053289</v>
      </c>
      <c r="I224" s="24">
        <f>VLOOKUP($A224,FedFundsRates!$A$2:$MM$3000,MATCH("FedFundsRate",FedFundsRates!$A$2:$MM$2,0),FALSE)</f>
        <v>0.19333333333333336</v>
      </c>
    </row>
    <row r="225" spans="1:9" x14ac:dyDescent="0.25">
      <c r="A225" s="6">
        <v>40405</v>
      </c>
      <c r="B225" s="79">
        <f>VLOOKUP($A225,FedFundsRates!$A$2:$MM$3000,MATCH(B$2,FedFundsRates!$A$2:$MM$2,0),FALSE)</f>
        <v>0.19333333333333336</v>
      </c>
      <c r="C225" s="79">
        <f>VLOOKUP($A225,NaturalRateMeasures!$A$2:$MK$3000,MATCH(C$2,NaturalRateMeasures!$A$2:$MK$2,0),FALSE)</f>
        <v>0.61360000000000003</v>
      </c>
      <c r="D225" s="79">
        <f>VLOOKUP($A225,InflationTargetMeasures!$A$2:$MM$3000,MATCH(D$2,InflationTargetMeasures!$A$2:$MM$2,0),FALSE)</f>
        <v>2</v>
      </c>
      <c r="E225" s="79">
        <f>VLOOKUP($A225,GapMeasures!$A$2:$LA$3000,MATCH(E$2,GapMeasures!$A$2:$LA$2,0),FALSE)</f>
        <v>-3.2650958242937631</v>
      </c>
      <c r="F225" s="79">
        <f>VLOOKUP($A225,InflationMeasures!$A$2:$LM$3000,MATCH(F$2,InflationMeasures!$A$2:$LM$2,0),FALSE)</f>
        <v>1.3943784531834869</v>
      </c>
      <c r="G225" s="25">
        <v>40405</v>
      </c>
      <c r="H225" s="24">
        <f t="shared" si="3"/>
        <v>7.2619767628348653E-2</v>
      </c>
      <c r="I225" s="24">
        <f>VLOOKUP($A225,FedFundsRates!$A$2:$MM$3000,MATCH("FedFundsRate",FedFundsRates!$A$2:$MM$2,0),FALSE)</f>
        <v>0.18666666666666668</v>
      </c>
    </row>
    <row r="226" spans="1:9" x14ac:dyDescent="0.25">
      <c r="A226" s="6">
        <v>40497</v>
      </c>
      <c r="B226" s="79">
        <f>VLOOKUP($A226,FedFundsRates!$A$2:$MM$3000,MATCH(B$2,FedFundsRates!$A$2:$MM$2,0),FALSE)</f>
        <v>0.18666666666666668</v>
      </c>
      <c r="C226" s="79">
        <f>VLOOKUP($A226,NaturalRateMeasures!$A$2:$MK$3000,MATCH(C$2,NaturalRateMeasures!$A$2:$MK$2,0),FALSE)</f>
        <v>0.57289999999999996</v>
      </c>
      <c r="D226" s="79">
        <f>VLOOKUP($A226,InflationTargetMeasures!$A$2:$MM$3000,MATCH(D$2,InflationTargetMeasures!$A$2:$MM$2,0),FALSE)</f>
        <v>2</v>
      </c>
      <c r="E226" s="79">
        <f>VLOOKUP($A226,GapMeasures!$A$2:$LA$3000,MATCH(E$2,GapMeasures!$A$2:$LA$2,0),FALSE)</f>
        <v>-3.1093688329573168</v>
      </c>
      <c r="F226" s="79">
        <f>VLOOKUP($A226,InflationMeasures!$A$2:$LM$3000,MATCH(F$2,InflationMeasures!$A$2:$LM$2,0),FALSE)</f>
        <v>1.0856767767277509</v>
      </c>
      <c r="G226" s="25">
        <v>40497</v>
      </c>
      <c r="H226" s="24">
        <f t="shared" si="3"/>
        <v>-0.35326925138703236</v>
      </c>
      <c r="I226" s="24">
        <f>VLOOKUP($A226,FedFundsRates!$A$2:$MM$3000,MATCH("FedFundsRate",FedFundsRates!$A$2:$MM$2,0),FALSE)</f>
        <v>0.18666666666666668</v>
      </c>
    </row>
    <row r="227" spans="1:9" x14ac:dyDescent="0.25">
      <c r="A227" s="6">
        <v>40589</v>
      </c>
      <c r="B227" s="79">
        <f>VLOOKUP($A227,FedFundsRates!$A$2:$MM$3000,MATCH(B$2,FedFundsRates!$A$2:$MM$2,0),FALSE)</f>
        <v>0.18666666666666668</v>
      </c>
      <c r="C227" s="79">
        <f>VLOOKUP($A227,NaturalRateMeasures!$A$2:$MK$3000,MATCH(C$2,NaturalRateMeasures!$A$2:$MK$2,0),FALSE)</f>
        <v>0.54159999999999997</v>
      </c>
      <c r="D227" s="79">
        <f>VLOOKUP($A227,InflationTargetMeasures!$A$2:$MM$3000,MATCH(D$2,InflationTargetMeasures!$A$2:$MM$2,0),FALSE)</f>
        <v>2</v>
      </c>
      <c r="E227" s="79">
        <f>VLOOKUP($A227,GapMeasures!$A$2:$LA$3000,MATCH(E$2,GapMeasures!$A$2:$LA$2,0),FALSE)</f>
        <v>-3.7010804100592609</v>
      </c>
      <c r="F227" s="79">
        <f>VLOOKUP($A227,InflationMeasures!$A$2:$LM$3000,MATCH(F$2,InflationMeasures!$A$2:$LM$2,0),FALSE)</f>
        <v>1.1837391620372673</v>
      </c>
      <c r="G227" s="25">
        <v>40589</v>
      </c>
      <c r="H227" s="24">
        <f t="shared" si="3"/>
        <v>-0.53333146197372971</v>
      </c>
      <c r="I227" s="24">
        <f>VLOOKUP($A227,FedFundsRates!$A$2:$MM$3000,MATCH("FedFundsRate",FedFundsRates!$A$2:$MM$2,0),FALSE)</f>
        <v>0.15666666666666668</v>
      </c>
    </row>
    <row r="228" spans="1:9" x14ac:dyDescent="0.25">
      <c r="A228" s="6">
        <v>40678</v>
      </c>
      <c r="B228" s="79">
        <f>VLOOKUP($A228,FedFundsRates!$A$2:$MM$3000,MATCH(B$2,FedFundsRates!$A$2:$MM$2,0),FALSE)</f>
        <v>0.15666666666666668</v>
      </c>
      <c r="C228" s="79">
        <f>VLOOKUP($A228,NaturalRateMeasures!$A$2:$MK$3000,MATCH(C$2,NaturalRateMeasures!$A$2:$MK$2,0),FALSE)</f>
        <v>0.70189999999999997</v>
      </c>
      <c r="D228" s="79">
        <f>VLOOKUP($A228,InflationTargetMeasures!$A$2:$MM$3000,MATCH(D$2,InflationTargetMeasures!$A$2:$MM$2,0),FALSE)</f>
        <v>2</v>
      </c>
      <c r="E228" s="79">
        <f>VLOOKUP($A228,GapMeasures!$A$2:$LA$3000,MATCH(E$2,GapMeasures!$A$2:$LA$2,0),FALSE)</f>
        <v>-3.4196692018246884</v>
      </c>
      <c r="F228" s="79">
        <f>VLOOKUP($A228,InflationMeasures!$A$2:$LM$3000,MATCH(F$2,InflationMeasures!$A$2:$LM$2,0),FALSE)</f>
        <v>1.5015792471392286</v>
      </c>
      <c r="G228" s="25">
        <v>40678</v>
      </c>
      <c r="H228" s="24">
        <f t="shared" si="3"/>
        <v>0.24443426979649896</v>
      </c>
      <c r="I228" s="24">
        <f>VLOOKUP($A228,FedFundsRates!$A$2:$MM$3000,MATCH("FedFundsRate",FedFundsRates!$A$2:$MM$2,0),FALSE)</f>
        <v>9.3333333333333338E-2</v>
      </c>
    </row>
    <row r="229" spans="1:9" x14ac:dyDescent="0.25">
      <c r="A229" s="6">
        <v>40770</v>
      </c>
      <c r="B229" s="79">
        <f>VLOOKUP($A229,FedFundsRates!$A$2:$MM$3000,MATCH(B$2,FedFundsRates!$A$2:$MM$2,0),FALSE)</f>
        <v>9.3333333333333338E-2</v>
      </c>
      <c r="C229" s="79">
        <f>VLOOKUP($A229,NaturalRateMeasures!$A$2:$MK$3000,MATCH(C$2,NaturalRateMeasures!$A$2:$MK$2,0),FALSE)</f>
        <v>0.56579999999999997</v>
      </c>
      <c r="D229" s="79">
        <f>VLOOKUP($A229,InflationTargetMeasures!$A$2:$MM$3000,MATCH(D$2,InflationTargetMeasures!$A$2:$MM$2,0),FALSE)</f>
        <v>2</v>
      </c>
      <c r="E229" s="79">
        <f>VLOOKUP($A229,GapMeasures!$A$2:$LA$3000,MATCH(E$2,GapMeasures!$A$2:$LA$2,0),FALSE)</f>
        <v>-3.8396379833296383</v>
      </c>
      <c r="F229" s="79">
        <f>VLOOKUP($A229,InflationMeasures!$A$2:$LM$3000,MATCH(F$2,InflationMeasures!$A$2:$LM$2,0),FALSE)</f>
        <v>1.8084435391312548</v>
      </c>
      <c r="G229" s="25">
        <v>40770</v>
      </c>
      <c r="H229" s="24">
        <f t="shared" si="3"/>
        <v>0.35864631703206284</v>
      </c>
      <c r="I229" s="24">
        <f>VLOOKUP($A229,FedFundsRates!$A$2:$MM$3000,MATCH("FedFundsRate",FedFundsRates!$A$2:$MM$2,0),FALSE)</f>
        <v>8.3333333333333329E-2</v>
      </c>
    </row>
    <row r="230" spans="1:9" x14ac:dyDescent="0.25">
      <c r="A230" s="6">
        <v>40862</v>
      </c>
      <c r="B230" s="79">
        <f>VLOOKUP($A230,FedFundsRates!$A$2:$MM$3000,MATCH(B$2,FedFundsRates!$A$2:$MM$2,0),FALSE)</f>
        <v>8.3333333333333329E-2</v>
      </c>
      <c r="C230" s="79">
        <f>VLOOKUP($A230,NaturalRateMeasures!$A$2:$MK$3000,MATCH(C$2,NaturalRateMeasures!$A$2:$MK$2,0),FALSE)</f>
        <v>0.59970000000000001</v>
      </c>
      <c r="D230" s="79">
        <f>VLOOKUP($A230,InflationTargetMeasures!$A$2:$MM$3000,MATCH(D$2,InflationTargetMeasures!$A$2:$MM$2,0),FALSE)</f>
        <v>2</v>
      </c>
      <c r="E230" s="79">
        <f>VLOOKUP($A230,GapMeasures!$A$2:$LA$3000,MATCH(E$2,GapMeasures!$A$2:$LA$2,0),FALSE)</f>
        <v>-3.1547129729113945</v>
      </c>
      <c r="F230" s="79">
        <f>VLOOKUP($A230,InflationMeasures!$A$2:$LM$3000,MATCH(F$2,InflationMeasures!$A$2:$LM$2,0),FALSE)</f>
        <v>1.8491223368618526</v>
      </c>
      <c r="G230" s="25">
        <v>40862</v>
      </c>
      <c r="H230" s="24">
        <f t="shared" si="3"/>
        <v>0.79602701883708149</v>
      </c>
      <c r="I230" s="24">
        <f>VLOOKUP($A230,FedFundsRates!$A$2:$MM$3000,MATCH("FedFundsRate",FedFundsRates!$A$2:$MM$2,0),FALSE)</f>
        <v>7.3333333333333348E-2</v>
      </c>
    </row>
    <row r="231" spans="1:9" x14ac:dyDescent="0.25">
      <c r="A231" s="6">
        <v>40954</v>
      </c>
      <c r="B231" s="79">
        <f>VLOOKUP($A231,FedFundsRates!$A$2:$MM$3000,MATCH(B$2,FedFundsRates!$A$2:$MM$2,0),FALSE)</f>
        <v>7.3333333333333348E-2</v>
      </c>
      <c r="C231" s="79">
        <f>VLOOKUP($A231,NaturalRateMeasures!$A$2:$MK$3000,MATCH(C$2,NaturalRateMeasures!$A$2:$MK$2,0),FALSE)</f>
        <v>0.89039999999999997</v>
      </c>
      <c r="D231" s="79">
        <f>VLOOKUP($A231,InflationTargetMeasures!$A$2:$MM$3000,MATCH(D$2,InflationTargetMeasures!$A$2:$MM$2,0),FALSE)</f>
        <v>2</v>
      </c>
      <c r="E231" s="79">
        <f>VLOOKUP($A231,GapMeasures!$A$2:$LA$3000,MATCH(E$2,GapMeasures!$A$2:$LA$2,0),FALSE)</f>
        <v>-2.7656324002120645</v>
      </c>
      <c r="F231" s="79">
        <f>VLOOKUP($A231,InflationMeasures!$A$2:$LM$3000,MATCH(F$2,InflationMeasures!$A$2:$LM$2,0),FALSE)</f>
        <v>2.0442300785058265</v>
      </c>
      <c r="G231" s="25">
        <v>40954</v>
      </c>
      <c r="H231" s="24">
        <f t="shared" si="3"/>
        <v>1.5739289176527076</v>
      </c>
      <c r="I231" s="24">
        <f>VLOOKUP($A231,FedFundsRates!$A$2:$MM$3000,MATCH("FedFundsRate",FedFundsRates!$A$2:$MM$2,0),FALSE)</f>
        <v>0.10333333333333333</v>
      </c>
    </row>
    <row r="232" spans="1:9" x14ac:dyDescent="0.25">
      <c r="A232" s="6">
        <v>41044</v>
      </c>
      <c r="B232" s="79">
        <f>VLOOKUP($A232,FedFundsRates!$A$2:$MM$3000,MATCH(B$2,FedFundsRates!$A$2:$MM$2,0),FALSE)</f>
        <v>0.10333333333333333</v>
      </c>
      <c r="C232" s="79">
        <f>VLOOKUP($A232,NaturalRateMeasures!$A$2:$MK$3000,MATCH(C$2,NaturalRateMeasures!$A$2:$MK$2,0),FALSE)</f>
        <v>0.64059999999999995</v>
      </c>
      <c r="D232" s="79">
        <f>VLOOKUP($A232,InflationTargetMeasures!$A$2:$MM$3000,MATCH(D$2,InflationTargetMeasures!$A$2:$MM$2,0),FALSE)</f>
        <v>2</v>
      </c>
      <c r="E232" s="79">
        <f>VLOOKUP($A232,GapMeasures!$A$2:$LA$3000,MATCH(E$2,GapMeasures!$A$2:$LA$2,0),FALSE)</f>
        <v>-2.7355509410209762</v>
      </c>
      <c r="F232" s="79">
        <f>VLOOKUP($A232,InflationMeasures!$A$2:$LM$3000,MATCH(F$2,InflationMeasures!$A$2:$LM$2,0),FALSE)</f>
        <v>1.8701219201142649</v>
      </c>
      <c r="G232" s="25">
        <v>41044</v>
      </c>
      <c r="H232" s="24">
        <f t="shared" si="3"/>
        <v>1.0780074096609094</v>
      </c>
      <c r="I232" s="24">
        <f>VLOOKUP($A232,FedFundsRates!$A$2:$MM$3000,MATCH("FedFundsRate",FedFundsRates!$A$2:$MM$2,0),FALSE)</f>
        <v>0.15333333333333335</v>
      </c>
    </row>
    <row r="233" spans="1:9" x14ac:dyDescent="0.25">
      <c r="A233" s="6">
        <v>41136</v>
      </c>
      <c r="B233" s="79">
        <f>VLOOKUP($A233,FedFundsRates!$A$2:$MM$3000,MATCH(B$2,FedFundsRates!$A$2:$MM$2,0),FALSE)</f>
        <v>0.15333333333333335</v>
      </c>
      <c r="C233" s="79">
        <f>VLOOKUP($A233,NaturalRateMeasures!$A$2:$MK$3000,MATCH(C$2,NaturalRateMeasures!$A$2:$MK$2,0),FALSE)</f>
        <v>0.40389999999999998</v>
      </c>
      <c r="D233" s="79">
        <f>VLOOKUP($A233,InflationTargetMeasures!$A$2:$MM$3000,MATCH(D$2,InflationTargetMeasures!$A$2:$MM$2,0),FALSE)</f>
        <v>2</v>
      </c>
      <c r="E233" s="79">
        <f>VLOOKUP($A233,GapMeasures!$A$2:$LA$3000,MATCH(E$2,GapMeasures!$A$2:$LA$2,0),FALSE)</f>
        <v>-2.9845165757431413</v>
      </c>
      <c r="F233" s="79">
        <f>VLOOKUP($A233,InflationMeasures!$A$2:$LM$3000,MATCH(F$2,InflationMeasures!$A$2:$LM$2,0),FALSE)</f>
        <v>1.7001482805549362</v>
      </c>
      <c r="G233" s="25">
        <v>41136</v>
      </c>
      <c r="H233" s="24">
        <f t="shared" si="3"/>
        <v>0.46186413296083373</v>
      </c>
      <c r="I233" s="24">
        <f>VLOOKUP($A233,FedFundsRates!$A$2:$MM$3000,MATCH("FedFundsRate",FedFundsRates!$A$2:$MM$2,0),FALSE)</f>
        <v>0.14333333333333334</v>
      </c>
    </row>
    <row r="234" spans="1:9" x14ac:dyDescent="0.25">
      <c r="A234" s="6">
        <v>41228</v>
      </c>
      <c r="B234" s="79">
        <f>VLOOKUP($A234,FedFundsRates!$A$2:$MM$3000,MATCH(B$2,FedFundsRates!$A$2:$MM$2,0),FALSE)</f>
        <v>0.14333333333333334</v>
      </c>
      <c r="C234" s="79">
        <f>VLOOKUP($A234,NaturalRateMeasures!$A$2:$MK$3000,MATCH(C$2,NaturalRateMeasures!$A$2:$MK$2,0),FALSE)</f>
        <v>0.4178</v>
      </c>
      <c r="D234" s="79">
        <f>VLOOKUP($A234,InflationTargetMeasures!$A$2:$MM$3000,MATCH(D$2,InflationTargetMeasures!$A$2:$MM$2,0),FALSE)</f>
        <v>2</v>
      </c>
      <c r="E234" s="79">
        <f>VLOOKUP($A234,GapMeasures!$A$2:$LA$3000,MATCH(E$2,GapMeasures!$A$2:$LA$2,0),FALSE)</f>
        <v>-3.3013343624164353</v>
      </c>
      <c r="F234" s="79">
        <f>VLOOKUP($A234,InflationMeasures!$A$2:$LM$3000,MATCH(F$2,InflationMeasures!$A$2:$LM$2,0),FALSE)</f>
        <v>1.7872142329450558</v>
      </c>
      <c r="G234" s="25">
        <v>41228</v>
      </c>
      <c r="H234" s="24">
        <f t="shared" si="3"/>
        <v>0.44795416820936618</v>
      </c>
      <c r="I234" s="24">
        <f>VLOOKUP($A234,FedFundsRates!$A$2:$MM$3000,MATCH("FedFundsRate",FedFundsRates!$A$2:$MM$2,0),FALSE)</f>
        <v>0.16</v>
      </c>
    </row>
    <row r="235" spans="1:9" x14ac:dyDescent="0.25">
      <c r="A235" s="6">
        <v>41320</v>
      </c>
      <c r="B235" s="79">
        <f>VLOOKUP($A235,FedFundsRates!$A$2:$MM$3000,MATCH(B$2,FedFundsRates!$A$2:$MM$2,0),FALSE)</f>
        <v>0.16</v>
      </c>
      <c r="C235" s="79">
        <f>VLOOKUP($A235,NaturalRateMeasures!$A$2:$MK$3000,MATCH(C$2,NaturalRateMeasures!$A$2:$MK$2,0),FALSE)</f>
        <v>0.40610000000000002</v>
      </c>
      <c r="D235" s="79">
        <f>VLOOKUP($A235,InflationTargetMeasures!$A$2:$MM$3000,MATCH(D$2,InflationTargetMeasures!$A$2:$MM$2,0),FALSE)</f>
        <v>2</v>
      </c>
      <c r="E235" s="79">
        <f>VLOOKUP($A235,GapMeasures!$A$2:$LA$3000,MATCH(E$2,GapMeasures!$A$2:$LA$2,0),FALSE)</f>
        <v>-2.8912647812112255</v>
      </c>
      <c r="F235" s="79">
        <f>VLOOKUP($A235,InflationMeasures!$A$2:$LM$3000,MATCH(F$2,InflationMeasures!$A$2:$LM$2,0),FALSE)</f>
        <v>1.5547532608586323</v>
      </c>
      <c r="G235" s="25">
        <v>41320</v>
      </c>
      <c r="H235" s="24">
        <f t="shared" si="3"/>
        <v>0.29259750068233559</v>
      </c>
      <c r="I235" s="24">
        <f>VLOOKUP($A235,FedFundsRates!$A$2:$MM$3000,MATCH("FedFundsRate",FedFundsRates!$A$2:$MM$2,0),FALSE)</f>
        <v>0.14333333333333334</v>
      </c>
    </row>
    <row r="236" spans="1:9" x14ac:dyDescent="0.25">
      <c r="A236" s="6">
        <v>41409</v>
      </c>
      <c r="B236" s="79">
        <f>VLOOKUP($A236,FedFundsRates!$A$2:$MM$3000,MATCH(B$2,FedFundsRates!$A$2:$MM$2,0),FALSE)</f>
        <v>0.14333333333333334</v>
      </c>
      <c r="C236" s="79">
        <f>VLOOKUP($A236,NaturalRateMeasures!$A$2:$MK$3000,MATCH(C$2,NaturalRateMeasures!$A$2:$MK$2,0),FALSE)</f>
        <v>0.24510000000000001</v>
      </c>
      <c r="D236" s="79">
        <f>VLOOKUP($A236,InflationTargetMeasures!$A$2:$MM$3000,MATCH(D$2,InflationTargetMeasures!$A$2:$MM$2,0),FALSE)</f>
        <v>2</v>
      </c>
      <c r="E236" s="79">
        <f>VLOOKUP($A236,GapMeasures!$A$2:$LA$3000,MATCH(E$2,GapMeasures!$A$2:$LA$2,0),FALSE)</f>
        <v>-3.1886357978475677</v>
      </c>
      <c r="F236" s="79">
        <f>VLOOKUP($A236,InflationMeasures!$A$2:$LM$3000,MATCH(F$2,InflationMeasures!$A$2:$LM$2,0),FALSE)</f>
        <v>1.4451966989824427</v>
      </c>
      <c r="G236" s="25">
        <v>41409</v>
      </c>
      <c r="H236" s="24">
        <f t="shared" si="3"/>
        <v>-0.18142285045011985</v>
      </c>
      <c r="I236" s="24">
        <f>VLOOKUP($A236,FedFundsRates!$A$2:$MM$3000,MATCH("FedFundsRate",FedFundsRates!$A$2:$MM$2,0),FALSE)</f>
        <v>0.11666666666666665</v>
      </c>
    </row>
    <row r="237" spans="1:9" x14ac:dyDescent="0.25">
      <c r="A237" s="6">
        <v>41501</v>
      </c>
      <c r="B237" s="79">
        <f>VLOOKUP($A237,FedFundsRates!$A$2:$MM$3000,MATCH(B$2,FedFundsRates!$A$2:$MM$2,0),FALSE)</f>
        <v>0.11666666666666665</v>
      </c>
      <c r="C237" s="79">
        <f>VLOOKUP($A237,NaturalRateMeasures!$A$2:$MK$3000,MATCH(C$2,NaturalRateMeasures!$A$2:$MK$2,0),FALSE)</f>
        <v>0.39660000000000001</v>
      </c>
      <c r="D237" s="79">
        <f>VLOOKUP($A237,InflationTargetMeasures!$A$2:$MM$3000,MATCH(D$2,InflationTargetMeasures!$A$2:$MM$2,0),FALSE)</f>
        <v>2</v>
      </c>
      <c r="E237" s="79">
        <f>VLOOKUP($A237,GapMeasures!$A$2:$LA$3000,MATCH(E$2,GapMeasures!$A$2:$LA$2,0),FALSE)</f>
        <v>-2.8579193192811529</v>
      </c>
      <c r="F237" s="79">
        <f>VLOOKUP($A237,InflationMeasures!$A$2:$LM$3000,MATCH(F$2,InflationMeasures!$A$2:$LM$2,0),FALSE)</f>
        <v>1.5458975792921548</v>
      </c>
      <c r="G237" s="25">
        <v>41501</v>
      </c>
      <c r="H237" s="24">
        <f t="shared" si="3"/>
        <v>0.28648670929765552</v>
      </c>
      <c r="I237" s="24">
        <f>VLOOKUP($A237,FedFundsRates!$A$2:$MM$3000,MATCH("FedFundsRate",FedFundsRates!$A$2:$MM$2,0),FALSE)</f>
        <v>8.3333333333333329E-2</v>
      </c>
    </row>
    <row r="238" spans="1:9" x14ac:dyDescent="0.25">
      <c r="A238" s="6">
        <v>41593</v>
      </c>
      <c r="B238" s="79">
        <f>VLOOKUP($A238,FedFundsRates!$A$2:$MM$3000,MATCH(B$2,FedFundsRates!$A$2:$MM$2,0),FALSE)</f>
        <v>8.3333333333333329E-2</v>
      </c>
      <c r="C238" s="79">
        <f>VLOOKUP($A238,NaturalRateMeasures!$A$2:$MK$3000,MATCH(C$2,NaturalRateMeasures!$A$2:$MK$2,0),FALSE)</f>
        <v>0.52539999999999998</v>
      </c>
      <c r="D238" s="79">
        <f>VLOOKUP($A238,InflationTargetMeasures!$A$2:$MM$3000,MATCH(D$2,InflationTargetMeasures!$A$2:$MM$2,0),FALSE)</f>
        <v>2</v>
      </c>
      <c r="E238" s="79">
        <f>VLOOKUP($A238,GapMeasures!$A$2:$LA$3000,MATCH(E$2,GapMeasures!$A$2:$LA$2,0),FALSE)</f>
        <v>-2.6076311101139886</v>
      </c>
      <c r="F238" s="79">
        <f>VLOOKUP($A238,InflationMeasures!$A$2:$LM$3000,MATCH(F$2,InflationMeasures!$A$2:$LM$2,0),FALSE)</f>
        <v>1.592777816442803</v>
      </c>
      <c r="G238" s="25">
        <v>41593</v>
      </c>
      <c r="H238" s="24">
        <f t="shared" si="3"/>
        <v>0.6107511696072101</v>
      </c>
      <c r="I238" s="24">
        <f>VLOOKUP($A238,FedFundsRates!$A$2:$MM$3000,MATCH("FedFundsRate",FedFundsRates!$A$2:$MM$2,0),FALSE)</f>
        <v>8.666666666666667E-2</v>
      </c>
    </row>
    <row r="239" spans="1:9" x14ac:dyDescent="0.25">
      <c r="A239" s="6">
        <v>41685</v>
      </c>
      <c r="B239" s="79">
        <f>VLOOKUP($A239,FedFundsRates!$A$2:$MM$3000,MATCH(B$2,FedFundsRates!$A$2:$MM$2,0),FALSE)</f>
        <v>8.666666666666667E-2</v>
      </c>
      <c r="C239" s="79">
        <f>VLOOKUP($A239,NaturalRateMeasures!$A$2:$MK$3000,MATCH(C$2,NaturalRateMeasures!$A$2:$MK$2,0),FALSE)</f>
        <v>0.2122</v>
      </c>
      <c r="D239" s="79">
        <f>VLOOKUP($A239,InflationTargetMeasures!$A$2:$MM$3000,MATCH(D$2,InflationTargetMeasures!$A$2:$MM$2,0),FALSE)</f>
        <v>2</v>
      </c>
      <c r="E239" s="79">
        <f>VLOOKUP($A239,GapMeasures!$A$2:$LA$3000,MATCH(E$2,GapMeasures!$A$2:$LA$2,0),FALSE)</f>
        <v>-3.3892863991998743</v>
      </c>
      <c r="F239" s="79">
        <f>VLOOKUP($A239,InflationMeasures!$A$2:$LM$3000,MATCH(F$2,InflationMeasures!$A$2:$LM$2,0),FALSE)</f>
        <v>1.5349118168404452</v>
      </c>
      <c r="G239" s="25">
        <v>41685</v>
      </c>
      <c r="H239" s="24">
        <f t="shared" si="3"/>
        <v>-0.18007547433926918</v>
      </c>
      <c r="I239" s="24">
        <f>VLOOKUP($A239,FedFundsRates!$A$2:$MM$3000,MATCH("FedFundsRate",FedFundsRates!$A$2:$MM$2,0),FALSE)</f>
        <v>7.3333333333333348E-2</v>
      </c>
    </row>
    <row r="240" spans="1:9" x14ac:dyDescent="0.25">
      <c r="A240" s="6">
        <v>41774</v>
      </c>
      <c r="B240" s="79">
        <f>VLOOKUP($A240,FedFundsRates!$A$2:$MM$3000,MATCH(B$2,FedFundsRates!$A$2:$MM$2,0),FALSE)</f>
        <v>7.3333333333333348E-2</v>
      </c>
      <c r="C240" s="79">
        <f>VLOOKUP($A240,NaturalRateMeasures!$A$2:$MK$3000,MATCH(C$2,NaturalRateMeasures!$A$2:$MK$2,0),FALSE)</f>
        <v>0.49130000000000001</v>
      </c>
      <c r="D240" s="79">
        <f>VLOOKUP($A240,InflationTargetMeasures!$A$2:$MM$3000,MATCH(D$2,InflationTargetMeasures!$A$2:$MM$2,0),FALSE)</f>
        <v>2</v>
      </c>
      <c r="E240" s="79">
        <f>VLOOKUP($A240,GapMeasures!$A$2:$LA$3000,MATCH(E$2,GapMeasures!$A$2:$LA$2,0),FALSE)</f>
        <v>-2.5960334976368569</v>
      </c>
      <c r="F240" s="79">
        <f>VLOOKUP($A240,InflationMeasures!$A$2:$LM$3000,MATCH(F$2,InflationMeasures!$A$2:$LM$2,0),FALSE)</f>
        <v>1.7267081971744869</v>
      </c>
      <c r="G240" s="25">
        <v>41774</v>
      </c>
      <c r="H240" s="24">
        <f t="shared" si="3"/>
        <v>0.78334554694330172</v>
      </c>
      <c r="I240" s="24">
        <f>VLOOKUP($A240,FedFundsRates!$A$2:$MM$3000,MATCH("FedFundsRate",FedFundsRates!$A$2:$MM$2,0),FALSE)</f>
        <v>9.3333333333333338E-2</v>
      </c>
    </row>
    <row r="241" spans="1:9" x14ac:dyDescent="0.25">
      <c r="A241" s="6">
        <v>41866</v>
      </c>
      <c r="B241" s="79">
        <f>VLOOKUP($A241,FedFundsRates!$A$2:$MM$3000,MATCH(B$2,FedFundsRates!$A$2:$MM$2,0),FALSE)</f>
        <v>9.3333333333333338E-2</v>
      </c>
      <c r="C241" s="79">
        <f>VLOOKUP($A241,NaturalRateMeasures!$A$2:$MK$3000,MATCH(C$2,NaturalRateMeasures!$A$2:$MK$2,0),FALSE)</f>
        <v>0.5161</v>
      </c>
      <c r="D241" s="79">
        <f>VLOOKUP($A241,InflationTargetMeasures!$A$2:$MM$3000,MATCH(D$2,InflationTargetMeasures!$A$2:$MM$2,0),FALSE)</f>
        <v>2</v>
      </c>
      <c r="E241" s="79">
        <f>VLOOKUP($A241,GapMeasures!$A$2:$LA$3000,MATCH(E$2,GapMeasures!$A$2:$LA$2,0),FALSE)</f>
        <v>-1.9165148457052046</v>
      </c>
      <c r="F241" s="79">
        <f>VLOOKUP($A241,InflationMeasures!$A$2:$LM$3000,MATCH(F$2,InflationMeasures!$A$2:$LM$2,0),FALSE)</f>
        <v>1.7249518114944351</v>
      </c>
      <c r="G241" s="25">
        <v>41866</v>
      </c>
      <c r="H241" s="24">
        <f t="shared" si="3"/>
        <v>1.14527029438905</v>
      </c>
      <c r="I241" s="24">
        <f>VLOOKUP($A241,FedFundsRates!$A$2:$MM$3000,MATCH("FedFundsRate",FedFundsRates!$A$2:$MM$2,0),FALSE)</f>
        <v>9.0000000000000011E-2</v>
      </c>
    </row>
    <row r="242" spans="1:9" x14ac:dyDescent="0.25">
      <c r="A242" s="6">
        <v>41958</v>
      </c>
      <c r="B242" s="79">
        <f>VLOOKUP($A242,FedFundsRates!$A$2:$MM$3000,MATCH(B$2,FedFundsRates!$A$2:$MM$2,0),FALSE)</f>
        <v>9.0000000000000011E-2</v>
      </c>
      <c r="C242" s="79">
        <f>VLOOKUP($A242,NaturalRateMeasures!$A$2:$MK$3000,MATCH(C$2,NaturalRateMeasures!$A$2:$MK$2,0),FALSE)</f>
        <v>0.3715</v>
      </c>
      <c r="D242" s="79">
        <f>VLOOKUP($A242,InflationTargetMeasures!$A$2:$MM$3000,MATCH(D$2,InflationTargetMeasures!$A$2:$MM$2,0),FALSE)</f>
        <v>2</v>
      </c>
      <c r="E242" s="79">
        <f>VLOOKUP($A242,GapMeasures!$A$2:$LA$3000,MATCH(E$2,GapMeasures!$A$2:$LA$2,0),FALSE)</f>
        <v>-1.9325264720535897</v>
      </c>
      <c r="F242" s="79">
        <f>VLOOKUP($A242,InflationMeasures!$A$2:$LM$3000,MATCH(F$2,InflationMeasures!$A$2:$LM$2,0),FALSE)</f>
        <v>1.5208306828079499</v>
      </c>
      <c r="G242" s="25">
        <v>41958</v>
      </c>
      <c r="H242" s="24">
        <f t="shared" si="3"/>
        <v>0.68648278818513009</v>
      </c>
      <c r="I242" s="24">
        <f>VLOOKUP($A242,FedFundsRates!$A$2:$MM$3000,MATCH("FedFundsRate",FedFundsRates!$A$2:$MM$2,0),FALSE)</f>
        <v>9.9999999999999992E-2</v>
      </c>
    </row>
    <row r="243" spans="1:9" x14ac:dyDescent="0.25">
      <c r="A243" s="6">
        <v>42050</v>
      </c>
      <c r="B243" s="79">
        <f>VLOOKUP($A243,FedFundsRates!$A$2:$MM$3000,MATCH(B$2,FedFundsRates!$A$2:$MM$2,0),FALSE)</f>
        <v>9.9999999999999992E-2</v>
      </c>
      <c r="C243" s="79">
        <f>VLOOKUP($A243,NaturalRateMeasures!$A$2:$MK$3000,MATCH(C$2,NaturalRateMeasures!$A$2:$MK$2,0),FALSE)</f>
        <v>0.33960000000000001</v>
      </c>
      <c r="D243" s="79">
        <f>VLOOKUP($A243,InflationTargetMeasures!$A$2:$MM$3000,MATCH(D$2,InflationTargetMeasures!$A$2:$MM$2,0),FALSE)</f>
        <v>2</v>
      </c>
      <c r="E243" s="79">
        <f>VLOOKUP($A243,GapMeasures!$A$2:$LA$3000,MATCH(E$2,GapMeasures!$A$2:$LA$2,0),FALSE)</f>
        <v>-1.5913586549117511</v>
      </c>
      <c r="F243" s="79">
        <f>VLOOKUP($A243,InflationMeasures!$A$2:$LM$3000,MATCH(F$2,InflationMeasures!$A$2:$LM$2,0),FALSE)</f>
        <v>1.3702905406064447</v>
      </c>
      <c r="G243" s="25">
        <v>42050</v>
      </c>
      <c r="H243" s="24">
        <f t="shared" si="3"/>
        <v>0.59935648345379144</v>
      </c>
      <c r="I243" s="24">
        <f>VLOOKUP($A243,FedFundsRates!$A$2:$MM$3000,MATCH("FedFundsRate",FedFundsRates!$A$2:$MM$2,0),FALSE)</f>
        <v>0.11</v>
      </c>
    </row>
    <row r="244" spans="1:9" x14ac:dyDescent="0.25">
      <c r="A244" s="6">
        <v>42139</v>
      </c>
      <c r="B244" s="79">
        <f>VLOOKUP($A244,FedFundsRates!$A$2:$MM$3000,MATCH(B$2,FedFundsRates!$A$2:$MM$2,0),FALSE)</f>
        <v>0.11</v>
      </c>
      <c r="C244" s="79">
        <f>VLOOKUP($A244,NaturalRateMeasures!$A$2:$MK$3000,MATCH(C$2,NaturalRateMeasures!$A$2:$MK$2,0),FALSE)</f>
        <v>0.66049999999999998</v>
      </c>
      <c r="D244" s="79">
        <f>VLOOKUP($A244,InflationTargetMeasures!$A$2:$MM$3000,MATCH(D$2,InflationTargetMeasures!$A$2:$MM$2,0),FALSE)</f>
        <v>2</v>
      </c>
      <c r="E244" s="79">
        <f>VLOOKUP($A244,GapMeasures!$A$2:$LA$3000,MATCH(E$2,GapMeasures!$A$2:$LA$2,0),FALSE)</f>
        <v>-1.475443394929643</v>
      </c>
      <c r="F244" s="79">
        <f>VLOOKUP($A244,InflationMeasures!$A$2:$LM$3000,MATCH(F$2,InflationMeasures!$A$2:$LM$2,0),FALSE)</f>
        <v>1.304347826086949</v>
      </c>
      <c r="G244" s="25">
        <v>42139</v>
      </c>
      <c r="H244" s="24">
        <f t="shared" si="3"/>
        <v>0.87930004166560183</v>
      </c>
      <c r="I244" s="24">
        <f>VLOOKUP($A244,FedFundsRates!$A$2:$MM$3000,MATCH("FedFundsRate",FedFundsRates!$A$2:$MM$2,0),FALSE)</f>
        <v>0.12333333333333334</v>
      </c>
    </row>
    <row r="245" spans="1:9" x14ac:dyDescent="0.25">
      <c r="A245" s="6">
        <v>42231</v>
      </c>
      <c r="B245" s="79">
        <f>VLOOKUP($A245,FedFundsRates!$A$2:$MM$3000,MATCH(B$2,FedFundsRates!$A$2:$MM$2,0),FALSE)</f>
        <v>0.12333333333333334</v>
      </c>
      <c r="C245" s="79">
        <f>VLOOKUP($A245,NaturalRateMeasures!$A$2:$MK$3000,MATCH(C$2,NaturalRateMeasures!$A$2:$MK$2,0),FALSE)</f>
        <v>0.59330000000000005</v>
      </c>
      <c r="D245" s="79">
        <f>VLOOKUP($A245,InflationTargetMeasures!$A$2:$MM$3000,MATCH(D$2,InflationTargetMeasures!$A$2:$MM$2,0),FALSE)</f>
        <v>2</v>
      </c>
      <c r="E245" s="79">
        <f>VLOOKUP($A245,GapMeasures!$A$2:$LA$3000,MATCH(E$2,GapMeasures!$A$2:$LA$2,0),FALSE)</f>
        <v>-1.6045596445823982</v>
      </c>
      <c r="F245" s="79">
        <f>VLOOKUP($A245,InflationMeasures!$A$2:$LM$3000,MATCH(F$2,InflationMeasures!$A$2:$LM$2,0),FALSE)</f>
        <v>1.2190877627177521</v>
      </c>
      <c r="G245" s="25">
        <v>42231</v>
      </c>
      <c r="H245" s="24">
        <f t="shared" si="3"/>
        <v>0.61965182178542921</v>
      </c>
      <c r="I245" s="24">
        <f>VLOOKUP($A245,FedFundsRates!$A$2:$MM$3000,MATCH("FedFundsRate",FedFundsRates!$A$2:$MM$2,0),FALSE)</f>
        <v>0.13666666666666669</v>
      </c>
    </row>
    <row r="246" spans="1:9" x14ac:dyDescent="0.25">
      <c r="A246" s="6">
        <v>42323</v>
      </c>
      <c r="B246" s="79">
        <f>VLOOKUP($A246,FedFundsRates!$A$2:$MM$3000,MATCH(B$2,FedFundsRates!$A$2:$MM$2,0),FALSE)</f>
        <v>0.13666666666666669</v>
      </c>
      <c r="C246" s="79">
        <f>VLOOKUP($A246,NaturalRateMeasures!$A$2:$MK$3000,MATCH(C$2,NaturalRateMeasures!$A$2:$MK$2,0),FALSE)</f>
        <v>0.49149999999999999</v>
      </c>
      <c r="D246" s="79">
        <f>VLOOKUP($A246,InflationTargetMeasures!$A$2:$MM$3000,MATCH(D$2,InflationTargetMeasures!$A$2:$MM$2,0),FALSE)</f>
        <v>2</v>
      </c>
      <c r="E246" s="79">
        <f>VLOOKUP($A246,GapMeasures!$A$2:$LA$3000,MATCH(E$2,GapMeasures!$A$2:$LA$2,0),FALSE)</f>
        <v>-1.8972978264002001</v>
      </c>
      <c r="F246" s="79">
        <f>VLOOKUP($A246,InflationMeasures!$A$2:$LM$3000,MATCH(F$2,InflationMeasures!$A$2:$LM$2,0),FALSE)</f>
        <v>1.1481178001638837</v>
      </c>
      <c r="G246" s="25">
        <v>42323</v>
      </c>
      <c r="H246" s="24">
        <f t="shared" si="3"/>
        <v>0.26502778704572527</v>
      </c>
      <c r="I246" s="24">
        <f>VLOOKUP($A246,FedFundsRates!$A$2:$MM$3000,MATCH("FedFundsRate",FedFundsRates!$A$2:$MM$2,0),FALSE)</f>
        <v>0.16</v>
      </c>
    </row>
    <row r="247" spans="1:9" x14ac:dyDescent="0.25">
      <c r="A247" s="6">
        <v>42415</v>
      </c>
      <c r="B247" s="79">
        <f>VLOOKUP($A247,FedFundsRates!$A$2:$MM$3000,MATCH(B$2,FedFundsRates!$A$2:$MM$2,0),FALSE)</f>
        <v>0.16</v>
      </c>
      <c r="C247" s="79">
        <f>VLOOKUP($A247,NaturalRateMeasures!$A$2:$MK$3000,MATCH(C$2,NaturalRateMeasures!$A$2:$MK$2,0),FALSE)</f>
        <v>0.78490000000000004</v>
      </c>
      <c r="D247" s="79">
        <f>VLOOKUP($A247,InflationTargetMeasures!$A$2:$MM$3000,MATCH(D$2,InflationTargetMeasures!$A$2:$MM$2,0),FALSE)</f>
        <v>2</v>
      </c>
      <c r="E247" s="79">
        <f>VLOOKUP($A247,GapMeasures!$A$2:$LA$3000,MATCH(E$2,GapMeasures!$A$2:$LA$2,0),FALSE)</f>
        <v>-1.7485849862582652</v>
      </c>
      <c r="F247" s="79">
        <f>VLOOKUP($A247,InflationMeasures!$A$2:$LM$3000,MATCH(F$2,InflationMeasures!$A$2:$LM$2,0),FALSE)</f>
        <v>1.372933864419168</v>
      </c>
      <c r="G247" s="25">
        <v>42415</v>
      </c>
      <c r="H247" s="24">
        <f t="shared" si="3"/>
        <v>0.97000830349961931</v>
      </c>
      <c r="I247" s="24">
        <f>VLOOKUP($A247,FedFundsRates!$A$2:$MM$3000,MATCH("FedFundsRate",FedFundsRates!$A$2:$MM$2,0),FALSE)</f>
        <v>0.36000000000000004</v>
      </c>
    </row>
    <row r="248" spans="1:9" x14ac:dyDescent="0.25">
      <c r="A248" s="6">
        <v>42505</v>
      </c>
      <c r="B248" s="79">
        <f>VLOOKUP($A248,FedFundsRates!$A$2:$MM$3000,MATCH(B$2,FedFundsRates!$A$2:$MM$2,0),FALSE)</f>
        <v>0.36000000000000004</v>
      </c>
      <c r="C248" s="79">
        <f>VLOOKUP($A248,NaturalRateMeasures!$A$2:$MK$3000,MATCH(C$2,NaturalRateMeasures!$A$2:$MK$2,0),FALSE)</f>
        <v>0.94069999999999998</v>
      </c>
      <c r="D248" s="79">
        <f>VLOOKUP($A248,InflationTargetMeasures!$A$2:$MM$3000,MATCH(D$2,InflationTargetMeasures!$A$2:$MM$2,0),FALSE)</f>
        <v>2</v>
      </c>
      <c r="E248" s="79">
        <f>VLOOKUP($A248,GapMeasures!$A$2:$LA$3000,MATCH(E$2,GapMeasures!$A$2:$LA$2,0),FALSE)</f>
        <v>-1.8723384817664503</v>
      </c>
      <c r="F248" s="79">
        <f>VLOOKUP($A248,InflationMeasures!$A$2:$LM$3000,MATCH(F$2,InflationMeasures!$A$2:$LM$2,0),FALSE)</f>
        <v>1.4877759043531613</v>
      </c>
      <c r="G248" s="25">
        <v>42505</v>
      </c>
      <c r="H248" s="24">
        <f t="shared" si="3"/>
        <v>1.2361946156465169</v>
      </c>
      <c r="I248" s="24">
        <f>VLOOKUP($A248,FedFundsRates!$A$2:$MM$3000,MATCH("FedFundsRate",FedFundsRates!$A$2:$MM$2,0),FALSE)</f>
        <v>0.37333333333333335</v>
      </c>
    </row>
    <row r="249" spans="1:9" x14ac:dyDescent="0.25">
      <c r="A249" s="6">
        <v>42597</v>
      </c>
      <c r="B249" s="79">
        <f>VLOOKUP($A249,FedFundsRates!$A$2:$MM$3000,MATCH(B$2,FedFundsRates!$A$2:$MM$2,0),FALSE)</f>
        <v>0.37333333333333335</v>
      </c>
      <c r="C249" s="79">
        <f>VLOOKUP($A249,NaturalRateMeasures!$A$2:$MK$3000,MATCH(C$2,NaturalRateMeasures!$A$2:$MK$2,0),FALSE)</f>
        <v>0.93540000000000001</v>
      </c>
      <c r="D249" s="79">
        <f>VLOOKUP($A249,InflationTargetMeasures!$A$2:$MM$3000,MATCH(D$2,InflationTargetMeasures!$A$2:$MM$2,0),FALSE)</f>
        <v>2</v>
      </c>
      <c r="E249" s="79">
        <f>VLOOKUP($A249,GapMeasures!$A$2:$LA$3000,MATCH(E$2,GapMeasures!$A$2:$LA$2,0),FALSE)</f>
        <v>-1.6957301731217849</v>
      </c>
      <c r="F249" s="79">
        <f>VLOOKUP($A249,InflationMeasures!$A$2:$LM$3000,MATCH(F$2,InflationMeasures!$A$2:$LM$2,0),FALSE)</f>
        <v>1.6533109198750839</v>
      </c>
      <c r="G249" s="25">
        <v>42597</v>
      </c>
      <c r="H249" s="24">
        <f t="shared" si="3"/>
        <v>1.5675012932517336</v>
      </c>
      <c r="I249" s="24">
        <f>VLOOKUP($A249,FedFundsRates!$A$2:$MM$3000,MATCH("FedFundsRate",FedFundsRates!$A$2:$MM$2,0),FALSE)</f>
        <v>0.39666666666666667</v>
      </c>
    </row>
    <row r="250" spans="1:9" x14ac:dyDescent="0.25">
      <c r="A250" s="6">
        <v>42689</v>
      </c>
      <c r="B250" s="79">
        <f>VLOOKUP($A250,FedFundsRates!$A$2:$MM$3000,MATCH(B$2,FedFundsRates!$A$2:$MM$2,0),FALSE)</f>
        <v>0.39666666666666667</v>
      </c>
      <c r="C250" s="79">
        <f>VLOOKUP($A250,NaturalRateMeasures!$A$2:$MK$3000,MATCH(C$2,NaturalRateMeasures!$A$2:$MK$2,0),FALSE)</f>
        <v>0.84770000000000001</v>
      </c>
      <c r="D250" s="79">
        <f>VLOOKUP($A250,InflationTargetMeasures!$A$2:$MM$3000,MATCH(D$2,InflationTargetMeasures!$A$2:$MM$2,0),FALSE)</f>
        <v>2</v>
      </c>
      <c r="E250" s="79">
        <f>VLOOKUP($A250,GapMeasures!$A$2:$LA$3000,MATCH(E$2,GapMeasures!$A$2:$LA$2,0),FALSE)</f>
        <v>-1.6153126035104795</v>
      </c>
      <c r="F250" s="79">
        <f>VLOOKUP($A250,InflationMeasures!$A$2:$LM$3000,MATCH(F$2,InflationMeasures!$A$2:$LM$2,0),FALSE)</f>
        <v>1.8031755713550535</v>
      </c>
      <c r="G250" s="25">
        <v>42689</v>
      </c>
      <c r="H250" s="24">
        <f t="shared" si="3"/>
        <v>1.7448070552773407</v>
      </c>
      <c r="I250" s="24">
        <f>VLOOKUP($A250,FedFundsRates!$A$2:$MM$3000,MATCH("FedFundsRate",FedFundsRates!$A$2:$MM$2,0),FALSE)</f>
        <v>0.45</v>
      </c>
    </row>
    <row r="251" spans="1:9" x14ac:dyDescent="0.25">
      <c r="A251" s="6">
        <v>42781</v>
      </c>
      <c r="B251" s="79">
        <f>VLOOKUP($A251,FedFundsRates!$A$2:$MM$3000,MATCH(B$2,FedFundsRates!$A$2:$MM$2,0),FALSE)</f>
        <v>0.45</v>
      </c>
      <c r="C251" s="79">
        <f>VLOOKUP($A251,NaturalRateMeasures!$A$2:$MK$3000,MATCH(C$2,NaturalRateMeasures!$A$2:$MK$2,0),FALSE)</f>
        <v>0.85580000000000001</v>
      </c>
      <c r="D251" s="79">
        <f>VLOOKUP($A251,InflationTargetMeasures!$A$2:$MM$3000,MATCH(D$2,InflationTargetMeasures!$A$2:$MM$2,0),FALSE)</f>
        <v>2</v>
      </c>
      <c r="E251" s="79">
        <f>VLOOKUP($A251,GapMeasures!$A$2:$LA$3000,MATCH(E$2,GapMeasures!$A$2:$LA$2,0),FALSE)</f>
        <v>-1.5597654988518936</v>
      </c>
      <c r="F251" s="79">
        <f>VLOOKUP($A251,InflationMeasures!$A$2:$LM$3000,MATCH(F$2,InflationMeasures!$A$2:$LM$2,0),FALSE)</f>
        <v>1.8260333127698924</v>
      </c>
      <c r="G251" s="25">
        <v>42781</v>
      </c>
      <c r="H251" s="24">
        <f t="shared" si="3"/>
        <v>1.8149672197288917</v>
      </c>
      <c r="I251" s="24">
        <f>VLOOKUP($A251,FedFundsRates!$A$2:$MM$3000,MATCH("FedFundsRate",FedFundsRates!$A$2:$MM$2,0),FALSE)</f>
        <v>0.70000000000000007</v>
      </c>
    </row>
    <row r="252" spans="1:9" x14ac:dyDescent="0.25">
      <c r="A252" s="6">
        <v>42870</v>
      </c>
      <c r="B252" s="79">
        <f>VLOOKUP($A252,FedFundsRates!$A$2:$MM$3000,MATCH(B$2,FedFundsRates!$A$2:$MM$2,0),FALSE)</f>
        <v>0.70000000000000007</v>
      </c>
      <c r="C252" s="79">
        <f>VLOOKUP($A252,NaturalRateMeasures!$A$2:$MK$3000,MATCH(C$2,NaturalRateMeasures!$A$2:$MK$2,0),FALSE)</f>
        <v>0.66359999999999997</v>
      </c>
      <c r="D252" s="79">
        <f>VLOOKUP($A252,InflationTargetMeasures!$A$2:$MM$3000,MATCH(D$2,InflationTargetMeasures!$A$2:$MM$2,0),FALSE)</f>
        <v>2</v>
      </c>
      <c r="E252" s="79">
        <f>VLOOKUP($A252,GapMeasures!$A$2:$LA$3000,MATCH(E$2,GapMeasures!$A$2:$LA$2,0),FALSE)</f>
        <v>-1.414777532649514</v>
      </c>
      <c r="F252" s="79">
        <f>VLOOKUP($A252,InflationMeasures!$A$2:$LM$3000,MATCH(F$2,InflationMeasures!$A$2:$LM$2,0),FALSE)</f>
        <v>1.6840197475858298</v>
      </c>
      <c r="G252" s="25">
        <v>42870</v>
      </c>
      <c r="H252" s="24">
        <f t="shared" si="3"/>
        <v>1.4822408550539876</v>
      </c>
      <c r="I252" s="24">
        <f>VLOOKUP($A252,FedFundsRates!$A$2:$MM$3000,MATCH("FedFundsRate",FedFundsRates!$A$2:$MM$2,0),FALSE)</f>
        <v>0.95000000000000007</v>
      </c>
    </row>
    <row r="253" spans="1:9" x14ac:dyDescent="0.25">
      <c r="A253" s="6">
        <v>42962</v>
      </c>
      <c r="B253" s="79">
        <f>VLOOKUP($A253,FedFundsRates!$A$2:$MM$3000,MATCH(B$2,FedFundsRates!$A$2:$MM$2,0),FALSE)</f>
        <v>0.95000000000000007</v>
      </c>
      <c r="C253" s="79">
        <f>VLOOKUP($A253,NaturalRateMeasures!$A$2:$MK$3000,MATCH(C$2,NaturalRateMeasures!$A$2:$MK$2,0),FALSE)</f>
        <v>0.67169999999999996</v>
      </c>
      <c r="D253" s="79">
        <f>VLOOKUP($A253,InflationTargetMeasures!$A$2:$MM$3000,MATCH(D$2,InflationTargetMeasures!$A$2:$MM$2,0),FALSE)</f>
        <v>2</v>
      </c>
      <c r="E253" s="79">
        <f>VLOOKUP($A253,GapMeasures!$A$2:$LA$3000,MATCH(E$2,GapMeasures!$A$2:$LA$2,0),FALSE)</f>
        <v>-1.1254287415691171</v>
      </c>
      <c r="F253" s="79">
        <f>VLOOKUP($A253,InflationMeasures!$A$2:$LM$3000,MATCH(F$2,InflationMeasures!$A$2:$LM$2,0),FALSE)</f>
        <v>1.559710607911291</v>
      </c>
      <c r="G253" s="25">
        <v>42962</v>
      </c>
      <c r="H253" s="24">
        <f t="shared" si="3"/>
        <v>1.4485515410823779</v>
      </c>
      <c r="I253" s="24">
        <f>VLOOKUP($A253,FedFundsRates!$A$2:$MM$3000,MATCH("FedFundsRate",FedFundsRates!$A$2:$MM$2,0),FALSE)</f>
        <v>1.1533333333333331</v>
      </c>
    </row>
    <row r="254" spans="1:9" x14ac:dyDescent="0.25">
      <c r="A254" s="6">
        <v>43054</v>
      </c>
      <c r="B254" s="79">
        <f>VLOOKUP($A254,FedFundsRates!$A$2:$MM$3000,MATCH(B$2,FedFundsRates!$A$2:$MM$2,0),FALSE)</f>
        <v>1.1533333333333331</v>
      </c>
      <c r="C254" s="79">
        <f>VLOOKUP($A254,NaturalRateMeasures!$A$2:$MK$3000,MATCH(C$2,NaturalRateMeasures!$A$2:$MK$2,0),FALSE)</f>
        <v>0.91690000000000005</v>
      </c>
      <c r="D254" s="79">
        <f>VLOOKUP($A254,InflationTargetMeasures!$A$2:$MM$3000,MATCH(D$2,InflationTargetMeasures!$A$2:$MM$2,0),FALSE)</f>
        <v>2</v>
      </c>
      <c r="E254" s="79">
        <f>VLOOKUP($A254,GapMeasures!$A$2:$LA$3000,MATCH(E$2,GapMeasures!$A$2:$LA$2,0),FALSE)</f>
        <v>-0.62585974435671332</v>
      </c>
      <c r="F254" s="79">
        <f>VLOOKUP($A254,InflationMeasures!$A$2:$LM$3000,MATCH(F$2,InflationMeasures!$A$2:$LM$2,0),FALSE)</f>
        <v>1.7047688591810273</v>
      </c>
      <c r="G254" s="25">
        <v>43054</v>
      </c>
      <c r="H254" s="24">
        <f t="shared" si="3"/>
        <v>2.1611234165931843</v>
      </c>
      <c r="I254" s="24">
        <f>VLOOKUP($A254,FedFundsRates!$A$2:$MM$3000,MATCH("FedFundsRate",FedFundsRates!$A$2:$MM$2,0),FALSE)</f>
        <v>1.2033333333333331</v>
      </c>
    </row>
    <row r="255" spans="1:9" x14ac:dyDescent="0.25">
      <c r="A255" s="6">
        <v>43146</v>
      </c>
      <c r="B255" s="79">
        <f>VLOOKUP($A255,FedFundsRates!$A$2:$MM$3000,MATCH(B$2,FedFundsRates!$A$2:$MM$2,0),FALSE)</f>
        <v>1.2033333333333331</v>
      </c>
      <c r="C255" s="79">
        <f>VLOOKUP($A255,NaturalRateMeasures!$A$2:$MK$3000,MATCH(C$2,NaturalRateMeasures!$A$2:$MK$2,0),FALSE)</f>
        <v>1.0516000000000001</v>
      </c>
      <c r="D255" s="79">
        <f>VLOOKUP($A255,InflationTargetMeasures!$A$2:$MM$3000,MATCH(D$2,InflationTargetMeasures!$A$2:$MM$2,0),FALSE)</f>
        <v>2</v>
      </c>
      <c r="E255" s="79">
        <f>VLOOKUP($A255,GapMeasures!$A$2:$LA$3000,MATCH(E$2,GapMeasures!$A$2:$LA$2,0),FALSE)</f>
        <v>-0.31265843456641979</v>
      </c>
      <c r="F255" s="79">
        <f>VLOOKUP($A255,InflationMeasures!$A$2:$LM$3000,MATCH(F$2,InflationMeasures!$A$2:$LM$2,0),FALSE)</f>
        <v>1.8669201875308739</v>
      </c>
      <c r="G255" s="25">
        <v>43146</v>
      </c>
      <c r="H255" s="24">
        <f t="shared" si="3"/>
        <v>2.6956510640131008</v>
      </c>
      <c r="I255" s="24">
        <f>VLOOKUP($A255,FedFundsRates!$A$2:$MM$3000,MATCH("FedFundsRate",FedFundsRates!$A$2:$MM$2,0),FALSE)</f>
        <v>1.4466666666666665</v>
      </c>
    </row>
    <row r="256" spans="1:9" x14ac:dyDescent="0.25">
      <c r="A256" s="6">
        <v>43235</v>
      </c>
      <c r="B256" s="79">
        <f>VLOOKUP($A256,FedFundsRates!$A$2:$MM$3000,MATCH(B$2,FedFundsRates!$A$2:$MM$2,0),FALSE)</f>
        <v>1.4466666666666665</v>
      </c>
      <c r="C256" s="79">
        <f>VLOOKUP($A256,NaturalRateMeasures!$A$2:$MK$3000,MATCH(C$2,NaturalRateMeasures!$A$2:$MK$2,0),FALSE)</f>
        <v>1.0822000000000001</v>
      </c>
      <c r="D256" s="79">
        <f>VLOOKUP($A256,InflationTargetMeasures!$A$2:$MM$3000,MATCH(D$2,InflationTargetMeasures!$A$2:$MM$2,0),FALSE)</f>
        <v>2</v>
      </c>
      <c r="E256" s="79">
        <f>VLOOKUP($A256,GapMeasures!$A$2:$LA$3000,MATCH(E$2,GapMeasures!$A$2:$LA$2,0),FALSE)</f>
        <v>5.5741739596311742E-2</v>
      </c>
      <c r="F256" s="79">
        <f>VLOOKUP($A256,InflationMeasures!$A$2:$LM$3000,MATCH(F$2,InflationMeasures!$A$2:$LM$2,0),FALSE)</f>
        <v>2.0627361424420343</v>
      </c>
      <c r="G256" s="25">
        <v>43235</v>
      </c>
      <c r="H256" s="24">
        <f t="shared" si="3"/>
        <v>3.2041750834612075</v>
      </c>
      <c r="I256" s="24">
        <f>VLOOKUP($A256,FedFundsRates!$A$2:$MM$3000,MATCH("FedFundsRate",FedFundsRates!$A$2:$MM$2,0),FALSE)</f>
        <v>1.7366666666666666</v>
      </c>
    </row>
    <row r="257" spans="1:9" x14ac:dyDescent="0.25">
      <c r="A257" s="6">
        <v>43327</v>
      </c>
      <c r="B257" s="79">
        <f>VLOOKUP($A257,FedFundsRates!$A$2:$MM$3000,MATCH(B$2,FedFundsRates!$A$2:$MM$2,0),FALSE)</f>
        <v>1.7366666666666666</v>
      </c>
      <c r="C257" s="79">
        <f>VLOOKUP($A257,NaturalRateMeasures!$A$2:$MK$3000,MATCH(C$2,NaturalRateMeasures!$A$2:$MK$2,0),FALSE)</f>
        <v>0.89470000000000005</v>
      </c>
      <c r="D257" s="79">
        <f>VLOOKUP($A257,InflationTargetMeasures!$A$2:$MM$3000,MATCH(D$2,InflationTargetMeasures!$A$2:$MM$2,0),FALSE)</f>
        <v>2</v>
      </c>
      <c r="E257" s="79">
        <f>VLOOKUP($A257,GapMeasures!$A$2:$LA$3000,MATCH(E$2,GapMeasures!$A$2:$LA$2,0),FALSE)</f>
        <v>6.2106591853603739E-2</v>
      </c>
      <c r="F257" s="79">
        <f>VLOOKUP($A257,InflationMeasures!$A$2:$LM$3000,MATCH(F$2,InflationMeasures!$A$2:$LM$2,0),FALSE)</f>
        <v>2.0630955685077224</v>
      </c>
      <c r="G257" s="25">
        <v>43327</v>
      </c>
      <c r="H257" s="24">
        <f t="shared" si="3"/>
        <v>3.0203966486883855</v>
      </c>
      <c r="I257" s="24">
        <f>VLOOKUP($A257,FedFundsRates!$A$2:$MM$3000,MATCH("FedFundsRate",FedFundsRates!$A$2:$MM$2,0),FALSE)</f>
        <v>1.9233333333333331</v>
      </c>
    </row>
    <row r="258" spans="1:9" x14ac:dyDescent="0.25">
      <c r="A258" s="6">
        <v>43419</v>
      </c>
      <c r="B258" s="79">
        <f>VLOOKUP($A258,FedFundsRates!$A$2:$MM$3000,MATCH(B$2,FedFundsRates!$A$2:$MM$2,0),FALSE)</f>
        <v>1.9233333333333331</v>
      </c>
      <c r="C258" s="79">
        <f>VLOOKUP($A258,NaturalRateMeasures!$A$2:$MK$3000,MATCH(C$2,NaturalRateMeasures!$A$2:$MK$2,0),FALSE)</f>
        <v>0.88039999999999996</v>
      </c>
      <c r="D258" s="79">
        <f>VLOOKUP($A258,InflationTargetMeasures!$A$2:$MM$3000,MATCH(D$2,InflationTargetMeasures!$A$2:$MM$2,0),FALSE)</f>
        <v>2</v>
      </c>
      <c r="E258" s="79">
        <f>VLOOKUP($A258,GapMeasures!$A$2:$LA$3000,MATCH(E$2,GapMeasures!$A$2:$LA$2,0),FALSE)</f>
        <v>-0.19394424586216369</v>
      </c>
      <c r="F258" s="79">
        <f>VLOOKUP($A258,InflationMeasures!$A$2:$LM$3000,MATCH(F$2,InflationMeasures!$A$2:$LM$2,0),FALSE)</f>
        <v>2.0158506613646932</v>
      </c>
      <c r="G258" s="25">
        <v>43419</v>
      </c>
      <c r="H258" s="24">
        <f t="shared" si="3"/>
        <v>2.8072038691159578</v>
      </c>
      <c r="I258" s="24">
        <f>VLOOKUP($A258,FedFundsRates!$A$2:$MM$3000,MATCH("FedFundsRate",FedFundsRates!$A$2:$MM$2,0),FALSE)</f>
        <v>2.2200000000000002</v>
      </c>
    </row>
    <row r="259" spans="1:9" x14ac:dyDescent="0.25">
      <c r="A259" s="6">
        <v>43511</v>
      </c>
      <c r="B259" s="79">
        <f>VLOOKUP($A259,FedFundsRates!$A$2:$MM$3000,MATCH(B$2,FedFundsRates!$A$2:$MM$2,0),FALSE)</f>
        <v>2.2200000000000002</v>
      </c>
      <c r="C259" s="79">
        <f>VLOOKUP($A259,NaturalRateMeasures!$A$2:$MK$3000,MATCH(C$2,NaturalRateMeasures!$A$2:$MK$2,0),FALSE)</f>
        <v>0.76100000000000001</v>
      </c>
      <c r="D259" s="79">
        <f>VLOOKUP($A259,InflationTargetMeasures!$A$2:$MM$3000,MATCH(D$2,InflationTargetMeasures!$A$2:$MM$2,0),FALSE)</f>
        <v>2</v>
      </c>
      <c r="E259" s="79">
        <f>VLOOKUP($A259,GapMeasures!$A$2:$LA$3000,MATCH(E$2,GapMeasures!$A$2:$LA$2,0),FALSE)</f>
        <v>-8.1803232086258629E-2</v>
      </c>
      <c r="F259" s="79">
        <f>VLOOKUP($A259,InflationMeasures!$A$2:$LM$3000,MATCH(F$2,InflationMeasures!$A$2:$LM$2,0),FALSE)</f>
        <v>1.6872232185338287</v>
      </c>
      <c r="G259" s="25">
        <v>43511</v>
      </c>
      <c r="H259" s="24">
        <f t="shared" si="3"/>
        <v>2.250933211757614</v>
      </c>
      <c r="I259" s="24">
        <f>VLOOKUP($A259,FedFundsRates!$A$2:$MM$3000,MATCH("FedFundsRate",FedFundsRates!$A$2:$MM$2,0),FALSE)</f>
        <v>2.4033333333333333</v>
      </c>
    </row>
    <row r="260" spans="1:9" x14ac:dyDescent="0.25">
      <c r="A260" s="6">
        <v>43600</v>
      </c>
      <c r="B260" s="79">
        <f>VLOOKUP($A260,FedFundsRates!$A$2:$MM$3000,MATCH(B$2,FedFundsRates!$A$2:$MM$2,0),FALSE)</f>
        <v>2.4033333333333333</v>
      </c>
      <c r="C260" s="79">
        <f>VLOOKUP($A260,NaturalRateMeasures!$A$2:$MK$3000,MATCH(C$2,NaturalRateMeasures!$A$2:$MK$2,0),FALSE)</f>
        <v>0.97709999999999997</v>
      </c>
      <c r="D260" s="79">
        <f>VLOOKUP($A260,InflationTargetMeasures!$A$2:$MM$3000,MATCH(D$2,InflationTargetMeasures!$A$2:$MM$2,0),FALSE)</f>
        <v>2</v>
      </c>
      <c r="E260" s="79">
        <f>VLOOKUP($A260,GapMeasures!$A$2:$LA$3000,MATCH(E$2,GapMeasures!$A$2:$LA$2,0),FALSE)</f>
        <v>0.21996326317774403</v>
      </c>
      <c r="F260" s="79">
        <f>VLOOKUP($A260,InflationMeasures!$A$2:$LM$3000,MATCH(F$2,InflationMeasures!$A$2:$LM$2,0),FALSE)</f>
        <v>1.6735944989676454</v>
      </c>
      <c r="G260" s="25">
        <v>43600</v>
      </c>
      <c r="H260" s="24">
        <f t="shared" si="3"/>
        <v>2.5974733800403405</v>
      </c>
      <c r="I260" s="24">
        <f>VLOOKUP($A260,FedFundsRates!$A$2:$MM$3000,MATCH("FedFundsRate",FedFundsRates!$A$2:$MM$2,0),FALSE)</f>
        <v>2.3966666666666669</v>
      </c>
    </row>
    <row r="261" spans="1:9" x14ac:dyDescent="0.25">
      <c r="A261" s="6">
        <v>43692</v>
      </c>
      <c r="B261" s="79">
        <f>VLOOKUP($A261,FedFundsRates!$A$2:$MM$3000,MATCH(B$2,FedFundsRates!$A$2:$MM$2,0),FALSE)</f>
        <v>2.3966666666666669</v>
      </c>
      <c r="C261" s="79">
        <f>VLOOKUP($A261,NaturalRateMeasures!$A$2:$MK$3000,MATCH(C$2,NaturalRateMeasures!$A$2:$MK$2,0),FALSE)</f>
        <v>1.0016</v>
      </c>
      <c r="D261" s="79">
        <f>VLOOKUP($A261,InflationTargetMeasures!$A$2:$MM$3000,MATCH(D$2,InflationTargetMeasures!$A$2:$MM$2,0),FALSE)</f>
        <v>2</v>
      </c>
      <c r="E261" s="79">
        <f>VLOOKUP($A261,GapMeasures!$A$2:$LA$3000,MATCH(E$2,GapMeasures!$A$2:$LA$2,0),FALSE)</f>
        <v>0.41630545165085947</v>
      </c>
      <c r="F261" s="79">
        <f>VLOOKUP($A261,InflationMeasures!$A$2:$LM$3000,MATCH(F$2,InflationMeasures!$A$2:$LM$2,0),FALSE)</f>
        <v>1.7666787527193639</v>
      </c>
      <c r="G261" s="25">
        <v>43692</v>
      </c>
      <c r="H261" s="24">
        <f t="shared" ref="H261" si="4">$L$29*B261 + (1-$L$29)*(C261+D261+1.5*(F261-D261)+$L$31*E261)</f>
        <v>2.8597708549044754</v>
      </c>
      <c r="I261" s="24">
        <f>VLOOKUP($A261,FedFundsRates!$A$2:$MM$3000,MATCH("FedFundsRate",FedFundsRates!$A$2:$MM$2,0),FALSE)</f>
        <v>2.19</v>
      </c>
    </row>
    <row r="262" spans="1:9" x14ac:dyDescent="0.25">
      <c r="A262" s="6">
        <v>43784</v>
      </c>
      <c r="B262" s="79">
        <f>VLOOKUP($A262,FedFundsRates!$A$2:$MM$3000,MATCH(B$2,FedFundsRates!$A$2:$MM$2,0),FALSE)</f>
        <v>2.19</v>
      </c>
      <c r="C262" s="79">
        <f>VLOOKUP($A262,NaturalRateMeasures!$A$2:$MK$3000,MATCH(C$2,NaturalRateMeasures!$A$2:$MK$2,0),FALSE)</f>
        <v>0.91849999999999998</v>
      </c>
      <c r="D262" s="79">
        <f>VLOOKUP($A262,InflationTargetMeasures!$A$2:$MM$3000,MATCH(D$2,InflationTargetMeasures!$A$2:$MM$2,0),FALSE)</f>
        <v>2</v>
      </c>
      <c r="E262" s="79">
        <f>VLOOKUP($A262,GapMeasures!$A$2:$LA$3000,MATCH(E$2,GapMeasures!$A$2:$LA$2,0),FALSE)</f>
        <v>0.39758849428705306</v>
      </c>
      <c r="F262" s="79">
        <f>VLOOKUP($A262,InflationMeasures!$A$2:$LM$3000,MATCH(F$2,InflationMeasures!$A$2:$LM$2,0),FALSE)</f>
        <v>1.6403648864466991</v>
      </c>
      <c r="G262" s="25">
        <v>43784</v>
      </c>
      <c r="H262" s="24">
        <f t="shared" ref="H262" si="5">$L$29*B262 + (1-$L$29)*(C262+D262+1.5*(F262-D262)+$L$31*E262)</f>
        <v>2.577841576813575</v>
      </c>
      <c r="I262" s="24">
        <f>VLOOKUP($A262,FedFundsRates!$A$2:$MM$3000,MATCH("FedFundsRate",FedFundsRates!$A$2:$MM$2,0),FALSE)</f>
        <v>1.6433333333333333</v>
      </c>
    </row>
    <row r="263" spans="1:9" x14ac:dyDescent="0.25">
      <c r="A263" s="6">
        <v>43876</v>
      </c>
      <c r="B263" s="79">
        <f>VLOOKUP($A263,FedFundsRates!$A$2:$MM$3000,MATCH(B$2,FedFundsRates!$A$2:$MM$2,0),FALSE)</f>
        <v>1.6433333333333333</v>
      </c>
      <c r="C263" s="79">
        <f>VLOOKUP($A263,NaturalRateMeasures!$A$2:$MK$3000,MATCH(C$2,NaturalRateMeasures!$A$2:$MK$2,0),FALSE)</f>
        <v>1.1697</v>
      </c>
      <c r="D263" s="79">
        <f>VLOOKUP($A263,InflationTargetMeasures!$A$2:$MM$3000,MATCH(D$2,InflationTargetMeasures!$A$2:$MM$2,0),FALSE)</f>
        <v>2</v>
      </c>
      <c r="E263" s="79">
        <f>VLOOKUP($A263,GapMeasures!$A$2:$LA$3000,MATCH(E$2,GapMeasures!$A$2:$LA$2,0),FALSE)</f>
        <v>-1.3904017474195027</v>
      </c>
      <c r="F263" s="79">
        <f>VLOOKUP($A263,InflationMeasures!$A$2:$LM$3000,MATCH(F$2,InflationMeasures!$A$2:$LM$2,0),FALSE)</f>
        <v>1.7986970918514311</v>
      </c>
      <c r="G263" s="25">
        <v>43876</v>
      </c>
      <c r="H263" s="24">
        <f t="shared" ref="H263" si="6">$L$29*B263 + (1-$L$29)*(C263+D263+1.5*(F263-D263)+$L$31*E263)</f>
        <v>2.1725447640673949</v>
      </c>
      <c r="I263" s="24">
        <f>VLOOKUP($A263,FedFundsRates!$A$2:$MM$3000,MATCH("FedFundsRate",FedFundsRates!$A$2:$MM$2,0),FALSE)</f>
        <v>1.26</v>
      </c>
    </row>
    <row r="264" spans="1:9" x14ac:dyDescent="0.25">
      <c r="A264" s="6">
        <v>43966</v>
      </c>
      <c r="B264" s="79">
        <f>VLOOKUP($A264,FedFundsRates!$A$2:$MM$3000,MATCH(B$2,FedFundsRates!$A$2:$MM$2,0),FALSE)</f>
        <v>1.26</v>
      </c>
      <c r="C264" s="79">
        <f>VLOOKUP($A264,NaturalRateMeasures!$A$2:$MK$3000,MATCH(C$2,NaturalRateMeasures!$A$2:$MK$2,0),FALSE)</f>
        <v>0.36080000000000001</v>
      </c>
      <c r="D264" s="79">
        <f>VLOOKUP($A264,InflationTargetMeasures!$A$2:$MM$3000,MATCH(D$2,InflationTargetMeasures!$A$2:$MM$2,0),FALSE)</f>
        <v>2</v>
      </c>
      <c r="E264" s="79">
        <f>VLOOKUP($A264,GapMeasures!$A$2:$LA$3000,MATCH(E$2,GapMeasures!$A$2:$LA$2,0),FALSE)</f>
        <v>-10.621258853861614</v>
      </c>
      <c r="F264" s="79">
        <f>VLOOKUP($A264,InflationMeasures!$A$2:$LM$3000,MATCH(F$2,InflationMeasures!$A$2:$LM$2,0),FALSE)</f>
        <v>1.0162547077820383</v>
      </c>
      <c r="G264" s="25">
        <v>43966</v>
      </c>
      <c r="H264" s="24">
        <f t="shared" ref="H264" si="7">$L$29*B264 + (1-$L$29)*(C264+D264+1.5*(F264-D264)+$L$31*E264)</f>
        <v>-4.4254473652577495</v>
      </c>
      <c r="I264" s="24">
        <f>VLOOKUP($A264,FedFundsRates!$A$2:$MM$3000,MATCH("FedFundsRate",FedFundsRates!$A$2:$MM$2,0),FALSE)</f>
        <v>0.06</v>
      </c>
    </row>
    <row r="265" spans="1:9" x14ac:dyDescent="0.25">
      <c r="A265" s="6">
        <v>44058</v>
      </c>
      <c r="B265" s="79">
        <f>VLOOKUP($A265,FedFundsRates!$A$2:$MM$3000,MATCH(B$2,FedFundsRates!$A$2:$MM$2,0),FALSE)</f>
        <v>0.06</v>
      </c>
      <c r="C265" s="79">
        <f>VLOOKUP($A265,NaturalRateMeasures!$A$2:$MK$3000,MATCH(C$2,NaturalRateMeasures!$A$2:$MK$2,0),FALSE)</f>
        <v>0.36080000000000001</v>
      </c>
      <c r="D265" s="79">
        <f>VLOOKUP($A265,InflationTargetMeasures!$A$2:$MM$3000,MATCH(D$2,InflationTargetMeasures!$A$2:$MM$2,0),FALSE)</f>
        <v>2</v>
      </c>
      <c r="E265" s="79">
        <f>VLOOKUP($A265,GapMeasures!$A$2:$LA$3000,MATCH(E$2,GapMeasures!$A$2:$LA$2,0),FALSE)</f>
        <v>-4.2910586149843768</v>
      </c>
      <c r="F265" s="79">
        <f>VLOOKUP($A265,InflationMeasures!$A$2:$LM$3000,MATCH(F$2,InflationMeasures!$A$2:$LM$2,0),FALSE)</f>
        <v>1.4563236512305178</v>
      </c>
      <c r="G265" s="25">
        <v>44058</v>
      </c>
      <c r="H265" s="24">
        <f t="shared" ref="H265" si="8">$L$29*B265 + (1-$L$29)*(C265+D265+1.5*(F265-D265)+$L$31*E265)</f>
        <v>-0.60024383064641151</v>
      </c>
      <c r="I265" s="24">
        <f>VLOOKUP($A265,FedFundsRates!$A$2:$MM$3000,MATCH("FedFundsRate",FedFundsRates!$A$2:$MM$2,0),FALSE)</f>
        <v>9.3333333333333338E-2</v>
      </c>
    </row>
    <row r="266" spans="1:9" x14ac:dyDescent="0.25">
      <c r="A266" s="6">
        <v>44150</v>
      </c>
      <c r="B266" s="79">
        <f>VLOOKUP($A266,FedFundsRates!$A$2:$MM$3000,MATCH(B$2,FedFundsRates!$A$2:$MM$2,0),FALSE)</f>
        <v>9.3333333333333338E-2</v>
      </c>
      <c r="C266" s="79">
        <f>VLOOKUP($A266,NaturalRateMeasures!$A$2:$MK$3000,MATCH(C$2,NaturalRateMeasures!$A$2:$MK$2,0),FALSE)</f>
        <v>0.36080000000000001</v>
      </c>
      <c r="D266" s="79">
        <f>VLOOKUP($A266,InflationTargetMeasures!$A$2:$MM$3000,MATCH(D$2,InflationTargetMeasures!$A$2:$MM$2,0),FALSE)</f>
        <v>2</v>
      </c>
      <c r="E266" s="79">
        <f>VLOOKUP($A266,GapMeasures!$A$2:$LA$3000,MATCH(E$2,GapMeasures!$A$2:$LA$2,0),FALSE)</f>
        <v>-3.6591128138114604</v>
      </c>
      <c r="F266" s="79">
        <f>VLOOKUP($A266,InflationMeasures!$A$2:$LM$3000,MATCH(F$2,InflationMeasures!$A$2:$LM$2,0),FALSE)</f>
        <v>1.4274681083384255</v>
      </c>
      <c r="G266" s="25">
        <v>44150</v>
      </c>
      <c r="H266" s="24">
        <f t="shared" ref="H266:H267" si="9">$L$29*B266 + (1-$L$29)*(C266+D266+1.5*(F266-D266)+$L$31*E266)</f>
        <v>-0.32755424439809167</v>
      </c>
      <c r="I266" s="24">
        <f>VLOOKUP($A266,FedFundsRates!$A$2:$MM$3000,MATCH("FedFundsRate",FedFundsRates!$A$2:$MM$2,0),FALSE)</f>
        <v>9.0000000000000011E-2</v>
      </c>
    </row>
    <row r="267" spans="1:9" x14ac:dyDescent="0.25">
      <c r="A267" s="6">
        <v>44242</v>
      </c>
      <c r="B267" s="79">
        <f>VLOOKUP($A267,FedFundsRates!$A$2:$MM$3000,MATCH(B$2,FedFundsRates!$A$2:$MM$2,0),FALSE)</f>
        <v>9.0000000000000011E-2</v>
      </c>
      <c r="C267" s="79">
        <f>VLOOKUP($A267,NaturalRateMeasures!$A$2:$MK$3000,MATCH(C$2,NaturalRateMeasures!$A$2:$MK$2,0),FALSE)</f>
        <v>0.36080000000000001</v>
      </c>
      <c r="D267" s="79">
        <f>VLOOKUP($A267,InflationTargetMeasures!$A$2:$MM$3000,MATCH(D$2,InflationTargetMeasures!$A$2:$MM$2,0),FALSE)</f>
        <v>2</v>
      </c>
      <c r="E267" s="79">
        <f>VLOOKUP($A267,GapMeasures!$A$2:$LA$3000,MATCH(E$2,GapMeasures!$A$2:$LA$2,0),FALSE)</f>
        <v>-2.6329549802321366</v>
      </c>
      <c r="F267" s="79">
        <f>VLOOKUP($A267,InflationMeasures!$A$2:$LM$3000,MATCH(F$2,InflationMeasures!$A$2:$LM$2,0),FALSE)</f>
        <v>1.6573120608122993</v>
      </c>
      <c r="G267" s="25">
        <v>44242</v>
      </c>
      <c r="H267" s="24">
        <f t="shared" si="9"/>
        <v>0.53029060110238091</v>
      </c>
      <c r="I267" s="24">
        <f>VLOOKUP($A267,FedFundsRates!$A$2:$MM$3000,MATCH("FedFundsRate",FedFundsRates!$A$2:$MM$2,0),FALSE)</f>
        <v>0.08</v>
      </c>
    </row>
    <row r="268" spans="1:9" x14ac:dyDescent="0.25">
      <c r="A268" s="6">
        <v>44331</v>
      </c>
      <c r="B268" s="79">
        <f>VLOOKUP($A268,FedFundsRates!$A$2:$MM$3000,MATCH(B$2,FedFundsRates!$A$2:$MM$2,0),FALSE)</f>
        <v>0.08</v>
      </c>
      <c r="C268" s="79">
        <f>VLOOKUP($A268,NaturalRateMeasures!$A$2:$MK$3000,MATCH(C$2,NaturalRateMeasures!$A$2:$MK$2,0),FALSE)</f>
        <v>0.36080000000000001</v>
      </c>
      <c r="D268" s="79">
        <f>VLOOKUP($A268,InflationTargetMeasures!$A$2:$MM$3000,MATCH(D$2,InflationTargetMeasures!$A$2:$MM$2,0),FALSE)</f>
        <v>2</v>
      </c>
      <c r="E268" s="79">
        <f>VLOOKUP($A268,GapMeasures!$A$2:$LA$3000,MATCH(E$2,GapMeasures!$A$2:$LA$2,0),FALSE)</f>
        <v>-1.5122095437116312</v>
      </c>
      <c r="F268" s="79">
        <f>VLOOKUP($A268,InflationMeasures!$A$2:$LM$3000,MATCH(F$2,InflationMeasures!$A$2:$LM$2,0),FALSE)</f>
        <v>3.3758711997095237</v>
      </c>
      <c r="G268" s="25">
        <v>44331</v>
      </c>
      <c r="H268" s="24">
        <f t="shared" ref="H268:H269" si="10">$L$29*B268 + (1-$L$29)*(C268+D268+1.5*(F268-D268)+$L$31*E268)</f>
        <v>3.6685020277084703</v>
      </c>
      <c r="I268" s="24">
        <f>VLOOKUP($A268,FedFundsRates!$A$2:$MM$3000,MATCH("FedFundsRate",FedFundsRates!$A$2:$MM$2,0),FALSE)</f>
        <v>7.0000000000000007E-2</v>
      </c>
    </row>
    <row r="269" spans="1:9" x14ac:dyDescent="0.25">
      <c r="A269" s="6">
        <v>44423</v>
      </c>
      <c r="B269" s="79">
        <f>VLOOKUP($A269,FedFundsRates!$A$2:$MM$3000,MATCH(B$2,FedFundsRates!$A$2:$MM$2,0),FALSE)</f>
        <v>7.0000000000000007E-2</v>
      </c>
      <c r="C269" s="79">
        <f>VLOOKUP($A269,NaturalRateMeasures!$A$2:$MK$3000,MATCH(C$2,NaturalRateMeasures!$A$2:$MK$2,0),FALSE)</f>
        <v>0.36080000000000001</v>
      </c>
      <c r="D269" s="79">
        <f>VLOOKUP($A269,InflationTargetMeasures!$A$2:$MM$3000,MATCH(D$2,InflationTargetMeasures!$A$2:$MM$2,0),FALSE)</f>
        <v>2</v>
      </c>
      <c r="E269" s="79">
        <f>VLOOKUP($A269,GapMeasures!$A$2:$LA$3000,MATCH(E$2,GapMeasures!$A$2:$LA$2,0),FALSE)</f>
        <v>-1.4422488083928153</v>
      </c>
      <c r="F269" s="79">
        <f>VLOOKUP($A269,InflationMeasures!$A$2:$LM$3000,MATCH(F$2,InflationMeasures!$A$2:$LM$2,0),FALSE)</f>
        <v>3.635517628880458</v>
      </c>
      <c r="G269" s="25">
        <v>44423</v>
      </c>
      <c r="H269" s="24">
        <f t="shared" si="10"/>
        <v>4.0929520391242793</v>
      </c>
      <c r="I269" s="24">
        <f>VLOOKUP($A269,FedFundsRates!$A$2:$MM$3000,MATCH("FedFundsRate",FedFundsRates!$A$2:$MM$2,0),FALSE)</f>
        <v>9.0000000000000011E-2</v>
      </c>
    </row>
    <row r="270" spans="1:9" x14ac:dyDescent="0.25">
      <c r="A270" s="6">
        <v>44515</v>
      </c>
      <c r="B270" s="79">
        <f>VLOOKUP($A270,FedFundsRates!$A$2:$MM$3000,MATCH(B$2,FedFundsRates!$A$2:$MM$2,0),FALSE)</f>
        <v>9.0000000000000011E-2</v>
      </c>
      <c r="C270" s="79">
        <f>VLOOKUP($A270,NaturalRateMeasures!$A$2:$MK$3000,MATCH(C$2,NaturalRateMeasures!$A$2:$MK$2,0),FALSE)</f>
        <v>0.36080000000000001</v>
      </c>
      <c r="D270" s="79">
        <f>VLOOKUP($A270,InflationTargetMeasures!$A$2:$MM$3000,MATCH(D$2,InflationTargetMeasures!$A$2:$MM$2,0),FALSE)</f>
        <v>2</v>
      </c>
      <c r="E270" s="79">
        <f>VLOOKUP($A270,GapMeasures!$A$2:$LA$3000,MATCH(E$2,GapMeasures!$A$2:$LA$2,0),FALSE)</f>
        <v>-0.30193477032611332</v>
      </c>
      <c r="F270" s="79">
        <f>VLOOKUP($A270,InflationMeasures!$A$2:$LM$3000,MATCH(F$2,InflationMeasures!$A$2:$LM$2,0),FALSE)</f>
        <v>4.5879830204367478</v>
      </c>
      <c r="G270" s="25">
        <v>44515</v>
      </c>
      <c r="H270" s="24">
        <f t="shared" ref="H270" si="11">$L$29*B270 + (1-$L$29)*(C270+D270+1.5*(F270-D270)+$L$31*E270)</f>
        <v>6.0918071454920657</v>
      </c>
      <c r="I270" s="24">
        <f>VLOOKUP($A270,FedFundsRates!$A$2:$MM$3000,MATCH("FedFundsRate",FedFundsRates!$A$2:$MM$2,0),FALSE)</f>
        <v>0.08</v>
      </c>
    </row>
    <row r="271" spans="1:9" x14ac:dyDescent="0.25">
      <c r="A271" s="6">
        <v>44607</v>
      </c>
      <c r="B271" s="79">
        <f>VLOOKUP($A271,FedFundsRates!$A$2:$MM$3000,MATCH(B$2,FedFundsRates!$A$2:$MM$2,0),FALSE)</f>
        <v>0.08</v>
      </c>
      <c r="C271" s="79">
        <f>VLOOKUP($A271,NaturalRateMeasures!$A$2:$MK$3000,MATCH(C$2,NaturalRateMeasures!$A$2:$MK$2,0),FALSE)</f>
        <v>0.36080000000000001</v>
      </c>
      <c r="D271" s="79">
        <f>VLOOKUP($A271,InflationTargetMeasures!$A$2:$MM$3000,MATCH(D$2,InflationTargetMeasures!$A$2:$MM$2,0),FALSE)</f>
        <v>2</v>
      </c>
      <c r="E271" s="79">
        <f>VLOOKUP($A271,GapMeasures!$A$2:$LA$3000,MATCH(E$2,GapMeasures!$A$2:$LA$2,0),FALSE)</f>
        <v>-1.1797236090414447</v>
      </c>
      <c r="F271" s="79">
        <f>VLOOKUP($A271,InflationMeasures!$A$2:$LM$3000,MATCH(F$2,InflationMeasures!$A$2:$LM$2,0),FALSE)</f>
        <v>5.2151986783757875</v>
      </c>
      <c r="G271" s="25">
        <v>44607</v>
      </c>
      <c r="H271" s="24">
        <f t="shared" ref="H271" si="12">$L$29*B271 + (1-$L$29)*(C271+D271+1.5*(F271-D271)+$L$31*E271)</f>
        <v>6.5937362130429591</v>
      </c>
      <c r="I271" s="24">
        <f>VLOOKUP($A271,FedFundsRates!$A$2:$MM$3000,MATCH("FedFundsRate",FedFundsRates!$A$2:$MM$2,0),FALSE)</f>
        <v>0.12</v>
      </c>
    </row>
    <row r="272" spans="1:9" x14ac:dyDescent="0.25">
      <c r="A272" s="6">
        <v>44696</v>
      </c>
      <c r="B272" s="79">
        <f>VLOOKUP($A272,FedFundsRates!$A$2:$MM$3000,MATCH(B$2,FedFundsRates!$A$2:$MM$2,0),FALSE)</f>
        <v>0.12</v>
      </c>
      <c r="C272" s="79">
        <f>VLOOKUP($A272,NaturalRateMeasures!$A$2:$MK$3000,MATCH(C$2,NaturalRateMeasures!$A$2:$MK$2,0),FALSE)</f>
        <v>0.36080000000000001</v>
      </c>
      <c r="D272" s="79">
        <f>VLOOKUP($A272,InflationTargetMeasures!$A$2:$MM$3000,MATCH(D$2,InflationTargetMeasures!$A$2:$MM$2,0),FALSE)</f>
        <v>2</v>
      </c>
      <c r="E272" s="79">
        <f>VLOOKUP($A272,GapMeasures!$A$2:$LA$3000,MATCH(E$2,GapMeasures!$A$2:$LA$2,0),FALSE)</f>
        <v>-1.237964561907791</v>
      </c>
      <c r="F272" s="79">
        <f>VLOOKUP($A272,InflationMeasures!$A$2:$LM$3000,MATCH(F$2,InflationMeasures!$A$2:$LM$2,0),FALSE)</f>
        <v>4.8210488494715875</v>
      </c>
      <c r="G272" s="25">
        <v>44696</v>
      </c>
      <c r="H272" s="24">
        <f t="shared" ref="H272" si="13">$L$29*B272 + (1-$L$29)*(C272+D272+1.5*(F272-D272)+$L$31*E272)</f>
        <v>5.9733909932534859</v>
      </c>
      <c r="I272" s="24" t="e">
        <f>VLOOKUP($A272,FedFundsRates!$A$2:$MM$3000,MATCH("FedFundsRate",FedFundsRates!$A$2:$MM$2,0),FALSE)</f>
        <v>#N/A</v>
      </c>
    </row>
  </sheetData>
  <pageMargins left="0.7" right="0.7" top="0.75" bottom="0.75" header="0.3" footer="0.3"/>
  <ignoredErrors>
    <ignoredError sqref="I26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R39"/>
  <sheetViews>
    <sheetView showGridLines="0" zoomScaleNormal="100" workbookViewId="0">
      <pane ySplit="12" topLeftCell="A13" activePane="bottomLeft" state="frozen"/>
      <selection pane="bottomLeft" activeCell="I11" sqref="I11"/>
    </sheetView>
  </sheetViews>
  <sheetFormatPr defaultColWidth="9.140625" defaultRowHeight="15" x14ac:dyDescent="0.25"/>
  <cols>
    <col min="1" max="1" width="4" style="29" customWidth="1"/>
    <col min="2" max="2" width="16.5703125" style="29" customWidth="1"/>
    <col min="3" max="3" width="11.85546875" style="29" customWidth="1"/>
    <col min="4" max="10" width="9.140625" style="29"/>
    <col min="11" max="11" width="102.42578125" style="29" customWidth="1"/>
    <col min="12" max="12" width="18.42578125" style="29" customWidth="1"/>
    <col min="13" max="13" width="22.42578125" style="29" customWidth="1"/>
    <col min="14" max="18" width="18.42578125" style="29" customWidth="1"/>
    <col min="19" max="16384" width="9.140625" style="29"/>
  </cols>
  <sheetData>
    <row r="1" spans="1:18" ht="23.25" x14ac:dyDescent="0.35">
      <c r="A1" s="46" t="s">
        <v>111</v>
      </c>
      <c r="I1" s="46" t="s">
        <v>153</v>
      </c>
      <c r="K1" s="42" t="s">
        <v>106</v>
      </c>
      <c r="L1" s="43"/>
      <c r="M1" s="43"/>
    </row>
    <row r="2" spans="1:18" ht="18.75" x14ac:dyDescent="0.3">
      <c r="B2" s="41" t="s">
        <v>113</v>
      </c>
      <c r="C2" s="41"/>
      <c r="K2" s="44" t="s">
        <v>103</v>
      </c>
      <c r="L2" s="43"/>
      <c r="M2" s="43"/>
    </row>
    <row r="3" spans="1:18" ht="18.75" customHeight="1" x14ac:dyDescent="0.3">
      <c r="C3" s="70" t="s">
        <v>147</v>
      </c>
      <c r="D3" s="92" t="s">
        <v>104</v>
      </c>
      <c r="E3" s="93"/>
      <c r="F3" s="93"/>
      <c r="G3" s="93"/>
      <c r="H3" s="94"/>
      <c r="K3" s="43" t="s">
        <v>0</v>
      </c>
      <c r="L3" s="45">
        <f>VLOOKUP($L$12,NaturalRateMeasures!$A$2:$CZ$2520,MATCH($K3,NaturalRateMeasures!$A$2:$CZ$2,0),FALSE)</f>
        <v>2</v>
      </c>
      <c r="M3" s="44" t="s">
        <v>107</v>
      </c>
      <c r="N3" s="43"/>
      <c r="O3" s="43"/>
      <c r="P3" s="43"/>
      <c r="Q3" s="43"/>
    </row>
    <row r="4" spans="1:18" ht="18.75" customHeight="1" x14ac:dyDescent="0.25">
      <c r="C4" s="49" t="s">
        <v>146</v>
      </c>
      <c r="D4" s="69" t="s">
        <v>144</v>
      </c>
      <c r="E4" s="69" t="s">
        <v>112</v>
      </c>
      <c r="F4" s="69" t="s">
        <v>145</v>
      </c>
      <c r="G4" s="69" t="s">
        <v>95</v>
      </c>
      <c r="H4" s="69" t="s">
        <v>96</v>
      </c>
      <c r="K4" s="43" t="s">
        <v>5</v>
      </c>
      <c r="L4" s="65">
        <f>VLOOKUP($L$12,NaturalRateMeasures!$A$2:$CZ$2520,MATCH($K4,NaturalRateMeasures!$A$2:$CZ$2,0),FALSE)</f>
        <v>0.375</v>
      </c>
      <c r="M4" s="65" t="s">
        <v>12</v>
      </c>
      <c r="N4" s="43" t="s">
        <v>13</v>
      </c>
      <c r="O4" s="17" t="s">
        <v>15</v>
      </c>
      <c r="P4" s="43" t="s">
        <v>14</v>
      </c>
      <c r="Q4" s="43" t="s">
        <v>93</v>
      </c>
      <c r="R4" s="43" t="s">
        <v>9</v>
      </c>
    </row>
    <row r="5" spans="1:18" ht="15" customHeight="1" x14ac:dyDescent="0.25">
      <c r="A5" s="90" t="s">
        <v>108</v>
      </c>
      <c r="B5" s="31">
        <v>0.02</v>
      </c>
      <c r="C5" s="30">
        <f t="shared" ref="C5:H5" si="0">$L$23*$L$9+(1-$L$23)*($L3 + $L$25 + 1.5*($L$19 - $L$25) + $L$24*M$5)</f>
        <v>8.528160018242076</v>
      </c>
      <c r="D5" s="30">
        <f t="shared" si="0"/>
        <v>9.1181600182420759</v>
      </c>
      <c r="E5" s="30">
        <f t="shared" si="0"/>
        <v>9.2457166327381017</v>
      </c>
      <c r="F5" s="30">
        <f t="shared" si="0"/>
        <v>9.0812044080732424</v>
      </c>
      <c r="G5" s="30">
        <f t="shared" si="0"/>
        <v>8.6855220930886397</v>
      </c>
      <c r="H5" s="30">
        <f t="shared" si="0"/>
        <v>7.6125909932534856</v>
      </c>
      <c r="K5" s="43" t="s">
        <v>88</v>
      </c>
      <c r="L5" s="65">
        <f>VLOOKUP($L$12,NaturalRateMeasures!$A$2:$CZ$2520,MATCH($K5,NaturalRateMeasures!$A$2:$CZ$2,0),FALSE)</f>
        <v>2.9254316843366501E-2</v>
      </c>
      <c r="M5" s="65">
        <f>VLOOKUP($L$12,GapMeasures!$A$2:$BN$2520,MATCH($M4,GapMeasures!$A$2:$BN$2,0),FALSE)</f>
        <v>0.59317348806938774</v>
      </c>
      <c r="N5" s="65">
        <f>VLOOKUP($L$12,GapMeasures!$A$2:$BN$2520,MATCH($N4,GapMeasures!$A$2:$BN$2,0),FALSE)</f>
        <v>1.7731734880693883</v>
      </c>
      <c r="O5" s="65">
        <f>VLOOKUP($L$12,GapMeasures!$A$2:$BN$2520,MATCH($O4,GapMeasures!$A$2:$BN$2,0),FALSE)</f>
        <v>2.0282867170614405</v>
      </c>
      <c r="P5" s="65">
        <f>VLOOKUP($L$12,GapMeasures!$A$2:$BN$2520,MATCH($P4,GapMeasures!$A$2:$BN$2,0),FALSE)</f>
        <v>1.699262267731722</v>
      </c>
      <c r="Q5" s="65">
        <f>VLOOKUP($L$12,GapMeasures!$A$2:$BN$2520,MATCH($Q4,GapMeasures!$A$2:$BN$2,0),FALSE)</f>
        <v>0.90789763776251675</v>
      </c>
      <c r="R5" s="65">
        <f>VLOOKUP($L$12,GapMeasures!$A$2:$BN$2520,MATCH($R4,GapMeasures!$A$2:$BN$2,0),FALSE)</f>
        <v>-1.237964561907791</v>
      </c>
    </row>
    <row r="6" spans="1:18" ht="15" customHeight="1" x14ac:dyDescent="0.25">
      <c r="A6" s="91"/>
      <c r="B6" s="29" t="s">
        <v>100</v>
      </c>
      <c r="C6" s="30">
        <f t="shared" ref="C6:C9" si="1">$L$23*$L$9+(1-$L$23)*($L4 + $L$25 + 1.5*($L$19 - $L$25) + $L$24*M$5)</f>
        <v>6.9031600182420751</v>
      </c>
      <c r="D6" s="30">
        <f t="shared" ref="D6:H9" si="2">$L$23*$L$9+(1-$L$23)*($L4 + $L$25 + 1.5*($L$19 - $L$25) + $L$24*N$5)</f>
        <v>7.4931600182420759</v>
      </c>
      <c r="E6" s="30">
        <f t="shared" si="2"/>
        <v>7.6207166327381017</v>
      </c>
      <c r="F6" s="30">
        <f t="shared" si="2"/>
        <v>7.4562044080732424</v>
      </c>
      <c r="G6" s="30">
        <f t="shared" si="2"/>
        <v>7.0605220930886397</v>
      </c>
      <c r="H6" s="30">
        <f t="shared" si="2"/>
        <v>5.9875909932534856</v>
      </c>
      <c r="K6" s="43" t="s">
        <v>6</v>
      </c>
      <c r="L6" s="65">
        <f>VLOOKUP($L$12,NaturalRateMeasures!$A$2:$CZ$2520,MATCH($K6,NaturalRateMeasures!$A$2:$CZ$2,0),FALSE)</f>
        <v>0.36080000000000001</v>
      </c>
      <c r="M6" s="43"/>
      <c r="N6" s="43"/>
      <c r="O6" s="43"/>
      <c r="P6" s="43"/>
      <c r="Q6" s="43"/>
    </row>
    <row r="7" spans="1:18" x14ac:dyDescent="0.25">
      <c r="A7" s="91"/>
      <c r="B7" s="29" t="s">
        <v>97</v>
      </c>
      <c r="C7" s="30">
        <f t="shared" si="1"/>
        <v>6.5574143350854417</v>
      </c>
      <c r="D7" s="30">
        <f t="shared" si="2"/>
        <v>7.1474143350854416</v>
      </c>
      <c r="E7" s="30">
        <f t="shared" si="2"/>
        <v>7.2749709495814683</v>
      </c>
      <c r="F7" s="30">
        <f t="shared" si="2"/>
        <v>7.1104587249166089</v>
      </c>
      <c r="G7" s="30">
        <f t="shared" si="2"/>
        <v>6.7147764099320062</v>
      </c>
      <c r="H7" s="30">
        <f t="shared" si="2"/>
        <v>5.6418453100968522</v>
      </c>
      <c r="K7" s="43" t="s">
        <v>89</v>
      </c>
      <c r="L7" s="65">
        <f>VLOOKUP($L$12,NaturalRateMeasures!$A$2:$CZ$2520,MATCH($K7,NaturalRateMeasures!$A$2:$CZ$2,0),FALSE)</f>
        <v>0.32915699433044399</v>
      </c>
      <c r="M7" s="43"/>
      <c r="N7" s="43"/>
      <c r="O7" s="43"/>
      <c r="P7" s="43"/>
      <c r="Q7" s="43"/>
    </row>
    <row r="8" spans="1:18" ht="18.75" x14ac:dyDescent="0.3">
      <c r="A8" s="91"/>
      <c r="B8" s="29" t="s">
        <v>98</v>
      </c>
      <c r="C8" s="30">
        <f t="shared" si="1"/>
        <v>6.8889600182420754</v>
      </c>
      <c r="D8" s="30">
        <f t="shared" si="2"/>
        <v>7.4789600182420752</v>
      </c>
      <c r="E8" s="30">
        <f t="shared" si="2"/>
        <v>7.606516632738102</v>
      </c>
      <c r="F8" s="30">
        <f t="shared" si="2"/>
        <v>7.4420044080732426</v>
      </c>
      <c r="G8" s="30">
        <f t="shared" si="2"/>
        <v>7.0463220930886399</v>
      </c>
      <c r="H8" s="30">
        <f t="shared" si="2"/>
        <v>5.9733909932534859</v>
      </c>
      <c r="K8" s="44" t="s">
        <v>115</v>
      </c>
      <c r="M8" s="43"/>
    </row>
    <row r="9" spans="1:18" x14ac:dyDescent="0.25">
      <c r="A9" s="91"/>
      <c r="B9" s="29" t="s">
        <v>99</v>
      </c>
      <c r="C9" s="30">
        <f t="shared" si="1"/>
        <v>6.8573170125725191</v>
      </c>
      <c r="D9" s="30">
        <f t="shared" si="2"/>
        <v>7.447317012572519</v>
      </c>
      <c r="E9" s="30">
        <f t="shared" si="2"/>
        <v>7.5748736270685457</v>
      </c>
      <c r="F9" s="30">
        <f t="shared" si="2"/>
        <v>7.4103614024036863</v>
      </c>
      <c r="G9" s="30">
        <f t="shared" si="2"/>
        <v>7.0146790874190836</v>
      </c>
      <c r="H9" s="30">
        <f t="shared" si="2"/>
        <v>5.9417479875839296</v>
      </c>
      <c r="K9" s="43" t="s">
        <v>3</v>
      </c>
      <c r="L9" s="65">
        <f>VLOOKUP($L$12,FedFundsRates!$A$2:$C$2520,MATCH($K9,FedFundsRates!$A$2:$C$2,0),FALSE)</f>
        <v>0.12</v>
      </c>
      <c r="M9" s="43"/>
      <c r="R9" s="43"/>
    </row>
    <row r="10" spans="1:18" ht="15" customHeight="1" x14ac:dyDescent="0.25">
      <c r="R10" s="43"/>
    </row>
    <row r="11" spans="1:18" ht="18" customHeight="1" x14ac:dyDescent="0.35">
      <c r="A11" s="29" t="s">
        <v>110</v>
      </c>
      <c r="K11" s="51"/>
      <c r="L11" s="47"/>
    </row>
    <row r="12" spans="1:18" ht="18.75" customHeight="1" x14ac:dyDescent="0.25">
      <c r="A12" s="29" t="s">
        <v>109</v>
      </c>
      <c r="K12" s="52" t="s">
        <v>122</v>
      </c>
      <c r="L12" s="50">
        <v>44696</v>
      </c>
    </row>
    <row r="13" spans="1:18" ht="18.75" customHeight="1" x14ac:dyDescent="0.25">
      <c r="K13" s="53"/>
      <c r="M13" s="63" t="s">
        <v>123</v>
      </c>
    </row>
    <row r="14" spans="1:18" ht="72" customHeight="1" x14ac:dyDescent="0.25">
      <c r="K14" s="57" t="s">
        <v>140</v>
      </c>
      <c r="L14" s="58"/>
      <c r="M14" s="52" t="s">
        <v>143</v>
      </c>
      <c r="N14" s="87">
        <v>0.33</v>
      </c>
      <c r="O14" s="43"/>
      <c r="P14" s="43"/>
      <c r="Q14" s="43"/>
      <c r="R14" s="43"/>
    </row>
    <row r="15" spans="1:18" ht="45" x14ac:dyDescent="0.25">
      <c r="K15" s="59" t="s">
        <v>143</v>
      </c>
      <c r="L15" s="62">
        <f>N14</f>
        <v>0.33</v>
      </c>
      <c r="M15" s="61" t="s">
        <v>130</v>
      </c>
      <c r="N15" s="86">
        <v>0.74829999999999997</v>
      </c>
      <c r="O15" s="43"/>
      <c r="P15" s="43"/>
      <c r="Q15" s="43"/>
      <c r="R15" s="43"/>
    </row>
    <row r="16" spans="1:18" ht="45" x14ac:dyDescent="0.25">
      <c r="K16" s="57"/>
      <c r="L16" s="58"/>
      <c r="M16" s="54" t="s">
        <v>131</v>
      </c>
      <c r="N16" s="87">
        <v>0.375</v>
      </c>
      <c r="O16" s="43"/>
      <c r="P16" s="43"/>
      <c r="Q16" s="43"/>
      <c r="R16" s="43"/>
    </row>
    <row r="17" spans="11:18" x14ac:dyDescent="0.25">
      <c r="K17" s="53"/>
      <c r="M17" s="63" t="s">
        <v>124</v>
      </c>
      <c r="N17" s="43"/>
      <c r="O17" s="43"/>
      <c r="P17" s="43"/>
      <c r="Q17" s="43"/>
      <c r="R17" s="43"/>
    </row>
    <row r="18" spans="11:18" ht="18.75" x14ac:dyDescent="0.3">
      <c r="K18" s="55" t="s">
        <v>114</v>
      </c>
      <c r="L18" s="47"/>
      <c r="M18" s="54" t="s">
        <v>26</v>
      </c>
      <c r="N18" s="64">
        <f>VLOOKUP($L$12,InflationMeasures!$A$2:$CI$2520,MATCH($M18,InflationMeasures!$A$2:$CI$2,0),FALSE)</f>
        <v>4.8210488494715875</v>
      </c>
      <c r="O18" s="43"/>
      <c r="P18" s="43"/>
      <c r="Q18" s="43"/>
      <c r="R18" s="43"/>
    </row>
    <row r="19" spans="11:18" x14ac:dyDescent="0.25">
      <c r="K19" s="54" t="s">
        <v>26</v>
      </c>
      <c r="L19" s="64">
        <f>VLOOKUP($L$12,InflationMeasures!$A$2:$CI$2520,MATCH($K19,InflationMeasures!$A$2:$CI$2,0),FALSE)</f>
        <v>4.8210488494715875</v>
      </c>
      <c r="M19" s="54" t="s">
        <v>27</v>
      </c>
      <c r="N19" s="64">
        <f>VLOOKUP($L$12,InflationMeasures!$A$2:$CI$2520,MATCH($M19,InflationMeasures!$A$2:$CI$2,0),FALSE)</f>
        <v>6.171122117807859</v>
      </c>
      <c r="O19" s="43"/>
      <c r="P19" s="43"/>
      <c r="Q19" s="43"/>
      <c r="R19" s="43"/>
    </row>
    <row r="20" spans="11:18" ht="30" x14ac:dyDescent="0.25">
      <c r="K20" s="52" t="s">
        <v>129</v>
      </c>
      <c r="L20" s="48"/>
      <c r="M20" s="54" t="s">
        <v>28</v>
      </c>
      <c r="N20" s="64">
        <f>VLOOKUP($L$12,InflationMeasures!$A$2:$CI$2520,MATCH($M20,InflationMeasures!$A$2:$CI$2,0),FALSE)</f>
        <v>3.3213367746781186</v>
      </c>
      <c r="O20" s="43"/>
      <c r="P20" s="43"/>
      <c r="Q20" s="43"/>
      <c r="R20" s="43"/>
    </row>
    <row r="21" spans="11:18" ht="18.75" customHeight="1" x14ac:dyDescent="0.25">
      <c r="K21" s="53"/>
    </row>
    <row r="22" spans="11:18" ht="18.75" customHeight="1" x14ac:dyDescent="0.35">
      <c r="K22" s="56" t="s">
        <v>105</v>
      </c>
      <c r="L22" s="47"/>
    </row>
    <row r="23" spans="11:18" ht="15" customHeight="1" x14ac:dyDescent="0.25">
      <c r="K23" s="52" t="s">
        <v>121</v>
      </c>
      <c r="L23" s="48">
        <v>0</v>
      </c>
    </row>
    <row r="24" spans="11:18" ht="30" x14ac:dyDescent="0.25">
      <c r="K24" s="52" t="s">
        <v>119</v>
      </c>
      <c r="L24" s="48">
        <v>0.5</v>
      </c>
    </row>
    <row r="25" spans="11:18" x14ac:dyDescent="0.25">
      <c r="K25" s="52" t="s">
        <v>120</v>
      </c>
      <c r="L25" s="48">
        <v>2</v>
      </c>
    </row>
    <row r="28" spans="11:18" ht="21" x14ac:dyDescent="0.35">
      <c r="K28" s="33" t="s">
        <v>101</v>
      </c>
    </row>
    <row r="29" spans="11:18" ht="21" x14ac:dyDescent="0.3">
      <c r="K29" s="32" t="s">
        <v>102</v>
      </c>
    </row>
    <row r="30" spans="11:18" ht="18.75" x14ac:dyDescent="0.3">
      <c r="K30" s="32" t="s">
        <v>117</v>
      </c>
    </row>
    <row r="31" spans="11:18" ht="18.75" x14ac:dyDescent="0.3">
      <c r="K31" s="32" t="s">
        <v>118</v>
      </c>
    </row>
    <row r="32" spans="11:18" ht="21" x14ac:dyDescent="0.35">
      <c r="K32" s="33" t="s">
        <v>116</v>
      </c>
      <c r="M32" s="33"/>
    </row>
    <row r="33" spans="11:13" ht="21" x14ac:dyDescent="0.3">
      <c r="K33" s="34" t="s">
        <v>133</v>
      </c>
      <c r="M33" s="32"/>
    </row>
    <row r="34" spans="11:13" ht="21" x14ac:dyDescent="0.3">
      <c r="K34" s="35" t="s">
        <v>134</v>
      </c>
      <c r="M34" s="32"/>
    </row>
    <row r="35" spans="11:13" ht="21" x14ac:dyDescent="0.3">
      <c r="K35" s="36" t="s">
        <v>135</v>
      </c>
      <c r="M35" s="32"/>
    </row>
    <row r="36" spans="11:13" ht="21" x14ac:dyDescent="0.3">
      <c r="K36" s="37" t="s">
        <v>136</v>
      </c>
      <c r="M36" s="37"/>
    </row>
    <row r="37" spans="11:13" ht="21" x14ac:dyDescent="0.3">
      <c r="K37" s="38" t="s">
        <v>137</v>
      </c>
      <c r="M37" s="37"/>
    </row>
    <row r="38" spans="11:13" ht="21" x14ac:dyDescent="0.3">
      <c r="K38" s="39" t="s">
        <v>138</v>
      </c>
      <c r="M38" s="37"/>
    </row>
    <row r="39" spans="11:13" ht="21" x14ac:dyDescent="0.3">
      <c r="K39" s="40" t="s">
        <v>139</v>
      </c>
      <c r="M39" s="37"/>
    </row>
  </sheetData>
  <mergeCells count="2">
    <mergeCell ref="A5:A9"/>
    <mergeCell ref="D3:H3"/>
  </mergeCells>
  <conditionalFormatting sqref="D5:H9">
    <cfRule type="expression" dxfId="23" priority="385">
      <formula>D5-$L$15&lt;=-1.25</formula>
    </cfRule>
    <cfRule type="expression" dxfId="22" priority="386">
      <formula>AND(D5-$L$15&gt;-1.25,D5-$L$15&lt;=-0.75)</formula>
    </cfRule>
    <cfRule type="expression" dxfId="21" priority="387">
      <formula>AND(D5-$L$15&gt;-0.75,D5-$L$15&lt;=-0.25)</formula>
    </cfRule>
    <cfRule type="expression" dxfId="20" priority="388">
      <formula>AND(D5-$L$15&gt;0.25,D5-$L$15&lt;=0.75)</formula>
    </cfRule>
    <cfRule type="expression" dxfId="19" priority="389">
      <formula>AND(D5-$L$15&gt;0.75,D5-$L$15&lt;=1.25)</formula>
    </cfRule>
    <cfRule type="expression" dxfId="18" priority="390">
      <formula>D5-$L$15&gt;1.25</formula>
    </cfRule>
  </conditionalFormatting>
  <conditionalFormatting sqref="C5:C9">
    <cfRule type="expression" dxfId="17" priority="1">
      <formula>C5-$L$15&lt;=-1.25</formula>
    </cfRule>
    <cfRule type="expression" dxfId="16" priority="2">
      <formula>AND(C5-$L$15&gt;-1.25,C5-$L$15&lt;=-0.75)</formula>
    </cfRule>
    <cfRule type="expression" dxfId="15" priority="3">
      <formula>AND(C5-$L$15&gt;-0.75,C5-$L$15&lt;=-0.25)</formula>
    </cfRule>
    <cfRule type="expression" dxfId="14" priority="4">
      <formula>AND(C5-$L$15&gt;0.25,C5-$L$15&lt;=0.75)</formula>
    </cfRule>
    <cfRule type="expression" dxfId="13" priority="5">
      <formula>AND(C5-$L$15&gt;0.75,C5-$L$15&lt;=1.25)</formula>
    </cfRule>
    <cfRule type="expression" dxfId="12" priority="6">
      <formula>C5-$L$15&gt;1.25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"/>
  <sheetViews>
    <sheetView topLeftCell="B1" workbookViewId="0">
      <pane ySplit="12" topLeftCell="A13" activePane="bottomLeft" state="frozen"/>
      <selection pane="bottomLeft" activeCell="N15" sqref="N15"/>
    </sheetView>
  </sheetViews>
  <sheetFormatPr defaultColWidth="9.140625" defaultRowHeight="15" x14ac:dyDescent="0.25"/>
  <cols>
    <col min="1" max="1" width="4" style="29" customWidth="1"/>
    <col min="2" max="2" width="16.5703125" style="29" customWidth="1"/>
    <col min="3" max="3" width="11.85546875" style="29" customWidth="1"/>
    <col min="4" max="10" width="9.140625" style="29"/>
    <col min="11" max="11" width="102.42578125" style="29" customWidth="1"/>
    <col min="12" max="12" width="17.85546875" style="29" customWidth="1"/>
    <col min="13" max="13" width="22.42578125" style="29" customWidth="1"/>
    <col min="14" max="14" width="17" style="29" customWidth="1"/>
    <col min="15" max="17" width="17.7109375" style="29" customWidth="1"/>
    <col min="18" max="18" width="10.85546875" style="29" customWidth="1"/>
    <col min="19" max="16384" width="9.140625" style="29"/>
  </cols>
  <sheetData>
    <row r="1" spans="1:18" ht="23.25" x14ac:dyDescent="0.35">
      <c r="A1" s="46" t="s">
        <v>111</v>
      </c>
      <c r="I1" s="46" t="s">
        <v>152</v>
      </c>
      <c r="K1" s="42" t="s">
        <v>106</v>
      </c>
      <c r="L1" s="43"/>
      <c r="M1" s="43"/>
    </row>
    <row r="2" spans="1:18" ht="18.75" x14ac:dyDescent="0.3">
      <c r="B2" s="41" t="s">
        <v>113</v>
      </c>
      <c r="C2" s="41"/>
      <c r="K2" s="44" t="s">
        <v>103</v>
      </c>
      <c r="L2" s="43"/>
      <c r="M2" s="43"/>
    </row>
    <row r="3" spans="1:18" ht="18.75" customHeight="1" x14ac:dyDescent="0.3">
      <c r="C3" s="70" t="s">
        <v>147</v>
      </c>
      <c r="D3" s="92" t="s">
        <v>104</v>
      </c>
      <c r="E3" s="93"/>
      <c r="F3" s="93"/>
      <c r="G3" s="93"/>
      <c r="H3" s="94"/>
      <c r="K3" s="43" t="s">
        <v>0</v>
      </c>
      <c r="L3" s="45">
        <f>VLOOKUP($L$12,NaturalRateMeasures!$A$2:$CZ$2520,MATCH($K3,NaturalRateMeasures!$A$2:$CZ$2,0),FALSE)</f>
        <v>2</v>
      </c>
      <c r="M3" s="44" t="s">
        <v>107</v>
      </c>
      <c r="N3" s="43"/>
      <c r="O3" s="43"/>
      <c r="P3" s="43"/>
      <c r="Q3" s="43"/>
    </row>
    <row r="4" spans="1:18" ht="18.75" customHeight="1" x14ac:dyDescent="0.25">
      <c r="C4" s="49" t="s">
        <v>146</v>
      </c>
      <c r="D4" s="69" t="s">
        <v>144</v>
      </c>
      <c r="E4" s="69" t="s">
        <v>112</v>
      </c>
      <c r="F4" s="69" t="s">
        <v>145</v>
      </c>
      <c r="G4" s="69" t="s">
        <v>95</v>
      </c>
      <c r="H4" s="69" t="s">
        <v>96</v>
      </c>
      <c r="K4" s="43" t="s">
        <v>5</v>
      </c>
      <c r="L4" s="65">
        <f>VLOOKUP($L$12,NaturalRateMeasures!$A$2:$CZ$2520,MATCH($K4,NaturalRateMeasures!$A$2:$CZ$2,0),FALSE)</f>
        <v>0.5</v>
      </c>
      <c r="M4" s="65" t="s">
        <v>12</v>
      </c>
      <c r="N4" s="43" t="s">
        <v>13</v>
      </c>
      <c r="O4" s="17" t="s">
        <v>15</v>
      </c>
      <c r="P4" s="43" t="s">
        <v>14</v>
      </c>
      <c r="Q4" s="43" t="s">
        <v>93</v>
      </c>
      <c r="R4" s="43" t="s">
        <v>9</v>
      </c>
    </row>
    <row r="5" spans="1:18" ht="15" customHeight="1" x14ac:dyDescent="0.25">
      <c r="A5" s="90" t="s">
        <v>108</v>
      </c>
      <c r="B5" s="31">
        <v>0.02</v>
      </c>
      <c r="C5" s="30">
        <f t="shared" ref="C5:H9" si="0">$L$23*$L$9+(1-$L$23)*($L3 + $L$25 + 1.5*($L$19 - $L$25) + $L$24*M$5)</f>
        <v>7.6653078639884544</v>
      </c>
      <c r="D5" s="30">
        <f t="shared" si="0"/>
        <v>8.098641197321788</v>
      </c>
      <c r="E5" s="30">
        <f t="shared" si="0"/>
        <v>8.2876350572391324</v>
      </c>
      <c r="F5" s="30">
        <f t="shared" si="0"/>
        <v>8.147525671915556</v>
      </c>
      <c r="G5" s="30">
        <f t="shared" si="0"/>
        <v>7.3346434227634489</v>
      </c>
      <c r="H5" s="30">
        <f t="shared" si="0"/>
        <v>7.7310071454920646</v>
      </c>
      <c r="K5" s="43" t="s">
        <v>88</v>
      </c>
      <c r="L5" s="65">
        <f>VLOOKUP($L$12,NaturalRateMeasures!$A$2:$CZ$2520,MATCH($K5,NaturalRateMeasures!$A$2:$CZ$2,0),FALSE)</f>
        <v>2.9254316843366501E-2</v>
      </c>
      <c r="M5" s="65">
        <f>VLOOKUP($L$12,GapMeasures!$A$2:$BN$2520,MATCH($M4,GapMeasures!$A$2:$BN$2,0),FALSE)</f>
        <v>-0.43333333333333357</v>
      </c>
      <c r="N5" s="65">
        <f>VLOOKUP($L$12,GapMeasures!$A$2:$BN$2520,MATCH($N4,GapMeasures!$A$2:$BN$2,0),FALSE)</f>
        <v>0.43333333333333357</v>
      </c>
      <c r="O5" s="65">
        <f>VLOOKUP($L$12,GapMeasures!$A$2:$BN$2520,MATCH($O4,GapMeasures!$A$2:$BN$2,0),FALSE)</f>
        <v>0.81132105316802083</v>
      </c>
      <c r="P5" s="65">
        <f>VLOOKUP($L$12,GapMeasures!$A$2:$BN$2520,MATCH($P4,GapMeasures!$A$2:$BN$2,0),FALSE)</f>
        <v>0.53110228252086988</v>
      </c>
      <c r="Q5" s="65">
        <f>VLOOKUP($L$12,GapMeasures!$A$2:$BN$2520,MATCH($Q4,GapMeasures!$A$2:$BN$2,0),FALSE)</f>
        <v>-1.0946622157833445</v>
      </c>
      <c r="R5" s="65">
        <f>VLOOKUP($L$12,GapMeasures!$A$2:$BN$2520,MATCH($R4,GapMeasures!$A$2:$BN$2,0),FALSE)</f>
        <v>-0.30193477032611332</v>
      </c>
    </row>
    <row r="6" spans="1:18" ht="15" customHeight="1" x14ac:dyDescent="0.25">
      <c r="A6" s="91"/>
      <c r="B6" s="29" t="s">
        <v>100</v>
      </c>
      <c r="C6" s="30">
        <f t="shared" si="0"/>
        <v>6.1653078639884544</v>
      </c>
      <c r="D6" s="30">
        <f t="shared" si="0"/>
        <v>6.598641197321788</v>
      </c>
      <c r="E6" s="30">
        <f t="shared" si="0"/>
        <v>6.7876350572391315</v>
      </c>
      <c r="F6" s="30">
        <f t="shared" si="0"/>
        <v>6.647525671915556</v>
      </c>
      <c r="G6" s="30">
        <f t="shared" si="0"/>
        <v>5.8346434227634489</v>
      </c>
      <c r="H6" s="30">
        <f t="shared" si="0"/>
        <v>6.2310071454920646</v>
      </c>
      <c r="K6" s="43" t="s">
        <v>6</v>
      </c>
      <c r="L6" s="65">
        <f>VLOOKUP($L$12,NaturalRateMeasures!$A$2:$CZ$2520,MATCH($K6,NaturalRateMeasures!$A$2:$CZ$2,0),FALSE)</f>
        <v>0.36080000000000001</v>
      </c>
      <c r="M6" s="43"/>
      <c r="N6" s="43"/>
      <c r="O6" s="43"/>
      <c r="P6" s="43"/>
      <c r="Q6" s="43"/>
    </row>
    <row r="7" spans="1:18" x14ac:dyDescent="0.25">
      <c r="A7" s="91"/>
      <c r="B7" s="29" t="s">
        <v>97</v>
      </c>
      <c r="C7" s="30">
        <f t="shared" si="0"/>
        <v>5.6945621808318219</v>
      </c>
      <c r="D7" s="30">
        <f t="shared" si="0"/>
        <v>6.1278955141651554</v>
      </c>
      <c r="E7" s="30">
        <f t="shared" si="0"/>
        <v>6.316889374082499</v>
      </c>
      <c r="F7" s="30">
        <f t="shared" si="0"/>
        <v>6.1767799887589234</v>
      </c>
      <c r="G7" s="30">
        <f t="shared" si="0"/>
        <v>5.3638977396068164</v>
      </c>
      <c r="H7" s="30">
        <f t="shared" si="0"/>
        <v>5.760261462335432</v>
      </c>
      <c r="K7" s="43" t="s">
        <v>89</v>
      </c>
      <c r="L7" s="65">
        <f>VLOOKUP($L$12,NaturalRateMeasures!$A$2:$CZ$2520,MATCH($K7,NaturalRateMeasures!$A$2:$CZ$2,0),FALSE)</f>
        <v>0.32915699433044399</v>
      </c>
      <c r="M7" s="43"/>
      <c r="N7" s="43"/>
      <c r="O7" s="43"/>
      <c r="P7" s="43"/>
      <c r="Q7" s="43"/>
    </row>
    <row r="8" spans="1:18" ht="18.75" x14ac:dyDescent="0.3">
      <c r="A8" s="91"/>
      <c r="B8" s="29" t="s">
        <v>98</v>
      </c>
      <c r="C8" s="30">
        <f t="shared" si="0"/>
        <v>6.0261078639884555</v>
      </c>
      <c r="D8" s="30">
        <f t="shared" si="0"/>
        <v>6.4594411973217891</v>
      </c>
      <c r="E8" s="30">
        <f t="shared" si="0"/>
        <v>6.6484350572391326</v>
      </c>
      <c r="F8" s="30">
        <f t="shared" si="0"/>
        <v>6.5083256719155571</v>
      </c>
      <c r="G8" s="30">
        <f t="shared" si="0"/>
        <v>5.6954434227634501</v>
      </c>
      <c r="H8" s="30">
        <f t="shared" si="0"/>
        <v>6.0918071454920657</v>
      </c>
      <c r="K8" s="44" t="s">
        <v>115</v>
      </c>
      <c r="M8" s="43"/>
    </row>
    <row r="9" spans="1:18" x14ac:dyDescent="0.25">
      <c r="A9" s="91"/>
      <c r="B9" s="29" t="s">
        <v>99</v>
      </c>
      <c r="C9" s="30">
        <f t="shared" si="0"/>
        <v>5.9944648583188993</v>
      </c>
      <c r="D9" s="30">
        <f t="shared" si="0"/>
        <v>6.4277981916522329</v>
      </c>
      <c r="E9" s="30">
        <f t="shared" si="0"/>
        <v>6.6167920515695764</v>
      </c>
      <c r="F9" s="30">
        <f t="shared" si="0"/>
        <v>6.4766826662460009</v>
      </c>
      <c r="G9" s="30">
        <f t="shared" si="0"/>
        <v>5.6638004170938938</v>
      </c>
      <c r="H9" s="30">
        <f t="shared" si="0"/>
        <v>6.0601641398225095</v>
      </c>
      <c r="K9" s="43" t="s">
        <v>3</v>
      </c>
      <c r="L9" s="65">
        <f>VLOOKUP($L$12,FedFundsRates!$A$2:$C$2520,MATCH($K9,FedFundsRates!$A$2:$C$2,0),FALSE)</f>
        <v>9.0000000000000011E-2</v>
      </c>
      <c r="M9" s="43"/>
      <c r="R9" s="43"/>
    </row>
    <row r="10" spans="1:18" ht="15" customHeight="1" x14ac:dyDescent="0.25">
      <c r="R10" s="43"/>
    </row>
    <row r="11" spans="1:18" ht="67.5" customHeight="1" x14ac:dyDescent="0.35">
      <c r="A11" s="29" t="s">
        <v>141</v>
      </c>
      <c r="K11" s="51"/>
      <c r="L11" s="47"/>
    </row>
    <row r="12" spans="1:18" ht="18.75" customHeight="1" x14ac:dyDescent="0.25">
      <c r="A12" s="29" t="s">
        <v>142</v>
      </c>
      <c r="K12" s="52" t="s">
        <v>132</v>
      </c>
      <c r="L12" s="50">
        <v>44515</v>
      </c>
    </row>
    <row r="13" spans="1:18" ht="18.75" customHeight="1" x14ac:dyDescent="0.25">
      <c r="K13" s="53"/>
      <c r="M13" s="63" t="s">
        <v>127</v>
      </c>
    </row>
    <row r="14" spans="1:18" ht="72" customHeight="1" x14ac:dyDescent="0.25">
      <c r="K14" s="57" t="s">
        <v>126</v>
      </c>
      <c r="L14" s="58"/>
      <c r="M14" s="52" t="s">
        <v>128</v>
      </c>
      <c r="N14" s="47">
        <v>0.12</v>
      </c>
      <c r="O14" s="43"/>
      <c r="P14" s="43"/>
      <c r="Q14" s="43"/>
      <c r="R14" s="43"/>
    </row>
    <row r="15" spans="1:18" x14ac:dyDescent="0.25">
      <c r="K15" s="59" t="s">
        <v>2</v>
      </c>
      <c r="L15" s="60">
        <f>VLOOKUP($L$12,FedFundsRates!$A$2:$C$2520,MATCH($K15,FedFundsRates!$A$2:$C$2,0),FALSE)</f>
        <v>0.08</v>
      </c>
      <c r="M15" s="54"/>
      <c r="N15" s="47"/>
      <c r="O15" s="43"/>
      <c r="P15" s="43"/>
      <c r="Q15" s="43"/>
      <c r="R15" s="43"/>
    </row>
    <row r="16" spans="1:18" x14ac:dyDescent="0.25">
      <c r="K16" s="57"/>
      <c r="L16" s="58"/>
      <c r="M16" s="54"/>
      <c r="N16" s="47"/>
      <c r="O16" s="43"/>
      <c r="P16" s="43"/>
      <c r="Q16" s="43"/>
      <c r="R16" s="43"/>
    </row>
    <row r="17" spans="11:18" x14ac:dyDescent="0.25">
      <c r="K17" s="53"/>
      <c r="M17" s="63" t="s">
        <v>124</v>
      </c>
      <c r="N17" s="43"/>
      <c r="O17" s="43"/>
      <c r="P17" s="43"/>
      <c r="Q17" s="43"/>
      <c r="R17" s="43"/>
    </row>
    <row r="18" spans="11:18" ht="18.75" x14ac:dyDescent="0.3">
      <c r="K18" s="55" t="s">
        <v>114</v>
      </c>
      <c r="L18" s="47"/>
      <c r="M18" s="54" t="s">
        <v>26</v>
      </c>
      <c r="N18" s="64">
        <f>VLOOKUP($L$12,InflationMeasures!$A$2:$CI$2520,MATCH($M18,InflationMeasures!$A$2:$CI$2,0),FALSE)</f>
        <v>4.5879830204367478</v>
      </c>
      <c r="O18" s="43"/>
      <c r="P18" s="43"/>
      <c r="Q18" s="43"/>
      <c r="R18" s="43"/>
    </row>
    <row r="19" spans="11:18" x14ac:dyDescent="0.25">
      <c r="K19" s="54" t="s">
        <v>26</v>
      </c>
      <c r="L19" s="64">
        <f>VLOOKUP($L$12,InflationMeasures!$A$2:$CI$2520,MATCH($K19,InflationMeasures!$A$2:$CI$2,0),FALSE)</f>
        <v>4.5879830204367478</v>
      </c>
      <c r="M19" s="54" t="s">
        <v>27</v>
      </c>
      <c r="N19" s="64">
        <f>VLOOKUP($L$12,InflationMeasures!$A$2:$CI$2520,MATCH($M19,InflationMeasures!$A$2:$CI$2,0),FALSE)</f>
        <v>5.4972839682653207</v>
      </c>
      <c r="O19" s="43"/>
      <c r="P19" s="43"/>
      <c r="Q19" s="43"/>
      <c r="R19" s="43"/>
    </row>
    <row r="20" spans="11:18" ht="30" x14ac:dyDescent="0.25">
      <c r="K20" s="52" t="s">
        <v>125</v>
      </c>
      <c r="L20" s="48"/>
      <c r="M20" s="54" t="s">
        <v>28</v>
      </c>
      <c r="N20" s="64">
        <f>VLOOKUP($L$12,InflationMeasures!$A$2:$CI$2520,MATCH($M20,InflationMeasures!$A$2:$CI$2,0),FALSE)</f>
        <v>2.9253879486890177</v>
      </c>
      <c r="O20" s="43"/>
      <c r="P20" s="43"/>
      <c r="Q20" s="43"/>
      <c r="R20" s="43"/>
    </row>
    <row r="21" spans="11:18" ht="18.75" customHeight="1" x14ac:dyDescent="0.25">
      <c r="K21" s="53"/>
    </row>
    <row r="22" spans="11:18" ht="18.75" customHeight="1" x14ac:dyDescent="0.35">
      <c r="K22" s="56" t="s">
        <v>105</v>
      </c>
      <c r="L22" s="47"/>
    </row>
    <row r="23" spans="11:18" ht="15" customHeight="1" x14ac:dyDescent="0.25">
      <c r="K23" s="52" t="s">
        <v>121</v>
      </c>
      <c r="L23" s="48">
        <v>0</v>
      </c>
    </row>
    <row r="24" spans="11:18" ht="30" x14ac:dyDescent="0.25">
      <c r="K24" s="52" t="s">
        <v>119</v>
      </c>
      <c r="L24" s="48">
        <v>0.5</v>
      </c>
    </row>
    <row r="25" spans="11:18" x14ac:dyDescent="0.25">
      <c r="K25" s="52" t="s">
        <v>120</v>
      </c>
      <c r="L25" s="48">
        <v>2</v>
      </c>
    </row>
    <row r="28" spans="11:18" ht="21" x14ac:dyDescent="0.35">
      <c r="K28" s="33" t="s">
        <v>101</v>
      </c>
    </row>
    <row r="29" spans="11:18" ht="21" x14ac:dyDescent="0.3">
      <c r="K29" s="32" t="s">
        <v>102</v>
      </c>
    </row>
    <row r="30" spans="11:18" ht="18.75" x14ac:dyDescent="0.3">
      <c r="K30" s="32" t="s">
        <v>117</v>
      </c>
    </row>
    <row r="31" spans="11:18" ht="18.75" x14ac:dyDescent="0.3">
      <c r="K31" s="32" t="s">
        <v>118</v>
      </c>
    </row>
    <row r="32" spans="11:18" ht="21" x14ac:dyDescent="0.35">
      <c r="K32" s="33" t="s">
        <v>116</v>
      </c>
      <c r="M32" s="33"/>
    </row>
    <row r="33" spans="11:13" ht="21" x14ac:dyDescent="0.3">
      <c r="K33" s="34" t="s">
        <v>133</v>
      </c>
      <c r="M33" s="32"/>
    </row>
    <row r="34" spans="11:13" ht="21" x14ac:dyDescent="0.3">
      <c r="K34" s="35" t="s">
        <v>134</v>
      </c>
      <c r="M34" s="32"/>
    </row>
    <row r="35" spans="11:13" ht="21" x14ac:dyDescent="0.3">
      <c r="K35" s="36" t="s">
        <v>135</v>
      </c>
      <c r="M35" s="32"/>
    </row>
    <row r="36" spans="11:13" ht="21" x14ac:dyDescent="0.3">
      <c r="K36" s="37" t="s">
        <v>136</v>
      </c>
      <c r="M36" s="37"/>
    </row>
    <row r="37" spans="11:13" ht="21" x14ac:dyDescent="0.3">
      <c r="K37" s="38" t="s">
        <v>137</v>
      </c>
      <c r="M37" s="37"/>
    </row>
    <row r="38" spans="11:13" ht="21" x14ac:dyDescent="0.3">
      <c r="K38" s="39" t="s">
        <v>138</v>
      </c>
      <c r="M38" s="37"/>
    </row>
    <row r="39" spans="11:13" ht="21" x14ac:dyDescent="0.3">
      <c r="K39" s="40" t="s">
        <v>139</v>
      </c>
      <c r="M39" s="37"/>
    </row>
  </sheetData>
  <mergeCells count="2">
    <mergeCell ref="D3:H3"/>
    <mergeCell ref="A5:A9"/>
  </mergeCells>
  <conditionalFormatting sqref="D5:H9">
    <cfRule type="expression" dxfId="11" priority="7">
      <formula>D5-$L$15&lt;=-1.25</formula>
    </cfRule>
    <cfRule type="expression" dxfId="10" priority="8">
      <formula>AND(D5-$L$15&gt;-1.25,D5-$L$15&lt;=-0.75)</formula>
    </cfRule>
    <cfRule type="expression" dxfId="9" priority="9">
      <formula>AND(D5-$L$15&gt;-0.75,D5-$L$15&lt;=-0.25)</formula>
    </cfRule>
    <cfRule type="expression" dxfId="8" priority="10">
      <formula>AND(D5-$L$15&gt;0.25,D5-$L$15&lt;=0.75)</formula>
    </cfRule>
    <cfRule type="expression" dxfId="7" priority="11">
      <formula>AND(D5-$L$15&gt;0.75,D5-$L$15&lt;=1.25)</formula>
    </cfRule>
    <cfRule type="expression" dxfId="6" priority="12">
      <formula>D5-$L$15&gt;1.25</formula>
    </cfRule>
  </conditionalFormatting>
  <conditionalFormatting sqref="C5:C9">
    <cfRule type="expression" dxfId="5" priority="1">
      <formula>C5-$L$15&lt;=-1.25</formula>
    </cfRule>
    <cfRule type="expression" dxfId="4" priority="2">
      <formula>AND(C5-$L$15&gt;-1.25,C5-$L$15&lt;=-0.75)</formula>
    </cfRule>
    <cfRule type="expression" dxfId="3" priority="3">
      <formula>AND(C5-$L$15&gt;-0.75,C5-$L$15&lt;=-0.25)</formula>
    </cfRule>
    <cfRule type="expression" dxfId="2" priority="4">
      <formula>AND(C5-$L$15&gt;0.25,C5-$L$15&lt;=0.75)</formula>
    </cfRule>
    <cfRule type="expression" dxfId="1" priority="5">
      <formula>AND(C5-$L$15&gt;0.75,C5-$L$15&lt;=1.25)</formula>
    </cfRule>
    <cfRule type="expression" dxfId="0" priority="6">
      <formula>C5-$L$15&gt;1.25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S3:W4"/>
  <sheetViews>
    <sheetView zoomScale="75" zoomScaleNormal="75" workbookViewId="0">
      <selection activeCell="S20" sqref="S20"/>
    </sheetView>
  </sheetViews>
  <sheetFormatPr defaultRowHeight="15" x14ac:dyDescent="0.25"/>
  <cols>
    <col min="19" max="19" width="18.42578125" customWidth="1"/>
    <col min="21" max="21" width="11.85546875" customWidth="1"/>
  </cols>
  <sheetData>
    <row r="3" spans="19:23" ht="21" x14ac:dyDescent="0.35">
      <c r="S3" s="26" t="s">
        <v>86</v>
      </c>
      <c r="T3" s="4"/>
      <c r="U3" s="27">
        <f>FOMCTaylor93UR!N1</f>
        <v>44680</v>
      </c>
    </row>
    <row r="4" spans="19:23" x14ac:dyDescent="0.25">
      <c r="T4" s="11"/>
      <c r="U4" s="12"/>
      <c r="V4" s="16"/>
      <c r="W4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2"/>
  <sheetViews>
    <sheetView workbookViewId="0">
      <pane ySplit="5" topLeftCell="A204" activePane="bottomLeft" state="frozen"/>
      <selection pane="bottomLeft" activeCell="C2" sqref="C2"/>
    </sheetView>
  </sheetViews>
  <sheetFormatPr defaultColWidth="9.140625" defaultRowHeight="15" x14ac:dyDescent="0.25"/>
  <cols>
    <col min="1" max="1" width="10.7109375" style="28" customWidth="1"/>
    <col min="2" max="3" width="14.7109375" style="83" bestFit="1" customWidth="1"/>
    <col min="4" max="16384" width="9.140625" style="28"/>
  </cols>
  <sheetData>
    <row r="1" spans="1:3" x14ac:dyDescent="0.25">
      <c r="B1" s="83" t="s">
        <v>35</v>
      </c>
      <c r="C1" s="83" t="s">
        <v>36</v>
      </c>
    </row>
    <row r="2" spans="1:3" x14ac:dyDescent="0.25">
      <c r="B2" s="83" t="s">
        <v>0</v>
      </c>
      <c r="C2" s="83" t="s">
        <v>1</v>
      </c>
    </row>
    <row r="3" spans="1:3" x14ac:dyDescent="0.25">
      <c r="A3" s="1">
        <v>20135</v>
      </c>
      <c r="B3" s="83">
        <v>2</v>
      </c>
      <c r="C3" s="83" t="e">
        <f>NA()</f>
        <v>#N/A</v>
      </c>
    </row>
    <row r="4" spans="1:3" x14ac:dyDescent="0.25">
      <c r="A4" s="1">
        <v>20224</v>
      </c>
      <c r="B4" s="83">
        <v>2</v>
      </c>
      <c r="C4" s="83" t="e">
        <f>NA()</f>
        <v>#N/A</v>
      </c>
    </row>
    <row r="5" spans="1:3" x14ac:dyDescent="0.25">
      <c r="A5" s="1">
        <v>20316</v>
      </c>
      <c r="B5" s="83">
        <v>2</v>
      </c>
      <c r="C5" s="83" t="e">
        <f>NA()</f>
        <v>#N/A</v>
      </c>
    </row>
    <row r="6" spans="1:3" x14ac:dyDescent="0.25">
      <c r="A6" s="1">
        <v>20408</v>
      </c>
      <c r="B6" s="83">
        <v>2</v>
      </c>
      <c r="C6" s="83" t="e">
        <f>NA()</f>
        <v>#N/A</v>
      </c>
    </row>
    <row r="7" spans="1:3" x14ac:dyDescent="0.25">
      <c r="A7" s="1">
        <v>20500</v>
      </c>
      <c r="B7" s="83">
        <v>2</v>
      </c>
      <c r="C7" s="83" t="e">
        <f>NA()</f>
        <v>#N/A</v>
      </c>
    </row>
    <row r="8" spans="1:3" x14ac:dyDescent="0.25">
      <c r="A8" s="1">
        <v>20590</v>
      </c>
      <c r="B8" s="83">
        <v>2</v>
      </c>
      <c r="C8" s="83" t="e">
        <f>NA()</f>
        <v>#N/A</v>
      </c>
    </row>
    <row r="9" spans="1:3" x14ac:dyDescent="0.25">
      <c r="A9" s="1">
        <v>20682</v>
      </c>
      <c r="B9" s="83">
        <v>2</v>
      </c>
      <c r="C9" s="83" t="e">
        <f>NA()</f>
        <v>#N/A</v>
      </c>
    </row>
    <row r="10" spans="1:3" x14ac:dyDescent="0.25">
      <c r="A10" s="1">
        <v>20774</v>
      </c>
      <c r="B10" s="83">
        <v>2</v>
      </c>
      <c r="C10" s="83" t="e">
        <f>NA()</f>
        <v>#N/A</v>
      </c>
    </row>
    <row r="11" spans="1:3" x14ac:dyDescent="0.25">
      <c r="A11" s="1">
        <v>20866</v>
      </c>
      <c r="B11" s="83">
        <v>2</v>
      </c>
      <c r="C11" s="83" t="e">
        <f>NA()</f>
        <v>#N/A</v>
      </c>
    </row>
    <row r="12" spans="1:3" x14ac:dyDescent="0.25">
      <c r="A12" s="1">
        <v>20955</v>
      </c>
      <c r="B12" s="83">
        <v>2</v>
      </c>
      <c r="C12" s="83" t="e">
        <f>NA()</f>
        <v>#N/A</v>
      </c>
    </row>
    <row r="13" spans="1:3" x14ac:dyDescent="0.25">
      <c r="A13" s="1">
        <v>21047</v>
      </c>
      <c r="B13" s="83">
        <v>2</v>
      </c>
      <c r="C13" s="83" t="e">
        <f>NA()</f>
        <v>#N/A</v>
      </c>
    </row>
    <row r="14" spans="1:3" x14ac:dyDescent="0.25">
      <c r="A14" s="1">
        <v>21139</v>
      </c>
      <c r="B14" s="83">
        <v>2</v>
      </c>
      <c r="C14" s="83" t="e">
        <f>NA()</f>
        <v>#N/A</v>
      </c>
    </row>
    <row r="15" spans="1:3" x14ac:dyDescent="0.25">
      <c r="A15" s="1">
        <v>21231</v>
      </c>
      <c r="B15" s="83">
        <v>2</v>
      </c>
      <c r="C15" s="83" t="e">
        <f>NA()</f>
        <v>#N/A</v>
      </c>
    </row>
    <row r="16" spans="1:3" x14ac:dyDescent="0.25">
      <c r="A16" s="1">
        <v>21320</v>
      </c>
      <c r="B16" s="83">
        <v>2</v>
      </c>
      <c r="C16" s="83" t="e">
        <f>NA()</f>
        <v>#N/A</v>
      </c>
    </row>
    <row r="17" spans="1:3" x14ac:dyDescent="0.25">
      <c r="A17" s="1">
        <v>21412</v>
      </c>
      <c r="B17" s="83">
        <v>2</v>
      </c>
      <c r="C17" s="83" t="e">
        <f>NA()</f>
        <v>#N/A</v>
      </c>
    </row>
    <row r="18" spans="1:3" x14ac:dyDescent="0.25">
      <c r="A18" s="1">
        <v>21504</v>
      </c>
      <c r="B18" s="83">
        <v>2</v>
      </c>
      <c r="C18" s="83" t="e">
        <f>NA()</f>
        <v>#N/A</v>
      </c>
    </row>
    <row r="19" spans="1:3" x14ac:dyDescent="0.25">
      <c r="A19" s="1">
        <v>21596</v>
      </c>
      <c r="B19" s="83">
        <v>2</v>
      </c>
      <c r="C19" s="83" t="e">
        <f>NA()</f>
        <v>#N/A</v>
      </c>
    </row>
    <row r="20" spans="1:3" x14ac:dyDescent="0.25">
      <c r="A20" s="1">
        <v>21685</v>
      </c>
      <c r="B20" s="83">
        <v>2</v>
      </c>
      <c r="C20" s="83" t="e">
        <f>NA()</f>
        <v>#N/A</v>
      </c>
    </row>
    <row r="21" spans="1:3" x14ac:dyDescent="0.25">
      <c r="A21" s="1">
        <v>21777</v>
      </c>
      <c r="B21" s="83">
        <v>2</v>
      </c>
      <c r="C21" s="83" t="e">
        <f>NA()</f>
        <v>#N/A</v>
      </c>
    </row>
    <row r="22" spans="1:3" x14ac:dyDescent="0.25">
      <c r="A22" s="1">
        <v>21869</v>
      </c>
      <c r="B22" s="83">
        <v>2</v>
      </c>
      <c r="C22" s="83" t="e">
        <f>NA()</f>
        <v>#N/A</v>
      </c>
    </row>
    <row r="23" spans="1:3" x14ac:dyDescent="0.25">
      <c r="A23" s="1">
        <v>21961</v>
      </c>
      <c r="B23" s="83">
        <v>2</v>
      </c>
      <c r="C23" s="83" t="e">
        <f>NA()</f>
        <v>#N/A</v>
      </c>
    </row>
    <row r="24" spans="1:3" x14ac:dyDescent="0.25">
      <c r="A24" s="1">
        <v>22051</v>
      </c>
      <c r="B24" s="83">
        <v>2</v>
      </c>
      <c r="C24" s="83" t="e">
        <f>NA()</f>
        <v>#N/A</v>
      </c>
    </row>
    <row r="25" spans="1:3" x14ac:dyDescent="0.25">
      <c r="A25" s="1">
        <v>22143</v>
      </c>
      <c r="B25" s="83">
        <v>2</v>
      </c>
      <c r="C25" s="83" t="e">
        <f>NA()</f>
        <v>#N/A</v>
      </c>
    </row>
    <row r="26" spans="1:3" x14ac:dyDescent="0.25">
      <c r="A26" s="1">
        <v>22235</v>
      </c>
      <c r="B26" s="83">
        <v>2</v>
      </c>
      <c r="C26" s="83" t="e">
        <f>NA()</f>
        <v>#N/A</v>
      </c>
    </row>
    <row r="27" spans="1:3" x14ac:dyDescent="0.25">
      <c r="A27" s="1">
        <v>22327</v>
      </c>
      <c r="B27" s="83">
        <v>2</v>
      </c>
      <c r="C27" s="83" t="e">
        <f>NA()</f>
        <v>#N/A</v>
      </c>
    </row>
    <row r="28" spans="1:3" x14ac:dyDescent="0.25">
      <c r="A28" s="1">
        <v>22416</v>
      </c>
      <c r="B28" s="83">
        <v>2</v>
      </c>
      <c r="C28" s="83" t="e">
        <f>NA()</f>
        <v>#N/A</v>
      </c>
    </row>
    <row r="29" spans="1:3" x14ac:dyDescent="0.25">
      <c r="A29" s="1">
        <v>22508</v>
      </c>
      <c r="B29" s="83">
        <v>2</v>
      </c>
      <c r="C29" s="83" t="e">
        <f>NA()</f>
        <v>#N/A</v>
      </c>
    </row>
    <row r="30" spans="1:3" x14ac:dyDescent="0.25">
      <c r="A30" s="1">
        <v>22600</v>
      </c>
      <c r="B30" s="83">
        <v>2</v>
      </c>
      <c r="C30" s="83" t="e">
        <f>NA()</f>
        <v>#N/A</v>
      </c>
    </row>
    <row r="31" spans="1:3" x14ac:dyDescent="0.25">
      <c r="A31" s="1">
        <v>22692</v>
      </c>
      <c r="B31" s="83">
        <v>2</v>
      </c>
      <c r="C31" s="83" t="e">
        <f>NA()</f>
        <v>#N/A</v>
      </c>
    </row>
    <row r="32" spans="1:3" x14ac:dyDescent="0.25">
      <c r="A32" s="1">
        <v>22781</v>
      </c>
      <c r="B32" s="83">
        <v>2</v>
      </c>
      <c r="C32" s="83" t="e">
        <f>NA()</f>
        <v>#N/A</v>
      </c>
    </row>
    <row r="33" spans="1:3" x14ac:dyDescent="0.25">
      <c r="A33" s="1">
        <v>22873</v>
      </c>
      <c r="B33" s="83">
        <v>2</v>
      </c>
      <c r="C33" s="83" t="e">
        <f>NA()</f>
        <v>#N/A</v>
      </c>
    </row>
    <row r="34" spans="1:3" x14ac:dyDescent="0.25">
      <c r="A34" s="1">
        <v>22965</v>
      </c>
      <c r="B34" s="83">
        <v>2</v>
      </c>
      <c r="C34" s="83" t="e">
        <f>NA()</f>
        <v>#N/A</v>
      </c>
    </row>
    <row r="35" spans="1:3" x14ac:dyDescent="0.25">
      <c r="A35" s="1">
        <v>23057</v>
      </c>
      <c r="B35" s="83">
        <v>2</v>
      </c>
      <c r="C35" s="83" t="e">
        <f>NA()</f>
        <v>#N/A</v>
      </c>
    </row>
    <row r="36" spans="1:3" x14ac:dyDescent="0.25">
      <c r="A36" s="1">
        <v>23146</v>
      </c>
      <c r="B36" s="83">
        <v>2</v>
      </c>
      <c r="C36" s="83" t="e">
        <f>NA()</f>
        <v>#N/A</v>
      </c>
    </row>
    <row r="37" spans="1:3" x14ac:dyDescent="0.25">
      <c r="A37" s="1">
        <v>23238</v>
      </c>
      <c r="B37" s="83">
        <v>2</v>
      </c>
      <c r="C37" s="83" t="e">
        <f>NA()</f>
        <v>#N/A</v>
      </c>
    </row>
    <row r="38" spans="1:3" x14ac:dyDescent="0.25">
      <c r="A38" s="1">
        <v>23330</v>
      </c>
      <c r="B38" s="83">
        <v>2</v>
      </c>
      <c r="C38" s="83" t="e">
        <f>NA()</f>
        <v>#N/A</v>
      </c>
    </row>
    <row r="39" spans="1:3" x14ac:dyDescent="0.25">
      <c r="A39" s="1">
        <v>23422</v>
      </c>
      <c r="B39" s="83">
        <v>2</v>
      </c>
      <c r="C39" s="83" t="e">
        <f>NA()</f>
        <v>#N/A</v>
      </c>
    </row>
    <row r="40" spans="1:3" x14ac:dyDescent="0.25">
      <c r="A40" s="1">
        <v>23512</v>
      </c>
      <c r="B40" s="83">
        <v>2</v>
      </c>
      <c r="C40" s="83" t="e">
        <f>NA()</f>
        <v>#N/A</v>
      </c>
    </row>
    <row r="41" spans="1:3" x14ac:dyDescent="0.25">
      <c r="A41" s="1">
        <v>23604</v>
      </c>
      <c r="B41" s="83">
        <v>2</v>
      </c>
      <c r="C41" s="83" t="e">
        <f>NA()</f>
        <v>#N/A</v>
      </c>
    </row>
    <row r="42" spans="1:3" x14ac:dyDescent="0.25">
      <c r="A42" s="1">
        <v>23696</v>
      </c>
      <c r="B42" s="83">
        <v>2</v>
      </c>
      <c r="C42" s="83" t="e">
        <f>NA()</f>
        <v>#N/A</v>
      </c>
    </row>
    <row r="43" spans="1:3" x14ac:dyDescent="0.25">
      <c r="A43" s="1">
        <v>23788</v>
      </c>
      <c r="B43" s="83">
        <v>2</v>
      </c>
      <c r="C43" s="83" t="e">
        <f>NA()</f>
        <v>#N/A</v>
      </c>
    </row>
    <row r="44" spans="1:3" x14ac:dyDescent="0.25">
      <c r="A44" s="1">
        <v>23877</v>
      </c>
      <c r="B44" s="83">
        <v>2</v>
      </c>
      <c r="C44" s="83" t="e">
        <f>NA()</f>
        <v>#N/A</v>
      </c>
    </row>
    <row r="45" spans="1:3" x14ac:dyDescent="0.25">
      <c r="A45" s="1">
        <v>23969</v>
      </c>
      <c r="B45" s="83">
        <v>2</v>
      </c>
      <c r="C45" s="83" t="e">
        <f>NA()</f>
        <v>#N/A</v>
      </c>
    </row>
    <row r="46" spans="1:3" x14ac:dyDescent="0.25">
      <c r="A46" s="1">
        <v>24061</v>
      </c>
      <c r="B46" s="83">
        <v>2</v>
      </c>
      <c r="C46" s="83" t="e">
        <f>NA()</f>
        <v>#N/A</v>
      </c>
    </row>
    <row r="47" spans="1:3" x14ac:dyDescent="0.25">
      <c r="A47" s="1">
        <v>24153</v>
      </c>
      <c r="B47" s="83">
        <v>2</v>
      </c>
      <c r="C47" s="83" t="e">
        <f>NA()</f>
        <v>#N/A</v>
      </c>
    </row>
    <row r="48" spans="1:3" x14ac:dyDescent="0.25">
      <c r="A48" s="1">
        <v>24242</v>
      </c>
      <c r="B48" s="83">
        <v>2</v>
      </c>
      <c r="C48" s="83" t="e">
        <f>NA()</f>
        <v>#N/A</v>
      </c>
    </row>
    <row r="49" spans="1:3" x14ac:dyDescent="0.25">
      <c r="A49" s="1">
        <v>24334</v>
      </c>
      <c r="B49" s="83">
        <v>2</v>
      </c>
      <c r="C49" s="83" t="e">
        <f>NA()</f>
        <v>#N/A</v>
      </c>
    </row>
    <row r="50" spans="1:3" x14ac:dyDescent="0.25">
      <c r="A50" s="1">
        <v>24426</v>
      </c>
      <c r="B50" s="83">
        <v>2</v>
      </c>
      <c r="C50" s="83" t="e">
        <f>NA()</f>
        <v>#N/A</v>
      </c>
    </row>
    <row r="51" spans="1:3" x14ac:dyDescent="0.25">
      <c r="A51" s="1">
        <v>24518</v>
      </c>
      <c r="B51" s="83">
        <v>2</v>
      </c>
      <c r="C51" s="83" t="e">
        <f>NA()</f>
        <v>#N/A</v>
      </c>
    </row>
    <row r="52" spans="1:3" x14ac:dyDescent="0.25">
      <c r="A52" s="1">
        <v>24607</v>
      </c>
      <c r="B52" s="83">
        <v>2</v>
      </c>
      <c r="C52" s="83" t="e">
        <f>NA()</f>
        <v>#N/A</v>
      </c>
    </row>
    <row r="53" spans="1:3" x14ac:dyDescent="0.25">
      <c r="A53" s="1">
        <v>24699</v>
      </c>
      <c r="B53" s="83">
        <v>2</v>
      </c>
      <c r="C53" s="83" t="e">
        <f>NA()</f>
        <v>#N/A</v>
      </c>
    </row>
    <row r="54" spans="1:3" x14ac:dyDescent="0.25">
      <c r="A54" s="1">
        <v>24791</v>
      </c>
      <c r="B54" s="83">
        <v>2</v>
      </c>
      <c r="C54" s="83" t="e">
        <f>NA()</f>
        <v>#N/A</v>
      </c>
    </row>
    <row r="55" spans="1:3" x14ac:dyDescent="0.25">
      <c r="A55" s="1">
        <v>24883</v>
      </c>
      <c r="B55" s="83">
        <v>2</v>
      </c>
      <c r="C55" s="83" t="e">
        <f>NA()</f>
        <v>#N/A</v>
      </c>
    </row>
    <row r="56" spans="1:3" x14ac:dyDescent="0.25">
      <c r="A56" s="1">
        <v>24973</v>
      </c>
      <c r="B56" s="83">
        <v>2</v>
      </c>
      <c r="C56" s="83" t="e">
        <f>NA()</f>
        <v>#N/A</v>
      </c>
    </row>
    <row r="57" spans="1:3" x14ac:dyDescent="0.25">
      <c r="A57" s="1">
        <v>25065</v>
      </c>
      <c r="B57" s="83">
        <v>2</v>
      </c>
      <c r="C57" s="83" t="e">
        <f>NA()</f>
        <v>#N/A</v>
      </c>
    </row>
    <row r="58" spans="1:3" x14ac:dyDescent="0.25">
      <c r="A58" s="1">
        <v>25157</v>
      </c>
      <c r="B58" s="83">
        <v>2</v>
      </c>
      <c r="C58" s="83" t="e">
        <f>NA()</f>
        <v>#N/A</v>
      </c>
    </row>
    <row r="59" spans="1:3" x14ac:dyDescent="0.25">
      <c r="A59" s="1">
        <v>25249</v>
      </c>
      <c r="B59" s="83">
        <v>2</v>
      </c>
      <c r="C59" s="83" t="e">
        <f>NA()</f>
        <v>#N/A</v>
      </c>
    </row>
    <row r="60" spans="1:3" x14ac:dyDescent="0.25">
      <c r="A60" s="1">
        <v>25338</v>
      </c>
      <c r="B60" s="83">
        <v>2</v>
      </c>
      <c r="C60" s="83" t="e">
        <f>NA()</f>
        <v>#N/A</v>
      </c>
    </row>
    <row r="61" spans="1:3" x14ac:dyDescent="0.25">
      <c r="A61" s="1">
        <v>25430</v>
      </c>
      <c r="B61" s="83">
        <v>2</v>
      </c>
      <c r="C61" s="83" t="e">
        <f>NA()</f>
        <v>#N/A</v>
      </c>
    </row>
    <row r="62" spans="1:3" x14ac:dyDescent="0.25">
      <c r="A62" s="1">
        <v>25522</v>
      </c>
      <c r="B62" s="83">
        <v>2</v>
      </c>
      <c r="C62" s="83" t="e">
        <f>NA()</f>
        <v>#N/A</v>
      </c>
    </row>
    <row r="63" spans="1:3" x14ac:dyDescent="0.25">
      <c r="A63" s="1">
        <v>25614</v>
      </c>
      <c r="B63" s="83">
        <v>2</v>
      </c>
      <c r="C63" s="83" t="e">
        <f>NA()</f>
        <v>#N/A</v>
      </c>
    </row>
    <row r="64" spans="1:3" x14ac:dyDescent="0.25">
      <c r="A64" s="1">
        <v>25703</v>
      </c>
      <c r="B64" s="83">
        <v>2</v>
      </c>
      <c r="C64" s="83" t="e">
        <f>NA()</f>
        <v>#N/A</v>
      </c>
    </row>
    <row r="65" spans="1:3" x14ac:dyDescent="0.25">
      <c r="A65" s="1">
        <v>25795</v>
      </c>
      <c r="B65" s="83">
        <v>2</v>
      </c>
      <c r="C65" s="83" t="e">
        <f>NA()</f>
        <v>#N/A</v>
      </c>
    </row>
    <row r="66" spans="1:3" x14ac:dyDescent="0.25">
      <c r="A66" s="1">
        <v>25887</v>
      </c>
      <c r="B66" s="83">
        <v>2</v>
      </c>
      <c r="C66" s="83" t="e">
        <f>NA()</f>
        <v>#N/A</v>
      </c>
    </row>
    <row r="67" spans="1:3" x14ac:dyDescent="0.25">
      <c r="A67" s="1">
        <v>25979</v>
      </c>
      <c r="B67" s="83">
        <v>2</v>
      </c>
      <c r="C67" s="83" t="e">
        <f>NA()</f>
        <v>#N/A</v>
      </c>
    </row>
    <row r="68" spans="1:3" x14ac:dyDescent="0.25">
      <c r="A68" s="1">
        <v>26068</v>
      </c>
      <c r="B68" s="83">
        <v>2</v>
      </c>
      <c r="C68" s="83" t="e">
        <f>NA()</f>
        <v>#N/A</v>
      </c>
    </row>
    <row r="69" spans="1:3" x14ac:dyDescent="0.25">
      <c r="A69" s="1">
        <v>26160</v>
      </c>
      <c r="B69" s="83">
        <v>2</v>
      </c>
      <c r="C69" s="83" t="e">
        <f>NA()</f>
        <v>#N/A</v>
      </c>
    </row>
    <row r="70" spans="1:3" x14ac:dyDescent="0.25">
      <c r="A70" s="1">
        <v>26252</v>
      </c>
      <c r="B70" s="83">
        <v>2</v>
      </c>
      <c r="C70" s="83" t="e">
        <f>NA()</f>
        <v>#N/A</v>
      </c>
    </row>
    <row r="71" spans="1:3" x14ac:dyDescent="0.25">
      <c r="A71" s="1">
        <v>26344</v>
      </c>
      <c r="B71" s="83">
        <v>2</v>
      </c>
      <c r="C71" s="83" t="e">
        <f>NA()</f>
        <v>#N/A</v>
      </c>
    </row>
    <row r="72" spans="1:3" x14ac:dyDescent="0.25">
      <c r="A72" s="1">
        <v>26434</v>
      </c>
      <c r="B72" s="83">
        <v>2</v>
      </c>
      <c r="C72" s="83" t="e">
        <f>NA()</f>
        <v>#N/A</v>
      </c>
    </row>
    <row r="73" spans="1:3" x14ac:dyDescent="0.25">
      <c r="A73" s="1">
        <v>26526</v>
      </c>
      <c r="B73" s="83">
        <v>2</v>
      </c>
      <c r="C73" s="83" t="e">
        <f>NA()</f>
        <v>#N/A</v>
      </c>
    </row>
    <row r="74" spans="1:3" x14ac:dyDescent="0.25">
      <c r="A74" s="1">
        <v>26618</v>
      </c>
      <c r="B74" s="83">
        <v>2</v>
      </c>
      <c r="C74" s="83" t="e">
        <f>NA()</f>
        <v>#N/A</v>
      </c>
    </row>
    <row r="75" spans="1:3" x14ac:dyDescent="0.25">
      <c r="A75" s="1">
        <v>26710</v>
      </c>
      <c r="B75" s="83">
        <v>2</v>
      </c>
      <c r="C75" s="83" t="e">
        <f>NA()</f>
        <v>#N/A</v>
      </c>
    </row>
    <row r="76" spans="1:3" x14ac:dyDescent="0.25">
      <c r="A76" s="1">
        <v>26799</v>
      </c>
      <c r="B76" s="83">
        <v>2</v>
      </c>
      <c r="C76" s="83" t="e">
        <f>NA()</f>
        <v>#N/A</v>
      </c>
    </row>
    <row r="77" spans="1:3" x14ac:dyDescent="0.25">
      <c r="A77" s="1">
        <v>26891</v>
      </c>
      <c r="B77" s="83">
        <v>2</v>
      </c>
      <c r="C77" s="83" t="e">
        <f>NA()</f>
        <v>#N/A</v>
      </c>
    </row>
    <row r="78" spans="1:3" x14ac:dyDescent="0.25">
      <c r="A78" s="1">
        <v>26983</v>
      </c>
      <c r="B78" s="83">
        <v>2</v>
      </c>
      <c r="C78" s="83" t="e">
        <f>NA()</f>
        <v>#N/A</v>
      </c>
    </row>
    <row r="79" spans="1:3" x14ac:dyDescent="0.25">
      <c r="A79" s="1">
        <v>27075</v>
      </c>
      <c r="B79" s="83">
        <v>2</v>
      </c>
      <c r="C79" s="83" t="e">
        <f>NA()</f>
        <v>#N/A</v>
      </c>
    </row>
    <row r="80" spans="1:3" x14ac:dyDescent="0.25">
      <c r="A80" s="1">
        <v>27164</v>
      </c>
      <c r="B80" s="83">
        <v>2</v>
      </c>
      <c r="C80" s="83" t="e">
        <f>NA()</f>
        <v>#N/A</v>
      </c>
    </row>
    <row r="81" spans="1:3" x14ac:dyDescent="0.25">
      <c r="A81" s="1">
        <v>27256</v>
      </c>
      <c r="B81" s="83">
        <v>2</v>
      </c>
      <c r="C81" s="83" t="e">
        <f>NA()</f>
        <v>#N/A</v>
      </c>
    </row>
    <row r="82" spans="1:3" x14ac:dyDescent="0.25">
      <c r="A82" s="1">
        <v>27348</v>
      </c>
      <c r="B82" s="83">
        <v>2</v>
      </c>
      <c r="C82" s="83" t="e">
        <f>NA()</f>
        <v>#N/A</v>
      </c>
    </row>
    <row r="83" spans="1:3" x14ac:dyDescent="0.25">
      <c r="A83" s="1">
        <v>27440</v>
      </c>
      <c r="B83" s="83">
        <v>2</v>
      </c>
      <c r="C83" s="83" t="e">
        <f>NA()</f>
        <v>#N/A</v>
      </c>
    </row>
    <row r="84" spans="1:3" x14ac:dyDescent="0.25">
      <c r="A84" s="1">
        <v>27529</v>
      </c>
      <c r="B84" s="83">
        <v>2</v>
      </c>
      <c r="C84" s="83" t="e">
        <f>NA()</f>
        <v>#N/A</v>
      </c>
    </row>
    <row r="85" spans="1:3" x14ac:dyDescent="0.25">
      <c r="A85" s="1">
        <v>27621</v>
      </c>
      <c r="B85" s="83">
        <v>2</v>
      </c>
      <c r="C85" s="83" t="e">
        <f>NA()</f>
        <v>#N/A</v>
      </c>
    </row>
    <row r="86" spans="1:3" x14ac:dyDescent="0.25">
      <c r="A86" s="1">
        <v>27713</v>
      </c>
      <c r="B86" s="83">
        <v>2</v>
      </c>
      <c r="C86" s="83" t="e">
        <f>NA()</f>
        <v>#N/A</v>
      </c>
    </row>
    <row r="87" spans="1:3" x14ac:dyDescent="0.25">
      <c r="A87" s="1">
        <v>27805</v>
      </c>
      <c r="B87" s="83">
        <v>2</v>
      </c>
      <c r="C87" s="83" t="e">
        <f>NA()</f>
        <v>#N/A</v>
      </c>
    </row>
    <row r="88" spans="1:3" x14ac:dyDescent="0.25">
      <c r="A88" s="1">
        <v>27895</v>
      </c>
      <c r="B88" s="83">
        <v>2</v>
      </c>
      <c r="C88" s="83" t="e">
        <f>NA()</f>
        <v>#N/A</v>
      </c>
    </row>
    <row r="89" spans="1:3" x14ac:dyDescent="0.25">
      <c r="A89" s="1">
        <v>27987</v>
      </c>
      <c r="B89" s="83">
        <v>2</v>
      </c>
      <c r="C89" s="83" t="e">
        <f>NA()</f>
        <v>#N/A</v>
      </c>
    </row>
    <row r="90" spans="1:3" x14ac:dyDescent="0.25">
      <c r="A90" s="1">
        <v>28079</v>
      </c>
      <c r="B90" s="83">
        <v>2</v>
      </c>
      <c r="C90" s="83" t="e">
        <f>NA()</f>
        <v>#N/A</v>
      </c>
    </row>
    <row r="91" spans="1:3" x14ac:dyDescent="0.25">
      <c r="A91" s="1">
        <v>28171</v>
      </c>
      <c r="B91" s="83">
        <v>2</v>
      </c>
      <c r="C91" s="83" t="e">
        <f>NA()</f>
        <v>#N/A</v>
      </c>
    </row>
    <row r="92" spans="1:3" x14ac:dyDescent="0.25">
      <c r="A92" s="1">
        <v>28260</v>
      </c>
      <c r="B92" s="83">
        <v>2</v>
      </c>
      <c r="C92" s="83" t="e">
        <f>NA()</f>
        <v>#N/A</v>
      </c>
    </row>
    <row r="93" spans="1:3" x14ac:dyDescent="0.25">
      <c r="A93" s="1">
        <v>28352</v>
      </c>
      <c r="B93" s="83">
        <v>2</v>
      </c>
      <c r="C93" s="83" t="e">
        <f>NA()</f>
        <v>#N/A</v>
      </c>
    </row>
    <row r="94" spans="1:3" x14ac:dyDescent="0.25">
      <c r="A94" s="1">
        <v>28444</v>
      </c>
      <c r="B94" s="83">
        <v>2</v>
      </c>
      <c r="C94" s="83" t="e">
        <f>NA()</f>
        <v>#N/A</v>
      </c>
    </row>
    <row r="95" spans="1:3" x14ac:dyDescent="0.25">
      <c r="A95" s="1">
        <v>28536</v>
      </c>
      <c r="B95" s="83">
        <v>2</v>
      </c>
      <c r="C95" s="83" t="e">
        <f>NA()</f>
        <v>#N/A</v>
      </c>
    </row>
    <row r="96" spans="1:3" x14ac:dyDescent="0.25">
      <c r="A96" s="1">
        <v>28625</v>
      </c>
      <c r="B96" s="83">
        <v>2</v>
      </c>
      <c r="C96" s="83" t="e">
        <f>NA()</f>
        <v>#N/A</v>
      </c>
    </row>
    <row r="97" spans="1:3" x14ac:dyDescent="0.25">
      <c r="A97" s="1">
        <v>28717</v>
      </c>
      <c r="B97" s="83">
        <v>2</v>
      </c>
      <c r="C97" s="83" t="e">
        <f>NA()</f>
        <v>#N/A</v>
      </c>
    </row>
    <row r="98" spans="1:3" x14ac:dyDescent="0.25">
      <c r="A98" s="1">
        <v>28809</v>
      </c>
      <c r="B98" s="83">
        <v>2</v>
      </c>
      <c r="C98" s="83" t="e">
        <f>NA()</f>
        <v>#N/A</v>
      </c>
    </row>
    <row r="99" spans="1:3" x14ac:dyDescent="0.25">
      <c r="A99" s="1">
        <v>28901</v>
      </c>
      <c r="B99" s="83">
        <v>2</v>
      </c>
      <c r="C99" s="83" t="e">
        <f>NA()</f>
        <v>#N/A</v>
      </c>
    </row>
    <row r="100" spans="1:3" x14ac:dyDescent="0.25">
      <c r="A100" s="1">
        <v>28990</v>
      </c>
      <c r="B100" s="83">
        <v>2</v>
      </c>
      <c r="C100" s="83" t="e">
        <f>NA()</f>
        <v>#N/A</v>
      </c>
    </row>
    <row r="101" spans="1:3" x14ac:dyDescent="0.25">
      <c r="A101" s="1">
        <v>29082</v>
      </c>
      <c r="B101" s="83">
        <v>2</v>
      </c>
      <c r="C101" s="83" t="e">
        <f>NA()</f>
        <v>#N/A</v>
      </c>
    </row>
    <row r="102" spans="1:3" x14ac:dyDescent="0.25">
      <c r="A102" s="1">
        <v>29174</v>
      </c>
      <c r="B102" s="83">
        <v>2</v>
      </c>
      <c r="C102" s="83" t="e">
        <f>NA()</f>
        <v>#N/A</v>
      </c>
    </row>
    <row r="103" spans="1:3" x14ac:dyDescent="0.25">
      <c r="A103" s="1">
        <v>29266</v>
      </c>
      <c r="B103" s="83">
        <v>2</v>
      </c>
      <c r="C103" s="83" t="e">
        <f>NA()</f>
        <v>#N/A</v>
      </c>
    </row>
    <row r="104" spans="1:3" x14ac:dyDescent="0.25">
      <c r="A104" s="1">
        <v>29356</v>
      </c>
      <c r="B104" s="83">
        <v>2</v>
      </c>
      <c r="C104" s="83" t="e">
        <f>NA()</f>
        <v>#N/A</v>
      </c>
    </row>
    <row r="105" spans="1:3" x14ac:dyDescent="0.25">
      <c r="A105" s="1">
        <v>29448</v>
      </c>
      <c r="B105" s="83">
        <v>2</v>
      </c>
      <c r="C105" s="83" t="e">
        <f>NA()</f>
        <v>#N/A</v>
      </c>
    </row>
    <row r="106" spans="1:3" x14ac:dyDescent="0.25">
      <c r="A106" s="1">
        <v>29540</v>
      </c>
      <c r="B106" s="83">
        <v>2</v>
      </c>
      <c r="C106" s="83" t="e">
        <f>NA()</f>
        <v>#N/A</v>
      </c>
    </row>
    <row r="107" spans="1:3" x14ac:dyDescent="0.25">
      <c r="A107" s="1">
        <v>29632</v>
      </c>
      <c r="B107" s="83">
        <v>2</v>
      </c>
      <c r="C107" s="83" t="e">
        <f>NA()</f>
        <v>#N/A</v>
      </c>
    </row>
    <row r="108" spans="1:3" x14ac:dyDescent="0.25">
      <c r="A108" s="1">
        <v>29721</v>
      </c>
      <c r="B108" s="83">
        <v>2</v>
      </c>
      <c r="C108" s="83" t="e">
        <f>NA()</f>
        <v>#N/A</v>
      </c>
    </row>
    <row r="109" spans="1:3" x14ac:dyDescent="0.25">
      <c r="A109" s="1">
        <v>29813</v>
      </c>
      <c r="B109" s="83">
        <v>2</v>
      </c>
      <c r="C109" s="83" t="e">
        <f>NA()</f>
        <v>#N/A</v>
      </c>
    </row>
    <row r="110" spans="1:3" x14ac:dyDescent="0.25">
      <c r="A110" s="1">
        <v>29905</v>
      </c>
      <c r="B110" s="83">
        <v>2</v>
      </c>
      <c r="C110" s="83" t="e">
        <f>NA()</f>
        <v>#N/A</v>
      </c>
    </row>
    <row r="111" spans="1:3" x14ac:dyDescent="0.25">
      <c r="A111" s="1">
        <v>29997</v>
      </c>
      <c r="B111" s="83">
        <v>2</v>
      </c>
      <c r="C111" s="83" t="e">
        <f>NA()</f>
        <v>#N/A</v>
      </c>
    </row>
    <row r="112" spans="1:3" x14ac:dyDescent="0.25">
      <c r="A112" s="1">
        <v>30086</v>
      </c>
      <c r="B112" s="83">
        <v>2</v>
      </c>
      <c r="C112" s="83" t="e">
        <f>NA()</f>
        <v>#N/A</v>
      </c>
    </row>
    <row r="113" spans="1:3" x14ac:dyDescent="0.25">
      <c r="A113" s="1">
        <v>30178</v>
      </c>
      <c r="B113" s="83">
        <v>2</v>
      </c>
      <c r="C113" s="83" t="e">
        <f>NA()</f>
        <v>#N/A</v>
      </c>
    </row>
    <row r="114" spans="1:3" x14ac:dyDescent="0.25">
      <c r="A114" s="1">
        <v>30270</v>
      </c>
      <c r="B114" s="83">
        <v>2</v>
      </c>
      <c r="C114" s="83" t="e">
        <f>NA()</f>
        <v>#N/A</v>
      </c>
    </row>
    <row r="115" spans="1:3" x14ac:dyDescent="0.25">
      <c r="A115" s="1">
        <v>30362</v>
      </c>
      <c r="B115" s="83">
        <v>2</v>
      </c>
      <c r="C115" s="83" t="e">
        <f>NA()</f>
        <v>#N/A</v>
      </c>
    </row>
    <row r="116" spans="1:3" x14ac:dyDescent="0.25">
      <c r="A116" s="1">
        <v>30451</v>
      </c>
      <c r="B116" s="83">
        <v>2</v>
      </c>
      <c r="C116" s="83" t="e">
        <f>NA()</f>
        <v>#N/A</v>
      </c>
    </row>
    <row r="117" spans="1:3" x14ac:dyDescent="0.25">
      <c r="A117" s="1">
        <v>30543</v>
      </c>
      <c r="B117" s="83">
        <v>2</v>
      </c>
      <c r="C117" s="83" t="e">
        <f>NA()</f>
        <v>#N/A</v>
      </c>
    </row>
    <row r="118" spans="1:3" x14ac:dyDescent="0.25">
      <c r="A118" s="1">
        <v>30635</v>
      </c>
      <c r="B118" s="83">
        <v>2</v>
      </c>
      <c r="C118" s="83" t="e">
        <f>NA()</f>
        <v>#N/A</v>
      </c>
    </row>
    <row r="119" spans="1:3" x14ac:dyDescent="0.25">
      <c r="A119" s="1">
        <v>30727</v>
      </c>
      <c r="B119" s="83">
        <v>2</v>
      </c>
      <c r="C119" s="83" t="e">
        <f>NA()</f>
        <v>#N/A</v>
      </c>
    </row>
    <row r="120" spans="1:3" x14ac:dyDescent="0.25">
      <c r="A120" s="1">
        <v>30817</v>
      </c>
      <c r="B120" s="83">
        <v>2</v>
      </c>
      <c r="C120" s="83" t="e">
        <f>NA()</f>
        <v>#N/A</v>
      </c>
    </row>
    <row r="121" spans="1:3" x14ac:dyDescent="0.25">
      <c r="A121" s="1">
        <v>30909</v>
      </c>
      <c r="B121" s="83">
        <v>2</v>
      </c>
      <c r="C121" s="83" t="e">
        <f>NA()</f>
        <v>#N/A</v>
      </c>
    </row>
    <row r="122" spans="1:3" x14ac:dyDescent="0.25">
      <c r="A122" s="1">
        <v>31001</v>
      </c>
      <c r="B122" s="83">
        <v>2</v>
      </c>
      <c r="C122" s="83" t="e">
        <f>NA()</f>
        <v>#N/A</v>
      </c>
    </row>
    <row r="123" spans="1:3" x14ac:dyDescent="0.25">
      <c r="A123" s="1">
        <v>31093</v>
      </c>
      <c r="B123" s="83">
        <v>2</v>
      </c>
      <c r="C123" s="83" t="e">
        <f>NA()</f>
        <v>#N/A</v>
      </c>
    </row>
    <row r="124" spans="1:3" x14ac:dyDescent="0.25">
      <c r="A124" s="1">
        <v>31182</v>
      </c>
      <c r="B124" s="83">
        <v>2</v>
      </c>
      <c r="C124" s="83" t="e">
        <f>NA()</f>
        <v>#N/A</v>
      </c>
    </row>
    <row r="125" spans="1:3" x14ac:dyDescent="0.25">
      <c r="A125" s="1">
        <v>31274</v>
      </c>
      <c r="B125" s="83">
        <v>2</v>
      </c>
      <c r="C125" s="83" t="e">
        <f>NA()</f>
        <v>#N/A</v>
      </c>
    </row>
    <row r="126" spans="1:3" x14ac:dyDescent="0.25">
      <c r="A126" s="1">
        <v>31366</v>
      </c>
      <c r="B126" s="83">
        <v>2</v>
      </c>
      <c r="C126" s="83" t="e">
        <f>NA()</f>
        <v>#N/A</v>
      </c>
    </row>
    <row r="127" spans="1:3" x14ac:dyDescent="0.25">
      <c r="A127" s="1">
        <v>31458</v>
      </c>
      <c r="B127" s="83">
        <v>2</v>
      </c>
      <c r="C127" s="83" t="e">
        <f>NA()</f>
        <v>#N/A</v>
      </c>
    </row>
    <row r="128" spans="1:3" x14ac:dyDescent="0.25">
      <c r="A128" s="1">
        <v>31547</v>
      </c>
      <c r="B128" s="83">
        <v>2</v>
      </c>
      <c r="C128" s="83" t="e">
        <f>NA()</f>
        <v>#N/A</v>
      </c>
    </row>
    <row r="129" spans="1:3" x14ac:dyDescent="0.25">
      <c r="A129" s="1">
        <v>31639</v>
      </c>
      <c r="B129" s="83">
        <v>2</v>
      </c>
      <c r="C129" s="83" t="e">
        <f>NA()</f>
        <v>#N/A</v>
      </c>
    </row>
    <row r="130" spans="1:3" x14ac:dyDescent="0.25">
      <c r="A130" s="1">
        <v>31731</v>
      </c>
      <c r="B130" s="83">
        <v>2</v>
      </c>
      <c r="C130" s="83" t="e">
        <f>NA()</f>
        <v>#N/A</v>
      </c>
    </row>
    <row r="131" spans="1:3" x14ac:dyDescent="0.25">
      <c r="A131" s="1">
        <v>31823</v>
      </c>
      <c r="B131" s="83">
        <v>2</v>
      </c>
      <c r="C131" s="83" t="e">
        <f>NA()</f>
        <v>#N/A</v>
      </c>
    </row>
    <row r="132" spans="1:3" x14ac:dyDescent="0.25">
      <c r="A132" s="1">
        <v>31912</v>
      </c>
      <c r="B132" s="83">
        <v>2</v>
      </c>
      <c r="C132" s="83" t="e">
        <f>NA()</f>
        <v>#N/A</v>
      </c>
    </row>
    <row r="133" spans="1:3" x14ac:dyDescent="0.25">
      <c r="A133" s="1">
        <v>32004</v>
      </c>
      <c r="B133" s="83">
        <v>2</v>
      </c>
      <c r="C133" s="83" t="e">
        <f>NA()</f>
        <v>#N/A</v>
      </c>
    </row>
    <row r="134" spans="1:3" x14ac:dyDescent="0.25">
      <c r="A134" s="1">
        <v>32096</v>
      </c>
      <c r="B134" s="83">
        <v>2</v>
      </c>
      <c r="C134" s="83" t="e">
        <f>NA()</f>
        <v>#N/A</v>
      </c>
    </row>
    <row r="135" spans="1:3" x14ac:dyDescent="0.25">
      <c r="A135" s="1">
        <v>32188</v>
      </c>
      <c r="B135" s="83">
        <v>2</v>
      </c>
      <c r="C135" s="83" t="e">
        <f>NA()</f>
        <v>#N/A</v>
      </c>
    </row>
    <row r="136" spans="1:3" x14ac:dyDescent="0.25">
      <c r="A136" s="1">
        <v>32278</v>
      </c>
      <c r="B136" s="83">
        <v>2</v>
      </c>
      <c r="C136" s="83" t="e">
        <f>NA()</f>
        <v>#N/A</v>
      </c>
    </row>
    <row r="137" spans="1:3" x14ac:dyDescent="0.25">
      <c r="A137" s="1">
        <v>32370</v>
      </c>
      <c r="B137" s="83">
        <v>2</v>
      </c>
      <c r="C137" s="83" t="e">
        <f>NA()</f>
        <v>#N/A</v>
      </c>
    </row>
    <row r="138" spans="1:3" x14ac:dyDescent="0.25">
      <c r="A138" s="1">
        <v>32462</v>
      </c>
      <c r="B138" s="83">
        <v>2</v>
      </c>
      <c r="C138" s="83" t="e">
        <f>NA()</f>
        <v>#N/A</v>
      </c>
    </row>
    <row r="139" spans="1:3" x14ac:dyDescent="0.25">
      <c r="A139" s="1">
        <v>32554</v>
      </c>
      <c r="B139" s="83">
        <v>2</v>
      </c>
      <c r="C139" s="83" t="e">
        <f>NA()</f>
        <v>#N/A</v>
      </c>
    </row>
    <row r="140" spans="1:3" x14ac:dyDescent="0.25">
      <c r="A140" s="1">
        <v>32643</v>
      </c>
      <c r="B140" s="83">
        <v>2</v>
      </c>
      <c r="C140" s="83" t="e">
        <f>NA()</f>
        <v>#N/A</v>
      </c>
    </row>
    <row r="141" spans="1:3" x14ac:dyDescent="0.25">
      <c r="A141" s="1">
        <v>32735</v>
      </c>
      <c r="B141" s="83">
        <v>2</v>
      </c>
      <c r="C141" s="83" t="e">
        <f>NA()</f>
        <v>#N/A</v>
      </c>
    </row>
    <row r="142" spans="1:3" x14ac:dyDescent="0.25">
      <c r="A142" s="1">
        <v>32827</v>
      </c>
      <c r="B142" s="83">
        <v>2</v>
      </c>
      <c r="C142" s="83" t="e">
        <f>NA()</f>
        <v>#N/A</v>
      </c>
    </row>
    <row r="143" spans="1:3" x14ac:dyDescent="0.25">
      <c r="A143" s="1">
        <v>32919</v>
      </c>
      <c r="B143" s="83">
        <v>2</v>
      </c>
      <c r="C143" s="83" t="e">
        <f>NA()</f>
        <v>#N/A</v>
      </c>
    </row>
    <row r="144" spans="1:3" x14ac:dyDescent="0.25">
      <c r="A144" s="1">
        <v>33008</v>
      </c>
      <c r="B144" s="83">
        <v>2</v>
      </c>
      <c r="C144" s="83" t="e">
        <f>NA()</f>
        <v>#N/A</v>
      </c>
    </row>
    <row r="145" spans="1:3" x14ac:dyDescent="0.25">
      <c r="A145" s="1">
        <v>33100</v>
      </c>
      <c r="B145" s="83">
        <v>2</v>
      </c>
      <c r="C145" s="83" t="e">
        <f>NA()</f>
        <v>#N/A</v>
      </c>
    </row>
    <row r="146" spans="1:3" x14ac:dyDescent="0.25">
      <c r="A146" s="1">
        <v>33192</v>
      </c>
      <c r="B146" s="83">
        <v>2</v>
      </c>
      <c r="C146" s="83" t="e">
        <f>NA()</f>
        <v>#N/A</v>
      </c>
    </row>
    <row r="147" spans="1:3" x14ac:dyDescent="0.25">
      <c r="A147" s="1">
        <v>33284</v>
      </c>
      <c r="B147" s="83">
        <v>2</v>
      </c>
      <c r="C147" s="83" t="e">
        <f>NA()</f>
        <v>#N/A</v>
      </c>
    </row>
    <row r="148" spans="1:3" x14ac:dyDescent="0.25">
      <c r="A148" s="1">
        <v>33373</v>
      </c>
      <c r="B148" s="83">
        <v>2</v>
      </c>
      <c r="C148" s="83" t="e">
        <f>NA()</f>
        <v>#N/A</v>
      </c>
    </row>
    <row r="149" spans="1:3" x14ac:dyDescent="0.25">
      <c r="A149" s="1">
        <v>33465</v>
      </c>
      <c r="B149" s="83">
        <v>2</v>
      </c>
      <c r="C149" s="83" t="e">
        <f>NA()</f>
        <v>#N/A</v>
      </c>
    </row>
    <row r="150" spans="1:3" x14ac:dyDescent="0.25">
      <c r="A150" s="1">
        <v>33557</v>
      </c>
      <c r="B150" s="83">
        <v>2</v>
      </c>
      <c r="C150" s="83" t="e">
        <f>NA()</f>
        <v>#N/A</v>
      </c>
    </row>
    <row r="151" spans="1:3" x14ac:dyDescent="0.25">
      <c r="A151" s="1">
        <v>33649</v>
      </c>
      <c r="B151" s="83">
        <v>2</v>
      </c>
      <c r="C151" s="83" t="e">
        <f>NA()</f>
        <v>#N/A</v>
      </c>
    </row>
    <row r="152" spans="1:3" x14ac:dyDescent="0.25">
      <c r="A152" s="1">
        <v>33739</v>
      </c>
      <c r="B152" s="83">
        <v>2</v>
      </c>
      <c r="C152" s="83" t="e">
        <f>NA()</f>
        <v>#N/A</v>
      </c>
    </row>
    <row r="153" spans="1:3" x14ac:dyDescent="0.25">
      <c r="A153" s="1">
        <v>33831</v>
      </c>
      <c r="B153" s="83">
        <v>2</v>
      </c>
      <c r="C153" s="83" t="e">
        <f>NA()</f>
        <v>#N/A</v>
      </c>
    </row>
    <row r="154" spans="1:3" x14ac:dyDescent="0.25">
      <c r="A154" s="1">
        <v>33923</v>
      </c>
      <c r="B154" s="83">
        <v>2</v>
      </c>
      <c r="C154" s="83" t="e">
        <f>NA()</f>
        <v>#N/A</v>
      </c>
    </row>
    <row r="155" spans="1:3" x14ac:dyDescent="0.25">
      <c r="A155" s="1">
        <v>34015</v>
      </c>
      <c r="B155" s="83">
        <v>2</v>
      </c>
      <c r="C155" s="83" t="e">
        <f>NA()</f>
        <v>#N/A</v>
      </c>
    </row>
    <row r="156" spans="1:3" x14ac:dyDescent="0.25">
      <c r="A156" s="1">
        <v>34104</v>
      </c>
      <c r="B156" s="83">
        <v>2</v>
      </c>
      <c r="C156" s="83" t="e">
        <f>NA()</f>
        <v>#N/A</v>
      </c>
    </row>
    <row r="157" spans="1:3" x14ac:dyDescent="0.25">
      <c r="A157" s="1">
        <v>34196</v>
      </c>
      <c r="B157" s="83">
        <v>2</v>
      </c>
      <c r="C157" s="83" t="e">
        <f>NA()</f>
        <v>#N/A</v>
      </c>
    </row>
    <row r="158" spans="1:3" x14ac:dyDescent="0.25">
      <c r="A158" s="1">
        <v>34288</v>
      </c>
      <c r="B158" s="83">
        <v>2</v>
      </c>
      <c r="C158" s="83" t="e">
        <f>NA()</f>
        <v>#N/A</v>
      </c>
    </row>
    <row r="159" spans="1:3" x14ac:dyDescent="0.25">
      <c r="A159" s="1">
        <v>34380</v>
      </c>
      <c r="B159" s="83">
        <v>2</v>
      </c>
      <c r="C159" s="83" t="e">
        <f>NA()</f>
        <v>#N/A</v>
      </c>
    </row>
    <row r="160" spans="1:3" x14ac:dyDescent="0.25">
      <c r="A160" s="1">
        <v>34469</v>
      </c>
      <c r="B160" s="83">
        <v>2</v>
      </c>
      <c r="C160" s="83" t="e">
        <f>NA()</f>
        <v>#N/A</v>
      </c>
    </row>
    <row r="161" spans="1:3" x14ac:dyDescent="0.25">
      <c r="A161" s="1">
        <v>34561</v>
      </c>
      <c r="B161" s="83">
        <v>2</v>
      </c>
      <c r="C161" s="83" t="e">
        <f>NA()</f>
        <v>#N/A</v>
      </c>
    </row>
    <row r="162" spans="1:3" x14ac:dyDescent="0.25">
      <c r="A162" s="1">
        <v>34653</v>
      </c>
      <c r="B162" s="83">
        <v>2</v>
      </c>
      <c r="C162" s="83" t="e">
        <f>NA()</f>
        <v>#N/A</v>
      </c>
    </row>
    <row r="163" spans="1:3" x14ac:dyDescent="0.25">
      <c r="A163" s="1">
        <v>34745</v>
      </c>
      <c r="B163" s="83">
        <v>2</v>
      </c>
      <c r="C163" s="83" t="e">
        <f>NA()</f>
        <v>#N/A</v>
      </c>
    </row>
    <row r="164" spans="1:3" x14ac:dyDescent="0.25">
      <c r="A164" s="1">
        <v>34834</v>
      </c>
      <c r="B164" s="83">
        <v>2</v>
      </c>
      <c r="C164" s="83" t="e">
        <f>NA()</f>
        <v>#N/A</v>
      </c>
    </row>
    <row r="165" spans="1:3" x14ac:dyDescent="0.25">
      <c r="A165" s="1">
        <v>34926</v>
      </c>
      <c r="B165" s="83">
        <v>2</v>
      </c>
      <c r="C165" s="83" t="e">
        <f>NA()</f>
        <v>#N/A</v>
      </c>
    </row>
    <row r="166" spans="1:3" x14ac:dyDescent="0.25">
      <c r="A166" s="1">
        <v>35018</v>
      </c>
      <c r="B166" s="83">
        <v>2</v>
      </c>
      <c r="C166" s="83" t="e">
        <f>NA()</f>
        <v>#N/A</v>
      </c>
    </row>
    <row r="167" spans="1:3" x14ac:dyDescent="0.25">
      <c r="A167" s="1">
        <v>35110</v>
      </c>
      <c r="B167" s="83">
        <v>2</v>
      </c>
      <c r="C167" s="83" t="e">
        <f>NA()</f>
        <v>#N/A</v>
      </c>
    </row>
    <row r="168" spans="1:3" x14ac:dyDescent="0.25">
      <c r="A168" s="1">
        <v>35200</v>
      </c>
      <c r="B168" s="83">
        <v>2</v>
      </c>
      <c r="C168" s="83" t="e">
        <f>NA()</f>
        <v>#N/A</v>
      </c>
    </row>
    <row r="169" spans="1:3" x14ac:dyDescent="0.25">
      <c r="A169" s="1">
        <v>35292</v>
      </c>
      <c r="B169" s="83">
        <v>2</v>
      </c>
      <c r="C169" s="83" t="e">
        <f>NA()</f>
        <v>#N/A</v>
      </c>
    </row>
    <row r="170" spans="1:3" x14ac:dyDescent="0.25">
      <c r="A170" s="1">
        <v>35384</v>
      </c>
      <c r="B170" s="83">
        <v>2</v>
      </c>
      <c r="C170" s="83" t="e">
        <f>NA()</f>
        <v>#N/A</v>
      </c>
    </row>
    <row r="171" spans="1:3" x14ac:dyDescent="0.25">
      <c r="A171" s="1">
        <v>35476</v>
      </c>
      <c r="B171" s="83">
        <v>2</v>
      </c>
      <c r="C171" s="83" t="e">
        <f>NA()</f>
        <v>#N/A</v>
      </c>
    </row>
    <row r="172" spans="1:3" x14ac:dyDescent="0.25">
      <c r="A172" s="1">
        <v>35565</v>
      </c>
      <c r="B172" s="83">
        <v>2</v>
      </c>
      <c r="C172" s="83" t="e">
        <f>NA()</f>
        <v>#N/A</v>
      </c>
    </row>
    <row r="173" spans="1:3" x14ac:dyDescent="0.25">
      <c r="A173" s="1">
        <v>35657</v>
      </c>
      <c r="B173" s="83">
        <v>2</v>
      </c>
      <c r="C173" s="83" t="e">
        <f>NA()</f>
        <v>#N/A</v>
      </c>
    </row>
    <row r="174" spans="1:3" x14ac:dyDescent="0.25">
      <c r="A174" s="1">
        <v>35749</v>
      </c>
      <c r="B174" s="83">
        <v>2</v>
      </c>
      <c r="C174" s="83" t="e">
        <f>NA()</f>
        <v>#N/A</v>
      </c>
    </row>
    <row r="175" spans="1:3" x14ac:dyDescent="0.25">
      <c r="A175" s="1">
        <v>35841</v>
      </c>
      <c r="B175" s="83">
        <v>2</v>
      </c>
      <c r="C175" s="83" t="e">
        <f>NA()</f>
        <v>#N/A</v>
      </c>
    </row>
    <row r="176" spans="1:3" x14ac:dyDescent="0.25">
      <c r="A176" s="1">
        <v>35930</v>
      </c>
      <c r="B176" s="83">
        <v>2</v>
      </c>
      <c r="C176" s="83" t="e">
        <f>NA()</f>
        <v>#N/A</v>
      </c>
    </row>
    <row r="177" spans="1:3" x14ac:dyDescent="0.25">
      <c r="A177" s="1">
        <v>36022</v>
      </c>
      <c r="B177" s="83">
        <v>2</v>
      </c>
      <c r="C177" s="83" t="e">
        <f>NA()</f>
        <v>#N/A</v>
      </c>
    </row>
    <row r="178" spans="1:3" x14ac:dyDescent="0.25">
      <c r="A178" s="1">
        <v>36114</v>
      </c>
      <c r="B178" s="83">
        <v>2</v>
      </c>
      <c r="C178" s="83" t="e">
        <f>NA()</f>
        <v>#N/A</v>
      </c>
    </row>
    <row r="179" spans="1:3" x14ac:dyDescent="0.25">
      <c r="A179" s="1">
        <v>36206</v>
      </c>
      <c r="B179" s="83">
        <v>2</v>
      </c>
      <c r="C179" s="83" t="e">
        <f>NA()</f>
        <v>#N/A</v>
      </c>
    </row>
    <row r="180" spans="1:3" x14ac:dyDescent="0.25">
      <c r="A180" s="1">
        <v>36295</v>
      </c>
      <c r="B180" s="83">
        <v>2</v>
      </c>
      <c r="C180" s="83" t="e">
        <f>NA()</f>
        <v>#N/A</v>
      </c>
    </row>
    <row r="181" spans="1:3" x14ac:dyDescent="0.25">
      <c r="A181" s="1">
        <v>36387</v>
      </c>
      <c r="B181" s="83">
        <v>2</v>
      </c>
      <c r="C181" s="83" t="e">
        <f>NA()</f>
        <v>#N/A</v>
      </c>
    </row>
    <row r="182" spans="1:3" x14ac:dyDescent="0.25">
      <c r="A182" s="1">
        <v>36479</v>
      </c>
      <c r="B182" s="83">
        <v>2</v>
      </c>
      <c r="C182" s="83" t="e">
        <f>NA()</f>
        <v>#N/A</v>
      </c>
    </row>
    <row r="183" spans="1:3" x14ac:dyDescent="0.25">
      <c r="A183" s="1">
        <v>36571</v>
      </c>
      <c r="B183" s="83">
        <v>2</v>
      </c>
      <c r="C183" s="83" t="e">
        <f>NA()</f>
        <v>#N/A</v>
      </c>
    </row>
    <row r="184" spans="1:3" x14ac:dyDescent="0.25">
      <c r="A184" s="1">
        <v>36661</v>
      </c>
      <c r="B184" s="83">
        <v>2</v>
      </c>
      <c r="C184" s="83" t="e">
        <f>NA()</f>
        <v>#N/A</v>
      </c>
    </row>
    <row r="185" spans="1:3" x14ac:dyDescent="0.25">
      <c r="A185" s="1">
        <v>36753</v>
      </c>
      <c r="B185" s="83">
        <v>2</v>
      </c>
      <c r="C185" s="83" t="e">
        <f>NA()</f>
        <v>#N/A</v>
      </c>
    </row>
    <row r="186" spans="1:3" x14ac:dyDescent="0.25">
      <c r="A186" s="1">
        <v>36845</v>
      </c>
      <c r="B186" s="83">
        <v>2</v>
      </c>
      <c r="C186" s="83" t="e">
        <f>NA()</f>
        <v>#N/A</v>
      </c>
    </row>
    <row r="187" spans="1:3" x14ac:dyDescent="0.25">
      <c r="A187" s="1">
        <v>36937</v>
      </c>
      <c r="B187" s="83">
        <v>2</v>
      </c>
      <c r="C187" s="83" t="e">
        <f>NA()</f>
        <v>#N/A</v>
      </c>
    </row>
    <row r="188" spans="1:3" x14ac:dyDescent="0.25">
      <c r="A188" s="1">
        <v>37026</v>
      </c>
      <c r="B188" s="83">
        <v>2</v>
      </c>
      <c r="C188" s="83" t="e">
        <f>NA()</f>
        <v>#N/A</v>
      </c>
    </row>
    <row r="189" spans="1:3" x14ac:dyDescent="0.25">
      <c r="A189" s="1">
        <v>37118</v>
      </c>
      <c r="B189" s="83">
        <v>2</v>
      </c>
      <c r="C189" s="83" t="e">
        <f>NA()</f>
        <v>#N/A</v>
      </c>
    </row>
    <row r="190" spans="1:3" x14ac:dyDescent="0.25">
      <c r="A190" s="1">
        <v>37210</v>
      </c>
      <c r="B190" s="83">
        <v>2</v>
      </c>
      <c r="C190" s="83" t="e">
        <f>NA()</f>
        <v>#N/A</v>
      </c>
    </row>
    <row r="191" spans="1:3" x14ac:dyDescent="0.25">
      <c r="A191" s="1">
        <v>37302</v>
      </c>
      <c r="B191" s="83">
        <v>2</v>
      </c>
      <c r="C191" s="83" t="e">
        <f>NA()</f>
        <v>#N/A</v>
      </c>
    </row>
    <row r="192" spans="1:3" x14ac:dyDescent="0.25">
      <c r="A192" s="1">
        <v>37391</v>
      </c>
      <c r="B192" s="83">
        <v>2</v>
      </c>
      <c r="C192" s="83" t="e">
        <f>NA()</f>
        <v>#N/A</v>
      </c>
    </row>
    <row r="193" spans="1:3" x14ac:dyDescent="0.25">
      <c r="A193" s="1">
        <v>37483</v>
      </c>
      <c r="B193" s="83">
        <v>2</v>
      </c>
      <c r="C193" s="83" t="e">
        <f>NA()</f>
        <v>#N/A</v>
      </c>
    </row>
    <row r="194" spans="1:3" x14ac:dyDescent="0.25">
      <c r="A194" s="1">
        <v>37575</v>
      </c>
      <c r="B194" s="83">
        <v>2</v>
      </c>
      <c r="C194" s="83" t="e">
        <f>NA()</f>
        <v>#N/A</v>
      </c>
    </row>
    <row r="195" spans="1:3" x14ac:dyDescent="0.25">
      <c r="A195" s="1">
        <v>37667</v>
      </c>
      <c r="B195" s="83">
        <v>2</v>
      </c>
      <c r="C195" s="83" t="e">
        <f>NA()</f>
        <v>#N/A</v>
      </c>
    </row>
    <row r="196" spans="1:3" x14ac:dyDescent="0.25">
      <c r="A196" s="1">
        <v>37756</v>
      </c>
      <c r="B196" s="83">
        <v>2</v>
      </c>
      <c r="C196" s="83" t="e">
        <f>NA()</f>
        <v>#N/A</v>
      </c>
    </row>
    <row r="197" spans="1:3" x14ac:dyDescent="0.25">
      <c r="A197" s="1">
        <v>37848</v>
      </c>
      <c r="B197" s="83">
        <v>2</v>
      </c>
      <c r="C197" s="83" t="e">
        <f>NA()</f>
        <v>#N/A</v>
      </c>
    </row>
    <row r="198" spans="1:3" x14ac:dyDescent="0.25">
      <c r="A198" s="1">
        <v>37940</v>
      </c>
      <c r="B198" s="83">
        <v>2</v>
      </c>
      <c r="C198" s="83" t="e">
        <f>NA()</f>
        <v>#N/A</v>
      </c>
    </row>
    <row r="199" spans="1:3" x14ac:dyDescent="0.25">
      <c r="A199" s="1">
        <v>38032</v>
      </c>
      <c r="B199" s="83">
        <v>2</v>
      </c>
      <c r="C199" s="83" t="e">
        <f>NA()</f>
        <v>#N/A</v>
      </c>
    </row>
    <row r="200" spans="1:3" x14ac:dyDescent="0.25">
      <c r="A200" s="1">
        <v>38122</v>
      </c>
      <c r="B200" s="83">
        <v>2</v>
      </c>
      <c r="C200" s="83" t="e">
        <f>NA()</f>
        <v>#N/A</v>
      </c>
    </row>
    <row r="201" spans="1:3" x14ac:dyDescent="0.25">
      <c r="A201" s="1">
        <v>38214</v>
      </c>
      <c r="B201" s="83">
        <v>2</v>
      </c>
      <c r="C201" s="83" t="e">
        <f>NA()</f>
        <v>#N/A</v>
      </c>
    </row>
    <row r="202" spans="1:3" x14ac:dyDescent="0.25">
      <c r="A202" s="1">
        <v>38306</v>
      </c>
      <c r="B202" s="83">
        <v>2</v>
      </c>
      <c r="C202" s="83" t="e">
        <f>NA()</f>
        <v>#N/A</v>
      </c>
    </row>
    <row r="203" spans="1:3" x14ac:dyDescent="0.25">
      <c r="A203" s="1">
        <v>38398</v>
      </c>
      <c r="B203" s="83">
        <v>2</v>
      </c>
      <c r="C203" s="83" t="e">
        <f>NA()</f>
        <v>#N/A</v>
      </c>
    </row>
    <row r="204" spans="1:3" x14ac:dyDescent="0.25">
      <c r="A204" s="1">
        <v>38487</v>
      </c>
      <c r="B204" s="83">
        <v>2</v>
      </c>
      <c r="C204" s="83" t="e">
        <f>NA()</f>
        <v>#N/A</v>
      </c>
    </row>
    <row r="205" spans="1:3" x14ac:dyDescent="0.25">
      <c r="A205" s="1">
        <v>38579</v>
      </c>
      <c r="B205" s="83">
        <v>2</v>
      </c>
      <c r="C205" s="83" t="e">
        <f>NA()</f>
        <v>#N/A</v>
      </c>
    </row>
    <row r="206" spans="1:3" x14ac:dyDescent="0.25">
      <c r="A206" s="1">
        <v>38671</v>
      </c>
      <c r="B206" s="83">
        <v>2</v>
      </c>
      <c r="C206" s="83" t="e">
        <f>NA()</f>
        <v>#N/A</v>
      </c>
    </row>
    <row r="207" spans="1:3" x14ac:dyDescent="0.25">
      <c r="A207" s="1">
        <v>38763</v>
      </c>
      <c r="B207" s="83">
        <v>2</v>
      </c>
      <c r="C207" s="83" t="e">
        <f>NA()</f>
        <v>#N/A</v>
      </c>
    </row>
    <row r="208" spans="1:3" x14ac:dyDescent="0.25">
      <c r="A208" s="1">
        <v>38852</v>
      </c>
      <c r="B208" s="83">
        <v>2</v>
      </c>
      <c r="C208" s="83" t="e">
        <f>NA()</f>
        <v>#N/A</v>
      </c>
    </row>
    <row r="209" spans="1:3" x14ac:dyDescent="0.25">
      <c r="A209" s="1">
        <v>38944</v>
      </c>
      <c r="B209" s="83">
        <v>2</v>
      </c>
      <c r="C209" s="83" t="e">
        <f>NA()</f>
        <v>#N/A</v>
      </c>
    </row>
    <row r="210" spans="1:3" x14ac:dyDescent="0.25">
      <c r="A210" s="1">
        <v>39036</v>
      </c>
      <c r="B210" s="83">
        <v>2</v>
      </c>
      <c r="C210" s="83" t="e">
        <f>NA()</f>
        <v>#N/A</v>
      </c>
    </row>
    <row r="211" spans="1:3" x14ac:dyDescent="0.25">
      <c r="A211" s="1">
        <v>39128</v>
      </c>
      <c r="B211" s="83">
        <v>2</v>
      </c>
      <c r="C211" s="83" t="e">
        <f>NA()</f>
        <v>#N/A</v>
      </c>
    </row>
    <row r="212" spans="1:3" x14ac:dyDescent="0.25">
      <c r="A212" s="1">
        <v>39217</v>
      </c>
      <c r="B212" s="83">
        <v>2</v>
      </c>
      <c r="C212" s="83" t="e">
        <f>NA()</f>
        <v>#N/A</v>
      </c>
    </row>
    <row r="213" spans="1:3" x14ac:dyDescent="0.25">
      <c r="A213" s="1">
        <v>39309</v>
      </c>
      <c r="B213" s="83">
        <v>2</v>
      </c>
      <c r="C213" s="83" t="e">
        <f>NA()</f>
        <v>#N/A</v>
      </c>
    </row>
    <row r="214" spans="1:3" x14ac:dyDescent="0.25">
      <c r="A214" s="1">
        <v>39401</v>
      </c>
      <c r="B214" s="83">
        <v>2</v>
      </c>
      <c r="C214" s="83" t="e">
        <f>NA()</f>
        <v>#N/A</v>
      </c>
    </row>
    <row r="215" spans="1:3" x14ac:dyDescent="0.25">
      <c r="A215" s="1">
        <v>39493</v>
      </c>
      <c r="B215" s="83">
        <v>2</v>
      </c>
      <c r="C215" s="83" t="e">
        <f>NA()</f>
        <v>#N/A</v>
      </c>
    </row>
    <row r="216" spans="1:3" x14ac:dyDescent="0.25">
      <c r="A216" s="1">
        <v>39583</v>
      </c>
      <c r="B216" s="83">
        <v>2</v>
      </c>
      <c r="C216" s="83" t="e">
        <f>NA()</f>
        <v>#N/A</v>
      </c>
    </row>
    <row r="217" spans="1:3" x14ac:dyDescent="0.25">
      <c r="A217" s="1">
        <v>39675</v>
      </c>
      <c r="B217" s="83">
        <v>2</v>
      </c>
      <c r="C217" s="83" t="e">
        <f>NA()</f>
        <v>#N/A</v>
      </c>
    </row>
    <row r="218" spans="1:3" x14ac:dyDescent="0.25">
      <c r="A218" s="1">
        <v>39767</v>
      </c>
      <c r="B218" s="83">
        <v>2</v>
      </c>
      <c r="C218" s="83" t="e">
        <f>NA()</f>
        <v>#N/A</v>
      </c>
    </row>
    <row r="219" spans="1:3" x14ac:dyDescent="0.25">
      <c r="A219" s="1">
        <v>39859</v>
      </c>
      <c r="B219" s="83">
        <v>2</v>
      </c>
      <c r="C219" s="83">
        <v>1.8500000000000003</v>
      </c>
    </row>
    <row r="220" spans="1:3" x14ac:dyDescent="0.25">
      <c r="A220" s="1">
        <v>39948</v>
      </c>
      <c r="B220" s="83">
        <v>2</v>
      </c>
      <c r="C220" s="83">
        <v>1.8500000000000003</v>
      </c>
    </row>
    <row r="221" spans="1:3" x14ac:dyDescent="0.25">
      <c r="A221" s="1">
        <v>40040</v>
      </c>
      <c r="B221" s="83">
        <v>2</v>
      </c>
      <c r="C221" s="83">
        <v>1.8500000000000003</v>
      </c>
    </row>
    <row r="222" spans="1:3" x14ac:dyDescent="0.25">
      <c r="A222" s="1">
        <v>40132</v>
      </c>
      <c r="B222" s="83">
        <v>2</v>
      </c>
      <c r="C222" s="83">
        <v>1.8500000000000003</v>
      </c>
    </row>
    <row r="223" spans="1:3" x14ac:dyDescent="0.25">
      <c r="A223" s="1">
        <v>40224</v>
      </c>
      <c r="B223" s="83">
        <v>2</v>
      </c>
      <c r="C223" s="83">
        <v>1.8500000000000003</v>
      </c>
    </row>
    <row r="224" spans="1:3" x14ac:dyDescent="0.25">
      <c r="A224" s="1">
        <v>40313</v>
      </c>
      <c r="B224" s="83">
        <v>2</v>
      </c>
      <c r="C224" s="83">
        <v>1.8500000000000003</v>
      </c>
    </row>
    <row r="225" spans="1:3" x14ac:dyDescent="0.25">
      <c r="A225" s="1">
        <v>40405</v>
      </c>
      <c r="B225" s="83">
        <v>2</v>
      </c>
      <c r="C225" s="83">
        <v>1.8374999999999944</v>
      </c>
    </row>
    <row r="226" spans="1:3" x14ac:dyDescent="0.25">
      <c r="A226" s="1">
        <v>40497</v>
      </c>
      <c r="B226" s="83">
        <v>2</v>
      </c>
      <c r="C226" s="83">
        <v>1.8041666666666725</v>
      </c>
    </row>
    <row r="227" spans="1:3" x14ac:dyDescent="0.25">
      <c r="A227" s="1">
        <v>40589</v>
      </c>
      <c r="B227" s="83">
        <v>2</v>
      </c>
      <c r="C227" s="83">
        <v>1.8083333333333336</v>
      </c>
    </row>
    <row r="228" spans="1:3" x14ac:dyDescent="0.25">
      <c r="A228" s="1">
        <v>40678</v>
      </c>
      <c r="B228" s="83">
        <v>2</v>
      </c>
      <c r="C228" s="83">
        <v>1.8500000000000003</v>
      </c>
    </row>
    <row r="229" spans="1:3" x14ac:dyDescent="0.25">
      <c r="A229" s="1">
        <v>40770</v>
      </c>
      <c r="B229" s="83">
        <v>2</v>
      </c>
      <c r="C229" s="83">
        <v>1.8500000000000003</v>
      </c>
    </row>
    <row r="230" spans="1:3" x14ac:dyDescent="0.25">
      <c r="A230" s="1">
        <v>40862</v>
      </c>
      <c r="B230" s="83">
        <v>2</v>
      </c>
      <c r="C230" s="83">
        <v>1.875</v>
      </c>
    </row>
    <row r="231" spans="1:3" x14ac:dyDescent="0.25">
      <c r="A231" s="1">
        <v>40954</v>
      </c>
      <c r="B231" s="83">
        <v>2</v>
      </c>
      <c r="C231" s="83">
        <v>2</v>
      </c>
    </row>
    <row r="232" spans="1:3" x14ac:dyDescent="0.25">
      <c r="A232" s="1">
        <v>41044</v>
      </c>
      <c r="B232" s="83">
        <v>2</v>
      </c>
      <c r="C232" s="83">
        <v>2</v>
      </c>
    </row>
    <row r="233" spans="1:3" x14ac:dyDescent="0.25">
      <c r="A233" s="1">
        <v>41136</v>
      </c>
      <c r="B233" s="83">
        <v>2</v>
      </c>
      <c r="C233" s="83">
        <v>2</v>
      </c>
    </row>
    <row r="234" spans="1:3" x14ac:dyDescent="0.25">
      <c r="A234" s="1">
        <v>41228</v>
      </c>
      <c r="B234" s="83">
        <v>2</v>
      </c>
      <c r="C234" s="83">
        <v>2</v>
      </c>
    </row>
    <row r="235" spans="1:3" x14ac:dyDescent="0.25">
      <c r="A235" s="1">
        <v>41320</v>
      </c>
      <c r="B235" s="83">
        <v>2</v>
      </c>
      <c r="C235" s="83">
        <v>2</v>
      </c>
    </row>
    <row r="236" spans="1:3" x14ac:dyDescent="0.25">
      <c r="A236" s="1">
        <v>41409</v>
      </c>
      <c r="B236" s="83">
        <v>2</v>
      </c>
      <c r="C236" s="83">
        <v>2</v>
      </c>
    </row>
    <row r="237" spans="1:3" x14ac:dyDescent="0.25">
      <c r="A237" s="1">
        <v>41501</v>
      </c>
      <c r="B237" s="83">
        <v>2</v>
      </c>
      <c r="C237" s="83">
        <v>2</v>
      </c>
    </row>
    <row r="238" spans="1:3" x14ac:dyDescent="0.25">
      <c r="A238" s="1">
        <v>41593</v>
      </c>
      <c r="B238" s="83">
        <v>2</v>
      </c>
      <c r="C238" s="83">
        <v>2</v>
      </c>
    </row>
    <row r="239" spans="1:3" x14ac:dyDescent="0.25">
      <c r="A239" s="1">
        <v>41685</v>
      </c>
      <c r="B239" s="83">
        <v>2</v>
      </c>
      <c r="C239" s="83">
        <v>2</v>
      </c>
    </row>
    <row r="240" spans="1:3" x14ac:dyDescent="0.25">
      <c r="A240" s="1">
        <v>41774</v>
      </c>
      <c r="B240" s="83">
        <v>2</v>
      </c>
      <c r="C240" s="83">
        <v>2</v>
      </c>
    </row>
    <row r="241" spans="1:3" x14ac:dyDescent="0.25">
      <c r="A241" s="1">
        <v>41866</v>
      </c>
      <c r="B241" s="83">
        <v>2</v>
      </c>
      <c r="C241" s="83">
        <v>2</v>
      </c>
    </row>
    <row r="242" spans="1:3" x14ac:dyDescent="0.25">
      <c r="A242" s="1">
        <v>41958</v>
      </c>
      <c r="B242" s="83">
        <v>2</v>
      </c>
      <c r="C242" s="83">
        <v>2</v>
      </c>
    </row>
    <row r="243" spans="1:3" x14ac:dyDescent="0.25">
      <c r="A243" s="1">
        <v>42050</v>
      </c>
      <c r="B243" s="83">
        <v>2</v>
      </c>
      <c r="C243" s="83">
        <v>2</v>
      </c>
    </row>
    <row r="244" spans="1:3" x14ac:dyDescent="0.25">
      <c r="A244" s="1">
        <v>42139</v>
      </c>
      <c r="B244" s="83">
        <v>2</v>
      </c>
      <c r="C244" s="83">
        <v>2</v>
      </c>
    </row>
    <row r="245" spans="1:3" x14ac:dyDescent="0.25">
      <c r="A245" s="1">
        <v>42231</v>
      </c>
      <c r="B245" s="83">
        <v>2</v>
      </c>
      <c r="C245" s="83">
        <v>2</v>
      </c>
    </row>
    <row r="246" spans="1:3" x14ac:dyDescent="0.25">
      <c r="A246" s="1">
        <v>42323</v>
      </c>
      <c r="B246" s="83">
        <v>2</v>
      </c>
      <c r="C246" s="83">
        <v>2</v>
      </c>
    </row>
    <row r="247" spans="1:3" x14ac:dyDescent="0.25">
      <c r="A247" s="1">
        <v>42415</v>
      </c>
      <c r="B247" s="83">
        <v>2</v>
      </c>
      <c r="C247" s="83">
        <v>2</v>
      </c>
    </row>
    <row r="248" spans="1:3" x14ac:dyDescent="0.25">
      <c r="A248" s="1">
        <v>42505</v>
      </c>
      <c r="B248" s="83">
        <v>2</v>
      </c>
      <c r="C248" s="83">
        <v>2</v>
      </c>
    </row>
    <row r="249" spans="1:3" x14ac:dyDescent="0.25">
      <c r="A249" s="1">
        <v>42597</v>
      </c>
      <c r="B249" s="83">
        <v>2</v>
      </c>
      <c r="C249" s="83">
        <v>2</v>
      </c>
    </row>
    <row r="250" spans="1:3" x14ac:dyDescent="0.25">
      <c r="A250" s="1">
        <v>42689</v>
      </c>
      <c r="B250" s="83">
        <v>2</v>
      </c>
      <c r="C250" s="83">
        <v>2</v>
      </c>
    </row>
    <row r="251" spans="1:3" x14ac:dyDescent="0.25">
      <c r="A251" s="1">
        <v>42781</v>
      </c>
      <c r="B251" s="83">
        <v>2</v>
      </c>
      <c r="C251" s="83">
        <v>2</v>
      </c>
    </row>
    <row r="252" spans="1:3" x14ac:dyDescent="0.25">
      <c r="A252" s="1">
        <v>42870</v>
      </c>
      <c r="B252" s="83">
        <v>2</v>
      </c>
      <c r="C252" s="83">
        <v>2</v>
      </c>
    </row>
    <row r="253" spans="1:3" x14ac:dyDescent="0.25">
      <c r="A253" s="1">
        <v>42962</v>
      </c>
      <c r="B253" s="83">
        <v>2</v>
      </c>
      <c r="C253" s="83">
        <v>2</v>
      </c>
    </row>
    <row r="254" spans="1:3" x14ac:dyDescent="0.25">
      <c r="A254" s="1">
        <v>43054</v>
      </c>
      <c r="B254" s="83">
        <v>2</v>
      </c>
      <c r="C254" s="83">
        <v>2</v>
      </c>
    </row>
    <row r="255" spans="1:3" x14ac:dyDescent="0.25">
      <c r="A255" s="1">
        <v>43146</v>
      </c>
      <c r="B255" s="83">
        <v>2</v>
      </c>
      <c r="C255" s="83">
        <v>2</v>
      </c>
    </row>
    <row r="256" spans="1:3" x14ac:dyDescent="0.25">
      <c r="A256" s="1">
        <v>43235</v>
      </c>
      <c r="B256" s="83">
        <v>2</v>
      </c>
      <c r="C256" s="83">
        <v>2</v>
      </c>
    </row>
    <row r="257" spans="1:3" x14ac:dyDescent="0.25">
      <c r="A257" s="1">
        <v>43327</v>
      </c>
      <c r="B257" s="83">
        <v>2</v>
      </c>
      <c r="C257" s="83">
        <v>2</v>
      </c>
    </row>
    <row r="258" spans="1:3" x14ac:dyDescent="0.25">
      <c r="A258" s="1">
        <v>43419</v>
      </c>
      <c r="B258" s="83">
        <v>2</v>
      </c>
      <c r="C258" s="83">
        <v>2</v>
      </c>
    </row>
    <row r="259" spans="1:3" x14ac:dyDescent="0.25">
      <c r="A259" s="1">
        <v>43511</v>
      </c>
      <c r="B259" s="83">
        <v>2</v>
      </c>
      <c r="C259" s="83">
        <v>2</v>
      </c>
    </row>
    <row r="260" spans="1:3" x14ac:dyDescent="0.25">
      <c r="A260" s="1">
        <v>43600</v>
      </c>
      <c r="B260" s="83">
        <v>2</v>
      </c>
      <c r="C260" s="83">
        <v>2</v>
      </c>
    </row>
    <row r="261" spans="1:3" x14ac:dyDescent="0.25">
      <c r="A261" s="1">
        <v>43692</v>
      </c>
      <c r="B261" s="83">
        <v>2</v>
      </c>
      <c r="C261" s="83">
        <v>2</v>
      </c>
    </row>
    <row r="262" spans="1:3" x14ac:dyDescent="0.25">
      <c r="A262" s="1">
        <v>43784</v>
      </c>
      <c r="B262" s="83">
        <v>2</v>
      </c>
      <c r="C262" s="83">
        <v>2</v>
      </c>
    </row>
    <row r="263" spans="1:3" x14ac:dyDescent="0.25">
      <c r="A263" s="1">
        <v>43876</v>
      </c>
      <c r="B263" s="83">
        <v>2</v>
      </c>
      <c r="C263" s="83">
        <v>2</v>
      </c>
    </row>
    <row r="264" spans="1:3" x14ac:dyDescent="0.25">
      <c r="A264" s="1">
        <v>43966</v>
      </c>
      <c r="B264" s="83">
        <v>2</v>
      </c>
      <c r="C264" s="83">
        <v>2</v>
      </c>
    </row>
    <row r="265" spans="1:3" x14ac:dyDescent="0.25">
      <c r="A265" s="1">
        <v>44058</v>
      </c>
      <c r="B265" s="83">
        <v>2</v>
      </c>
      <c r="C265" s="83">
        <v>2</v>
      </c>
    </row>
    <row r="266" spans="1:3" x14ac:dyDescent="0.25">
      <c r="A266" s="1">
        <v>44150</v>
      </c>
      <c r="B266" s="83">
        <v>2</v>
      </c>
      <c r="C266" s="83">
        <v>2</v>
      </c>
    </row>
    <row r="267" spans="1:3" x14ac:dyDescent="0.25">
      <c r="A267" s="1">
        <v>44242</v>
      </c>
      <c r="B267" s="83">
        <v>2</v>
      </c>
      <c r="C267" s="83">
        <v>2</v>
      </c>
    </row>
    <row r="268" spans="1:3" x14ac:dyDescent="0.25">
      <c r="A268" s="1">
        <v>44331</v>
      </c>
      <c r="B268" s="83">
        <v>2</v>
      </c>
      <c r="C268" s="83">
        <v>2</v>
      </c>
    </row>
    <row r="269" spans="1:3" x14ac:dyDescent="0.25">
      <c r="A269" s="1">
        <v>44423</v>
      </c>
      <c r="B269" s="83">
        <v>2</v>
      </c>
      <c r="C269" s="83">
        <v>2</v>
      </c>
    </row>
    <row r="270" spans="1:3" x14ac:dyDescent="0.25">
      <c r="A270" s="1">
        <v>44515</v>
      </c>
      <c r="B270" s="83">
        <v>2</v>
      </c>
      <c r="C270" s="83">
        <v>2</v>
      </c>
    </row>
    <row r="271" spans="1:3" x14ac:dyDescent="0.25">
      <c r="A271" s="1">
        <v>44607</v>
      </c>
      <c r="B271" s="83">
        <v>2</v>
      </c>
      <c r="C271" s="83">
        <v>2</v>
      </c>
    </row>
    <row r="272" spans="1:3" x14ac:dyDescent="0.25">
      <c r="A272" s="1">
        <v>44696</v>
      </c>
      <c r="B272" s="83">
        <v>2</v>
      </c>
      <c r="C272" s="8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84"/>
  <sheetViews>
    <sheetView zoomScale="75" zoomScaleNormal="75" workbookViewId="0">
      <pane xSplit="1" ySplit="8" topLeftCell="B231" activePane="bottomRight" state="frozen"/>
      <selection pane="topRight" activeCell="D1" sqref="D1"/>
      <selection pane="bottomLeft" activeCell="A9" sqref="A9"/>
      <selection pane="bottomRight" activeCell="G274" sqref="G274"/>
    </sheetView>
  </sheetViews>
  <sheetFormatPr defaultColWidth="9.140625" defaultRowHeight="15" x14ac:dyDescent="0.25"/>
  <cols>
    <col min="1" max="1" width="12.42578125" style="1" customWidth="1"/>
    <col min="2" max="6" width="16.85546875" style="83" bestFit="1" customWidth="1"/>
    <col min="7" max="7" width="17.42578125" style="83" bestFit="1" customWidth="1"/>
    <col min="8" max="9" width="16.85546875" style="83" bestFit="1" customWidth="1"/>
    <col min="10" max="10" width="17.42578125" style="83" bestFit="1" customWidth="1"/>
    <col min="11" max="12" width="9.140625" style="28"/>
    <col min="13" max="21" width="15.42578125" customWidth="1"/>
    <col min="22" max="16384" width="9.140625" style="28"/>
  </cols>
  <sheetData>
    <row r="1" spans="1:22" x14ac:dyDescent="0.25">
      <c r="B1" s="83" t="s">
        <v>35</v>
      </c>
      <c r="C1" s="83" t="s">
        <v>77</v>
      </c>
      <c r="D1" s="83" t="s">
        <v>78</v>
      </c>
      <c r="E1" s="83" t="s">
        <v>79</v>
      </c>
      <c r="F1" s="83" t="s">
        <v>80</v>
      </c>
      <c r="G1" s="83" t="s">
        <v>81</v>
      </c>
      <c r="H1" s="83" t="s">
        <v>90</v>
      </c>
      <c r="I1" s="83" t="s">
        <v>91</v>
      </c>
      <c r="J1" s="83" t="s">
        <v>92</v>
      </c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x14ac:dyDescent="0.25">
      <c r="B2" s="83" t="s">
        <v>0</v>
      </c>
      <c r="C2" s="83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3" t="s">
        <v>88</v>
      </c>
      <c r="I2" s="83" t="s">
        <v>87</v>
      </c>
      <c r="J2" s="83" t="s">
        <v>89</v>
      </c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x14ac:dyDescent="0.25">
      <c r="A3" s="1">
        <v>20135</v>
      </c>
      <c r="B3" s="83">
        <v>2</v>
      </c>
      <c r="C3" s="83" t="e">
        <v>#N/A</v>
      </c>
      <c r="D3" s="83" t="e">
        <v>#N/A</v>
      </c>
      <c r="E3" s="83" t="e">
        <v>#N/A</v>
      </c>
      <c r="F3" s="83" t="e">
        <v>#N/A</v>
      </c>
      <c r="G3" s="83" t="e">
        <v>#N/A</v>
      </c>
      <c r="H3" s="83" t="e">
        <v>#N/A</v>
      </c>
      <c r="I3" s="83" t="e">
        <v>#N/A</v>
      </c>
      <c r="J3" s="83" t="e">
        <v>#N/A</v>
      </c>
    </row>
    <row r="4" spans="1:22" x14ac:dyDescent="0.25">
      <c r="A4" s="1">
        <v>20224</v>
      </c>
      <c r="B4" s="83">
        <v>2</v>
      </c>
      <c r="C4" s="83" t="e">
        <v>#N/A</v>
      </c>
      <c r="D4" s="83" t="e">
        <v>#N/A</v>
      </c>
      <c r="E4" s="83" t="e">
        <v>#N/A</v>
      </c>
      <c r="F4" s="83" t="e">
        <v>#N/A</v>
      </c>
      <c r="G4" s="83" t="e">
        <v>#N/A</v>
      </c>
      <c r="H4" s="83" t="e">
        <v>#N/A</v>
      </c>
      <c r="I4" s="83" t="e">
        <v>#N/A</v>
      </c>
      <c r="J4" s="83" t="e">
        <v>#N/A</v>
      </c>
    </row>
    <row r="5" spans="1:22" x14ac:dyDescent="0.25">
      <c r="A5" s="1">
        <v>20316</v>
      </c>
      <c r="B5" s="83">
        <v>2</v>
      </c>
      <c r="C5" s="83" t="e">
        <v>#N/A</v>
      </c>
      <c r="D5" s="83" t="e">
        <v>#N/A</v>
      </c>
      <c r="E5" s="83" t="e">
        <v>#N/A</v>
      </c>
      <c r="F5" s="83" t="e">
        <v>#N/A</v>
      </c>
      <c r="G5" s="83" t="e">
        <v>#N/A</v>
      </c>
      <c r="H5" s="83" t="e">
        <v>#N/A</v>
      </c>
      <c r="I5" s="83" t="e">
        <v>#N/A</v>
      </c>
      <c r="J5" s="83" t="e">
        <v>#N/A</v>
      </c>
    </row>
    <row r="6" spans="1:22" x14ac:dyDescent="0.25">
      <c r="A6" s="1">
        <v>20408</v>
      </c>
      <c r="B6" s="83">
        <v>2</v>
      </c>
      <c r="C6" s="83" t="e">
        <v>#N/A</v>
      </c>
      <c r="D6" s="83" t="e">
        <v>#N/A</v>
      </c>
      <c r="E6" s="83" t="e">
        <v>#N/A</v>
      </c>
      <c r="F6" s="83" t="e">
        <v>#N/A</v>
      </c>
      <c r="G6" s="83" t="e">
        <v>#N/A</v>
      </c>
      <c r="H6" s="83" t="e">
        <v>#N/A</v>
      </c>
      <c r="I6" s="83" t="e">
        <v>#N/A</v>
      </c>
      <c r="J6" s="83" t="e">
        <v>#N/A</v>
      </c>
    </row>
    <row r="7" spans="1:22" x14ac:dyDescent="0.25">
      <c r="A7" s="1">
        <v>20500</v>
      </c>
      <c r="B7" s="83">
        <v>2</v>
      </c>
      <c r="C7" s="83" t="e">
        <v>#N/A</v>
      </c>
      <c r="D7" s="83" t="e">
        <v>#N/A</v>
      </c>
      <c r="E7" s="83" t="e">
        <v>#N/A</v>
      </c>
      <c r="F7" s="83" t="e">
        <v>#N/A</v>
      </c>
      <c r="G7" s="83" t="e">
        <v>#N/A</v>
      </c>
      <c r="H7" s="83" t="e">
        <v>#N/A</v>
      </c>
      <c r="I7" s="83" t="e">
        <v>#N/A</v>
      </c>
      <c r="J7" s="83" t="e">
        <v>#N/A</v>
      </c>
    </row>
    <row r="8" spans="1:22" x14ac:dyDescent="0.25">
      <c r="A8" s="1">
        <v>20590</v>
      </c>
      <c r="B8" s="83">
        <v>2</v>
      </c>
      <c r="C8" s="83" t="e">
        <v>#N/A</v>
      </c>
      <c r="D8" s="83" t="e">
        <v>#N/A</v>
      </c>
      <c r="E8" s="83" t="e">
        <v>#N/A</v>
      </c>
      <c r="F8" s="83" t="e">
        <v>#N/A</v>
      </c>
      <c r="G8" s="83" t="e">
        <v>#N/A</v>
      </c>
      <c r="H8" s="83" t="e">
        <v>#N/A</v>
      </c>
      <c r="I8" s="83" t="e">
        <v>#N/A</v>
      </c>
      <c r="J8" s="83" t="e">
        <v>#N/A</v>
      </c>
    </row>
    <row r="9" spans="1:22" x14ac:dyDescent="0.25">
      <c r="A9" s="1">
        <v>20682</v>
      </c>
      <c r="B9" s="83">
        <v>2</v>
      </c>
      <c r="C9" s="83" t="e">
        <v>#N/A</v>
      </c>
      <c r="D9" s="83" t="e">
        <v>#N/A</v>
      </c>
      <c r="E9" s="83" t="e">
        <v>#N/A</v>
      </c>
      <c r="F9" s="83" t="e">
        <v>#N/A</v>
      </c>
      <c r="G9" s="83" t="e">
        <v>#N/A</v>
      </c>
      <c r="H9" s="83" t="e">
        <v>#N/A</v>
      </c>
      <c r="I9" s="83" t="e">
        <v>#N/A</v>
      </c>
      <c r="J9" s="83" t="e">
        <v>#N/A</v>
      </c>
    </row>
    <row r="10" spans="1:22" x14ac:dyDescent="0.25">
      <c r="A10" s="1">
        <v>20774</v>
      </c>
      <c r="B10" s="83">
        <v>2</v>
      </c>
      <c r="C10" s="83" t="e">
        <v>#N/A</v>
      </c>
      <c r="D10" s="83" t="e">
        <v>#N/A</v>
      </c>
      <c r="E10" s="83" t="e">
        <v>#N/A</v>
      </c>
      <c r="F10" s="83" t="e">
        <v>#N/A</v>
      </c>
      <c r="G10" s="83" t="e">
        <v>#N/A</v>
      </c>
      <c r="H10" s="83" t="e">
        <v>#N/A</v>
      </c>
      <c r="I10" s="83" t="e">
        <v>#N/A</v>
      </c>
      <c r="J10" s="83" t="e">
        <v>#N/A</v>
      </c>
    </row>
    <row r="11" spans="1:22" x14ac:dyDescent="0.25">
      <c r="A11" s="1">
        <v>20866</v>
      </c>
      <c r="B11" s="83">
        <v>2</v>
      </c>
      <c r="C11" s="83" t="e">
        <v>#N/A</v>
      </c>
      <c r="D11" s="83" t="e">
        <v>#N/A</v>
      </c>
      <c r="E11" s="83" t="e">
        <v>#N/A</v>
      </c>
      <c r="F11" s="83" t="e">
        <v>#N/A</v>
      </c>
      <c r="G11" s="83" t="e">
        <v>#N/A</v>
      </c>
      <c r="H11" s="83" t="e">
        <v>#N/A</v>
      </c>
      <c r="I11" s="83" t="e">
        <v>#N/A</v>
      </c>
      <c r="J11" s="83" t="e">
        <v>#N/A</v>
      </c>
    </row>
    <row r="12" spans="1:22" x14ac:dyDescent="0.25">
      <c r="A12" s="1">
        <v>20955</v>
      </c>
      <c r="B12" s="83">
        <v>2</v>
      </c>
      <c r="C12" s="83" t="e">
        <v>#N/A</v>
      </c>
      <c r="D12" s="83" t="e">
        <v>#N/A</v>
      </c>
      <c r="E12" s="83" t="e">
        <v>#N/A</v>
      </c>
      <c r="F12" s="83" t="e">
        <v>#N/A</v>
      </c>
      <c r="G12" s="83" t="e">
        <v>#N/A</v>
      </c>
      <c r="H12" s="83" t="e">
        <v>#N/A</v>
      </c>
      <c r="I12" s="83" t="e">
        <v>#N/A</v>
      </c>
      <c r="J12" s="83" t="e">
        <v>#N/A</v>
      </c>
    </row>
    <row r="13" spans="1:22" x14ac:dyDescent="0.25">
      <c r="A13" s="1">
        <v>21047</v>
      </c>
      <c r="B13" s="83">
        <v>2</v>
      </c>
      <c r="C13" s="83" t="e">
        <v>#N/A</v>
      </c>
      <c r="D13" s="83" t="e">
        <v>#N/A</v>
      </c>
      <c r="E13" s="83" t="e">
        <v>#N/A</v>
      </c>
      <c r="F13" s="83" t="e">
        <v>#N/A</v>
      </c>
      <c r="G13" s="83" t="e">
        <v>#N/A</v>
      </c>
      <c r="H13" s="83" t="e">
        <v>#N/A</v>
      </c>
      <c r="I13" s="83" t="e">
        <v>#N/A</v>
      </c>
      <c r="J13" s="83" t="e">
        <v>#N/A</v>
      </c>
    </row>
    <row r="14" spans="1:22" x14ac:dyDescent="0.25">
      <c r="A14" s="1">
        <v>21139</v>
      </c>
      <c r="B14" s="83">
        <v>2</v>
      </c>
      <c r="C14" s="83" t="e">
        <v>#N/A</v>
      </c>
      <c r="D14" s="83" t="e">
        <v>#N/A</v>
      </c>
      <c r="E14" s="83" t="e">
        <v>#N/A</v>
      </c>
      <c r="F14" s="83" t="e">
        <v>#N/A</v>
      </c>
      <c r="G14" s="83" t="e">
        <v>#N/A</v>
      </c>
      <c r="H14" s="83" t="e">
        <v>#N/A</v>
      </c>
      <c r="I14" s="83" t="e">
        <v>#N/A</v>
      </c>
      <c r="J14" s="83" t="e">
        <v>#N/A</v>
      </c>
    </row>
    <row r="15" spans="1:22" x14ac:dyDescent="0.25">
      <c r="A15" s="1">
        <v>21231</v>
      </c>
      <c r="B15" s="83">
        <v>2</v>
      </c>
      <c r="C15" s="83" t="e">
        <v>#N/A</v>
      </c>
      <c r="D15" s="83" t="e">
        <v>#N/A</v>
      </c>
      <c r="E15" s="83" t="e">
        <v>#N/A</v>
      </c>
      <c r="F15" s="83" t="e">
        <v>#N/A</v>
      </c>
      <c r="G15" s="83" t="e">
        <v>#N/A</v>
      </c>
      <c r="H15" s="83" t="e">
        <v>#N/A</v>
      </c>
      <c r="I15" s="83" t="e">
        <v>#N/A</v>
      </c>
      <c r="J15" s="83" t="e">
        <v>#N/A</v>
      </c>
    </row>
    <row r="16" spans="1:22" x14ac:dyDescent="0.25">
      <c r="A16" s="1">
        <v>21320</v>
      </c>
      <c r="B16" s="83">
        <v>2</v>
      </c>
      <c r="C16" s="83" t="e">
        <v>#N/A</v>
      </c>
      <c r="D16" s="83" t="e">
        <v>#N/A</v>
      </c>
      <c r="E16" s="83" t="e">
        <v>#N/A</v>
      </c>
      <c r="F16" s="83" t="e">
        <v>#N/A</v>
      </c>
      <c r="G16" s="83" t="e">
        <v>#N/A</v>
      </c>
      <c r="H16" s="83" t="e">
        <v>#N/A</v>
      </c>
      <c r="I16" s="83" t="e">
        <v>#N/A</v>
      </c>
      <c r="J16" s="83" t="e">
        <v>#N/A</v>
      </c>
    </row>
    <row r="17" spans="1:10" x14ac:dyDescent="0.25">
      <c r="A17" s="1">
        <v>21412</v>
      </c>
      <c r="B17" s="83">
        <v>2</v>
      </c>
      <c r="C17" s="83" t="e">
        <v>#N/A</v>
      </c>
      <c r="D17" s="83" t="e">
        <v>#N/A</v>
      </c>
      <c r="E17" s="83" t="e">
        <v>#N/A</v>
      </c>
      <c r="F17" s="83" t="e">
        <v>#N/A</v>
      </c>
      <c r="G17" s="83" t="e">
        <v>#N/A</v>
      </c>
      <c r="H17" s="83" t="e">
        <v>#N/A</v>
      </c>
      <c r="I17" s="83" t="e">
        <v>#N/A</v>
      </c>
      <c r="J17" s="83" t="e">
        <v>#N/A</v>
      </c>
    </row>
    <row r="18" spans="1:10" x14ac:dyDescent="0.25">
      <c r="A18" s="1">
        <v>21504</v>
      </c>
      <c r="B18" s="83">
        <v>2</v>
      </c>
      <c r="C18" s="83" t="e">
        <v>#N/A</v>
      </c>
      <c r="D18" s="83" t="e">
        <v>#N/A</v>
      </c>
      <c r="E18" s="83" t="e">
        <v>#N/A</v>
      </c>
      <c r="F18" s="83" t="e">
        <v>#N/A</v>
      </c>
      <c r="G18" s="83" t="e">
        <v>#N/A</v>
      </c>
      <c r="H18" s="83" t="e">
        <v>#N/A</v>
      </c>
      <c r="I18" s="83" t="e">
        <v>#N/A</v>
      </c>
      <c r="J18" s="83" t="e">
        <v>#N/A</v>
      </c>
    </row>
    <row r="19" spans="1:10" x14ac:dyDescent="0.25">
      <c r="A19" s="1">
        <v>21596</v>
      </c>
      <c r="B19" s="83">
        <v>2</v>
      </c>
      <c r="C19" s="83" t="e">
        <v>#N/A</v>
      </c>
      <c r="D19" s="83" t="e">
        <v>#N/A</v>
      </c>
      <c r="E19" s="83" t="e">
        <v>#N/A</v>
      </c>
      <c r="F19" s="83" t="e">
        <v>#N/A</v>
      </c>
      <c r="G19" s="83" t="e">
        <v>#N/A</v>
      </c>
      <c r="H19" s="83" t="e">
        <v>#N/A</v>
      </c>
      <c r="I19" s="83" t="e">
        <v>#N/A</v>
      </c>
      <c r="J19" s="83" t="e">
        <v>#N/A</v>
      </c>
    </row>
    <row r="20" spans="1:10" x14ac:dyDescent="0.25">
      <c r="A20" s="1">
        <v>21685</v>
      </c>
      <c r="B20" s="83">
        <v>2</v>
      </c>
      <c r="C20" s="83" t="e">
        <v>#N/A</v>
      </c>
      <c r="D20" s="83" t="e">
        <v>#N/A</v>
      </c>
      <c r="E20" s="83" t="e">
        <v>#N/A</v>
      </c>
      <c r="F20" s="83" t="e">
        <v>#N/A</v>
      </c>
      <c r="G20" s="83" t="e">
        <v>#N/A</v>
      </c>
      <c r="H20" s="83" t="e">
        <v>#N/A</v>
      </c>
      <c r="I20" s="83" t="e">
        <v>#N/A</v>
      </c>
      <c r="J20" s="83" t="e">
        <v>#N/A</v>
      </c>
    </row>
    <row r="21" spans="1:10" x14ac:dyDescent="0.25">
      <c r="A21" s="1">
        <v>21777</v>
      </c>
      <c r="B21" s="83">
        <v>2</v>
      </c>
      <c r="C21" s="83" t="e">
        <v>#N/A</v>
      </c>
      <c r="D21" s="83" t="e">
        <v>#N/A</v>
      </c>
      <c r="E21" s="83" t="e">
        <v>#N/A</v>
      </c>
      <c r="F21" s="83" t="e">
        <v>#N/A</v>
      </c>
      <c r="G21" s="83" t="e">
        <v>#N/A</v>
      </c>
      <c r="H21" s="83" t="e">
        <v>#N/A</v>
      </c>
      <c r="I21" s="83" t="e">
        <v>#N/A</v>
      </c>
      <c r="J21" s="83" t="e">
        <v>#N/A</v>
      </c>
    </row>
    <row r="22" spans="1:10" x14ac:dyDescent="0.25">
      <c r="A22" s="1">
        <v>21869</v>
      </c>
      <c r="B22" s="83">
        <v>2</v>
      </c>
      <c r="C22" s="83" t="e">
        <v>#N/A</v>
      </c>
      <c r="D22" s="83" t="e">
        <v>#N/A</v>
      </c>
      <c r="E22" s="83" t="e">
        <v>#N/A</v>
      </c>
      <c r="F22" s="83" t="e">
        <v>#N/A</v>
      </c>
      <c r="G22" s="83" t="e">
        <v>#N/A</v>
      </c>
      <c r="H22" s="83" t="e">
        <v>#N/A</v>
      </c>
      <c r="I22" s="83" t="e">
        <v>#N/A</v>
      </c>
      <c r="J22" s="83" t="e">
        <v>#N/A</v>
      </c>
    </row>
    <row r="23" spans="1:10" x14ac:dyDescent="0.25">
      <c r="A23" s="1">
        <v>21961</v>
      </c>
      <c r="B23" s="83">
        <v>2</v>
      </c>
      <c r="C23" s="83" t="e">
        <v>#N/A</v>
      </c>
      <c r="D23" s="83" t="e">
        <v>#N/A</v>
      </c>
      <c r="E23" s="83" t="e">
        <v>#N/A</v>
      </c>
      <c r="F23" s="83" t="e">
        <v>#N/A</v>
      </c>
      <c r="G23" s="83" t="e">
        <v>#N/A</v>
      </c>
      <c r="H23" s="83" t="e">
        <v>#N/A</v>
      </c>
      <c r="I23" s="83" t="e">
        <v>#N/A</v>
      </c>
      <c r="J23" s="83" t="e">
        <v>#N/A</v>
      </c>
    </row>
    <row r="24" spans="1:10" x14ac:dyDescent="0.25">
      <c r="A24" s="1">
        <v>22051</v>
      </c>
      <c r="B24" s="83">
        <v>2</v>
      </c>
      <c r="C24" s="83" t="e">
        <v>#N/A</v>
      </c>
      <c r="D24" s="83" t="e">
        <v>#N/A</v>
      </c>
      <c r="E24" s="83" t="e">
        <v>#N/A</v>
      </c>
      <c r="F24" s="83" t="e">
        <v>#N/A</v>
      </c>
      <c r="G24" s="83" t="e">
        <v>#N/A</v>
      </c>
      <c r="H24" s="83" t="e">
        <v>#N/A</v>
      </c>
      <c r="I24" s="83" t="e">
        <v>#N/A</v>
      </c>
      <c r="J24" s="83" t="e">
        <v>#N/A</v>
      </c>
    </row>
    <row r="25" spans="1:10" x14ac:dyDescent="0.25">
      <c r="A25" s="1">
        <v>22143</v>
      </c>
      <c r="B25" s="83">
        <v>2</v>
      </c>
      <c r="C25" s="83" t="e">
        <v>#N/A</v>
      </c>
      <c r="D25" s="83" t="e">
        <v>#N/A</v>
      </c>
      <c r="E25" s="83" t="e">
        <v>#N/A</v>
      </c>
      <c r="F25" s="83" t="e">
        <v>#N/A</v>
      </c>
      <c r="G25" s="83" t="e">
        <v>#N/A</v>
      </c>
      <c r="H25" s="83" t="e">
        <v>#N/A</v>
      </c>
      <c r="I25" s="83" t="e">
        <v>#N/A</v>
      </c>
      <c r="J25" s="83" t="e">
        <v>#N/A</v>
      </c>
    </row>
    <row r="26" spans="1:10" x14ac:dyDescent="0.25">
      <c r="A26" s="1">
        <v>22235</v>
      </c>
      <c r="B26" s="83">
        <v>2</v>
      </c>
      <c r="C26" s="83" t="e">
        <v>#N/A</v>
      </c>
      <c r="D26" s="83" t="e">
        <v>#N/A</v>
      </c>
      <c r="E26" s="83" t="e">
        <v>#N/A</v>
      </c>
      <c r="F26" s="83" t="e">
        <v>#N/A</v>
      </c>
      <c r="G26" s="83" t="e">
        <v>#N/A</v>
      </c>
      <c r="H26" s="83" t="e">
        <v>#N/A</v>
      </c>
      <c r="I26" s="83" t="e">
        <v>#N/A</v>
      </c>
      <c r="J26" s="83" t="e">
        <v>#N/A</v>
      </c>
    </row>
    <row r="27" spans="1:10" x14ac:dyDescent="0.25">
      <c r="A27" s="1">
        <v>22327</v>
      </c>
      <c r="B27" s="83">
        <v>2</v>
      </c>
      <c r="C27" s="83" t="e">
        <v>#N/A</v>
      </c>
      <c r="D27" s="83" t="e">
        <v>#N/A</v>
      </c>
      <c r="E27" s="83">
        <v>5.6</v>
      </c>
      <c r="F27" s="83">
        <v>4.5183999999999997</v>
      </c>
      <c r="G27" s="83" t="e">
        <v>#N/A</v>
      </c>
      <c r="H27" s="83">
        <v>5.2511317338307402</v>
      </c>
      <c r="I27" s="83" t="e">
        <v>#N/A</v>
      </c>
      <c r="J27" s="83" t="e">
        <v>#N/A</v>
      </c>
    </row>
    <row r="28" spans="1:10" x14ac:dyDescent="0.25">
      <c r="A28" s="1">
        <v>22416</v>
      </c>
      <c r="B28" s="83">
        <v>2</v>
      </c>
      <c r="C28" s="83" t="e">
        <v>#N/A</v>
      </c>
      <c r="D28" s="83" t="e">
        <v>#N/A</v>
      </c>
      <c r="E28" s="83">
        <v>6.1516999999999999</v>
      </c>
      <c r="F28" s="83">
        <v>4.5058999999999996</v>
      </c>
      <c r="G28" s="83" t="e">
        <v>#N/A</v>
      </c>
      <c r="H28" s="83">
        <v>5.6960692865790596</v>
      </c>
      <c r="I28" s="83" t="e">
        <v>#N/A</v>
      </c>
      <c r="J28" s="83" t="e">
        <v>#N/A</v>
      </c>
    </row>
    <row r="29" spans="1:10" x14ac:dyDescent="0.25">
      <c r="A29" s="1">
        <v>22508</v>
      </c>
      <c r="B29" s="83">
        <v>2</v>
      </c>
      <c r="C29" s="83" t="e">
        <v>#N/A</v>
      </c>
      <c r="D29" s="83" t="e">
        <v>#N/A</v>
      </c>
      <c r="E29" s="83">
        <v>6.0655000000000001</v>
      </c>
      <c r="F29" s="83">
        <v>4.4882</v>
      </c>
      <c r="G29" s="83" t="e">
        <v>#N/A</v>
      </c>
      <c r="H29" s="83">
        <v>5.6081281666472496</v>
      </c>
      <c r="I29" s="83" t="e">
        <v>#N/A</v>
      </c>
      <c r="J29" s="83" t="e">
        <v>#N/A</v>
      </c>
    </row>
    <row r="30" spans="1:10" x14ac:dyDescent="0.25">
      <c r="A30" s="1">
        <v>22600</v>
      </c>
      <c r="B30" s="83">
        <v>2</v>
      </c>
      <c r="C30" s="83" t="e">
        <v>#N/A</v>
      </c>
      <c r="D30" s="83" t="e">
        <v>#N/A</v>
      </c>
      <c r="E30" s="83">
        <v>5.8964999999999996</v>
      </c>
      <c r="F30" s="83">
        <v>4.4686000000000003</v>
      </c>
      <c r="G30" s="83" t="e">
        <v>#N/A</v>
      </c>
      <c r="H30" s="83">
        <v>5.4736766409673701</v>
      </c>
      <c r="I30" s="83" t="e">
        <v>#N/A</v>
      </c>
      <c r="J30" s="83" t="e">
        <v>#N/A</v>
      </c>
    </row>
    <row r="31" spans="1:10" x14ac:dyDescent="0.25">
      <c r="A31" s="1">
        <v>22692</v>
      </c>
      <c r="B31" s="83">
        <v>2</v>
      </c>
      <c r="C31" s="83" t="e">
        <v>#N/A</v>
      </c>
      <c r="D31" s="83" t="e">
        <v>#N/A</v>
      </c>
      <c r="E31" s="83">
        <v>5.5518000000000001</v>
      </c>
      <c r="F31" s="83">
        <v>4.4503000000000004</v>
      </c>
      <c r="G31" s="83" t="e">
        <v>#N/A</v>
      </c>
      <c r="H31" s="83">
        <v>5.1815264106336203</v>
      </c>
      <c r="I31" s="83" t="e">
        <v>#N/A</v>
      </c>
      <c r="J31" s="83" t="e">
        <v>#N/A</v>
      </c>
    </row>
    <row r="32" spans="1:10" x14ac:dyDescent="0.25">
      <c r="A32" s="1">
        <v>22781</v>
      </c>
      <c r="B32" s="83">
        <v>2</v>
      </c>
      <c r="C32" s="83" t="e">
        <v>#N/A</v>
      </c>
      <c r="D32" s="83" t="e">
        <v>#N/A</v>
      </c>
      <c r="E32" s="83">
        <v>4.7897999999999996</v>
      </c>
      <c r="F32" s="83">
        <v>4.4378000000000002</v>
      </c>
      <c r="G32" s="83" t="e">
        <v>#N/A</v>
      </c>
      <c r="H32" s="83">
        <v>4.5705764562522901</v>
      </c>
      <c r="I32" s="83" t="e">
        <v>#N/A</v>
      </c>
      <c r="J32" s="83" t="e">
        <v>#N/A</v>
      </c>
    </row>
    <row r="33" spans="1:10" x14ac:dyDescent="0.25">
      <c r="A33" s="1">
        <v>22873</v>
      </c>
      <c r="B33" s="83">
        <v>2</v>
      </c>
      <c r="C33" s="83" t="e">
        <v>#N/A</v>
      </c>
      <c r="D33" s="83" t="e">
        <v>#N/A</v>
      </c>
      <c r="E33" s="83">
        <v>4.5693999999999999</v>
      </c>
      <c r="F33" s="83">
        <v>4.4337999999999997</v>
      </c>
      <c r="G33" s="83" t="e">
        <v>#N/A</v>
      </c>
      <c r="H33" s="83">
        <v>4.3857550076145797</v>
      </c>
      <c r="I33" s="83" t="e">
        <v>#N/A</v>
      </c>
      <c r="J33" s="83" t="e">
        <v>#N/A</v>
      </c>
    </row>
    <row r="34" spans="1:10" x14ac:dyDescent="0.25">
      <c r="A34" s="1">
        <v>22965</v>
      </c>
      <c r="B34" s="83">
        <v>2</v>
      </c>
      <c r="C34" s="83" t="e">
        <v>#N/A</v>
      </c>
      <c r="D34" s="83" t="e">
        <v>#N/A</v>
      </c>
      <c r="E34" s="83">
        <v>3.9864000000000002</v>
      </c>
      <c r="F34" s="83">
        <v>4.4377000000000004</v>
      </c>
      <c r="G34" s="83" t="e">
        <v>#N/A</v>
      </c>
      <c r="H34" s="83">
        <v>3.9122882938422201</v>
      </c>
      <c r="I34" s="83" t="e">
        <v>#N/A</v>
      </c>
      <c r="J34" s="83" t="e">
        <v>#N/A</v>
      </c>
    </row>
    <row r="35" spans="1:10" x14ac:dyDescent="0.25">
      <c r="A35" s="1">
        <v>23057</v>
      </c>
      <c r="B35" s="83">
        <v>2</v>
      </c>
      <c r="C35" s="83" t="e">
        <v>#N/A</v>
      </c>
      <c r="D35" s="83" t="e">
        <v>#N/A</v>
      </c>
      <c r="E35" s="83">
        <v>3.9609999999999999</v>
      </c>
      <c r="F35" s="83">
        <v>4.4490999999999996</v>
      </c>
      <c r="G35" s="83" t="e">
        <v>#N/A</v>
      </c>
      <c r="H35" s="83">
        <v>3.8760614865776999</v>
      </c>
      <c r="I35" s="83" t="e">
        <v>#N/A</v>
      </c>
      <c r="J35" s="83" t="e">
        <v>#N/A</v>
      </c>
    </row>
    <row r="36" spans="1:10" x14ac:dyDescent="0.25">
      <c r="A36" s="1">
        <v>23146</v>
      </c>
      <c r="B36" s="83">
        <v>2</v>
      </c>
      <c r="C36" s="83" t="e">
        <v>#N/A</v>
      </c>
      <c r="D36" s="83" t="e">
        <v>#N/A</v>
      </c>
      <c r="E36" s="83">
        <v>3.9392</v>
      </c>
      <c r="F36" s="83">
        <v>4.4623999999999997</v>
      </c>
      <c r="G36" s="83" t="e">
        <v>#N/A</v>
      </c>
      <c r="H36" s="83">
        <v>3.8474169578009798</v>
      </c>
      <c r="I36" s="83" t="e">
        <v>#N/A</v>
      </c>
      <c r="J36" s="83" t="e">
        <v>#N/A</v>
      </c>
    </row>
    <row r="37" spans="1:10" x14ac:dyDescent="0.25">
      <c r="A37" s="1">
        <v>23238</v>
      </c>
      <c r="B37" s="83">
        <v>2</v>
      </c>
      <c r="C37" s="83" t="e">
        <v>#N/A</v>
      </c>
      <c r="D37" s="83" t="e">
        <v>#N/A</v>
      </c>
      <c r="E37" s="83">
        <v>4.3281000000000001</v>
      </c>
      <c r="F37" s="83">
        <v>4.4748999999999999</v>
      </c>
      <c r="G37" s="83" t="e">
        <v>#N/A</v>
      </c>
      <c r="H37" s="83">
        <v>4.1495065344916702</v>
      </c>
      <c r="I37" s="83" t="e">
        <v>#N/A</v>
      </c>
      <c r="J37" s="83" t="e">
        <v>#N/A</v>
      </c>
    </row>
    <row r="38" spans="1:10" x14ac:dyDescent="0.25">
      <c r="A38" s="1">
        <v>23330</v>
      </c>
      <c r="B38" s="83">
        <v>2</v>
      </c>
      <c r="C38" s="83" t="e">
        <v>#N/A</v>
      </c>
      <c r="D38" s="83" t="e">
        <v>#N/A</v>
      </c>
      <c r="E38" s="83">
        <v>4.0542999999999996</v>
      </c>
      <c r="F38" s="83">
        <v>4.4870999999999999</v>
      </c>
      <c r="G38" s="83" t="e">
        <v>#N/A</v>
      </c>
      <c r="H38" s="83">
        <v>3.9254818668678801</v>
      </c>
      <c r="I38" s="83" t="e">
        <v>#N/A</v>
      </c>
      <c r="J38" s="83" t="e">
        <v>#N/A</v>
      </c>
    </row>
    <row r="39" spans="1:10" x14ac:dyDescent="0.25">
      <c r="A39" s="1">
        <v>23422</v>
      </c>
      <c r="B39" s="83">
        <v>2</v>
      </c>
      <c r="C39" s="83" t="e">
        <v>#N/A</v>
      </c>
      <c r="D39" s="83" t="e">
        <v>#N/A</v>
      </c>
      <c r="E39" s="83">
        <v>4.3848000000000003</v>
      </c>
      <c r="F39" s="83">
        <v>4.5011999999999999</v>
      </c>
      <c r="G39" s="83" t="e">
        <v>#N/A</v>
      </c>
      <c r="H39" s="83">
        <v>4.1816172127439</v>
      </c>
      <c r="I39" s="83" t="e">
        <v>#N/A</v>
      </c>
      <c r="J39" s="83" t="e">
        <v>#N/A</v>
      </c>
    </row>
    <row r="40" spans="1:10" x14ac:dyDescent="0.25">
      <c r="A40" s="1">
        <v>23512</v>
      </c>
      <c r="B40" s="83">
        <v>2</v>
      </c>
      <c r="C40" s="83" t="e">
        <v>#N/A</v>
      </c>
      <c r="D40" s="83" t="e">
        <v>#N/A</v>
      </c>
      <c r="E40" s="83">
        <v>4.3057999999999996</v>
      </c>
      <c r="F40" s="83">
        <v>4.5134999999999996</v>
      </c>
      <c r="G40" s="83" t="e">
        <v>#N/A</v>
      </c>
      <c r="H40" s="83">
        <v>4.0939032559955502</v>
      </c>
      <c r="I40" s="83" t="e">
        <v>#N/A</v>
      </c>
      <c r="J40" s="83" t="e">
        <v>#N/A</v>
      </c>
    </row>
    <row r="41" spans="1:10" x14ac:dyDescent="0.25">
      <c r="A41" s="1">
        <v>23604</v>
      </c>
      <c r="B41" s="83">
        <v>2</v>
      </c>
      <c r="C41" s="83" t="e">
        <v>#N/A</v>
      </c>
      <c r="D41" s="83" t="e">
        <v>#N/A</v>
      </c>
      <c r="E41" s="83">
        <v>4.4211</v>
      </c>
      <c r="F41" s="83">
        <v>4.5274000000000001</v>
      </c>
      <c r="G41" s="83" t="e">
        <v>#N/A</v>
      </c>
      <c r="H41" s="83">
        <v>4.1645064496269697</v>
      </c>
      <c r="I41" s="83" t="e">
        <v>#N/A</v>
      </c>
      <c r="J41" s="83" t="e">
        <v>#N/A</v>
      </c>
    </row>
    <row r="42" spans="1:10" x14ac:dyDescent="0.25">
      <c r="A42" s="1">
        <v>23696</v>
      </c>
      <c r="B42" s="83">
        <v>2</v>
      </c>
      <c r="C42" s="83" t="e">
        <v>#N/A</v>
      </c>
      <c r="D42" s="83" t="e">
        <v>#N/A</v>
      </c>
      <c r="E42" s="83">
        <v>4.1664000000000003</v>
      </c>
      <c r="F42" s="83">
        <v>4.5420999999999996</v>
      </c>
      <c r="G42" s="83" t="e">
        <v>#N/A</v>
      </c>
      <c r="H42" s="83">
        <v>3.9227695509205498</v>
      </c>
      <c r="I42" s="83" t="e">
        <v>#N/A</v>
      </c>
      <c r="J42" s="83" t="e">
        <v>#N/A</v>
      </c>
    </row>
    <row r="43" spans="1:10" x14ac:dyDescent="0.25">
      <c r="A43" s="1">
        <v>23788</v>
      </c>
      <c r="B43" s="83">
        <v>2</v>
      </c>
      <c r="C43" s="83" t="e">
        <v>#N/A</v>
      </c>
      <c r="D43" s="83" t="e">
        <v>#N/A</v>
      </c>
      <c r="E43" s="83">
        <v>4.5792999999999999</v>
      </c>
      <c r="F43" s="83">
        <v>4.5545999999999998</v>
      </c>
      <c r="G43" s="83" t="e">
        <v>#N/A</v>
      </c>
      <c r="H43" s="83">
        <v>4.2644508776599199</v>
      </c>
      <c r="I43" s="83" t="e">
        <v>#N/A</v>
      </c>
      <c r="J43" s="83" t="e">
        <v>#N/A</v>
      </c>
    </row>
    <row r="44" spans="1:10" x14ac:dyDescent="0.25">
      <c r="A44" s="1">
        <v>23877</v>
      </c>
      <c r="B44" s="83">
        <v>2</v>
      </c>
      <c r="C44" s="83" t="e">
        <v>#N/A</v>
      </c>
      <c r="D44" s="83" t="e">
        <v>#N/A</v>
      </c>
      <c r="E44" s="83">
        <v>4.5797999999999996</v>
      </c>
      <c r="F44" s="83">
        <v>4.5576999999999996</v>
      </c>
      <c r="G44" s="83" t="e">
        <v>#N/A</v>
      </c>
      <c r="H44" s="83">
        <v>4.2445580424722102</v>
      </c>
      <c r="I44" s="83" t="e">
        <v>#N/A</v>
      </c>
      <c r="J44" s="83" t="e">
        <v>#N/A</v>
      </c>
    </row>
    <row r="45" spans="1:10" x14ac:dyDescent="0.25">
      <c r="A45" s="1">
        <v>23969</v>
      </c>
      <c r="B45" s="83">
        <v>2</v>
      </c>
      <c r="C45" s="83" t="e">
        <v>#N/A</v>
      </c>
      <c r="D45" s="83" t="e">
        <v>#N/A</v>
      </c>
      <c r="E45" s="83">
        <v>4.8457999999999997</v>
      </c>
      <c r="F45" s="83">
        <v>4.5533999999999999</v>
      </c>
      <c r="G45" s="83" t="e">
        <v>#N/A</v>
      </c>
      <c r="H45" s="83">
        <v>4.4650586109088</v>
      </c>
      <c r="I45" s="83" t="e">
        <v>#N/A</v>
      </c>
      <c r="J45" s="83" t="e">
        <v>#N/A</v>
      </c>
    </row>
    <row r="46" spans="1:10" x14ac:dyDescent="0.25">
      <c r="A46" s="1">
        <v>24061</v>
      </c>
      <c r="B46" s="83">
        <v>2</v>
      </c>
      <c r="C46" s="83" t="e">
        <v>#N/A</v>
      </c>
      <c r="D46" s="83" t="e">
        <v>#N/A</v>
      </c>
      <c r="E46" s="83">
        <v>5.0810000000000004</v>
      </c>
      <c r="F46" s="83">
        <v>4.5370999999999997</v>
      </c>
      <c r="G46" s="83" t="e">
        <v>#N/A</v>
      </c>
      <c r="H46" s="83">
        <v>4.6660174500098801</v>
      </c>
      <c r="I46" s="83" t="e">
        <v>#N/A</v>
      </c>
      <c r="J46" s="83" t="e">
        <v>#N/A</v>
      </c>
    </row>
    <row r="47" spans="1:10" x14ac:dyDescent="0.25">
      <c r="A47" s="1">
        <v>24153</v>
      </c>
      <c r="B47" s="83">
        <v>2</v>
      </c>
      <c r="C47" s="83" t="e">
        <v>#N/A</v>
      </c>
      <c r="D47" s="83" t="e">
        <v>#N/A</v>
      </c>
      <c r="E47" s="83">
        <v>5.3470000000000004</v>
      </c>
      <c r="F47" s="83">
        <v>4.5114999999999998</v>
      </c>
      <c r="G47" s="83" t="e">
        <v>#N/A</v>
      </c>
      <c r="H47" s="83">
        <v>4.8973745179796504</v>
      </c>
      <c r="I47" s="83" t="e">
        <v>#N/A</v>
      </c>
      <c r="J47" s="83" t="e">
        <v>#N/A</v>
      </c>
    </row>
    <row r="48" spans="1:10" x14ac:dyDescent="0.25">
      <c r="A48" s="1">
        <v>24242</v>
      </c>
      <c r="B48" s="83">
        <v>2</v>
      </c>
      <c r="C48" s="83" t="e">
        <v>#N/A</v>
      </c>
      <c r="D48" s="83" t="e">
        <v>#N/A</v>
      </c>
      <c r="E48" s="83">
        <v>5.1645000000000003</v>
      </c>
      <c r="F48" s="83">
        <v>4.4839000000000002</v>
      </c>
      <c r="G48" s="83" t="e">
        <v>#N/A</v>
      </c>
      <c r="H48" s="83">
        <v>4.7284623832108297</v>
      </c>
      <c r="I48" s="83" t="e">
        <v>#N/A</v>
      </c>
      <c r="J48" s="83" t="e">
        <v>#N/A</v>
      </c>
    </row>
    <row r="49" spans="1:10" x14ac:dyDescent="0.25">
      <c r="A49" s="1">
        <v>24334</v>
      </c>
      <c r="B49" s="83">
        <v>2</v>
      </c>
      <c r="C49" s="83" t="e">
        <v>#N/A</v>
      </c>
      <c r="D49" s="83" t="e">
        <v>#N/A</v>
      </c>
      <c r="E49" s="83">
        <v>5.1856</v>
      </c>
      <c r="F49" s="83">
        <v>4.4603999999999999</v>
      </c>
      <c r="G49" s="83" t="e">
        <v>#N/A</v>
      </c>
      <c r="H49" s="83">
        <v>4.7160016257549797</v>
      </c>
      <c r="I49" s="83" t="e">
        <v>#N/A</v>
      </c>
      <c r="J49" s="83" t="e">
        <v>#N/A</v>
      </c>
    </row>
    <row r="50" spans="1:10" x14ac:dyDescent="0.25">
      <c r="A50" s="1">
        <v>24426</v>
      </c>
      <c r="B50" s="83">
        <v>2</v>
      </c>
      <c r="C50" s="83" t="e">
        <v>#N/A</v>
      </c>
      <c r="D50" s="83" t="e">
        <v>#N/A</v>
      </c>
      <c r="E50" s="83">
        <v>5.2115999999999998</v>
      </c>
      <c r="F50" s="83">
        <v>4.4362000000000004</v>
      </c>
      <c r="G50" s="83" t="e">
        <v>#N/A</v>
      </c>
      <c r="H50" s="83">
        <v>4.7106130695628803</v>
      </c>
      <c r="I50" s="83" t="e">
        <v>#N/A</v>
      </c>
      <c r="J50" s="83" t="e">
        <v>#N/A</v>
      </c>
    </row>
    <row r="51" spans="1:10" x14ac:dyDescent="0.25">
      <c r="A51" s="1">
        <v>24518</v>
      </c>
      <c r="B51" s="83">
        <v>2</v>
      </c>
      <c r="C51" s="83" t="e">
        <v>#N/A</v>
      </c>
      <c r="D51" s="83" t="e">
        <v>#N/A</v>
      </c>
      <c r="E51" s="83">
        <v>5.1460999999999997</v>
      </c>
      <c r="F51" s="83">
        <v>4.4111000000000002</v>
      </c>
      <c r="G51" s="83" t="e">
        <v>#N/A</v>
      </c>
      <c r="H51" s="83">
        <v>4.61828468907256</v>
      </c>
      <c r="I51" s="83" t="e">
        <v>#N/A</v>
      </c>
      <c r="J51" s="83">
        <v>1.59439703544567</v>
      </c>
    </row>
    <row r="52" spans="1:10" x14ac:dyDescent="0.25">
      <c r="A52" s="1">
        <v>24607</v>
      </c>
      <c r="B52" s="83">
        <v>2</v>
      </c>
      <c r="C52" s="83" t="e">
        <v>#N/A</v>
      </c>
      <c r="D52" s="83" t="e">
        <v>#N/A</v>
      </c>
      <c r="E52" s="83">
        <v>5.0034999999999998</v>
      </c>
      <c r="F52" s="83">
        <v>4.3864999999999998</v>
      </c>
      <c r="G52" s="83" t="e">
        <v>#N/A</v>
      </c>
      <c r="H52" s="83">
        <v>4.4250213178543696</v>
      </c>
      <c r="I52" s="83" t="e">
        <v>#N/A</v>
      </c>
      <c r="J52" s="83">
        <v>1.5772094781583501</v>
      </c>
    </row>
    <row r="53" spans="1:10" x14ac:dyDescent="0.25">
      <c r="A53" s="1">
        <v>24699</v>
      </c>
      <c r="B53" s="83">
        <v>2</v>
      </c>
      <c r="C53" s="83" t="e">
        <v>#N/A</v>
      </c>
      <c r="D53" s="83" t="e">
        <v>#N/A</v>
      </c>
      <c r="E53" s="83">
        <v>5.1151</v>
      </c>
      <c r="F53" s="83">
        <v>4.3619000000000003</v>
      </c>
      <c r="G53" s="83" t="e">
        <v>#N/A</v>
      </c>
      <c r="H53" s="83">
        <v>4.4830448483009002</v>
      </c>
      <c r="I53" s="83" t="e">
        <v>#N/A</v>
      </c>
      <c r="J53" s="83">
        <v>1.5329976769806599</v>
      </c>
    </row>
    <row r="54" spans="1:10" x14ac:dyDescent="0.25">
      <c r="A54" s="1">
        <v>24791</v>
      </c>
      <c r="B54" s="83">
        <v>2</v>
      </c>
      <c r="C54" s="83" t="e">
        <v>#N/A</v>
      </c>
      <c r="D54" s="83" t="e">
        <v>#N/A</v>
      </c>
      <c r="E54" s="83">
        <v>5.1464999999999996</v>
      </c>
      <c r="F54" s="83">
        <v>4.3324999999999996</v>
      </c>
      <c r="G54" s="83" t="e">
        <v>#N/A</v>
      </c>
      <c r="H54" s="83">
        <v>4.4608484911649304</v>
      </c>
      <c r="I54" s="83" t="e">
        <v>#N/A</v>
      </c>
      <c r="J54" s="83">
        <v>1.5234722696679299</v>
      </c>
    </row>
    <row r="55" spans="1:10" x14ac:dyDescent="0.25">
      <c r="A55" s="1">
        <v>24883</v>
      </c>
      <c r="B55" s="83">
        <v>2</v>
      </c>
      <c r="C55" s="83" t="e">
        <v>#N/A</v>
      </c>
      <c r="D55" s="83" t="e">
        <v>#N/A</v>
      </c>
      <c r="E55" s="83">
        <v>5.4343000000000004</v>
      </c>
      <c r="F55" s="83">
        <v>4.2958999999999996</v>
      </c>
      <c r="G55" s="83" t="e">
        <v>#N/A</v>
      </c>
      <c r="H55" s="83">
        <v>4.6998639224581096</v>
      </c>
      <c r="I55" s="83" t="e">
        <v>#N/A</v>
      </c>
      <c r="J55" s="83">
        <v>1.5200691853889601</v>
      </c>
    </row>
    <row r="56" spans="1:10" x14ac:dyDescent="0.25">
      <c r="A56" s="1">
        <v>24973</v>
      </c>
      <c r="B56" s="83">
        <v>2</v>
      </c>
      <c r="C56" s="83" t="e">
        <v>#N/A</v>
      </c>
      <c r="D56" s="83" t="e">
        <v>#N/A</v>
      </c>
      <c r="E56" s="83">
        <v>5.5734000000000004</v>
      </c>
      <c r="F56" s="83">
        <v>4.2502000000000004</v>
      </c>
      <c r="G56" s="83" t="e">
        <v>#N/A</v>
      </c>
      <c r="H56" s="83">
        <v>4.7784333263154002</v>
      </c>
      <c r="I56" s="83" t="e">
        <v>#N/A</v>
      </c>
      <c r="J56" s="83">
        <v>1.4916000864157799</v>
      </c>
    </row>
    <row r="57" spans="1:10" x14ac:dyDescent="0.25">
      <c r="A57" s="1">
        <v>25065</v>
      </c>
      <c r="B57" s="83">
        <v>2</v>
      </c>
      <c r="C57" s="83" t="e">
        <v>#N/A</v>
      </c>
      <c r="D57" s="83" t="e">
        <v>#N/A</v>
      </c>
      <c r="E57" s="83">
        <v>5.5163000000000002</v>
      </c>
      <c r="F57" s="83">
        <v>4.2018000000000004</v>
      </c>
      <c r="G57" s="83" t="e">
        <v>#N/A</v>
      </c>
      <c r="H57" s="83">
        <v>4.6436827460477996</v>
      </c>
      <c r="I57" s="83" t="e">
        <v>#N/A</v>
      </c>
      <c r="J57" s="83">
        <v>1.4700021899639799</v>
      </c>
    </row>
    <row r="58" spans="1:10" x14ac:dyDescent="0.25">
      <c r="A58" s="1">
        <v>25157</v>
      </c>
      <c r="B58" s="83">
        <v>2</v>
      </c>
      <c r="C58" s="83" t="e">
        <v>#N/A</v>
      </c>
      <c r="D58" s="83" t="e">
        <v>#N/A</v>
      </c>
      <c r="E58" s="83">
        <v>5.4396000000000004</v>
      </c>
      <c r="F58" s="83">
        <v>4.1543999999999999</v>
      </c>
      <c r="G58" s="83" t="e">
        <v>#N/A</v>
      </c>
      <c r="H58" s="83">
        <v>4.49766634474308</v>
      </c>
      <c r="I58" s="83" t="e">
        <v>#N/A</v>
      </c>
      <c r="J58" s="83">
        <v>1.4541218000638001</v>
      </c>
    </row>
    <row r="59" spans="1:10" x14ac:dyDescent="0.25">
      <c r="A59" s="1">
        <v>25249</v>
      </c>
      <c r="B59" s="83">
        <v>2</v>
      </c>
      <c r="C59" s="83" t="e">
        <v>#N/A</v>
      </c>
      <c r="D59" s="83" t="e">
        <v>#N/A</v>
      </c>
      <c r="E59" s="83">
        <v>5.5564</v>
      </c>
      <c r="F59" s="83">
        <v>4.1054000000000004</v>
      </c>
      <c r="G59" s="83" t="e">
        <v>#N/A</v>
      </c>
      <c r="H59" s="83">
        <v>4.5657541006202704</v>
      </c>
      <c r="I59" s="83" t="e">
        <v>#N/A</v>
      </c>
      <c r="J59" s="83">
        <v>1.4764133201309499</v>
      </c>
    </row>
    <row r="60" spans="1:10" x14ac:dyDescent="0.25">
      <c r="A60" s="1">
        <v>25338</v>
      </c>
      <c r="B60" s="83">
        <v>2</v>
      </c>
      <c r="C60" s="83" t="e">
        <v>#N/A</v>
      </c>
      <c r="D60" s="83" t="e">
        <v>#N/A</v>
      </c>
      <c r="E60" s="83">
        <v>5.4635999999999996</v>
      </c>
      <c r="F60" s="83">
        <v>4.0548000000000002</v>
      </c>
      <c r="G60" s="83" t="e">
        <v>#N/A</v>
      </c>
      <c r="H60" s="83">
        <v>4.4139598257776402</v>
      </c>
      <c r="I60" s="83" t="e">
        <v>#N/A</v>
      </c>
      <c r="J60" s="83">
        <v>1.41022220567719</v>
      </c>
    </row>
    <row r="61" spans="1:10" x14ac:dyDescent="0.25">
      <c r="A61" s="1">
        <v>25430</v>
      </c>
      <c r="B61" s="83">
        <v>2</v>
      </c>
      <c r="C61" s="83" t="e">
        <v>#N/A</v>
      </c>
      <c r="D61" s="83" t="e">
        <v>#N/A</v>
      </c>
      <c r="E61" s="83">
        <v>5.4275000000000002</v>
      </c>
      <c r="F61" s="83">
        <v>4.0087999999999999</v>
      </c>
      <c r="G61" s="83" t="e">
        <v>#N/A</v>
      </c>
      <c r="H61" s="83">
        <v>4.3461732664399602</v>
      </c>
      <c r="I61" s="83" t="e">
        <v>#N/A</v>
      </c>
      <c r="J61" s="83">
        <v>1.3763553493312299</v>
      </c>
    </row>
    <row r="62" spans="1:10" x14ac:dyDescent="0.25">
      <c r="A62" s="1">
        <v>25522</v>
      </c>
      <c r="B62" s="83">
        <v>2</v>
      </c>
      <c r="C62" s="83" t="e">
        <v>#N/A</v>
      </c>
      <c r="D62" s="83" t="e">
        <v>#N/A</v>
      </c>
      <c r="E62" s="83">
        <v>5.1825999999999999</v>
      </c>
      <c r="F62" s="83">
        <v>3.9685999999999999</v>
      </c>
      <c r="G62" s="83" t="e">
        <v>#N/A</v>
      </c>
      <c r="H62" s="83">
        <v>4.1011701661936097</v>
      </c>
      <c r="I62" s="83" t="e">
        <v>#N/A</v>
      </c>
      <c r="J62" s="83">
        <v>1.33362311295581</v>
      </c>
    </row>
    <row r="63" spans="1:10" x14ac:dyDescent="0.25">
      <c r="A63" s="1">
        <v>25614</v>
      </c>
      <c r="B63" s="83">
        <v>2</v>
      </c>
      <c r="C63" s="83" t="e">
        <v>#N/A</v>
      </c>
      <c r="D63" s="83" t="e">
        <v>#N/A</v>
      </c>
      <c r="E63" s="83">
        <v>5.0404999999999998</v>
      </c>
      <c r="F63" s="83">
        <v>3.9361000000000002</v>
      </c>
      <c r="G63" s="83" t="e">
        <v>#N/A</v>
      </c>
      <c r="H63" s="83">
        <v>3.94385151586477</v>
      </c>
      <c r="I63" s="83" t="e">
        <v>#N/A</v>
      </c>
      <c r="J63" s="83">
        <v>1.3384978551648901</v>
      </c>
    </row>
    <row r="64" spans="1:10" x14ac:dyDescent="0.25">
      <c r="A64" s="1">
        <v>25703</v>
      </c>
      <c r="B64" s="83">
        <v>2</v>
      </c>
      <c r="C64" s="83" t="e">
        <v>#N/A</v>
      </c>
      <c r="D64" s="83" t="e">
        <v>#N/A</v>
      </c>
      <c r="E64" s="83">
        <v>4.9863</v>
      </c>
      <c r="F64" s="83">
        <v>3.9068999999999998</v>
      </c>
      <c r="G64" s="83" t="e">
        <v>#N/A</v>
      </c>
      <c r="H64" s="83">
        <v>3.8844154205998702</v>
      </c>
      <c r="I64" s="83" t="e">
        <v>#N/A</v>
      </c>
      <c r="J64" s="83">
        <v>1.33475718923172</v>
      </c>
    </row>
    <row r="65" spans="1:10" x14ac:dyDescent="0.25">
      <c r="A65" s="1">
        <v>25795</v>
      </c>
      <c r="B65" s="83">
        <v>2</v>
      </c>
      <c r="C65" s="83" t="e">
        <v>#N/A</v>
      </c>
      <c r="D65" s="83" t="e">
        <v>#N/A</v>
      </c>
      <c r="E65" s="83">
        <v>5.008</v>
      </c>
      <c r="F65" s="83">
        <v>3.8788</v>
      </c>
      <c r="G65" s="83" t="e">
        <v>#N/A</v>
      </c>
      <c r="H65" s="83">
        <v>3.9392356959751198</v>
      </c>
      <c r="I65" s="83" t="e">
        <v>#N/A</v>
      </c>
      <c r="J65" s="83">
        <v>1.32408306015412</v>
      </c>
    </row>
    <row r="66" spans="1:10" x14ac:dyDescent="0.25">
      <c r="A66" s="1">
        <v>25887</v>
      </c>
      <c r="B66" s="83">
        <v>2</v>
      </c>
      <c r="C66" s="83" t="e">
        <v>#N/A</v>
      </c>
      <c r="D66" s="83" t="e">
        <v>#N/A</v>
      </c>
      <c r="E66" s="83">
        <v>4.8064999999999998</v>
      </c>
      <c r="F66" s="83">
        <v>3.8536000000000001</v>
      </c>
      <c r="G66" s="83" t="e">
        <v>#N/A</v>
      </c>
      <c r="H66" s="83">
        <v>3.7022156585076198</v>
      </c>
      <c r="I66" s="83" t="e">
        <v>#N/A</v>
      </c>
      <c r="J66" s="83">
        <v>1.26482604019505</v>
      </c>
    </row>
    <row r="67" spans="1:10" x14ac:dyDescent="0.25">
      <c r="A67" s="1">
        <v>25979</v>
      </c>
      <c r="B67" s="83">
        <v>2</v>
      </c>
      <c r="C67" s="83" t="e">
        <v>#N/A</v>
      </c>
      <c r="D67" s="83" t="e">
        <v>#N/A</v>
      </c>
      <c r="E67" s="83">
        <v>5.1417999999999999</v>
      </c>
      <c r="F67" s="83">
        <v>3.8296000000000001</v>
      </c>
      <c r="G67" s="83" t="e">
        <v>#N/A</v>
      </c>
      <c r="H67" s="83">
        <v>4.0770225509839904</v>
      </c>
      <c r="I67" s="83" t="e">
        <v>#N/A</v>
      </c>
      <c r="J67" s="83">
        <v>1.3146579067314701</v>
      </c>
    </row>
    <row r="68" spans="1:10" x14ac:dyDescent="0.25">
      <c r="A68" s="1">
        <v>26068</v>
      </c>
      <c r="B68" s="83">
        <v>2</v>
      </c>
      <c r="C68" s="83" t="e">
        <v>#N/A</v>
      </c>
      <c r="D68" s="83" t="e">
        <v>#N/A</v>
      </c>
      <c r="E68" s="83">
        <v>4.9779999999999998</v>
      </c>
      <c r="F68" s="83">
        <v>3.7995999999999999</v>
      </c>
      <c r="G68" s="83" t="e">
        <v>#N/A</v>
      </c>
      <c r="H68" s="83">
        <v>3.8542062255330398</v>
      </c>
      <c r="I68" s="83" t="e">
        <v>#N/A</v>
      </c>
      <c r="J68" s="83">
        <v>1.29967730119314</v>
      </c>
    </row>
    <row r="69" spans="1:10" x14ac:dyDescent="0.25">
      <c r="A69" s="1">
        <v>26160</v>
      </c>
      <c r="B69" s="83">
        <v>2</v>
      </c>
      <c r="C69" s="83" t="e">
        <v>#N/A</v>
      </c>
      <c r="D69" s="83" t="e">
        <v>#N/A</v>
      </c>
      <c r="E69" s="83">
        <v>4.7790999999999997</v>
      </c>
      <c r="F69" s="83">
        <v>3.7757999999999998</v>
      </c>
      <c r="G69" s="83" t="e">
        <v>#N/A</v>
      </c>
      <c r="H69" s="83">
        <v>3.6379737791929401</v>
      </c>
      <c r="I69" s="83" t="e">
        <v>#N/A</v>
      </c>
      <c r="J69" s="83">
        <v>1.3266856518646499</v>
      </c>
    </row>
    <row r="70" spans="1:10" x14ac:dyDescent="0.25">
      <c r="A70" s="1">
        <v>26252</v>
      </c>
      <c r="B70" s="83">
        <v>2</v>
      </c>
      <c r="C70" s="83" t="e">
        <v>#N/A</v>
      </c>
      <c r="D70" s="83" t="e">
        <v>#N/A</v>
      </c>
      <c r="E70" s="83">
        <v>4.3589000000000002</v>
      </c>
      <c r="F70" s="83">
        <v>3.7553000000000001</v>
      </c>
      <c r="G70" s="83" t="e">
        <v>#N/A</v>
      </c>
      <c r="H70" s="83">
        <v>3.20456141349284</v>
      </c>
      <c r="I70" s="83" t="e">
        <v>#N/A</v>
      </c>
      <c r="J70" s="83">
        <v>1.43936994041778</v>
      </c>
    </row>
    <row r="71" spans="1:10" x14ac:dyDescent="0.25">
      <c r="A71" s="1">
        <v>26344</v>
      </c>
      <c r="B71" s="83">
        <v>2</v>
      </c>
      <c r="C71" s="83" t="e">
        <v>#N/A</v>
      </c>
      <c r="D71" s="83" t="e">
        <v>#N/A</v>
      </c>
      <c r="E71" s="83">
        <v>4.5673000000000004</v>
      </c>
      <c r="F71" s="83">
        <v>3.7324999999999999</v>
      </c>
      <c r="G71" s="83" t="e">
        <v>#N/A</v>
      </c>
      <c r="H71" s="83">
        <v>3.4467844741439801</v>
      </c>
      <c r="I71" s="83" t="e">
        <v>#N/A</v>
      </c>
      <c r="J71" s="83">
        <v>1.39890032204199</v>
      </c>
    </row>
    <row r="72" spans="1:10" x14ac:dyDescent="0.25">
      <c r="A72" s="1">
        <v>26434</v>
      </c>
      <c r="B72" s="83">
        <v>2</v>
      </c>
      <c r="C72" s="83" t="e">
        <v>#N/A</v>
      </c>
      <c r="D72" s="83" t="e">
        <v>#N/A</v>
      </c>
      <c r="E72" s="83">
        <v>4.5366</v>
      </c>
      <c r="F72" s="83">
        <v>3.6993</v>
      </c>
      <c r="G72" s="83" t="e">
        <v>#N/A</v>
      </c>
      <c r="H72" s="83">
        <v>3.4831318058757499</v>
      </c>
      <c r="I72" s="83" t="e">
        <v>#N/A</v>
      </c>
      <c r="J72" s="83">
        <v>1.3789922739120599</v>
      </c>
    </row>
    <row r="73" spans="1:10" x14ac:dyDescent="0.25">
      <c r="A73" s="1">
        <v>26526</v>
      </c>
      <c r="B73" s="83">
        <v>2</v>
      </c>
      <c r="C73" s="83" t="e">
        <v>#N/A</v>
      </c>
      <c r="D73" s="83" t="e">
        <v>#N/A</v>
      </c>
      <c r="E73" s="83">
        <v>4.4119999999999999</v>
      </c>
      <c r="F73" s="83">
        <v>3.6591999999999998</v>
      </c>
      <c r="G73" s="83" t="e">
        <v>#N/A</v>
      </c>
      <c r="H73" s="83">
        <v>3.3747328419642599</v>
      </c>
      <c r="I73" s="83" t="e">
        <v>#N/A</v>
      </c>
      <c r="J73" s="83">
        <v>1.3610280998259701</v>
      </c>
    </row>
    <row r="74" spans="1:10" x14ac:dyDescent="0.25">
      <c r="A74" s="1">
        <v>26618</v>
      </c>
      <c r="B74" s="83">
        <v>2</v>
      </c>
      <c r="C74" s="83" t="e">
        <v>#N/A</v>
      </c>
      <c r="D74" s="83" t="e">
        <v>#N/A</v>
      </c>
      <c r="E74" s="83">
        <v>4.3708999999999998</v>
      </c>
      <c r="F74" s="83">
        <v>3.6141999999999999</v>
      </c>
      <c r="G74" s="83" t="e">
        <v>#N/A</v>
      </c>
      <c r="H74" s="83">
        <v>3.3834173764875701</v>
      </c>
      <c r="I74" s="83" t="e">
        <v>#N/A</v>
      </c>
      <c r="J74" s="83">
        <v>1.3541232986337399</v>
      </c>
    </row>
    <row r="75" spans="1:10" x14ac:dyDescent="0.25">
      <c r="A75" s="1">
        <v>26710</v>
      </c>
      <c r="B75" s="83">
        <v>2</v>
      </c>
      <c r="C75" s="83" t="e">
        <v>#N/A</v>
      </c>
      <c r="D75" s="83" t="e">
        <v>#N/A</v>
      </c>
      <c r="E75" s="83">
        <v>4.4985999999999997</v>
      </c>
      <c r="F75" s="83">
        <v>3.5586000000000002</v>
      </c>
      <c r="G75" s="83" t="e">
        <v>#N/A</v>
      </c>
      <c r="H75" s="83">
        <v>3.6064768384003401</v>
      </c>
      <c r="I75" s="83" t="e">
        <v>#N/A</v>
      </c>
      <c r="J75" s="83">
        <v>1.2937212291431199</v>
      </c>
    </row>
    <row r="76" spans="1:10" x14ac:dyDescent="0.25">
      <c r="A76" s="1">
        <v>26799</v>
      </c>
      <c r="B76" s="83">
        <v>2</v>
      </c>
      <c r="C76" s="83" t="e">
        <v>#N/A</v>
      </c>
      <c r="D76" s="83" t="e">
        <v>#N/A</v>
      </c>
      <c r="E76" s="83">
        <v>4.6623000000000001</v>
      </c>
      <c r="F76" s="83">
        <v>3.4965000000000002</v>
      </c>
      <c r="G76" s="83" t="e">
        <v>#N/A</v>
      </c>
      <c r="H76" s="83">
        <v>3.8997689584653998</v>
      </c>
      <c r="I76" s="83" t="e">
        <v>#N/A</v>
      </c>
      <c r="J76" s="83">
        <v>1.06977584464125</v>
      </c>
    </row>
    <row r="77" spans="1:10" x14ac:dyDescent="0.25">
      <c r="A77" s="1">
        <v>26891</v>
      </c>
      <c r="B77" s="83">
        <v>2</v>
      </c>
      <c r="C77" s="83" t="e">
        <v>#N/A</v>
      </c>
      <c r="D77" s="83" t="e">
        <v>#N/A</v>
      </c>
      <c r="E77" s="83">
        <v>4.4844999999999997</v>
      </c>
      <c r="F77" s="83">
        <v>3.4388999999999998</v>
      </c>
      <c r="G77" s="83" t="e">
        <v>#N/A</v>
      </c>
      <c r="H77" s="83">
        <v>3.6893505555278701</v>
      </c>
      <c r="I77" s="83" t="e">
        <v>#N/A</v>
      </c>
      <c r="J77" s="83">
        <v>0.91281611101461901</v>
      </c>
    </row>
    <row r="78" spans="1:10" x14ac:dyDescent="0.25">
      <c r="A78" s="1">
        <v>26983</v>
      </c>
      <c r="B78" s="83">
        <v>2</v>
      </c>
      <c r="C78" s="83" t="e">
        <v>#N/A</v>
      </c>
      <c r="D78" s="83" t="e">
        <v>#N/A</v>
      </c>
      <c r="E78" s="83">
        <v>4.5949</v>
      </c>
      <c r="F78" s="83">
        <v>3.3864000000000001</v>
      </c>
      <c r="G78" s="83" t="e">
        <v>#N/A</v>
      </c>
      <c r="H78" s="83">
        <v>3.8945061597942199</v>
      </c>
      <c r="I78" s="83" t="e">
        <v>#N/A</v>
      </c>
      <c r="J78" s="83">
        <v>0.925269198246919</v>
      </c>
    </row>
    <row r="79" spans="1:10" x14ac:dyDescent="0.25">
      <c r="A79" s="1">
        <v>27075</v>
      </c>
      <c r="B79" s="83">
        <v>2</v>
      </c>
      <c r="C79" s="83" t="e">
        <v>#N/A</v>
      </c>
      <c r="D79" s="83" t="e">
        <v>#N/A</v>
      </c>
      <c r="E79" s="83">
        <v>4.5380000000000003</v>
      </c>
      <c r="F79" s="83">
        <v>3.3369</v>
      </c>
      <c r="G79" s="83" t="e">
        <v>#N/A</v>
      </c>
      <c r="H79" s="83">
        <v>3.8580399361421498</v>
      </c>
      <c r="I79" s="83" t="e">
        <v>#N/A</v>
      </c>
      <c r="J79" s="83">
        <v>0.77181171473480004</v>
      </c>
    </row>
    <row r="80" spans="1:10" x14ac:dyDescent="0.25">
      <c r="A80" s="1">
        <v>27164</v>
      </c>
      <c r="B80" s="83">
        <v>2</v>
      </c>
      <c r="C80" s="83" t="e">
        <v>#N/A</v>
      </c>
      <c r="D80" s="83" t="e">
        <v>#N/A</v>
      </c>
      <c r="E80" s="83">
        <v>4.8388999999999998</v>
      </c>
      <c r="F80" s="83">
        <v>3.2961999999999998</v>
      </c>
      <c r="G80" s="83" t="e">
        <v>#N/A</v>
      </c>
      <c r="H80" s="83">
        <v>4.3503104505319303</v>
      </c>
      <c r="I80" s="83" t="e">
        <v>#N/A</v>
      </c>
      <c r="J80" s="83">
        <v>0.33473522427786601</v>
      </c>
    </row>
    <row r="81" spans="1:10" x14ac:dyDescent="0.25">
      <c r="A81" s="1">
        <v>27256</v>
      </c>
      <c r="B81" s="83">
        <v>2</v>
      </c>
      <c r="C81" s="83" t="e">
        <v>#N/A</v>
      </c>
      <c r="D81" s="83" t="e">
        <v>#N/A</v>
      </c>
      <c r="E81" s="83">
        <v>4.9747000000000003</v>
      </c>
      <c r="F81" s="83">
        <v>3.2639999999999998</v>
      </c>
      <c r="G81" s="83" t="e">
        <v>#N/A</v>
      </c>
      <c r="H81" s="83">
        <v>4.4848656125003004</v>
      </c>
      <c r="I81" s="83" t="e">
        <v>#N/A</v>
      </c>
      <c r="J81" s="83">
        <v>0.13098613586662</v>
      </c>
    </row>
    <row r="82" spans="1:10" x14ac:dyDescent="0.25">
      <c r="A82" s="1">
        <v>27348</v>
      </c>
      <c r="B82" s="83">
        <v>2</v>
      </c>
      <c r="C82" s="83" t="e">
        <v>#N/A</v>
      </c>
      <c r="D82" s="83" t="e">
        <v>#N/A</v>
      </c>
      <c r="E82" s="83">
        <v>4.8384</v>
      </c>
      <c r="F82" s="83">
        <v>3.2452000000000001</v>
      </c>
      <c r="G82" s="83" t="e">
        <v>#N/A</v>
      </c>
      <c r="H82" s="83">
        <v>4.32773274158615</v>
      </c>
      <c r="I82" s="83" t="e">
        <v>#N/A</v>
      </c>
      <c r="J82" s="83">
        <v>0.48975959509980799</v>
      </c>
    </row>
    <row r="83" spans="1:10" x14ac:dyDescent="0.25">
      <c r="A83" s="1">
        <v>27440</v>
      </c>
      <c r="B83" s="83">
        <v>2</v>
      </c>
      <c r="C83" s="83" t="e">
        <v>#N/A</v>
      </c>
      <c r="D83" s="83" t="e">
        <v>#N/A</v>
      </c>
      <c r="E83" s="83">
        <v>4.3136999999999999</v>
      </c>
      <c r="F83" s="83">
        <v>3.2378</v>
      </c>
      <c r="G83" s="83" t="e">
        <v>#N/A</v>
      </c>
      <c r="H83" s="83">
        <v>3.7498115871256199</v>
      </c>
      <c r="I83" s="83" t="e">
        <v>#N/A</v>
      </c>
      <c r="J83" s="83">
        <v>0.82396793855454098</v>
      </c>
    </row>
    <row r="84" spans="1:10" x14ac:dyDescent="0.25">
      <c r="A84" s="1">
        <v>27529</v>
      </c>
      <c r="B84" s="83">
        <v>2</v>
      </c>
      <c r="C84" s="83" t="e">
        <v>#N/A</v>
      </c>
      <c r="D84" s="83" t="e">
        <v>#N/A</v>
      </c>
      <c r="E84" s="83">
        <v>3.9661</v>
      </c>
      <c r="F84" s="83">
        <v>3.2372000000000001</v>
      </c>
      <c r="G84" s="83" t="e">
        <v>#N/A</v>
      </c>
      <c r="H84" s="83">
        <v>3.4099110236043702</v>
      </c>
      <c r="I84" s="83" t="e">
        <v>#N/A</v>
      </c>
      <c r="J84" s="83">
        <v>0.96748668521702097</v>
      </c>
    </row>
    <row r="85" spans="1:10" x14ac:dyDescent="0.25">
      <c r="A85" s="1">
        <v>27621</v>
      </c>
      <c r="B85" s="83">
        <v>2</v>
      </c>
      <c r="C85" s="83" t="e">
        <v>#N/A</v>
      </c>
      <c r="D85" s="83" t="e">
        <v>#N/A</v>
      </c>
      <c r="E85" s="83">
        <v>3.9889999999999999</v>
      </c>
      <c r="F85" s="83">
        <v>3.2323</v>
      </c>
      <c r="G85" s="83" t="e">
        <v>#N/A</v>
      </c>
      <c r="H85" s="83">
        <v>3.3361507554555501</v>
      </c>
      <c r="I85" s="83" t="e">
        <v>#N/A</v>
      </c>
      <c r="J85" s="83">
        <v>0.91721080046747805</v>
      </c>
    </row>
    <row r="86" spans="1:10" x14ac:dyDescent="0.25">
      <c r="A86" s="1">
        <v>27713</v>
      </c>
      <c r="B86" s="83">
        <v>2</v>
      </c>
      <c r="C86" s="83" t="e">
        <v>#N/A</v>
      </c>
      <c r="D86" s="83" t="e">
        <v>#N/A</v>
      </c>
      <c r="E86" s="83">
        <v>4.0186999999999999</v>
      </c>
      <c r="F86" s="83">
        <v>3.2227000000000001</v>
      </c>
      <c r="G86" s="83" t="e">
        <v>#N/A</v>
      </c>
      <c r="H86" s="83">
        <v>3.2976855148720299</v>
      </c>
      <c r="I86" s="83" t="e">
        <v>#N/A</v>
      </c>
      <c r="J86" s="83">
        <v>0.87496744970720297</v>
      </c>
    </row>
    <row r="87" spans="1:10" x14ac:dyDescent="0.25">
      <c r="A87" s="1">
        <v>27805</v>
      </c>
      <c r="B87" s="83">
        <v>2</v>
      </c>
      <c r="C87" s="83" t="e">
        <v>#N/A</v>
      </c>
      <c r="D87" s="83" t="e">
        <v>#N/A</v>
      </c>
      <c r="E87" s="83">
        <v>4.0533000000000001</v>
      </c>
      <c r="F87" s="83">
        <v>3.2105999999999999</v>
      </c>
      <c r="G87" s="83" t="e">
        <v>#N/A</v>
      </c>
      <c r="H87" s="83">
        <v>3.3651817335401901</v>
      </c>
      <c r="I87" s="83" t="e">
        <v>#N/A</v>
      </c>
      <c r="J87" s="83">
        <v>0.89942902785909895</v>
      </c>
    </row>
    <row r="88" spans="1:10" x14ac:dyDescent="0.25">
      <c r="A88" s="1">
        <v>27895</v>
      </c>
      <c r="B88" s="83">
        <v>2</v>
      </c>
      <c r="C88" s="83" t="e">
        <v>#N/A</v>
      </c>
      <c r="D88" s="83" t="e">
        <v>#N/A</v>
      </c>
      <c r="E88" s="83">
        <v>3.6311</v>
      </c>
      <c r="F88" s="83">
        <v>3.1991000000000001</v>
      </c>
      <c r="G88" s="83" t="e">
        <v>#N/A</v>
      </c>
      <c r="H88" s="83">
        <v>2.9781049983612702</v>
      </c>
      <c r="I88" s="83" t="e">
        <v>#N/A</v>
      </c>
      <c r="J88" s="83">
        <v>0.94831662679899997</v>
      </c>
    </row>
    <row r="89" spans="1:10" x14ac:dyDescent="0.25">
      <c r="A89" s="1">
        <v>27987</v>
      </c>
      <c r="B89" s="83">
        <v>2</v>
      </c>
      <c r="C89" s="83" t="e">
        <v>#N/A</v>
      </c>
      <c r="D89" s="83" t="e">
        <v>#N/A</v>
      </c>
      <c r="E89" s="83">
        <v>3.6160999999999999</v>
      </c>
      <c r="F89" s="83">
        <v>3.1951999999999998</v>
      </c>
      <c r="G89" s="83" t="e">
        <v>#N/A</v>
      </c>
      <c r="H89" s="83">
        <v>2.9717632373968201</v>
      </c>
      <c r="I89" s="83" t="e">
        <v>#N/A</v>
      </c>
      <c r="J89" s="83">
        <v>0.84890636255825203</v>
      </c>
    </row>
    <row r="90" spans="1:10" x14ac:dyDescent="0.25">
      <c r="A90" s="1">
        <v>28079</v>
      </c>
      <c r="B90" s="83">
        <v>2</v>
      </c>
      <c r="C90" s="83" t="e">
        <v>#N/A</v>
      </c>
      <c r="D90" s="83" t="e">
        <v>#N/A</v>
      </c>
      <c r="E90" s="83">
        <v>3.5992999999999999</v>
      </c>
      <c r="F90" s="83">
        <v>3.1964000000000001</v>
      </c>
      <c r="G90" s="83" t="e">
        <v>#N/A</v>
      </c>
      <c r="H90" s="83">
        <v>2.9146993469749698</v>
      </c>
      <c r="I90" s="83" t="e">
        <v>#N/A</v>
      </c>
      <c r="J90" s="83">
        <v>0.87626261125268401</v>
      </c>
    </row>
    <row r="91" spans="1:10" x14ac:dyDescent="0.25">
      <c r="A91" s="1">
        <v>28171</v>
      </c>
      <c r="B91" s="83">
        <v>2</v>
      </c>
      <c r="C91" s="83" t="e">
        <v>#N/A</v>
      </c>
      <c r="D91" s="83" t="e">
        <v>#N/A</v>
      </c>
      <c r="E91" s="83">
        <v>3.6637</v>
      </c>
      <c r="F91" s="83">
        <v>3.1981000000000002</v>
      </c>
      <c r="G91" s="83" t="e">
        <v>#N/A</v>
      </c>
      <c r="H91" s="83">
        <v>3.0230571090814</v>
      </c>
      <c r="I91" s="83" t="e">
        <v>#N/A</v>
      </c>
      <c r="J91" s="83">
        <v>0.94446931248379296</v>
      </c>
    </row>
    <row r="92" spans="1:10" x14ac:dyDescent="0.25">
      <c r="A92" s="1">
        <v>28260</v>
      </c>
      <c r="B92" s="83">
        <v>2</v>
      </c>
      <c r="C92" s="83" t="e">
        <v>#N/A</v>
      </c>
      <c r="D92" s="83" t="e">
        <v>#N/A</v>
      </c>
      <c r="E92" s="83">
        <v>3.6715</v>
      </c>
      <c r="F92" s="83">
        <v>3.1964999999999999</v>
      </c>
      <c r="G92" s="83" t="e">
        <v>#N/A</v>
      </c>
      <c r="H92" s="83">
        <v>3.1135959090115199</v>
      </c>
      <c r="I92" s="83" t="e">
        <v>#N/A</v>
      </c>
      <c r="J92" s="83">
        <v>1.10033261731683</v>
      </c>
    </row>
    <row r="93" spans="1:10" x14ac:dyDescent="0.25">
      <c r="A93" s="1">
        <v>28352</v>
      </c>
      <c r="B93" s="83">
        <v>2</v>
      </c>
      <c r="C93" s="83" t="e">
        <v>#N/A</v>
      </c>
      <c r="D93" s="83" t="e">
        <v>#N/A</v>
      </c>
      <c r="E93" s="83">
        <v>3.8001</v>
      </c>
      <c r="F93" s="83">
        <v>3.1916000000000002</v>
      </c>
      <c r="G93" s="83" t="e">
        <v>#N/A</v>
      </c>
      <c r="H93" s="83">
        <v>3.2472999614853699</v>
      </c>
      <c r="I93" s="83" t="e">
        <v>#N/A</v>
      </c>
      <c r="J93" s="83">
        <v>1.1422295960978901</v>
      </c>
    </row>
    <row r="94" spans="1:10" x14ac:dyDescent="0.25">
      <c r="A94" s="1">
        <v>28444</v>
      </c>
      <c r="B94" s="83">
        <v>2</v>
      </c>
      <c r="C94" s="83" t="e">
        <v>#N/A</v>
      </c>
      <c r="D94" s="83" t="e">
        <v>#N/A</v>
      </c>
      <c r="E94" s="83">
        <v>3.4676</v>
      </c>
      <c r="F94" s="83">
        <v>3.1897000000000002</v>
      </c>
      <c r="G94" s="83" t="e">
        <v>#N/A</v>
      </c>
      <c r="H94" s="83">
        <v>2.8468306235466101</v>
      </c>
      <c r="I94" s="83" t="e">
        <v>#N/A</v>
      </c>
      <c r="J94" s="83">
        <v>1.1925743807011899</v>
      </c>
    </row>
    <row r="95" spans="1:10" x14ac:dyDescent="0.25">
      <c r="A95" s="1">
        <v>28536</v>
      </c>
      <c r="B95" s="83">
        <v>2</v>
      </c>
      <c r="C95" s="83" t="e">
        <v>#N/A</v>
      </c>
      <c r="D95" s="83" t="e">
        <v>#N/A</v>
      </c>
      <c r="E95" s="83">
        <v>3.3561999999999999</v>
      </c>
      <c r="F95" s="83">
        <v>3.1918000000000002</v>
      </c>
      <c r="G95" s="83" t="e">
        <v>#N/A</v>
      </c>
      <c r="H95" s="83">
        <v>2.7434677608371598</v>
      </c>
      <c r="I95" s="83" t="e">
        <v>#N/A</v>
      </c>
      <c r="J95" s="83">
        <v>1.3014755257985899</v>
      </c>
    </row>
    <row r="96" spans="1:10" x14ac:dyDescent="0.25">
      <c r="A96" s="1">
        <v>28625</v>
      </c>
      <c r="B96" s="83">
        <v>2</v>
      </c>
      <c r="C96" s="83" t="e">
        <v>#N/A</v>
      </c>
      <c r="D96" s="83" t="e">
        <v>#N/A</v>
      </c>
      <c r="E96" s="83">
        <v>3.8889999999999998</v>
      </c>
      <c r="F96" s="83">
        <v>3.1831</v>
      </c>
      <c r="G96" s="83" t="e">
        <v>#N/A</v>
      </c>
      <c r="H96" s="83">
        <v>3.4183628337648102</v>
      </c>
      <c r="I96" s="83" t="e">
        <v>#N/A</v>
      </c>
      <c r="J96" s="83">
        <v>1.41065533715884</v>
      </c>
    </row>
    <row r="97" spans="1:10" x14ac:dyDescent="0.25">
      <c r="A97" s="1">
        <v>28717</v>
      </c>
      <c r="B97" s="83">
        <v>2</v>
      </c>
      <c r="C97" s="83" t="e">
        <v>#N/A</v>
      </c>
      <c r="D97" s="83" t="e">
        <v>#N/A</v>
      </c>
      <c r="E97" s="83">
        <v>3.8540000000000001</v>
      </c>
      <c r="F97" s="83">
        <v>3.1606999999999998</v>
      </c>
      <c r="G97" s="83" t="e">
        <v>#N/A</v>
      </c>
      <c r="H97" s="83">
        <v>3.3350010172380098</v>
      </c>
      <c r="I97" s="83" t="e">
        <v>#N/A</v>
      </c>
      <c r="J97" s="83">
        <v>1.46042105872215</v>
      </c>
    </row>
    <row r="98" spans="1:10" x14ac:dyDescent="0.25">
      <c r="A98" s="1">
        <v>28809</v>
      </c>
      <c r="B98" s="83">
        <v>2</v>
      </c>
      <c r="C98" s="83" t="e">
        <v>#N/A</v>
      </c>
      <c r="D98" s="83" t="e">
        <v>#N/A</v>
      </c>
      <c r="E98" s="83">
        <v>3.9645999999999999</v>
      </c>
      <c r="F98" s="83">
        <v>3.1394000000000002</v>
      </c>
      <c r="G98" s="83" t="e">
        <v>#N/A</v>
      </c>
      <c r="H98" s="83">
        <v>3.4460509442523399</v>
      </c>
      <c r="I98" s="83" t="e">
        <v>#N/A</v>
      </c>
      <c r="J98" s="83">
        <v>1.5207694742491</v>
      </c>
    </row>
    <row r="99" spans="1:10" x14ac:dyDescent="0.25">
      <c r="A99" s="1">
        <v>28901</v>
      </c>
      <c r="B99" s="83">
        <v>2</v>
      </c>
      <c r="C99" s="83" t="e">
        <v>#N/A</v>
      </c>
      <c r="D99" s="83" t="e">
        <v>#N/A</v>
      </c>
      <c r="E99" s="83">
        <v>3.4611000000000001</v>
      </c>
      <c r="F99" s="83">
        <v>3.1194999999999999</v>
      </c>
      <c r="G99" s="83" t="e">
        <v>#N/A</v>
      </c>
      <c r="H99" s="83">
        <v>3.0098135240611001</v>
      </c>
      <c r="I99" s="83" t="e">
        <v>#N/A</v>
      </c>
      <c r="J99" s="83">
        <v>1.6080013194932401</v>
      </c>
    </row>
    <row r="100" spans="1:10" x14ac:dyDescent="0.25">
      <c r="A100" s="1">
        <v>28990</v>
      </c>
      <c r="B100" s="83">
        <v>2</v>
      </c>
      <c r="C100" s="83" t="e">
        <v>#N/A</v>
      </c>
      <c r="D100" s="83" t="e">
        <v>#N/A</v>
      </c>
      <c r="E100" s="83">
        <v>3.9001999999999999</v>
      </c>
      <c r="F100" s="83">
        <v>3.1040999999999999</v>
      </c>
      <c r="G100" s="83" t="e">
        <v>#N/A</v>
      </c>
      <c r="H100" s="83">
        <v>3.37420717586682</v>
      </c>
      <c r="I100" s="83" t="e">
        <v>#N/A</v>
      </c>
      <c r="J100" s="83">
        <v>1.5793169144288099</v>
      </c>
    </row>
    <row r="101" spans="1:10" x14ac:dyDescent="0.25">
      <c r="A101" s="1">
        <v>29082</v>
      </c>
      <c r="B101" s="83">
        <v>2</v>
      </c>
      <c r="C101" s="83" t="e">
        <v>#N/A</v>
      </c>
      <c r="D101" s="83" t="e">
        <v>#N/A</v>
      </c>
      <c r="E101" s="83">
        <v>3.8426999999999998</v>
      </c>
      <c r="F101" s="83">
        <v>3.0895999999999999</v>
      </c>
      <c r="G101" s="83" t="e">
        <v>#N/A</v>
      </c>
      <c r="H101" s="83">
        <v>3.2980175441575499</v>
      </c>
      <c r="I101" s="83" t="e">
        <v>#N/A</v>
      </c>
      <c r="J101" s="83">
        <v>1.70170784945049</v>
      </c>
    </row>
    <row r="102" spans="1:10" x14ac:dyDescent="0.25">
      <c r="A102" s="1">
        <v>29174</v>
      </c>
      <c r="B102" s="83">
        <v>2</v>
      </c>
      <c r="C102" s="83" t="e">
        <v>#N/A</v>
      </c>
      <c r="D102" s="83" t="e">
        <v>#N/A</v>
      </c>
      <c r="E102" s="83">
        <v>3.8668999999999998</v>
      </c>
      <c r="F102" s="83">
        <v>3.0756000000000001</v>
      </c>
      <c r="G102" s="83" t="e">
        <v>#N/A</v>
      </c>
      <c r="H102" s="83">
        <v>3.42330119587769</v>
      </c>
      <c r="I102" s="83" t="e">
        <v>#N/A</v>
      </c>
      <c r="J102" s="83">
        <v>1.78596269666606</v>
      </c>
    </row>
    <row r="103" spans="1:10" x14ac:dyDescent="0.25">
      <c r="A103" s="1">
        <v>29266</v>
      </c>
      <c r="B103" s="83">
        <v>2</v>
      </c>
      <c r="C103" s="83" t="e">
        <v>#N/A</v>
      </c>
      <c r="D103" s="83" t="e">
        <v>#N/A</v>
      </c>
      <c r="E103" s="83">
        <v>4.1471999999999998</v>
      </c>
      <c r="F103" s="83">
        <v>3.0668000000000002</v>
      </c>
      <c r="G103" s="83" t="e">
        <v>#N/A</v>
      </c>
      <c r="H103" s="83">
        <v>3.7148065594265298</v>
      </c>
      <c r="I103" s="83" t="e">
        <v>#N/A</v>
      </c>
      <c r="J103" s="83">
        <v>1.80620783508887</v>
      </c>
    </row>
    <row r="104" spans="1:10" x14ac:dyDescent="0.25">
      <c r="A104" s="1">
        <v>29356</v>
      </c>
      <c r="B104" s="83">
        <v>2</v>
      </c>
      <c r="C104" s="83" t="e">
        <v>#N/A</v>
      </c>
      <c r="D104" s="83" t="e">
        <v>#N/A</v>
      </c>
      <c r="E104" s="83">
        <v>3.7541000000000002</v>
      </c>
      <c r="F104" s="83">
        <v>3.0674000000000001</v>
      </c>
      <c r="G104" s="83" t="e">
        <v>#N/A</v>
      </c>
      <c r="H104" s="83">
        <v>3.2114165683491702</v>
      </c>
      <c r="I104" s="83" t="e">
        <v>#N/A</v>
      </c>
      <c r="J104" s="83">
        <v>1.838805323471</v>
      </c>
    </row>
    <row r="105" spans="1:10" x14ac:dyDescent="0.25">
      <c r="A105" s="1">
        <v>29448</v>
      </c>
      <c r="B105" s="83">
        <v>2</v>
      </c>
      <c r="C105" s="83" t="e">
        <v>#N/A</v>
      </c>
      <c r="D105" s="83" t="e">
        <v>#N/A</v>
      </c>
      <c r="E105" s="83">
        <v>3.7658</v>
      </c>
      <c r="F105" s="83">
        <v>3.0758999999999999</v>
      </c>
      <c r="G105" s="83" t="e">
        <v>#N/A</v>
      </c>
      <c r="H105" s="83">
        <v>3.2576973848400201</v>
      </c>
      <c r="I105" s="83" t="e">
        <v>#N/A</v>
      </c>
      <c r="J105" s="83">
        <v>1.9524189801396099</v>
      </c>
    </row>
    <row r="106" spans="1:10" x14ac:dyDescent="0.25">
      <c r="A106" s="1">
        <v>29540</v>
      </c>
      <c r="B106" s="83">
        <v>2</v>
      </c>
      <c r="C106" s="83" t="e">
        <v>#N/A</v>
      </c>
      <c r="D106" s="83" t="e">
        <v>#N/A</v>
      </c>
      <c r="E106" s="83">
        <v>4.2404999999999999</v>
      </c>
      <c r="F106" s="83">
        <v>3.0754000000000001</v>
      </c>
      <c r="G106" s="83" t="e">
        <v>#N/A</v>
      </c>
      <c r="H106" s="83">
        <v>3.7445264028995</v>
      </c>
      <c r="I106" s="83" t="e">
        <v>#N/A</v>
      </c>
      <c r="J106" s="83">
        <v>2.3003755835375999</v>
      </c>
    </row>
    <row r="107" spans="1:10" x14ac:dyDescent="0.25">
      <c r="A107" s="1">
        <v>29632</v>
      </c>
      <c r="B107" s="83">
        <v>2</v>
      </c>
      <c r="C107" s="83" t="e">
        <v>#N/A</v>
      </c>
      <c r="D107" s="83" t="e">
        <v>#N/A</v>
      </c>
      <c r="E107" s="83">
        <v>4.3693999999999997</v>
      </c>
      <c r="F107" s="83">
        <v>3.0632000000000001</v>
      </c>
      <c r="G107" s="83" t="e">
        <v>#N/A</v>
      </c>
      <c r="H107" s="83">
        <v>3.8616872274507399</v>
      </c>
      <c r="I107" s="83" t="e">
        <v>#N/A</v>
      </c>
      <c r="J107" s="83">
        <v>2.34910297419809</v>
      </c>
    </row>
    <row r="108" spans="1:10" x14ac:dyDescent="0.25">
      <c r="A108" s="1">
        <v>29721</v>
      </c>
      <c r="B108" s="83">
        <v>2</v>
      </c>
      <c r="C108" s="83" t="e">
        <v>#N/A</v>
      </c>
      <c r="D108" s="83" t="e">
        <v>#N/A</v>
      </c>
      <c r="E108" s="83">
        <v>3.9081999999999999</v>
      </c>
      <c r="F108" s="83">
        <v>3.0506000000000002</v>
      </c>
      <c r="G108" s="83" t="e">
        <v>#N/A</v>
      </c>
      <c r="H108" s="83">
        <v>3.33290627892326</v>
      </c>
      <c r="I108" s="83" t="e">
        <v>#N/A</v>
      </c>
      <c r="J108" s="83">
        <v>2.4551825196239401</v>
      </c>
    </row>
    <row r="109" spans="1:10" x14ac:dyDescent="0.25">
      <c r="A109" s="1">
        <v>29813</v>
      </c>
      <c r="B109" s="83">
        <v>2</v>
      </c>
      <c r="C109" s="83" t="e">
        <v>#N/A</v>
      </c>
      <c r="D109" s="83" t="e">
        <v>#N/A</v>
      </c>
      <c r="E109" s="83">
        <v>4.0118</v>
      </c>
      <c r="F109" s="83">
        <v>3.0432000000000001</v>
      </c>
      <c r="G109" s="83" t="e">
        <v>#N/A</v>
      </c>
      <c r="H109" s="83">
        <v>3.4263999291696399</v>
      </c>
      <c r="I109" s="83" t="e">
        <v>#N/A</v>
      </c>
      <c r="J109" s="83">
        <v>2.5100509314625699</v>
      </c>
    </row>
    <row r="110" spans="1:10" x14ac:dyDescent="0.25">
      <c r="A110" s="1">
        <v>29905</v>
      </c>
      <c r="B110" s="83">
        <v>2</v>
      </c>
      <c r="C110" s="83" t="e">
        <v>#N/A</v>
      </c>
      <c r="D110" s="83" t="e">
        <v>#N/A</v>
      </c>
      <c r="E110" s="83">
        <v>3.6798999999999999</v>
      </c>
      <c r="F110" s="83">
        <v>3.0390000000000001</v>
      </c>
      <c r="G110" s="83" t="e">
        <v>#N/A</v>
      </c>
      <c r="H110" s="83">
        <v>3.0761796057081598</v>
      </c>
      <c r="I110" s="83" t="e">
        <v>#N/A</v>
      </c>
      <c r="J110" s="83">
        <v>2.3724904606965</v>
      </c>
    </row>
    <row r="111" spans="1:10" x14ac:dyDescent="0.25">
      <c r="A111" s="1">
        <v>29997</v>
      </c>
      <c r="B111" s="83">
        <v>2</v>
      </c>
      <c r="C111" s="83" t="e">
        <v>#N/A</v>
      </c>
      <c r="D111" s="83" t="e">
        <v>#N/A</v>
      </c>
      <c r="E111" s="83">
        <v>3.1587000000000001</v>
      </c>
      <c r="F111" s="83">
        <v>3.048</v>
      </c>
      <c r="G111" s="83" t="e">
        <v>#N/A</v>
      </c>
      <c r="H111" s="83">
        <v>2.54377988478408</v>
      </c>
      <c r="I111" s="83" t="e">
        <v>#N/A</v>
      </c>
      <c r="J111" s="83">
        <v>2.5894740378781802</v>
      </c>
    </row>
    <row r="112" spans="1:10" x14ac:dyDescent="0.25">
      <c r="A112" s="1">
        <v>30086</v>
      </c>
      <c r="B112" s="83">
        <v>2</v>
      </c>
      <c r="C112" s="83" t="e">
        <v>#N/A</v>
      </c>
      <c r="D112" s="83" t="e">
        <v>#N/A</v>
      </c>
      <c r="E112" s="83">
        <v>3.0960000000000001</v>
      </c>
      <c r="F112" s="83">
        <v>3.0638000000000001</v>
      </c>
      <c r="G112" s="83" t="e">
        <v>#N/A</v>
      </c>
      <c r="H112" s="83">
        <v>2.54608974926201</v>
      </c>
      <c r="I112" s="83" t="e">
        <v>#N/A</v>
      </c>
      <c r="J112" s="83">
        <v>2.6775381762263302</v>
      </c>
    </row>
    <row r="113" spans="1:10" x14ac:dyDescent="0.25">
      <c r="A113" s="1">
        <v>30178</v>
      </c>
      <c r="B113" s="83">
        <v>2</v>
      </c>
      <c r="C113" s="83" t="e">
        <v>#N/A</v>
      </c>
      <c r="D113" s="83" t="e">
        <v>#N/A</v>
      </c>
      <c r="E113" s="83">
        <v>3.2410999999999999</v>
      </c>
      <c r="F113" s="83">
        <v>3.0807000000000002</v>
      </c>
      <c r="G113" s="83" t="e">
        <v>#N/A</v>
      </c>
      <c r="H113" s="83">
        <v>2.5961804420646799</v>
      </c>
      <c r="I113" s="83" t="e">
        <v>#N/A</v>
      </c>
      <c r="J113" s="83">
        <v>2.5390894779968201</v>
      </c>
    </row>
    <row r="114" spans="1:10" x14ac:dyDescent="0.25">
      <c r="A114" s="1">
        <v>30270</v>
      </c>
      <c r="B114" s="83">
        <v>2</v>
      </c>
      <c r="C114" s="83" t="e">
        <v>#N/A</v>
      </c>
      <c r="D114" s="83" t="e">
        <v>#N/A</v>
      </c>
      <c r="E114" s="83">
        <v>3.1202999999999999</v>
      </c>
      <c r="F114" s="83">
        <v>3.1013999999999999</v>
      </c>
      <c r="G114" s="83" t="e">
        <v>#N/A</v>
      </c>
      <c r="H114" s="83">
        <v>2.4900908483519002</v>
      </c>
      <c r="I114" s="83" t="e">
        <v>#N/A</v>
      </c>
      <c r="J114" s="83">
        <v>2.6422626152706798</v>
      </c>
    </row>
    <row r="115" spans="1:10" x14ac:dyDescent="0.25">
      <c r="A115" s="1">
        <v>30362</v>
      </c>
      <c r="B115" s="83">
        <v>2</v>
      </c>
      <c r="C115" s="83" t="e">
        <v>#N/A</v>
      </c>
      <c r="D115" s="83" t="e">
        <v>#N/A</v>
      </c>
      <c r="E115" s="83">
        <v>3.1831</v>
      </c>
      <c r="F115" s="83">
        <v>3.1194999999999999</v>
      </c>
      <c r="G115" s="83" t="e">
        <v>#N/A</v>
      </c>
      <c r="H115" s="83">
        <v>2.6281216240126701</v>
      </c>
      <c r="I115" s="83" t="e">
        <v>#N/A</v>
      </c>
      <c r="J115" s="83">
        <v>2.7669531729092598</v>
      </c>
    </row>
    <row r="116" spans="1:10" x14ac:dyDescent="0.25">
      <c r="A116" s="1">
        <v>30451</v>
      </c>
      <c r="B116" s="83">
        <v>2</v>
      </c>
      <c r="C116" s="83" t="e">
        <v>#N/A</v>
      </c>
      <c r="D116" s="83" t="e">
        <v>#N/A</v>
      </c>
      <c r="E116" s="83">
        <v>2.8923999999999999</v>
      </c>
      <c r="F116" s="83">
        <v>3.1288</v>
      </c>
      <c r="G116" s="83" t="e">
        <v>#N/A</v>
      </c>
      <c r="H116" s="83">
        <v>2.5006478180495502</v>
      </c>
      <c r="I116" s="83" t="e">
        <v>#N/A</v>
      </c>
      <c r="J116" s="83">
        <v>2.8112787007975899</v>
      </c>
    </row>
    <row r="117" spans="1:10" x14ac:dyDescent="0.25">
      <c r="A117" s="1">
        <v>30543</v>
      </c>
      <c r="B117" s="83">
        <v>2</v>
      </c>
      <c r="C117" s="83" t="e">
        <v>#N/A</v>
      </c>
      <c r="D117" s="83" t="e">
        <v>#N/A</v>
      </c>
      <c r="E117" s="83">
        <v>3.4897</v>
      </c>
      <c r="F117" s="83">
        <v>3.1293000000000002</v>
      </c>
      <c r="G117" s="83" t="e">
        <v>#N/A</v>
      </c>
      <c r="H117" s="83">
        <v>3.07495270133828</v>
      </c>
      <c r="I117" s="83" t="e">
        <v>#N/A</v>
      </c>
      <c r="J117" s="83">
        <v>2.9836617987515099</v>
      </c>
    </row>
    <row r="118" spans="1:10" x14ac:dyDescent="0.25">
      <c r="A118" s="1">
        <v>30635</v>
      </c>
      <c r="B118" s="83">
        <v>2</v>
      </c>
      <c r="C118" s="83" t="e">
        <v>#N/A</v>
      </c>
      <c r="D118" s="83" t="e">
        <v>#N/A</v>
      </c>
      <c r="E118" s="83">
        <v>3.1217000000000001</v>
      </c>
      <c r="F118" s="83">
        <v>3.1238000000000001</v>
      </c>
      <c r="G118" s="83" t="e">
        <v>#N/A</v>
      </c>
      <c r="H118" s="83">
        <v>2.8099587141140798</v>
      </c>
      <c r="I118" s="83" t="e">
        <v>#N/A</v>
      </c>
      <c r="J118" s="83">
        <v>2.9480628225051899</v>
      </c>
    </row>
    <row r="119" spans="1:10" x14ac:dyDescent="0.25">
      <c r="A119" s="1">
        <v>30727</v>
      </c>
      <c r="B119" s="83">
        <v>2</v>
      </c>
      <c r="C119" s="83" t="e">
        <v>#N/A</v>
      </c>
      <c r="D119" s="83" t="e">
        <v>#N/A</v>
      </c>
      <c r="E119" s="83">
        <v>3.26</v>
      </c>
      <c r="F119" s="83">
        <v>3.113</v>
      </c>
      <c r="G119" s="83" t="e">
        <v>#N/A</v>
      </c>
      <c r="H119" s="83">
        <v>3.0237938791705701</v>
      </c>
      <c r="I119" s="83" t="e">
        <v>#N/A</v>
      </c>
      <c r="J119" s="83">
        <v>2.9796091380087</v>
      </c>
    </row>
    <row r="120" spans="1:10" x14ac:dyDescent="0.25">
      <c r="A120" s="1">
        <v>30817</v>
      </c>
      <c r="B120" s="83">
        <v>2</v>
      </c>
      <c r="C120" s="83" t="e">
        <v>#N/A</v>
      </c>
      <c r="D120" s="83" t="e">
        <v>#N/A</v>
      </c>
      <c r="E120" s="83">
        <v>3.4556</v>
      </c>
      <c r="F120" s="83">
        <v>3.0989</v>
      </c>
      <c r="G120" s="83" t="e">
        <v>#N/A</v>
      </c>
      <c r="H120" s="83">
        <v>3.2638466463818698</v>
      </c>
      <c r="I120" s="83" t="e">
        <v>#N/A</v>
      </c>
      <c r="J120" s="83">
        <v>3.07684326725321</v>
      </c>
    </row>
    <row r="121" spans="1:10" x14ac:dyDescent="0.25">
      <c r="A121" s="1">
        <v>30909</v>
      </c>
      <c r="B121" s="83">
        <v>2</v>
      </c>
      <c r="C121" s="83" t="e">
        <v>#N/A</v>
      </c>
      <c r="D121" s="83" t="e">
        <v>#N/A</v>
      </c>
      <c r="E121" s="83">
        <v>3.2951999999999999</v>
      </c>
      <c r="F121" s="83">
        <v>3.0844999999999998</v>
      </c>
      <c r="G121" s="83" t="e">
        <v>#N/A</v>
      </c>
      <c r="H121" s="83">
        <v>3.0976069297722399</v>
      </c>
      <c r="I121" s="83" t="e">
        <v>#N/A</v>
      </c>
      <c r="J121" s="83">
        <v>3.0205315973467601</v>
      </c>
    </row>
    <row r="122" spans="1:10" x14ac:dyDescent="0.25">
      <c r="A122" s="1">
        <v>31001</v>
      </c>
      <c r="B122" s="83">
        <v>2</v>
      </c>
      <c r="C122" s="83" t="e">
        <v>#N/A</v>
      </c>
      <c r="D122" s="83" t="e">
        <v>#N/A</v>
      </c>
      <c r="E122" s="83">
        <v>3.0865999999999998</v>
      </c>
      <c r="F122" s="83">
        <v>3.0716999999999999</v>
      </c>
      <c r="G122" s="83" t="e">
        <v>#N/A</v>
      </c>
      <c r="H122" s="83">
        <v>2.9390635835546002</v>
      </c>
      <c r="I122" s="83" t="e">
        <v>#N/A</v>
      </c>
      <c r="J122" s="83">
        <v>2.77151075840561</v>
      </c>
    </row>
    <row r="123" spans="1:10" x14ac:dyDescent="0.25">
      <c r="A123" s="1">
        <v>31093</v>
      </c>
      <c r="B123" s="83">
        <v>2</v>
      </c>
      <c r="C123" s="83" t="e">
        <v>#N/A</v>
      </c>
      <c r="D123" s="83" t="e">
        <v>#N/A</v>
      </c>
      <c r="E123" s="83">
        <v>3.7231000000000001</v>
      </c>
      <c r="F123" s="83">
        <v>3.0586000000000002</v>
      </c>
      <c r="G123" s="83" t="e">
        <v>#N/A</v>
      </c>
      <c r="H123" s="83">
        <v>3.4289816946890599</v>
      </c>
      <c r="I123" s="83" t="e">
        <v>#N/A</v>
      </c>
      <c r="J123" s="83">
        <v>2.8512582311682899</v>
      </c>
    </row>
    <row r="124" spans="1:10" x14ac:dyDescent="0.25">
      <c r="A124" s="1">
        <v>31182</v>
      </c>
      <c r="B124" s="83">
        <v>2</v>
      </c>
      <c r="C124" s="83" t="e">
        <v>#N/A</v>
      </c>
      <c r="D124" s="83" t="e">
        <v>#N/A</v>
      </c>
      <c r="E124" s="83">
        <v>3.4672000000000001</v>
      </c>
      <c r="F124" s="83">
        <v>3.0436000000000001</v>
      </c>
      <c r="G124" s="83" t="e">
        <v>#N/A</v>
      </c>
      <c r="H124" s="83">
        <v>3.1996314775374</v>
      </c>
      <c r="I124" s="83" t="e">
        <v>#N/A</v>
      </c>
      <c r="J124" s="83">
        <v>2.81262330293292</v>
      </c>
    </row>
    <row r="125" spans="1:10" x14ac:dyDescent="0.25">
      <c r="A125" s="1">
        <v>31274</v>
      </c>
      <c r="B125" s="83">
        <v>2</v>
      </c>
      <c r="C125" s="83" t="e">
        <v>#N/A</v>
      </c>
      <c r="D125" s="83" t="e">
        <v>#N/A</v>
      </c>
      <c r="E125" s="83">
        <v>3.6766999999999999</v>
      </c>
      <c r="F125" s="83">
        <v>3.0261</v>
      </c>
      <c r="G125" s="83" t="e">
        <v>#N/A</v>
      </c>
      <c r="H125" s="83">
        <v>3.4363804895021799</v>
      </c>
      <c r="I125" s="83" t="e">
        <v>#N/A</v>
      </c>
      <c r="J125" s="83">
        <v>2.84988833554165</v>
      </c>
    </row>
    <row r="126" spans="1:10" x14ac:dyDescent="0.25">
      <c r="A126" s="1">
        <v>31366</v>
      </c>
      <c r="B126" s="83">
        <v>2</v>
      </c>
      <c r="C126" s="83" t="e">
        <v>#N/A</v>
      </c>
      <c r="D126" s="83" t="e">
        <v>#N/A</v>
      </c>
      <c r="E126" s="83">
        <v>3.3134000000000001</v>
      </c>
      <c r="F126" s="83">
        <v>3.0066000000000002</v>
      </c>
      <c r="G126" s="83" t="e">
        <v>#N/A</v>
      </c>
      <c r="H126" s="83">
        <v>3.17853917632987</v>
      </c>
      <c r="I126" s="83" t="e">
        <v>#N/A</v>
      </c>
      <c r="J126" s="83">
        <v>2.77778366838431</v>
      </c>
    </row>
    <row r="127" spans="1:10" x14ac:dyDescent="0.25">
      <c r="A127" s="1">
        <v>31458</v>
      </c>
      <c r="B127" s="83">
        <v>2</v>
      </c>
      <c r="C127" s="83" t="e">
        <v>#N/A</v>
      </c>
      <c r="D127" s="83" t="e">
        <v>#N/A</v>
      </c>
      <c r="E127" s="83">
        <v>3.4518</v>
      </c>
      <c r="F127" s="83">
        <v>2.9885000000000002</v>
      </c>
      <c r="G127" s="83" t="e">
        <v>#N/A</v>
      </c>
      <c r="H127" s="83">
        <v>3.3842725911378699</v>
      </c>
      <c r="I127" s="83" t="e">
        <v>#N/A</v>
      </c>
      <c r="J127" s="83">
        <v>2.7074033152540702</v>
      </c>
    </row>
    <row r="128" spans="1:10" x14ac:dyDescent="0.25">
      <c r="A128" s="1">
        <v>31547</v>
      </c>
      <c r="B128" s="83">
        <v>2</v>
      </c>
      <c r="C128" s="83" t="e">
        <v>#N/A</v>
      </c>
      <c r="D128" s="83" t="e">
        <v>#N/A</v>
      </c>
      <c r="E128" s="83">
        <v>3.1158999999999999</v>
      </c>
      <c r="F128" s="83">
        <v>2.9714999999999998</v>
      </c>
      <c r="G128" s="83" t="e">
        <v>#N/A</v>
      </c>
      <c r="H128" s="83">
        <v>3.0587596663712602</v>
      </c>
      <c r="I128" s="83" t="e">
        <v>#N/A</v>
      </c>
      <c r="J128" s="83">
        <v>2.6379855484016499</v>
      </c>
    </row>
    <row r="129" spans="1:10" x14ac:dyDescent="0.25">
      <c r="A129" s="1">
        <v>31639</v>
      </c>
      <c r="B129" s="83">
        <v>2</v>
      </c>
      <c r="C129" s="83" t="e">
        <v>#N/A</v>
      </c>
      <c r="D129" s="83" t="e">
        <v>#N/A</v>
      </c>
      <c r="E129" s="83">
        <v>3.1059999999999999</v>
      </c>
      <c r="F129" s="83">
        <v>2.9556</v>
      </c>
      <c r="G129" s="83" t="e">
        <v>#N/A</v>
      </c>
      <c r="H129" s="83">
        <v>3.0399377389009601</v>
      </c>
      <c r="I129" s="83" t="e">
        <v>#N/A</v>
      </c>
      <c r="J129" s="83">
        <v>2.5683958189119802</v>
      </c>
    </row>
    <row r="130" spans="1:10" x14ac:dyDescent="0.25">
      <c r="A130" s="1">
        <v>31731</v>
      </c>
      <c r="B130" s="83">
        <v>2</v>
      </c>
      <c r="C130" s="83" t="e">
        <v>#N/A</v>
      </c>
      <c r="D130" s="83" t="e">
        <v>#N/A</v>
      </c>
      <c r="E130" s="83">
        <v>3.1608000000000001</v>
      </c>
      <c r="F130" s="83">
        <v>2.9398</v>
      </c>
      <c r="G130" s="83" t="e">
        <v>#N/A</v>
      </c>
      <c r="H130" s="83">
        <v>3.04982955894129</v>
      </c>
      <c r="I130" s="83" t="e">
        <v>#N/A</v>
      </c>
      <c r="J130" s="83">
        <v>2.6414502894752201</v>
      </c>
    </row>
    <row r="131" spans="1:10" x14ac:dyDescent="0.25">
      <c r="A131" s="1">
        <v>31823</v>
      </c>
      <c r="B131" s="83">
        <v>2</v>
      </c>
      <c r="C131" s="83" t="e">
        <v>#N/A</v>
      </c>
      <c r="D131" s="83" t="e">
        <v>#N/A</v>
      </c>
      <c r="E131" s="83">
        <v>2.8849999999999998</v>
      </c>
      <c r="F131" s="83">
        <v>2.9245999999999999</v>
      </c>
      <c r="G131" s="83" t="e">
        <v>#N/A</v>
      </c>
      <c r="H131" s="83">
        <v>2.89604892494765</v>
      </c>
      <c r="I131" s="83" t="e">
        <v>#N/A</v>
      </c>
      <c r="J131" s="83">
        <v>2.6088725788037599</v>
      </c>
    </row>
    <row r="132" spans="1:10" x14ac:dyDescent="0.25">
      <c r="A132" s="1">
        <v>31912</v>
      </c>
      <c r="B132" s="83">
        <v>2</v>
      </c>
      <c r="C132" s="83" t="e">
        <v>#N/A</v>
      </c>
      <c r="D132" s="83" t="e">
        <v>#N/A</v>
      </c>
      <c r="E132" s="83">
        <v>3.1099000000000001</v>
      </c>
      <c r="F132" s="83">
        <v>2.9076</v>
      </c>
      <c r="G132" s="83" t="e">
        <v>#N/A</v>
      </c>
      <c r="H132" s="83">
        <v>3.1905028243579299</v>
      </c>
      <c r="I132" s="83" t="e">
        <v>#N/A</v>
      </c>
      <c r="J132" s="83">
        <v>2.7218221210468401</v>
      </c>
    </row>
    <row r="133" spans="1:10" x14ac:dyDescent="0.25">
      <c r="A133" s="1">
        <v>32004</v>
      </c>
      <c r="B133" s="83">
        <v>2</v>
      </c>
      <c r="C133" s="83" t="e">
        <v>#N/A</v>
      </c>
      <c r="D133" s="83" t="e">
        <v>#N/A</v>
      </c>
      <c r="E133" s="83">
        <v>3.1214</v>
      </c>
      <c r="F133" s="83">
        <v>2.8875999999999999</v>
      </c>
      <c r="G133" s="83" t="e">
        <v>#N/A</v>
      </c>
      <c r="H133" s="83">
        <v>3.1964685820626899</v>
      </c>
      <c r="I133" s="83" t="e">
        <v>#N/A</v>
      </c>
      <c r="J133" s="83">
        <v>2.6734000191540002</v>
      </c>
    </row>
    <row r="134" spans="1:10" x14ac:dyDescent="0.25">
      <c r="A134" s="1">
        <v>32096</v>
      </c>
      <c r="B134" s="83">
        <v>2</v>
      </c>
      <c r="C134" s="83" t="e">
        <v>#N/A</v>
      </c>
      <c r="D134" s="83" t="e">
        <v>#N/A</v>
      </c>
      <c r="E134" s="83">
        <v>3.3479999999999999</v>
      </c>
      <c r="F134" s="83">
        <v>2.8637999999999999</v>
      </c>
      <c r="G134" s="83" t="e">
        <v>#N/A</v>
      </c>
      <c r="H134" s="83">
        <v>3.4901589459267099</v>
      </c>
      <c r="I134" s="83" t="e">
        <v>#N/A</v>
      </c>
      <c r="J134" s="83">
        <v>2.6858971576318802</v>
      </c>
    </row>
    <row r="135" spans="1:10" x14ac:dyDescent="0.25">
      <c r="A135" s="1">
        <v>32188</v>
      </c>
      <c r="B135" s="83">
        <v>2</v>
      </c>
      <c r="C135" s="83" t="e">
        <v>#N/A</v>
      </c>
      <c r="D135" s="83" t="e">
        <v>#N/A</v>
      </c>
      <c r="E135" s="83">
        <v>3.2509999999999999</v>
      </c>
      <c r="F135" s="83">
        <v>2.8365999999999998</v>
      </c>
      <c r="G135" s="83" t="e">
        <v>#N/A</v>
      </c>
      <c r="H135" s="83">
        <v>3.3973360337705398</v>
      </c>
      <c r="I135" s="83" t="e">
        <v>#N/A</v>
      </c>
      <c r="J135" s="83">
        <v>2.5967678290046701</v>
      </c>
    </row>
    <row r="136" spans="1:10" x14ac:dyDescent="0.25">
      <c r="A136" s="1">
        <v>32278</v>
      </c>
      <c r="B136" s="83">
        <v>2</v>
      </c>
      <c r="C136" s="83" t="e">
        <v>#N/A</v>
      </c>
      <c r="D136" s="83" t="e">
        <v>#N/A</v>
      </c>
      <c r="E136" s="83">
        <v>3.5712000000000002</v>
      </c>
      <c r="F136" s="83">
        <v>2.8090999999999999</v>
      </c>
      <c r="G136" s="83" t="e">
        <v>#N/A</v>
      </c>
      <c r="H136" s="83">
        <v>3.6768001865126498</v>
      </c>
      <c r="I136" s="83" t="e">
        <v>#N/A</v>
      </c>
      <c r="J136" s="83">
        <v>2.6714690769883398</v>
      </c>
    </row>
    <row r="137" spans="1:10" x14ac:dyDescent="0.25">
      <c r="A137" s="1">
        <v>32370</v>
      </c>
      <c r="B137" s="83">
        <v>2</v>
      </c>
      <c r="C137" s="83" t="e">
        <v>#N/A</v>
      </c>
      <c r="D137" s="83" t="e">
        <v>#N/A</v>
      </c>
      <c r="E137" s="83">
        <v>3.6351</v>
      </c>
      <c r="F137" s="83">
        <v>2.7791000000000001</v>
      </c>
      <c r="G137" s="83" t="e">
        <v>#N/A</v>
      </c>
      <c r="H137" s="83">
        <v>3.6124434661924201</v>
      </c>
      <c r="I137" s="83" t="e">
        <v>#N/A</v>
      </c>
      <c r="J137" s="83">
        <v>2.7165492895494601</v>
      </c>
    </row>
    <row r="138" spans="1:10" x14ac:dyDescent="0.25">
      <c r="A138" s="1">
        <v>32462</v>
      </c>
      <c r="B138" s="83">
        <v>2</v>
      </c>
      <c r="C138" s="83" t="e">
        <v>#N/A</v>
      </c>
      <c r="D138" s="83" t="e">
        <v>#N/A</v>
      </c>
      <c r="E138" s="83">
        <v>3.6998000000000002</v>
      </c>
      <c r="F138" s="83">
        <v>2.7469999999999999</v>
      </c>
      <c r="G138" s="83" t="e">
        <v>#N/A</v>
      </c>
      <c r="H138" s="83">
        <v>3.7097942234586299</v>
      </c>
      <c r="I138" s="83" t="e">
        <v>#N/A</v>
      </c>
      <c r="J138" s="83">
        <v>2.6906865858197699</v>
      </c>
    </row>
    <row r="139" spans="1:10" x14ac:dyDescent="0.25">
      <c r="A139" s="1">
        <v>32554</v>
      </c>
      <c r="B139" s="83">
        <v>2</v>
      </c>
      <c r="C139" s="83" t="e">
        <v>#N/A</v>
      </c>
      <c r="D139" s="83" t="e">
        <v>#N/A</v>
      </c>
      <c r="E139" s="83">
        <v>3.7378999999999998</v>
      </c>
      <c r="F139" s="83">
        <v>2.7101000000000002</v>
      </c>
      <c r="G139" s="83" t="e">
        <v>#N/A</v>
      </c>
      <c r="H139" s="83">
        <v>3.7090315864967298</v>
      </c>
      <c r="I139" s="83" t="e">
        <v>#N/A</v>
      </c>
      <c r="J139" s="83">
        <v>2.6978064503069699</v>
      </c>
    </row>
    <row r="140" spans="1:10" x14ac:dyDescent="0.25">
      <c r="A140" s="1">
        <v>32643</v>
      </c>
      <c r="B140" s="83">
        <v>2</v>
      </c>
      <c r="C140" s="83" t="e">
        <v>#N/A</v>
      </c>
      <c r="D140" s="83" t="e">
        <v>#N/A</v>
      </c>
      <c r="E140" s="83">
        <v>3.5217999999999998</v>
      </c>
      <c r="F140" s="83">
        <v>2.6707000000000001</v>
      </c>
      <c r="G140" s="83" t="e">
        <v>#N/A</v>
      </c>
      <c r="H140" s="83">
        <v>3.5349588819534801</v>
      </c>
      <c r="I140" s="83" t="e">
        <v>#N/A</v>
      </c>
      <c r="J140" s="83">
        <v>2.5552950462470498</v>
      </c>
    </row>
    <row r="141" spans="1:10" x14ac:dyDescent="0.25">
      <c r="A141" s="1">
        <v>32735</v>
      </c>
      <c r="B141" s="83">
        <v>2</v>
      </c>
      <c r="C141" s="83" t="e">
        <v>#N/A</v>
      </c>
      <c r="D141" s="83" t="e">
        <v>#N/A</v>
      </c>
      <c r="E141" s="83">
        <v>3.3052999999999999</v>
      </c>
      <c r="F141" s="83">
        <v>2.6291000000000002</v>
      </c>
      <c r="G141" s="83" t="e">
        <v>#N/A</v>
      </c>
      <c r="H141" s="83">
        <v>3.3617142353965299</v>
      </c>
      <c r="I141" s="83" t="e">
        <v>#N/A</v>
      </c>
      <c r="J141" s="83">
        <v>2.3930828534334601</v>
      </c>
    </row>
    <row r="142" spans="1:10" x14ac:dyDescent="0.25">
      <c r="A142" s="1">
        <v>32827</v>
      </c>
      <c r="B142" s="83">
        <v>2</v>
      </c>
      <c r="C142" s="83" t="e">
        <v>#N/A</v>
      </c>
      <c r="D142" s="83" t="e">
        <v>#N/A</v>
      </c>
      <c r="E142" s="83">
        <v>3.327</v>
      </c>
      <c r="F142" s="83">
        <v>2.5857999999999999</v>
      </c>
      <c r="G142" s="83" t="e">
        <v>#N/A</v>
      </c>
      <c r="H142" s="83">
        <v>3.3455162788633399</v>
      </c>
      <c r="I142" s="83" t="e">
        <v>#N/A</v>
      </c>
      <c r="J142" s="83">
        <v>2.2823440860789002</v>
      </c>
    </row>
    <row r="143" spans="1:10" x14ac:dyDescent="0.25">
      <c r="A143" s="1">
        <v>32919</v>
      </c>
      <c r="B143" s="83">
        <v>2</v>
      </c>
      <c r="C143" s="83" t="e">
        <v>#N/A</v>
      </c>
      <c r="D143" s="83" t="e">
        <v>#N/A</v>
      </c>
      <c r="E143" s="83">
        <v>3.6493000000000002</v>
      </c>
      <c r="F143" s="83">
        <v>2.5406</v>
      </c>
      <c r="G143" s="83" t="e">
        <v>#N/A</v>
      </c>
      <c r="H143" s="83">
        <v>3.6525955758065201</v>
      </c>
      <c r="I143" s="83" t="e">
        <v>#N/A</v>
      </c>
      <c r="J143" s="83">
        <v>2.2069456880992799</v>
      </c>
    </row>
    <row r="144" spans="1:10" x14ac:dyDescent="0.25">
      <c r="A144" s="1">
        <v>33008</v>
      </c>
      <c r="B144" s="83">
        <v>2</v>
      </c>
      <c r="C144" s="83" t="e">
        <v>#N/A</v>
      </c>
      <c r="D144" s="83" t="e">
        <v>#N/A</v>
      </c>
      <c r="E144" s="83">
        <v>3.6922999999999999</v>
      </c>
      <c r="F144" s="83">
        <v>2.4939</v>
      </c>
      <c r="G144" s="83" t="e">
        <v>#N/A</v>
      </c>
      <c r="H144" s="83">
        <v>3.6439065120611298</v>
      </c>
      <c r="I144" s="83" t="e">
        <v>#N/A</v>
      </c>
      <c r="J144" s="83">
        <v>2.1098008997745001</v>
      </c>
    </row>
    <row r="145" spans="1:10" x14ac:dyDescent="0.25">
      <c r="A145" s="1">
        <v>33100</v>
      </c>
      <c r="B145" s="83">
        <v>2</v>
      </c>
      <c r="C145" s="83" t="e">
        <v>#N/A</v>
      </c>
      <c r="D145" s="83" t="e">
        <v>#N/A</v>
      </c>
      <c r="E145" s="83">
        <v>3.6309999999999998</v>
      </c>
      <c r="F145" s="83">
        <v>2.4529000000000001</v>
      </c>
      <c r="G145" s="83" t="e">
        <v>#N/A</v>
      </c>
      <c r="H145" s="83">
        <v>3.5006552184317798</v>
      </c>
      <c r="I145" s="83" t="e">
        <v>#N/A</v>
      </c>
      <c r="J145" s="83">
        <v>1.98388455040143</v>
      </c>
    </row>
    <row r="146" spans="1:10" x14ac:dyDescent="0.25">
      <c r="A146" s="1">
        <v>33192</v>
      </c>
      <c r="B146" s="83">
        <v>2</v>
      </c>
      <c r="C146" s="83" t="e">
        <v>#N/A</v>
      </c>
      <c r="D146" s="83" t="e">
        <v>#N/A</v>
      </c>
      <c r="E146" s="83">
        <v>3.1246999999999998</v>
      </c>
      <c r="F146" s="83">
        <v>2.4214000000000002</v>
      </c>
      <c r="G146" s="83" t="e">
        <v>#N/A</v>
      </c>
      <c r="H146" s="83">
        <v>3.07900191628908</v>
      </c>
      <c r="I146" s="83" t="e">
        <v>#N/A</v>
      </c>
      <c r="J146" s="83">
        <v>1.86959991523479</v>
      </c>
    </row>
    <row r="147" spans="1:10" x14ac:dyDescent="0.25">
      <c r="A147" s="1">
        <v>33284</v>
      </c>
      <c r="B147" s="83">
        <v>2</v>
      </c>
      <c r="C147" s="83" t="e">
        <v>#N/A</v>
      </c>
      <c r="D147" s="83" t="e">
        <v>#N/A</v>
      </c>
      <c r="E147" s="83">
        <v>2.8525</v>
      </c>
      <c r="F147" s="83">
        <v>2.3996</v>
      </c>
      <c r="G147" s="83" t="e">
        <v>#N/A</v>
      </c>
      <c r="H147" s="83">
        <v>2.9102063618983598</v>
      </c>
      <c r="I147" s="83" t="e">
        <v>#N/A</v>
      </c>
      <c r="J147" s="83">
        <v>1.78763499946177</v>
      </c>
    </row>
    <row r="148" spans="1:10" x14ac:dyDescent="0.25">
      <c r="A148" s="1">
        <v>33373</v>
      </c>
      <c r="B148" s="83">
        <v>2</v>
      </c>
      <c r="C148" s="83" t="e">
        <v>#N/A</v>
      </c>
      <c r="D148" s="83" t="e">
        <v>#N/A</v>
      </c>
      <c r="E148" s="83">
        <v>2.9222000000000001</v>
      </c>
      <c r="F148" s="83">
        <v>2.3801999999999999</v>
      </c>
      <c r="G148" s="83" t="e">
        <v>#N/A</v>
      </c>
      <c r="H148" s="83">
        <v>2.8939051016036301</v>
      </c>
      <c r="I148" s="83" t="e">
        <v>#N/A</v>
      </c>
      <c r="J148" s="83">
        <v>1.87389132467689</v>
      </c>
    </row>
    <row r="149" spans="1:10" x14ac:dyDescent="0.25">
      <c r="A149" s="1">
        <v>33465</v>
      </c>
      <c r="B149" s="83">
        <v>2</v>
      </c>
      <c r="C149" s="83" t="e">
        <v>#N/A</v>
      </c>
      <c r="D149" s="83" t="e">
        <v>#N/A</v>
      </c>
      <c r="E149" s="83">
        <v>3.0811000000000002</v>
      </c>
      <c r="F149" s="83">
        <v>2.3603000000000001</v>
      </c>
      <c r="G149" s="83" t="e">
        <v>#N/A</v>
      </c>
      <c r="H149" s="83">
        <v>2.9406882726777801</v>
      </c>
      <c r="I149" s="83" t="e">
        <v>#N/A</v>
      </c>
      <c r="J149" s="83">
        <v>1.86811651629968</v>
      </c>
    </row>
    <row r="150" spans="1:10" x14ac:dyDescent="0.25">
      <c r="A150" s="1">
        <v>33557</v>
      </c>
      <c r="B150" s="83">
        <v>2</v>
      </c>
      <c r="C150" s="83" t="e">
        <v>#N/A</v>
      </c>
      <c r="D150" s="83" t="e">
        <v>#N/A</v>
      </c>
      <c r="E150" s="83">
        <v>2.9409999999999998</v>
      </c>
      <c r="F150" s="83">
        <v>2.343</v>
      </c>
      <c r="G150" s="83" t="e">
        <v>#N/A</v>
      </c>
      <c r="H150" s="83">
        <v>2.8082574752176099</v>
      </c>
      <c r="I150" s="83" t="e">
        <v>#N/A</v>
      </c>
      <c r="J150" s="83">
        <v>1.8136224305137501</v>
      </c>
    </row>
    <row r="151" spans="1:10" x14ac:dyDescent="0.25">
      <c r="A151" s="1">
        <v>33649</v>
      </c>
      <c r="B151" s="83">
        <v>2</v>
      </c>
      <c r="C151" s="83" t="e">
        <v>#N/A</v>
      </c>
      <c r="D151" s="83" t="e">
        <v>#N/A</v>
      </c>
      <c r="E151" s="83">
        <v>2.9369999999999998</v>
      </c>
      <c r="F151" s="83">
        <v>2.3267000000000002</v>
      </c>
      <c r="G151" s="83" t="e">
        <v>#N/A</v>
      </c>
      <c r="H151" s="83">
        <v>2.8666746466932298</v>
      </c>
      <c r="I151" s="83" t="e">
        <v>#N/A</v>
      </c>
      <c r="J151" s="83">
        <v>1.81207380339125</v>
      </c>
    </row>
    <row r="152" spans="1:10" x14ac:dyDescent="0.25">
      <c r="A152" s="1">
        <v>33739</v>
      </c>
      <c r="B152" s="83">
        <v>2</v>
      </c>
      <c r="C152" s="83" t="e">
        <v>#N/A</v>
      </c>
      <c r="D152" s="83" t="e">
        <v>#N/A</v>
      </c>
      <c r="E152" s="83">
        <v>2.9148999999999998</v>
      </c>
      <c r="F152" s="83">
        <v>2.3094999999999999</v>
      </c>
      <c r="G152" s="83" t="e">
        <v>#N/A</v>
      </c>
      <c r="H152" s="83">
        <v>2.83351395185066</v>
      </c>
      <c r="I152" s="83" t="e">
        <v>#N/A</v>
      </c>
      <c r="J152" s="83">
        <v>1.8483054766648099</v>
      </c>
    </row>
    <row r="153" spans="1:10" x14ac:dyDescent="0.25">
      <c r="A153" s="1">
        <v>33831</v>
      </c>
      <c r="B153" s="83">
        <v>2</v>
      </c>
      <c r="C153" s="83" t="e">
        <v>#N/A</v>
      </c>
      <c r="D153" s="83" t="e">
        <v>#N/A</v>
      </c>
      <c r="E153" s="83">
        <v>2.6833999999999998</v>
      </c>
      <c r="F153" s="83">
        <v>2.2944</v>
      </c>
      <c r="G153" s="83" t="e">
        <v>#N/A</v>
      </c>
      <c r="H153" s="83">
        <v>2.7002937309487298</v>
      </c>
      <c r="I153" s="83" t="e">
        <v>#N/A</v>
      </c>
      <c r="J153" s="83">
        <v>1.80919963286719</v>
      </c>
    </row>
    <row r="154" spans="1:10" x14ac:dyDescent="0.25">
      <c r="A154" s="1">
        <v>33923</v>
      </c>
      <c r="B154" s="83">
        <v>2</v>
      </c>
      <c r="C154" s="83" t="e">
        <v>#N/A</v>
      </c>
      <c r="D154" s="83" t="e">
        <v>#N/A</v>
      </c>
      <c r="E154" s="83">
        <v>2.7492000000000001</v>
      </c>
      <c r="F154" s="83">
        <v>2.2833999999999999</v>
      </c>
      <c r="G154" s="83" t="e">
        <v>#N/A</v>
      </c>
      <c r="H154" s="83">
        <v>2.7668185206165998</v>
      </c>
      <c r="I154" s="83" t="e">
        <v>#N/A</v>
      </c>
      <c r="J154" s="83">
        <v>1.8345331082695799</v>
      </c>
    </row>
    <row r="155" spans="1:10" x14ac:dyDescent="0.25">
      <c r="A155" s="1">
        <v>34015</v>
      </c>
      <c r="B155" s="83">
        <v>2</v>
      </c>
      <c r="C155" s="83" t="e">
        <v>#N/A</v>
      </c>
      <c r="D155" s="83" t="e">
        <v>#N/A</v>
      </c>
      <c r="E155" s="83">
        <v>2.6465999999999998</v>
      </c>
      <c r="F155" s="83">
        <v>2.2795999999999998</v>
      </c>
      <c r="G155" s="83" t="e">
        <v>#N/A</v>
      </c>
      <c r="H155" s="83">
        <v>2.5607114865265301</v>
      </c>
      <c r="I155" s="83" t="e">
        <v>#N/A</v>
      </c>
      <c r="J155" s="83">
        <v>1.8327599997650501</v>
      </c>
    </row>
    <row r="156" spans="1:10" x14ac:dyDescent="0.25">
      <c r="A156" s="1">
        <v>34104</v>
      </c>
      <c r="B156" s="83">
        <v>2</v>
      </c>
      <c r="C156" s="83" t="e">
        <v>#N/A</v>
      </c>
      <c r="D156" s="83" t="e">
        <v>#N/A</v>
      </c>
      <c r="E156" s="83">
        <v>2.6553</v>
      </c>
      <c r="F156" s="83">
        <v>2.2846000000000002</v>
      </c>
      <c r="G156" s="83" t="e">
        <v>#N/A</v>
      </c>
      <c r="H156" s="83">
        <v>2.5584249392047802</v>
      </c>
      <c r="I156" s="83" t="e">
        <v>#N/A</v>
      </c>
      <c r="J156" s="83">
        <v>1.8600666481370201</v>
      </c>
    </row>
    <row r="157" spans="1:10" x14ac:dyDescent="0.25">
      <c r="A157" s="1">
        <v>34196</v>
      </c>
      <c r="B157" s="83">
        <v>2</v>
      </c>
      <c r="C157" s="83" t="e">
        <v>#N/A</v>
      </c>
      <c r="D157" s="83" t="e">
        <v>#N/A</v>
      </c>
      <c r="E157" s="83">
        <v>2.4159000000000002</v>
      </c>
      <c r="F157" s="83">
        <v>2.2951000000000001</v>
      </c>
      <c r="G157" s="83" t="e">
        <v>#N/A</v>
      </c>
      <c r="H157" s="83">
        <v>2.3375023470009002</v>
      </c>
      <c r="I157" s="83" t="e">
        <v>#N/A</v>
      </c>
      <c r="J157" s="83">
        <v>1.9261229566309299</v>
      </c>
    </row>
    <row r="158" spans="1:10" x14ac:dyDescent="0.25">
      <c r="A158" s="1">
        <v>34288</v>
      </c>
      <c r="B158" s="83">
        <v>2</v>
      </c>
      <c r="C158" s="83" t="e">
        <v>#N/A</v>
      </c>
      <c r="D158" s="83" t="e">
        <v>#N/A</v>
      </c>
      <c r="E158" s="83">
        <v>2.3891</v>
      </c>
      <c r="F158" s="83">
        <v>2.3081999999999998</v>
      </c>
      <c r="G158" s="83" t="e">
        <v>#N/A</v>
      </c>
      <c r="H158" s="83">
        <v>2.3599716667652801</v>
      </c>
      <c r="I158" s="83" t="e">
        <v>#N/A</v>
      </c>
      <c r="J158" s="83">
        <v>1.9839494577024801</v>
      </c>
    </row>
    <row r="159" spans="1:10" x14ac:dyDescent="0.25">
      <c r="A159" s="1">
        <v>34380</v>
      </c>
      <c r="B159" s="83">
        <v>2</v>
      </c>
      <c r="C159" s="83" t="e">
        <v>#N/A</v>
      </c>
      <c r="D159" s="83" t="e">
        <v>#N/A</v>
      </c>
      <c r="E159" s="83">
        <v>2.2671000000000001</v>
      </c>
      <c r="F159" s="83">
        <v>2.3216999999999999</v>
      </c>
      <c r="G159" s="83" t="e">
        <v>#N/A</v>
      </c>
      <c r="H159" s="83">
        <v>2.2631804073820301</v>
      </c>
      <c r="I159" s="83" t="e">
        <v>#N/A</v>
      </c>
      <c r="J159" s="83">
        <v>2.0789257401326799</v>
      </c>
    </row>
    <row r="160" spans="1:10" x14ac:dyDescent="0.25">
      <c r="A160" s="1">
        <v>34469</v>
      </c>
      <c r="B160" s="83">
        <v>2</v>
      </c>
      <c r="C160" s="83" t="e">
        <v>#N/A</v>
      </c>
      <c r="D160" s="83" t="e">
        <v>#N/A</v>
      </c>
      <c r="E160" s="83">
        <v>2.4769999999999999</v>
      </c>
      <c r="F160" s="83">
        <v>2.3372999999999999</v>
      </c>
      <c r="G160" s="83" t="e">
        <v>#N/A</v>
      </c>
      <c r="H160" s="83">
        <v>2.4713624724379</v>
      </c>
      <c r="I160" s="83" t="e">
        <v>#N/A</v>
      </c>
      <c r="J160" s="83">
        <v>2.23722391193022</v>
      </c>
    </row>
    <row r="161" spans="1:10" x14ac:dyDescent="0.25">
      <c r="A161" s="1">
        <v>34561</v>
      </c>
      <c r="B161" s="83">
        <v>2</v>
      </c>
      <c r="C161" s="83" t="e">
        <v>#N/A</v>
      </c>
      <c r="D161" s="83" t="e">
        <v>#N/A</v>
      </c>
      <c r="E161" s="83">
        <v>2.2906</v>
      </c>
      <c r="F161" s="83">
        <v>2.3555999999999999</v>
      </c>
      <c r="G161" s="83" t="e">
        <v>#N/A</v>
      </c>
      <c r="H161" s="83">
        <v>2.3390631121622301</v>
      </c>
      <c r="I161" s="83" t="e">
        <v>#N/A</v>
      </c>
      <c r="J161" s="83">
        <v>2.29034374833476</v>
      </c>
    </row>
    <row r="162" spans="1:10" x14ac:dyDescent="0.25">
      <c r="A162" s="1">
        <v>34653</v>
      </c>
      <c r="B162" s="83">
        <v>2</v>
      </c>
      <c r="C162" s="83" t="e">
        <v>#N/A</v>
      </c>
      <c r="D162" s="83" t="e">
        <v>#N/A</v>
      </c>
      <c r="E162" s="83">
        <v>2.2132000000000001</v>
      </c>
      <c r="F162" s="83">
        <v>2.3782000000000001</v>
      </c>
      <c r="G162" s="83" t="e">
        <v>#N/A</v>
      </c>
      <c r="H162" s="83">
        <v>2.3703765182049401</v>
      </c>
      <c r="I162" s="83" t="e">
        <v>#N/A</v>
      </c>
      <c r="J162" s="83">
        <v>2.3872319710112699</v>
      </c>
    </row>
    <row r="163" spans="1:10" x14ac:dyDescent="0.25">
      <c r="A163" s="1">
        <v>34745</v>
      </c>
      <c r="B163" s="83">
        <v>2</v>
      </c>
      <c r="C163" s="83" t="e">
        <v>#N/A</v>
      </c>
      <c r="D163" s="83" t="e">
        <v>#N/A</v>
      </c>
      <c r="E163" s="83">
        <v>2.1238000000000001</v>
      </c>
      <c r="F163" s="83">
        <v>2.4043999999999999</v>
      </c>
      <c r="G163" s="83" t="e">
        <v>#N/A</v>
      </c>
      <c r="H163" s="83">
        <v>2.2859810978110402</v>
      </c>
      <c r="I163" s="83" t="e">
        <v>#N/A</v>
      </c>
      <c r="J163" s="83">
        <v>2.4074870130999102</v>
      </c>
    </row>
    <row r="164" spans="1:10" x14ac:dyDescent="0.25">
      <c r="A164" s="1">
        <v>34834</v>
      </c>
      <c r="B164" s="83">
        <v>2</v>
      </c>
      <c r="C164" s="83" t="e">
        <v>#N/A</v>
      </c>
      <c r="D164" s="83" t="e">
        <v>#N/A</v>
      </c>
      <c r="E164" s="83">
        <v>2.0558000000000001</v>
      </c>
      <c r="F164" s="83">
        <v>2.4363000000000001</v>
      </c>
      <c r="G164" s="83" t="e">
        <v>#N/A</v>
      </c>
      <c r="H164" s="83">
        <v>2.2746823823445301</v>
      </c>
      <c r="I164" s="83" t="e">
        <v>#N/A</v>
      </c>
      <c r="J164" s="83">
        <v>2.36338860944563</v>
      </c>
    </row>
    <row r="165" spans="1:10" x14ac:dyDescent="0.25">
      <c r="A165" s="1">
        <v>34926</v>
      </c>
      <c r="B165" s="83">
        <v>2</v>
      </c>
      <c r="C165" s="83" t="e">
        <v>#N/A</v>
      </c>
      <c r="D165" s="83" t="e">
        <v>#N/A</v>
      </c>
      <c r="E165" s="83">
        <v>1.9988999999999999</v>
      </c>
      <c r="F165" s="83">
        <v>2.4704000000000002</v>
      </c>
      <c r="G165" s="83" t="e">
        <v>#N/A</v>
      </c>
      <c r="H165" s="83">
        <v>2.2790092775243602</v>
      </c>
      <c r="I165" s="83" t="e">
        <v>#N/A</v>
      </c>
      <c r="J165" s="83">
        <v>2.4037447332204702</v>
      </c>
    </row>
    <row r="166" spans="1:10" x14ac:dyDescent="0.25">
      <c r="A166" s="1">
        <v>35018</v>
      </c>
      <c r="B166" s="83">
        <v>2</v>
      </c>
      <c r="C166" s="83" t="e">
        <v>#N/A</v>
      </c>
      <c r="D166" s="83" t="e">
        <v>#N/A</v>
      </c>
      <c r="E166" s="83">
        <v>2.0617999999999999</v>
      </c>
      <c r="F166" s="83">
        <v>2.504</v>
      </c>
      <c r="G166" s="83" t="e">
        <v>#N/A</v>
      </c>
      <c r="H166" s="83">
        <v>2.32200888056847</v>
      </c>
      <c r="I166" s="83" t="e">
        <v>#N/A</v>
      </c>
      <c r="J166" s="83">
        <v>2.4212132076602302</v>
      </c>
    </row>
    <row r="167" spans="1:10" x14ac:dyDescent="0.25">
      <c r="A167" s="1">
        <v>35110</v>
      </c>
      <c r="B167" s="83">
        <v>2</v>
      </c>
      <c r="C167" s="83" t="e">
        <v>#N/A</v>
      </c>
      <c r="D167" s="83" t="e">
        <v>#N/A</v>
      </c>
      <c r="E167" s="83">
        <v>1.9901</v>
      </c>
      <c r="F167" s="83">
        <v>2.5369000000000002</v>
      </c>
      <c r="G167" s="83" t="e">
        <v>#N/A</v>
      </c>
      <c r="H167" s="83">
        <v>2.2754609980704998</v>
      </c>
      <c r="I167" s="83" t="e">
        <v>#N/A</v>
      </c>
      <c r="J167" s="83">
        <v>2.3778613464415499</v>
      </c>
    </row>
    <row r="168" spans="1:10" x14ac:dyDescent="0.25">
      <c r="A168" s="1">
        <v>35200</v>
      </c>
      <c r="B168" s="83">
        <v>2</v>
      </c>
      <c r="C168" s="83" t="e">
        <v>#N/A</v>
      </c>
      <c r="D168" s="83" t="e">
        <v>#N/A</v>
      </c>
      <c r="E168" s="83">
        <v>2.1852999999999998</v>
      </c>
      <c r="F168" s="83">
        <v>2.5663</v>
      </c>
      <c r="G168" s="83" t="e">
        <v>#N/A</v>
      </c>
      <c r="H168" s="83">
        <v>2.5290943659065399</v>
      </c>
      <c r="I168" s="83" t="e">
        <v>#N/A</v>
      </c>
      <c r="J168" s="83">
        <v>2.4997767710207301</v>
      </c>
    </row>
    <row r="169" spans="1:10" x14ac:dyDescent="0.25">
      <c r="A169" s="1">
        <v>35292</v>
      </c>
      <c r="B169" s="83">
        <v>2</v>
      </c>
      <c r="C169" s="83" t="e">
        <v>#N/A</v>
      </c>
      <c r="D169" s="83" t="e">
        <v>#N/A</v>
      </c>
      <c r="E169" s="83">
        <v>2.1922000000000001</v>
      </c>
      <c r="F169" s="83">
        <v>2.5914999999999999</v>
      </c>
      <c r="G169" s="83" t="e">
        <v>#N/A</v>
      </c>
      <c r="H169" s="83">
        <v>2.5405858024715302</v>
      </c>
      <c r="I169" s="83" t="e">
        <v>#N/A</v>
      </c>
      <c r="J169" s="83">
        <v>2.52912269861242</v>
      </c>
    </row>
    <row r="170" spans="1:10" x14ac:dyDescent="0.25">
      <c r="A170" s="1">
        <v>35384</v>
      </c>
      <c r="B170" s="83">
        <v>2</v>
      </c>
      <c r="C170" s="83" t="e">
        <v>#N/A</v>
      </c>
      <c r="D170" s="83" t="e">
        <v>#N/A</v>
      </c>
      <c r="E170" s="83">
        <v>2.3746999999999998</v>
      </c>
      <c r="F170" s="83">
        <v>2.6164999999999998</v>
      </c>
      <c r="G170" s="83" t="e">
        <v>#N/A</v>
      </c>
      <c r="H170" s="83">
        <v>2.6978919052696702</v>
      </c>
      <c r="I170" s="83" t="e">
        <v>#N/A</v>
      </c>
      <c r="J170" s="83">
        <v>2.4934877781698899</v>
      </c>
    </row>
    <row r="171" spans="1:10" x14ac:dyDescent="0.25">
      <c r="A171" s="1">
        <v>35476</v>
      </c>
      <c r="B171" s="83">
        <v>2</v>
      </c>
      <c r="C171" s="83" t="e">
        <v>#N/A</v>
      </c>
      <c r="D171" s="83" t="e">
        <v>#N/A</v>
      </c>
      <c r="E171" s="83">
        <v>2.2145999999999999</v>
      </c>
      <c r="F171" s="83">
        <v>2.6402000000000001</v>
      </c>
      <c r="G171" s="83" t="e">
        <v>#N/A</v>
      </c>
      <c r="H171" s="83">
        <v>2.5702873840914</v>
      </c>
      <c r="I171" s="83" t="e">
        <v>#N/A</v>
      </c>
      <c r="J171" s="83">
        <v>2.4961927852892201</v>
      </c>
    </row>
    <row r="172" spans="1:10" x14ac:dyDescent="0.25">
      <c r="A172" s="1">
        <v>35565</v>
      </c>
      <c r="B172" s="83">
        <v>2</v>
      </c>
      <c r="C172" s="83" t="e">
        <v>#N/A</v>
      </c>
      <c r="D172" s="83" t="e">
        <v>#N/A</v>
      </c>
      <c r="E172" s="83">
        <v>2.5074000000000001</v>
      </c>
      <c r="F172" s="83">
        <v>2.6606999999999998</v>
      </c>
      <c r="G172" s="83" t="e">
        <v>#N/A</v>
      </c>
      <c r="H172" s="83">
        <v>2.8414217057604798</v>
      </c>
      <c r="I172" s="83" t="e">
        <v>#N/A</v>
      </c>
      <c r="J172" s="83">
        <v>2.6027527290482602</v>
      </c>
    </row>
    <row r="173" spans="1:10" x14ac:dyDescent="0.25">
      <c r="A173" s="1">
        <v>35657</v>
      </c>
      <c r="B173" s="83">
        <v>2</v>
      </c>
      <c r="C173" s="83" t="e">
        <v>#N/A</v>
      </c>
      <c r="D173" s="83" t="e">
        <v>#N/A</v>
      </c>
      <c r="E173" s="83">
        <v>2.3443999999999998</v>
      </c>
      <c r="F173" s="83">
        <v>2.6751999999999998</v>
      </c>
      <c r="G173" s="83" t="e">
        <v>#N/A</v>
      </c>
      <c r="H173" s="83">
        <v>2.6954342714792499</v>
      </c>
      <c r="I173" s="83" t="e">
        <v>#N/A</v>
      </c>
      <c r="J173" s="83">
        <v>2.5752719711154501</v>
      </c>
    </row>
    <row r="174" spans="1:10" x14ac:dyDescent="0.25">
      <c r="A174" s="1">
        <v>35749</v>
      </c>
      <c r="B174" s="83">
        <v>2</v>
      </c>
      <c r="C174" s="83" t="e">
        <v>#N/A</v>
      </c>
      <c r="D174" s="83" t="e">
        <v>#N/A</v>
      </c>
      <c r="E174" s="83">
        <v>2.3485</v>
      </c>
      <c r="F174" s="83">
        <v>2.6873</v>
      </c>
      <c r="G174" s="83" t="e">
        <v>#N/A</v>
      </c>
      <c r="H174" s="83">
        <v>2.6994286820296902</v>
      </c>
      <c r="I174" s="83" t="e">
        <v>#N/A</v>
      </c>
      <c r="J174" s="83">
        <v>2.5030151792152999</v>
      </c>
    </row>
    <row r="175" spans="1:10" x14ac:dyDescent="0.25">
      <c r="A175" s="1">
        <v>35841</v>
      </c>
      <c r="B175" s="83">
        <v>2</v>
      </c>
      <c r="C175" s="83" t="e">
        <v>#N/A</v>
      </c>
      <c r="D175" s="83" t="e">
        <v>#N/A</v>
      </c>
      <c r="E175" s="83">
        <v>2.3855</v>
      </c>
      <c r="F175" s="83">
        <v>2.6972</v>
      </c>
      <c r="G175" s="83" t="e">
        <v>#N/A</v>
      </c>
      <c r="H175" s="83">
        <v>2.7144616874374301</v>
      </c>
      <c r="I175" s="83" t="e">
        <v>#N/A</v>
      </c>
      <c r="J175" s="83">
        <v>2.5628513986300501</v>
      </c>
    </row>
    <row r="176" spans="1:10" x14ac:dyDescent="0.25">
      <c r="A176" s="1">
        <v>35930</v>
      </c>
      <c r="B176" s="83">
        <v>2</v>
      </c>
      <c r="C176" s="83" t="e">
        <v>#N/A</v>
      </c>
      <c r="D176" s="83" t="e">
        <v>#N/A</v>
      </c>
      <c r="E176" s="83">
        <v>2.4817</v>
      </c>
      <c r="F176" s="83">
        <v>2.7029999999999998</v>
      </c>
      <c r="G176" s="83" t="e">
        <v>#N/A</v>
      </c>
      <c r="H176" s="83">
        <v>2.7484801370905201</v>
      </c>
      <c r="I176" s="83" t="e">
        <v>#N/A</v>
      </c>
      <c r="J176" s="83">
        <v>2.5012523454769502</v>
      </c>
    </row>
    <row r="177" spans="1:10" x14ac:dyDescent="0.25">
      <c r="A177" s="1">
        <v>36022</v>
      </c>
      <c r="B177" s="83">
        <v>2</v>
      </c>
      <c r="C177" s="83" t="e">
        <v>#N/A</v>
      </c>
      <c r="D177" s="83" t="e">
        <v>#N/A</v>
      </c>
      <c r="E177" s="83">
        <v>2.7128000000000001</v>
      </c>
      <c r="F177" s="83">
        <v>2.7029999999999998</v>
      </c>
      <c r="G177" s="83" t="e">
        <v>#N/A</v>
      </c>
      <c r="H177" s="83">
        <v>2.9029343125395299</v>
      </c>
      <c r="I177" s="83" t="e">
        <v>#N/A</v>
      </c>
      <c r="J177" s="83">
        <v>2.5572816574292698</v>
      </c>
    </row>
    <row r="178" spans="1:10" x14ac:dyDescent="0.25">
      <c r="A178" s="1">
        <v>36114</v>
      </c>
      <c r="B178" s="83">
        <v>2</v>
      </c>
      <c r="C178" s="83" t="e">
        <v>#N/A</v>
      </c>
      <c r="D178" s="83" t="e">
        <v>#N/A</v>
      </c>
      <c r="E178" s="83">
        <v>2.8679999999999999</v>
      </c>
      <c r="F178" s="83">
        <v>2.6949000000000001</v>
      </c>
      <c r="G178" s="83" t="e">
        <v>#N/A</v>
      </c>
      <c r="H178" s="83">
        <v>3.0524470089314799</v>
      </c>
      <c r="I178" s="83" t="e">
        <v>#N/A</v>
      </c>
      <c r="J178" s="83">
        <v>2.2778428796225598</v>
      </c>
    </row>
    <row r="179" spans="1:10" x14ac:dyDescent="0.25">
      <c r="A179" s="1">
        <v>36206</v>
      </c>
      <c r="B179" s="83">
        <v>2</v>
      </c>
      <c r="C179" s="83" t="e">
        <v>#N/A</v>
      </c>
      <c r="D179" s="83" t="e">
        <v>#N/A</v>
      </c>
      <c r="E179" s="83">
        <v>2.9089</v>
      </c>
      <c r="F179" s="83">
        <v>2.6802999999999999</v>
      </c>
      <c r="G179" s="83" t="e">
        <v>#N/A</v>
      </c>
      <c r="H179" s="83">
        <v>3.0631288827785599</v>
      </c>
      <c r="I179" s="83" t="e">
        <v>#N/A</v>
      </c>
      <c r="J179" s="83">
        <v>2.2842688143737999</v>
      </c>
    </row>
    <row r="180" spans="1:10" x14ac:dyDescent="0.25">
      <c r="A180" s="1">
        <v>36295</v>
      </c>
      <c r="B180" s="83">
        <v>2</v>
      </c>
      <c r="C180" s="83" t="e">
        <v>#N/A</v>
      </c>
      <c r="D180" s="83" t="e">
        <v>#N/A</v>
      </c>
      <c r="E180" s="83">
        <v>2.9262999999999999</v>
      </c>
      <c r="F180" s="83">
        <v>2.6621000000000001</v>
      </c>
      <c r="G180" s="83" t="e">
        <v>#N/A</v>
      </c>
      <c r="H180" s="83">
        <v>3.0415940072506298</v>
      </c>
      <c r="I180" s="83" t="e">
        <v>#N/A</v>
      </c>
      <c r="J180" s="83">
        <v>2.2431629451182999</v>
      </c>
    </row>
    <row r="181" spans="1:10" x14ac:dyDescent="0.25">
      <c r="A181" s="1">
        <v>36387</v>
      </c>
      <c r="B181" s="83">
        <v>2</v>
      </c>
      <c r="C181" s="83" t="e">
        <v>#N/A</v>
      </c>
      <c r="D181" s="83" t="e">
        <v>#N/A</v>
      </c>
      <c r="E181" s="83">
        <v>2.9540999999999999</v>
      </c>
      <c r="F181" s="83">
        <v>2.6377999999999999</v>
      </c>
      <c r="G181" s="83" t="e">
        <v>#N/A</v>
      </c>
      <c r="H181" s="83">
        <v>3.1522864687110199</v>
      </c>
      <c r="I181" s="83" t="e">
        <v>#N/A</v>
      </c>
      <c r="J181" s="83">
        <v>2.3366162208407202</v>
      </c>
    </row>
    <row r="182" spans="1:10" x14ac:dyDescent="0.25">
      <c r="A182" s="1">
        <v>36479</v>
      </c>
      <c r="B182" s="83">
        <v>2</v>
      </c>
      <c r="C182" s="83" t="e">
        <v>#N/A</v>
      </c>
      <c r="D182" s="83" t="e">
        <v>#N/A</v>
      </c>
      <c r="E182" s="83">
        <v>3.1665000000000001</v>
      </c>
      <c r="F182" s="83">
        <v>2.6046</v>
      </c>
      <c r="G182" s="83" t="e">
        <v>#N/A</v>
      </c>
      <c r="H182" s="83">
        <v>3.4015804453653802</v>
      </c>
      <c r="I182" s="83" t="e">
        <v>#N/A</v>
      </c>
      <c r="J182" s="83">
        <v>2.31688260560338</v>
      </c>
    </row>
    <row r="183" spans="1:10" x14ac:dyDescent="0.25">
      <c r="A183" s="1">
        <v>36571</v>
      </c>
      <c r="B183" s="83">
        <v>2</v>
      </c>
      <c r="C183" s="83" t="e">
        <v>#N/A</v>
      </c>
      <c r="D183" s="83" t="e">
        <v>#N/A</v>
      </c>
      <c r="E183" s="83">
        <v>3.1919</v>
      </c>
      <c r="F183" s="83">
        <v>2.5651999999999999</v>
      </c>
      <c r="G183" s="83" t="e">
        <v>#N/A</v>
      </c>
      <c r="H183" s="83">
        <v>3.3803845954687199</v>
      </c>
      <c r="I183" s="83" t="e">
        <v>#N/A</v>
      </c>
      <c r="J183" s="83">
        <v>2.2194544153643698</v>
      </c>
    </row>
    <row r="184" spans="1:10" x14ac:dyDescent="0.25">
      <c r="A184" s="1">
        <v>36661</v>
      </c>
      <c r="B184" s="83">
        <v>2</v>
      </c>
      <c r="C184" s="83" t="e">
        <v>#N/A</v>
      </c>
      <c r="D184" s="83" t="e">
        <v>#N/A</v>
      </c>
      <c r="E184" s="83">
        <v>3.1229</v>
      </c>
      <c r="F184" s="83">
        <v>2.5213000000000001</v>
      </c>
      <c r="G184" s="83" t="e">
        <v>#N/A</v>
      </c>
      <c r="H184" s="83">
        <v>3.4409698241412001</v>
      </c>
      <c r="I184" s="83" t="e">
        <v>#N/A</v>
      </c>
      <c r="J184" s="83">
        <v>2.3364184238056498</v>
      </c>
    </row>
    <row r="185" spans="1:10" x14ac:dyDescent="0.25">
      <c r="A185" s="1">
        <v>36753</v>
      </c>
      <c r="B185" s="83">
        <v>2</v>
      </c>
      <c r="C185" s="83" t="e">
        <v>#N/A</v>
      </c>
      <c r="D185" s="83" t="e">
        <v>#N/A</v>
      </c>
      <c r="E185" s="83">
        <v>3.0994000000000002</v>
      </c>
      <c r="F185" s="83">
        <v>2.4722</v>
      </c>
      <c r="G185" s="83" t="e">
        <v>#N/A</v>
      </c>
      <c r="H185" s="83">
        <v>3.34872345103043</v>
      </c>
      <c r="I185" s="83" t="e">
        <v>#N/A</v>
      </c>
      <c r="J185" s="83">
        <v>2.1227408982414002</v>
      </c>
    </row>
    <row r="186" spans="1:10" x14ac:dyDescent="0.25">
      <c r="A186" s="1">
        <v>36845</v>
      </c>
      <c r="B186" s="83">
        <v>2</v>
      </c>
      <c r="C186" s="83" t="e">
        <v>#N/A</v>
      </c>
      <c r="D186" s="83" t="e">
        <v>#N/A</v>
      </c>
      <c r="E186" s="83">
        <v>3.145</v>
      </c>
      <c r="F186" s="83">
        <v>2.4243999999999999</v>
      </c>
      <c r="G186" s="83" t="e">
        <v>#N/A</v>
      </c>
      <c r="H186" s="83">
        <v>3.3690995532528301</v>
      </c>
      <c r="I186" s="83" t="e">
        <v>#N/A</v>
      </c>
      <c r="J186" s="83">
        <v>2.01417361523345</v>
      </c>
    </row>
    <row r="187" spans="1:10" x14ac:dyDescent="0.25">
      <c r="A187" s="1">
        <v>36937</v>
      </c>
      <c r="B187" s="83">
        <v>2</v>
      </c>
      <c r="C187" s="83" t="e">
        <v>#N/A</v>
      </c>
      <c r="D187" s="83" t="e">
        <v>#N/A</v>
      </c>
      <c r="E187" s="83">
        <v>3.1122000000000001</v>
      </c>
      <c r="F187" s="83">
        <v>2.3773</v>
      </c>
      <c r="G187" s="83" t="e">
        <v>#N/A</v>
      </c>
      <c r="H187" s="83">
        <v>3.27766388342028</v>
      </c>
      <c r="I187" s="83" t="e">
        <v>#N/A</v>
      </c>
      <c r="J187" s="83">
        <v>1.6865027052308701</v>
      </c>
    </row>
    <row r="188" spans="1:10" x14ac:dyDescent="0.25">
      <c r="A188" s="1">
        <v>37026</v>
      </c>
      <c r="B188" s="83">
        <v>2</v>
      </c>
      <c r="C188" s="83" t="e">
        <v>#N/A</v>
      </c>
      <c r="D188" s="83" t="e">
        <v>#N/A</v>
      </c>
      <c r="E188" s="83">
        <v>3.0952000000000002</v>
      </c>
      <c r="F188" s="83">
        <v>2.3321999999999998</v>
      </c>
      <c r="G188" s="83" t="e">
        <v>#N/A</v>
      </c>
      <c r="H188" s="83">
        <v>3.1863058776417001</v>
      </c>
      <c r="I188" s="83" t="e">
        <v>#N/A</v>
      </c>
      <c r="J188" s="83">
        <v>1.54985413690697</v>
      </c>
    </row>
    <row r="189" spans="1:10" x14ac:dyDescent="0.25">
      <c r="A189" s="1">
        <v>37118</v>
      </c>
      <c r="B189" s="83">
        <v>2</v>
      </c>
      <c r="C189" s="83" t="e">
        <v>#N/A</v>
      </c>
      <c r="D189" s="83" t="e">
        <v>#N/A</v>
      </c>
      <c r="E189" s="83">
        <v>2.8477000000000001</v>
      </c>
      <c r="F189" s="83">
        <v>2.2883</v>
      </c>
      <c r="G189" s="83" t="e">
        <v>#N/A</v>
      </c>
      <c r="H189" s="83">
        <v>2.8626177114956599</v>
      </c>
      <c r="I189" s="83" t="e">
        <v>#N/A</v>
      </c>
      <c r="J189" s="83">
        <v>1.42973792317778</v>
      </c>
    </row>
    <row r="190" spans="1:10" x14ac:dyDescent="0.25">
      <c r="A190" s="1">
        <v>37210</v>
      </c>
      <c r="B190" s="83">
        <v>2</v>
      </c>
      <c r="C190" s="83" t="e">
        <v>#N/A</v>
      </c>
      <c r="D190" s="83" t="e">
        <v>#N/A</v>
      </c>
      <c r="E190" s="83">
        <v>3.0514000000000001</v>
      </c>
      <c r="F190" s="83">
        <v>2.2479</v>
      </c>
      <c r="G190" s="83" t="e">
        <v>#N/A</v>
      </c>
      <c r="H190" s="83">
        <v>2.94494648253036</v>
      </c>
      <c r="I190" s="83" t="e">
        <v>#N/A</v>
      </c>
      <c r="J190" s="83">
        <v>1.2103131210038101</v>
      </c>
    </row>
    <row r="191" spans="1:10" x14ac:dyDescent="0.25">
      <c r="A191" s="1">
        <v>37302</v>
      </c>
      <c r="B191" s="83">
        <v>2</v>
      </c>
      <c r="C191" s="83" t="e">
        <v>#N/A</v>
      </c>
      <c r="D191" s="83" t="e">
        <v>#N/A</v>
      </c>
      <c r="E191" s="83">
        <v>2.9847000000000001</v>
      </c>
      <c r="F191" s="83">
        <v>2.2067000000000001</v>
      </c>
      <c r="G191" s="83" t="e">
        <v>#N/A</v>
      </c>
      <c r="H191" s="83">
        <v>2.8297600620262302</v>
      </c>
      <c r="I191" s="83" t="e">
        <v>#N/A</v>
      </c>
      <c r="J191" s="83">
        <v>1.3480051370388999</v>
      </c>
    </row>
    <row r="192" spans="1:10" x14ac:dyDescent="0.25">
      <c r="A192" s="1">
        <v>37391</v>
      </c>
      <c r="B192" s="83">
        <v>2</v>
      </c>
      <c r="C192" s="83" t="e">
        <v>#N/A</v>
      </c>
      <c r="D192" s="83" t="e">
        <v>#N/A</v>
      </c>
      <c r="E192" s="83">
        <v>3.1884999999999999</v>
      </c>
      <c r="F192" s="83">
        <v>2.1654</v>
      </c>
      <c r="G192" s="83" t="e">
        <v>#N/A</v>
      </c>
      <c r="H192" s="83">
        <v>2.9674458463351101</v>
      </c>
      <c r="I192" s="83" t="e">
        <v>#N/A</v>
      </c>
      <c r="J192" s="83">
        <v>1.39531772095178</v>
      </c>
    </row>
    <row r="193" spans="1:10" x14ac:dyDescent="0.25">
      <c r="A193" s="1">
        <v>37483</v>
      </c>
      <c r="B193" s="83">
        <v>2</v>
      </c>
      <c r="C193" s="83" t="e">
        <v>#N/A</v>
      </c>
      <c r="D193" s="83" t="e">
        <v>#N/A</v>
      </c>
      <c r="E193" s="83">
        <v>3.0609999999999999</v>
      </c>
      <c r="F193" s="83">
        <v>2.1276999999999999</v>
      </c>
      <c r="G193" s="83" t="e">
        <v>#N/A</v>
      </c>
      <c r="H193" s="83">
        <v>2.8527224384390002</v>
      </c>
      <c r="I193" s="83" t="e">
        <v>#N/A</v>
      </c>
      <c r="J193" s="83">
        <v>1.2949463453822201</v>
      </c>
    </row>
    <row r="194" spans="1:10" x14ac:dyDescent="0.25">
      <c r="A194" s="1">
        <v>37575</v>
      </c>
      <c r="B194" s="83">
        <v>2</v>
      </c>
      <c r="C194" s="83" t="e">
        <v>#N/A</v>
      </c>
      <c r="D194" s="83" t="e">
        <v>#N/A</v>
      </c>
      <c r="E194" s="83">
        <v>2.7847</v>
      </c>
      <c r="F194" s="83">
        <v>2.0949</v>
      </c>
      <c r="G194" s="83" t="e">
        <v>#N/A</v>
      </c>
      <c r="H194" s="83">
        <v>2.57956914235923</v>
      </c>
      <c r="I194" s="83" t="e">
        <v>#N/A</v>
      </c>
      <c r="J194" s="83">
        <v>1.16726224029856</v>
      </c>
    </row>
    <row r="195" spans="1:10" x14ac:dyDescent="0.25">
      <c r="A195" s="1">
        <v>37667</v>
      </c>
      <c r="B195" s="83">
        <v>2</v>
      </c>
      <c r="C195" s="83" t="e">
        <v>#N/A</v>
      </c>
      <c r="D195" s="83" t="e">
        <v>#N/A</v>
      </c>
      <c r="E195" s="83">
        <v>2.5308999999999999</v>
      </c>
      <c r="F195" s="83">
        <v>2.0653000000000001</v>
      </c>
      <c r="G195" s="83" t="e">
        <v>#N/A</v>
      </c>
      <c r="H195" s="83">
        <v>2.3924349455048799</v>
      </c>
      <c r="I195" s="83" t="e">
        <v>#N/A</v>
      </c>
      <c r="J195" s="83">
        <v>1.2422593510595901</v>
      </c>
    </row>
    <row r="196" spans="1:10" x14ac:dyDescent="0.25">
      <c r="A196" s="1">
        <v>37756</v>
      </c>
      <c r="B196" s="83">
        <v>2</v>
      </c>
      <c r="C196" s="83" t="e">
        <v>#N/A</v>
      </c>
      <c r="D196" s="83" t="e">
        <v>#N/A</v>
      </c>
      <c r="E196" s="83">
        <v>2.4398</v>
      </c>
      <c r="F196" s="83">
        <v>2.0346000000000002</v>
      </c>
      <c r="G196" s="83" t="e">
        <v>#N/A</v>
      </c>
      <c r="H196" s="83">
        <v>2.3565310844282799</v>
      </c>
      <c r="I196" s="83" t="e">
        <v>#N/A</v>
      </c>
      <c r="J196" s="83">
        <v>1.27259690237631</v>
      </c>
    </row>
    <row r="197" spans="1:10" x14ac:dyDescent="0.25">
      <c r="A197" s="1">
        <v>37848</v>
      </c>
      <c r="B197" s="83">
        <v>2</v>
      </c>
      <c r="C197" s="83" t="e">
        <v>#N/A</v>
      </c>
      <c r="D197" s="83" t="e">
        <v>#N/A</v>
      </c>
      <c r="E197" s="83">
        <v>2.7105000000000001</v>
      </c>
      <c r="F197" s="83">
        <v>1.9998</v>
      </c>
      <c r="G197" s="83" t="e">
        <v>#N/A</v>
      </c>
      <c r="H197" s="83">
        <v>2.5632300761007101</v>
      </c>
      <c r="I197" s="83" t="e">
        <v>#N/A</v>
      </c>
      <c r="J197" s="83">
        <v>1.31673282825107</v>
      </c>
    </row>
    <row r="198" spans="1:10" x14ac:dyDescent="0.25">
      <c r="A198" s="1">
        <v>37940</v>
      </c>
      <c r="B198" s="83">
        <v>2</v>
      </c>
      <c r="C198" s="83" t="e">
        <v>#N/A</v>
      </c>
      <c r="D198" s="83" t="e">
        <v>#N/A</v>
      </c>
      <c r="E198" s="83">
        <v>2.7501000000000002</v>
      </c>
      <c r="F198" s="83">
        <v>1.9609000000000001</v>
      </c>
      <c r="G198" s="83" t="e">
        <v>#N/A</v>
      </c>
      <c r="H198" s="83">
        <v>2.5765068190472</v>
      </c>
      <c r="I198" s="83" t="e">
        <v>#N/A</v>
      </c>
      <c r="J198" s="83">
        <v>1.3367226898161999</v>
      </c>
    </row>
    <row r="199" spans="1:10" x14ac:dyDescent="0.25">
      <c r="A199" s="1">
        <v>38032</v>
      </c>
      <c r="B199" s="83">
        <v>2</v>
      </c>
      <c r="C199" s="83" t="e">
        <v>#N/A</v>
      </c>
      <c r="D199" s="83" t="e">
        <v>#N/A</v>
      </c>
      <c r="E199" s="83">
        <v>2.8512</v>
      </c>
      <c r="F199" s="83">
        <v>1.9233</v>
      </c>
      <c r="G199" s="83" t="e">
        <v>#N/A</v>
      </c>
      <c r="H199" s="83">
        <v>2.6353963981075901</v>
      </c>
      <c r="I199" s="83" t="e">
        <v>#N/A</v>
      </c>
      <c r="J199" s="83">
        <v>1.2410954079233101</v>
      </c>
    </row>
    <row r="200" spans="1:10" x14ac:dyDescent="0.25">
      <c r="A200" s="1">
        <v>38122</v>
      </c>
      <c r="B200" s="83">
        <v>2</v>
      </c>
      <c r="C200" s="83" t="e">
        <v>#N/A</v>
      </c>
      <c r="D200" s="83" t="e">
        <v>#N/A</v>
      </c>
      <c r="E200" s="83">
        <v>2.8271999999999999</v>
      </c>
      <c r="F200" s="83">
        <v>1.8875</v>
      </c>
      <c r="G200" s="83" t="e">
        <v>#N/A</v>
      </c>
      <c r="H200" s="83">
        <v>2.6124639235042202</v>
      </c>
      <c r="I200" s="83" t="e">
        <v>#N/A</v>
      </c>
      <c r="J200" s="83">
        <v>1.22430292364233</v>
      </c>
    </row>
    <row r="201" spans="1:10" x14ac:dyDescent="0.25">
      <c r="A201" s="1">
        <v>38214</v>
      </c>
      <c r="B201" s="83">
        <v>2</v>
      </c>
      <c r="C201" s="83" t="e">
        <v>#N/A</v>
      </c>
      <c r="D201" s="83" t="e">
        <v>#N/A</v>
      </c>
      <c r="E201" s="83">
        <v>2.6009000000000002</v>
      </c>
      <c r="F201" s="83">
        <v>1.8506</v>
      </c>
      <c r="G201" s="83" t="e">
        <v>#N/A</v>
      </c>
      <c r="H201" s="83">
        <v>2.43672207391461</v>
      </c>
      <c r="I201" s="83" t="e">
        <v>#N/A</v>
      </c>
      <c r="J201" s="83">
        <v>1.3934943084767899</v>
      </c>
    </row>
    <row r="202" spans="1:10" x14ac:dyDescent="0.25">
      <c r="A202" s="1">
        <v>38306</v>
      </c>
      <c r="B202" s="83">
        <v>2</v>
      </c>
      <c r="C202" s="83" t="e">
        <v>#N/A</v>
      </c>
      <c r="D202" s="83" t="e">
        <v>#N/A</v>
      </c>
      <c r="E202" s="83">
        <v>2.6695000000000002</v>
      </c>
      <c r="F202" s="83">
        <v>1.8111999999999999</v>
      </c>
      <c r="G202" s="83" t="e">
        <v>#N/A</v>
      </c>
      <c r="H202" s="83">
        <v>2.5128430143025202</v>
      </c>
      <c r="I202" s="83" t="e">
        <v>#N/A</v>
      </c>
      <c r="J202" s="83">
        <v>1.4734443764284699</v>
      </c>
    </row>
    <row r="203" spans="1:10" x14ac:dyDescent="0.25">
      <c r="A203" s="1">
        <v>38398</v>
      </c>
      <c r="B203" s="83">
        <v>2</v>
      </c>
      <c r="C203" s="83" t="e">
        <v>#N/A</v>
      </c>
      <c r="D203" s="83" t="e">
        <v>#N/A</v>
      </c>
      <c r="E203" s="83">
        <v>2.8191000000000002</v>
      </c>
      <c r="F203" s="83">
        <v>1.7689999999999999</v>
      </c>
      <c r="G203" s="83">
        <v>2.2187000000000001</v>
      </c>
      <c r="H203" s="83">
        <v>2.6467263166181501</v>
      </c>
      <c r="I203" s="83" t="e">
        <v>#N/A</v>
      </c>
      <c r="J203" s="83">
        <v>1.5017276074296699</v>
      </c>
    </row>
    <row r="204" spans="1:10" x14ac:dyDescent="0.25">
      <c r="A204" s="1">
        <v>38487</v>
      </c>
      <c r="B204" s="83">
        <v>2</v>
      </c>
      <c r="C204" s="83" t="e">
        <v>#N/A</v>
      </c>
      <c r="D204" s="83" t="e">
        <v>#N/A</v>
      </c>
      <c r="E204" s="83">
        <v>2.5497000000000001</v>
      </c>
      <c r="F204" s="83">
        <v>1.7249000000000001</v>
      </c>
      <c r="G204" s="83">
        <v>2.2315999999999998</v>
      </c>
      <c r="H204" s="83">
        <v>2.37889576929937</v>
      </c>
      <c r="I204" s="83" t="e">
        <v>#N/A</v>
      </c>
      <c r="J204" s="83">
        <v>1.55410389730342</v>
      </c>
    </row>
    <row r="205" spans="1:10" x14ac:dyDescent="0.25">
      <c r="A205" s="1">
        <v>38579</v>
      </c>
      <c r="B205" s="83">
        <v>2</v>
      </c>
      <c r="C205" s="83" t="e">
        <v>#N/A</v>
      </c>
      <c r="D205" s="83" t="e">
        <v>#N/A</v>
      </c>
      <c r="E205" s="83">
        <v>2.4011</v>
      </c>
      <c r="F205" s="83">
        <v>1.6789000000000001</v>
      </c>
      <c r="G205" s="83">
        <v>2.0802</v>
      </c>
      <c r="H205" s="83">
        <v>2.28532772433072</v>
      </c>
      <c r="I205" s="83" t="e">
        <v>#N/A</v>
      </c>
      <c r="J205" s="83">
        <v>1.67312260410026</v>
      </c>
    </row>
    <row r="206" spans="1:10" x14ac:dyDescent="0.25">
      <c r="A206" s="1">
        <v>38671</v>
      </c>
      <c r="B206" s="83">
        <v>2</v>
      </c>
      <c r="C206" s="83" t="e">
        <v>#N/A</v>
      </c>
      <c r="D206" s="83" t="e">
        <v>#N/A</v>
      </c>
      <c r="E206" s="83">
        <v>2.5093000000000001</v>
      </c>
      <c r="F206" s="83">
        <v>1.6282000000000001</v>
      </c>
      <c r="G206" s="83">
        <v>2.0842000000000001</v>
      </c>
      <c r="H206" s="83">
        <v>2.4148254597346299</v>
      </c>
      <c r="I206" s="83" t="e">
        <v>#N/A</v>
      </c>
      <c r="J206" s="83">
        <v>1.6200245333663501</v>
      </c>
    </row>
    <row r="207" spans="1:10" x14ac:dyDescent="0.25">
      <c r="A207" s="1">
        <v>38763</v>
      </c>
      <c r="B207" s="83">
        <v>2</v>
      </c>
      <c r="C207" s="83" t="e">
        <v>#N/A</v>
      </c>
      <c r="D207" s="83" t="e">
        <v>#N/A</v>
      </c>
      <c r="E207" s="83">
        <v>2.6008</v>
      </c>
      <c r="F207" s="83">
        <v>1.5719000000000001</v>
      </c>
      <c r="G207" s="83">
        <v>2.2553000000000001</v>
      </c>
      <c r="H207" s="83">
        <v>2.4906255820559799</v>
      </c>
      <c r="I207" s="83" t="e">
        <v>#N/A</v>
      </c>
      <c r="J207" s="83">
        <v>1.7507596196725801</v>
      </c>
    </row>
    <row r="208" spans="1:10" x14ac:dyDescent="0.25">
      <c r="A208" s="1">
        <v>38852</v>
      </c>
      <c r="B208" s="83">
        <v>2</v>
      </c>
      <c r="C208" s="83" t="e">
        <v>#N/A</v>
      </c>
      <c r="D208" s="83" t="e">
        <v>#N/A</v>
      </c>
      <c r="E208" s="83">
        <v>2.6951000000000001</v>
      </c>
      <c r="F208" s="83">
        <v>1.5105999999999999</v>
      </c>
      <c r="G208" s="83">
        <v>2.3925999999999998</v>
      </c>
      <c r="H208" s="83">
        <v>2.5040306923228002</v>
      </c>
      <c r="I208" s="83" t="e">
        <v>#N/A</v>
      </c>
      <c r="J208" s="83">
        <v>1.7051001373389101</v>
      </c>
    </row>
    <row r="209" spans="1:10" x14ac:dyDescent="0.25">
      <c r="A209" s="1">
        <v>38944</v>
      </c>
      <c r="B209" s="83">
        <v>2</v>
      </c>
      <c r="C209" s="83" t="e">
        <v>#N/A</v>
      </c>
      <c r="D209" s="83" t="e">
        <v>#N/A</v>
      </c>
      <c r="E209" s="83">
        <v>2.4698000000000002</v>
      </c>
      <c r="F209" s="83">
        <v>1.4480999999999999</v>
      </c>
      <c r="G209" s="83">
        <v>2.2603</v>
      </c>
      <c r="H209" s="83">
        <v>2.3160561447041701</v>
      </c>
      <c r="I209" s="83" t="e">
        <v>#N/A</v>
      </c>
      <c r="J209" s="83">
        <v>1.6832926004195601</v>
      </c>
    </row>
    <row r="210" spans="1:10" x14ac:dyDescent="0.25">
      <c r="A210" s="1">
        <v>39036</v>
      </c>
      <c r="B210" s="83">
        <v>2</v>
      </c>
      <c r="C210" s="83" t="e">
        <v>#N/A</v>
      </c>
      <c r="D210" s="83" t="e">
        <v>#N/A</v>
      </c>
      <c r="E210" s="83">
        <v>2.3574000000000002</v>
      </c>
      <c r="F210" s="83">
        <v>1.3805000000000001</v>
      </c>
      <c r="G210" s="83">
        <v>2.1408</v>
      </c>
      <c r="H210" s="83">
        <v>2.2703640468566499</v>
      </c>
      <c r="I210" s="83" t="e">
        <v>#N/A</v>
      </c>
      <c r="J210" s="83">
        <v>1.64552046877002</v>
      </c>
    </row>
    <row r="211" spans="1:10" x14ac:dyDescent="0.25">
      <c r="A211" s="1">
        <v>39128</v>
      </c>
      <c r="B211" s="83">
        <v>2</v>
      </c>
      <c r="C211" s="83" t="e">
        <v>#N/A</v>
      </c>
      <c r="D211" s="83" t="e">
        <v>#N/A</v>
      </c>
      <c r="E211" s="83">
        <v>2.5788000000000002</v>
      </c>
      <c r="F211" s="83">
        <v>1.3064</v>
      </c>
      <c r="G211" s="83">
        <v>2.2440000000000002</v>
      </c>
      <c r="H211" s="83">
        <v>2.3956117427066199</v>
      </c>
      <c r="I211" s="83" t="e">
        <v>#N/A</v>
      </c>
      <c r="J211" s="83">
        <v>1.60005307361649</v>
      </c>
    </row>
    <row r="212" spans="1:10" x14ac:dyDescent="0.25">
      <c r="A212" s="1">
        <v>39217</v>
      </c>
      <c r="B212" s="83">
        <v>2</v>
      </c>
      <c r="C212" s="83" t="e">
        <v>#N/A</v>
      </c>
      <c r="D212" s="83" t="e">
        <v>#N/A</v>
      </c>
      <c r="E212" s="83">
        <v>2.2610999999999999</v>
      </c>
      <c r="F212" s="83">
        <v>1.2272000000000001</v>
      </c>
      <c r="G212" s="83">
        <v>1.9897</v>
      </c>
      <c r="H212" s="83">
        <v>2.1679294038971899</v>
      </c>
      <c r="I212" s="83" t="e">
        <v>#N/A</v>
      </c>
      <c r="J212" s="83">
        <v>1.6363132786147201</v>
      </c>
    </row>
    <row r="213" spans="1:10" x14ac:dyDescent="0.25">
      <c r="A213" s="1">
        <v>39309</v>
      </c>
      <c r="B213" s="83">
        <v>2</v>
      </c>
      <c r="C213" s="83" t="e">
        <v>#N/A</v>
      </c>
      <c r="D213" s="83" t="e">
        <v>#N/A</v>
      </c>
      <c r="E213" s="83">
        <v>2.2875999999999999</v>
      </c>
      <c r="F213" s="83">
        <v>1.1415</v>
      </c>
      <c r="G213" s="83">
        <v>2.1417999999999999</v>
      </c>
      <c r="H213" s="83">
        <v>2.2180039232403201</v>
      </c>
      <c r="I213" s="83" t="e">
        <v>#N/A</v>
      </c>
      <c r="J213" s="83">
        <v>1.6254574996184199</v>
      </c>
    </row>
    <row r="214" spans="1:10" x14ac:dyDescent="0.25">
      <c r="A214" s="1">
        <v>39401</v>
      </c>
      <c r="B214" s="83">
        <v>2</v>
      </c>
      <c r="C214" s="83" t="e">
        <v>#N/A</v>
      </c>
      <c r="D214" s="83" t="e">
        <v>#N/A</v>
      </c>
      <c r="E214" s="83">
        <v>2.4319999999999999</v>
      </c>
      <c r="F214" s="83">
        <v>1.0513999999999999</v>
      </c>
      <c r="G214" s="83">
        <v>2.1439969497650697</v>
      </c>
      <c r="H214" s="83">
        <v>2.3651615733906799</v>
      </c>
      <c r="I214" s="83" t="e">
        <v>#N/A</v>
      </c>
      <c r="J214" s="83">
        <v>1.3147191357497201</v>
      </c>
    </row>
    <row r="215" spans="1:10" x14ac:dyDescent="0.25">
      <c r="A215" s="1">
        <v>39493</v>
      </c>
      <c r="B215" s="83">
        <v>2</v>
      </c>
      <c r="C215" s="83" t="e">
        <v>#N/A</v>
      </c>
      <c r="D215" s="83" t="e">
        <v>#N/A</v>
      </c>
      <c r="E215" s="83">
        <v>2.0680999999999998</v>
      </c>
      <c r="F215" s="83">
        <v>0.96099999999999997</v>
      </c>
      <c r="G215" s="83">
        <v>1.985434989</v>
      </c>
      <c r="H215" s="83">
        <v>2.0936539323469998</v>
      </c>
      <c r="I215" s="83" t="e">
        <v>#N/A</v>
      </c>
      <c r="J215" s="83">
        <v>0.77813470725380696</v>
      </c>
    </row>
    <row r="216" spans="1:10" x14ac:dyDescent="0.25">
      <c r="A216" s="1">
        <v>39583</v>
      </c>
      <c r="B216" s="83">
        <v>2</v>
      </c>
      <c r="C216" s="83" t="e">
        <v>#N/A</v>
      </c>
      <c r="D216" s="83" t="e">
        <v>#N/A</v>
      </c>
      <c r="E216" s="83">
        <v>1.8753</v>
      </c>
      <c r="F216" s="83">
        <v>0.87409999999999999</v>
      </c>
      <c r="G216" s="83">
        <v>1.7777509565449348</v>
      </c>
      <c r="H216" s="83">
        <v>2.0693391562408499</v>
      </c>
      <c r="I216" s="83" t="e">
        <v>#N/A</v>
      </c>
      <c r="J216" s="83">
        <v>0.74974869125473598</v>
      </c>
    </row>
    <row r="217" spans="1:10" x14ac:dyDescent="0.25">
      <c r="A217" s="1">
        <v>39675</v>
      </c>
      <c r="B217" s="83">
        <v>2</v>
      </c>
      <c r="C217" s="83" t="e">
        <v>#N/A</v>
      </c>
      <c r="D217" s="83" t="e">
        <v>#N/A</v>
      </c>
      <c r="E217" s="83">
        <v>1.5777000000000001</v>
      </c>
      <c r="F217" s="83">
        <v>0.79259999999999997</v>
      </c>
      <c r="G217" s="83">
        <v>1.7383562486811228</v>
      </c>
      <c r="H217" s="83">
        <v>1.8103656141341999</v>
      </c>
      <c r="I217" s="83" t="e">
        <v>#N/A</v>
      </c>
      <c r="J217" s="83">
        <v>0.69152940233226701</v>
      </c>
    </row>
    <row r="218" spans="1:10" x14ac:dyDescent="0.25">
      <c r="A218" s="1">
        <v>39767</v>
      </c>
      <c r="B218" s="83">
        <v>2</v>
      </c>
      <c r="C218" s="83" t="e">
        <v>#N/A</v>
      </c>
      <c r="D218" s="83" t="e">
        <v>#N/A</v>
      </c>
      <c r="E218" s="83">
        <v>0.74080000000000001</v>
      </c>
      <c r="F218" s="83">
        <v>0.72750000000000004</v>
      </c>
      <c r="G218" s="83">
        <v>1.0598038816155422</v>
      </c>
      <c r="H218" s="83">
        <v>0.90964312147446003</v>
      </c>
      <c r="I218" s="83" t="e">
        <v>#N/A</v>
      </c>
      <c r="J218" s="83">
        <v>7.8006100339486406E-2</v>
      </c>
    </row>
    <row r="219" spans="1:10" x14ac:dyDescent="0.25">
      <c r="A219" s="1">
        <v>39859</v>
      </c>
      <c r="B219" s="83">
        <v>2</v>
      </c>
      <c r="C219" s="83" t="e">
        <v>#N/A</v>
      </c>
      <c r="D219" s="83" t="e">
        <v>#N/A</v>
      </c>
      <c r="E219" s="83">
        <v>0.64490000000000003</v>
      </c>
      <c r="F219" s="83">
        <v>0.67930000000000001</v>
      </c>
      <c r="G219" s="83">
        <v>1.1402012452915511</v>
      </c>
      <c r="H219" s="83">
        <v>0.59252530671413794</v>
      </c>
      <c r="I219" s="83" t="e">
        <v>#N/A</v>
      </c>
      <c r="J219" s="83">
        <v>0.44919494316137798</v>
      </c>
    </row>
    <row r="220" spans="1:10" x14ac:dyDescent="0.25">
      <c r="A220" s="1">
        <v>39948</v>
      </c>
      <c r="B220" s="83">
        <v>2</v>
      </c>
      <c r="C220" s="83" t="e">
        <v>#N/A</v>
      </c>
      <c r="D220" s="83" t="e">
        <v>#N/A</v>
      </c>
      <c r="E220" s="83">
        <v>1.0566</v>
      </c>
      <c r="F220" s="83">
        <v>0.63749999999999996</v>
      </c>
      <c r="G220" s="83">
        <v>1.094595119671425</v>
      </c>
      <c r="H220" s="83">
        <v>0.77924321708544197</v>
      </c>
      <c r="I220" s="83" t="e">
        <v>#N/A</v>
      </c>
      <c r="J220" s="83">
        <v>0.576130979893825</v>
      </c>
    </row>
    <row r="221" spans="1:10" x14ac:dyDescent="0.25">
      <c r="A221" s="1">
        <v>40040</v>
      </c>
      <c r="B221" s="83">
        <v>2</v>
      </c>
      <c r="C221" s="83" t="e">
        <v>#N/A</v>
      </c>
      <c r="D221" s="83" t="e">
        <v>#N/A</v>
      </c>
      <c r="E221" s="83">
        <v>0.98280000000000001</v>
      </c>
      <c r="F221" s="83">
        <v>0.59660000000000002</v>
      </c>
      <c r="G221" s="83">
        <v>1.0020977025484037</v>
      </c>
      <c r="H221" s="83">
        <v>0.77548170870339606</v>
      </c>
      <c r="I221" s="83" t="e">
        <v>#N/A</v>
      </c>
      <c r="J221" s="83">
        <v>0.64054307343858696</v>
      </c>
    </row>
    <row r="222" spans="1:10" x14ac:dyDescent="0.25">
      <c r="A222" s="1">
        <v>40132</v>
      </c>
      <c r="B222" s="83">
        <v>2</v>
      </c>
      <c r="C222" s="83" t="e">
        <v>#N/A</v>
      </c>
      <c r="D222" s="83" t="e">
        <v>#N/A</v>
      </c>
      <c r="E222" s="83">
        <v>1.3320000000000001</v>
      </c>
      <c r="F222" s="83">
        <v>0.5544</v>
      </c>
      <c r="G222" s="83">
        <v>1.2461900556443024</v>
      </c>
      <c r="H222" s="83">
        <v>1.15673544465217</v>
      </c>
      <c r="I222" s="83" t="e">
        <v>#N/A</v>
      </c>
      <c r="J222" s="83">
        <v>0.66334796173142596</v>
      </c>
    </row>
    <row r="223" spans="1:10" x14ac:dyDescent="0.25">
      <c r="A223" s="1">
        <v>40224</v>
      </c>
      <c r="B223" s="83">
        <v>2</v>
      </c>
      <c r="C223" s="83" t="e">
        <v>#N/A</v>
      </c>
      <c r="D223" s="83" t="e">
        <v>#N/A</v>
      </c>
      <c r="E223" s="83">
        <v>0.96509999999999996</v>
      </c>
      <c r="F223" s="83">
        <v>0.51160000000000005</v>
      </c>
      <c r="G223" s="83">
        <v>0.84018166103971703</v>
      </c>
      <c r="H223" s="83">
        <v>0.89023922792800103</v>
      </c>
      <c r="I223" s="83" t="e">
        <v>#N/A</v>
      </c>
      <c r="J223" s="83">
        <v>0.372297000271823</v>
      </c>
    </row>
    <row r="224" spans="1:10" x14ac:dyDescent="0.25">
      <c r="A224" s="1">
        <v>40313</v>
      </c>
      <c r="B224" s="83">
        <v>2</v>
      </c>
      <c r="C224" s="83" t="e">
        <v>#N/A</v>
      </c>
      <c r="D224" s="83" t="e">
        <v>#N/A</v>
      </c>
      <c r="E224" s="83">
        <v>0.80389999999999995</v>
      </c>
      <c r="F224" s="83">
        <v>0.4708</v>
      </c>
      <c r="G224" s="83">
        <v>0.73137573253885368</v>
      </c>
      <c r="H224" s="83">
        <v>0.81817344813915005</v>
      </c>
      <c r="I224" s="83" t="e">
        <v>#N/A</v>
      </c>
      <c r="J224" s="83">
        <v>0.36453984312763699</v>
      </c>
    </row>
    <row r="225" spans="1:10" x14ac:dyDescent="0.25">
      <c r="A225" s="1">
        <v>40405</v>
      </c>
      <c r="B225" s="83">
        <v>2</v>
      </c>
      <c r="C225" s="83" t="e">
        <v>#N/A</v>
      </c>
      <c r="D225" s="83" t="e">
        <v>#N/A</v>
      </c>
      <c r="E225" s="83">
        <v>0.61360000000000003</v>
      </c>
      <c r="F225" s="83">
        <v>0.43080000000000002</v>
      </c>
      <c r="G225" s="83">
        <v>0.51272675238833787</v>
      </c>
      <c r="H225" s="83">
        <v>0.67174377045623701</v>
      </c>
      <c r="I225" s="83" t="e">
        <v>#N/A</v>
      </c>
      <c r="J225" s="83">
        <v>0.47324664674127298</v>
      </c>
    </row>
    <row r="226" spans="1:10" x14ac:dyDescent="0.25">
      <c r="A226" s="1">
        <v>40497</v>
      </c>
      <c r="B226" s="83">
        <v>2</v>
      </c>
      <c r="C226" s="83" t="e">
        <v>#N/A</v>
      </c>
      <c r="D226" s="83" t="e">
        <v>#N/A</v>
      </c>
      <c r="E226" s="83">
        <v>0.57289999999999996</v>
      </c>
      <c r="F226" s="83">
        <v>0.39419999999999999</v>
      </c>
      <c r="G226" s="83">
        <v>0.26529965218334528</v>
      </c>
      <c r="H226" s="83">
        <v>0.66197785878844995</v>
      </c>
      <c r="I226" s="83" t="e">
        <v>#N/A</v>
      </c>
      <c r="J226" s="83">
        <v>0.377035960631525</v>
      </c>
    </row>
    <row r="227" spans="1:10" x14ac:dyDescent="0.25">
      <c r="A227" s="1">
        <v>40589</v>
      </c>
      <c r="B227" s="83">
        <v>2</v>
      </c>
      <c r="C227" s="83" t="e">
        <v>#N/A</v>
      </c>
      <c r="D227" s="83" t="e">
        <v>#N/A</v>
      </c>
      <c r="E227" s="83">
        <v>0.54159999999999997</v>
      </c>
      <c r="F227" s="83">
        <v>0.36380000000000001</v>
      </c>
      <c r="G227" s="83">
        <v>0.23493941500575799</v>
      </c>
      <c r="H227" s="83">
        <v>0.65553957049804501</v>
      </c>
      <c r="I227" s="83" t="e">
        <v>#N/A</v>
      </c>
      <c r="J227" s="83">
        <v>0.33991483985392601</v>
      </c>
    </row>
    <row r="228" spans="1:10" x14ac:dyDescent="0.25">
      <c r="A228" s="1">
        <v>40678</v>
      </c>
      <c r="B228" s="83">
        <v>2</v>
      </c>
      <c r="C228" s="83" t="e">
        <v>#N/A</v>
      </c>
      <c r="D228" s="83" t="e">
        <v>#N/A</v>
      </c>
      <c r="E228" s="83">
        <v>0.70189999999999997</v>
      </c>
      <c r="F228" s="83">
        <v>0.33860000000000001</v>
      </c>
      <c r="G228" s="83">
        <v>0.11393821183023345</v>
      </c>
      <c r="H228" s="83">
        <v>0.86050793363825395</v>
      </c>
      <c r="I228" s="83" t="e">
        <v>#N/A</v>
      </c>
      <c r="J228" s="83">
        <v>0.22599309190729799</v>
      </c>
    </row>
    <row r="229" spans="1:10" x14ac:dyDescent="0.25">
      <c r="A229" s="1">
        <v>40770</v>
      </c>
      <c r="B229" s="83">
        <v>2</v>
      </c>
      <c r="C229" s="83" t="e">
        <v>#N/A</v>
      </c>
      <c r="D229" s="83" t="e">
        <v>#N/A</v>
      </c>
      <c r="E229" s="83">
        <v>0.56579999999999997</v>
      </c>
      <c r="F229" s="83">
        <v>0.31530000000000002</v>
      </c>
      <c r="G229" s="83">
        <v>0.22212415602724533</v>
      </c>
      <c r="H229" s="83">
        <v>0.72235304220653396</v>
      </c>
      <c r="I229" s="83" t="e">
        <v>#N/A</v>
      </c>
      <c r="J229" s="83">
        <v>9.3156809954169598E-2</v>
      </c>
    </row>
    <row r="230" spans="1:10" x14ac:dyDescent="0.25">
      <c r="A230" s="1">
        <v>40862</v>
      </c>
      <c r="B230" s="83">
        <v>2</v>
      </c>
      <c r="C230" s="83" t="e">
        <v>#N/A</v>
      </c>
      <c r="D230" s="83" t="e">
        <v>#N/A</v>
      </c>
      <c r="E230" s="83">
        <v>0.59970000000000001</v>
      </c>
      <c r="F230" s="83">
        <v>0.29339999999999999</v>
      </c>
      <c r="G230" s="83">
        <v>8.6135921900383217E-2</v>
      </c>
      <c r="H230" s="83">
        <v>0.76343184638941697</v>
      </c>
      <c r="I230" s="83" t="e">
        <v>#N/A</v>
      </c>
      <c r="J230" s="83">
        <v>0.146385500325388</v>
      </c>
    </row>
    <row r="231" spans="1:10" x14ac:dyDescent="0.25">
      <c r="A231" s="1">
        <v>40954</v>
      </c>
      <c r="B231" s="83">
        <v>2</v>
      </c>
      <c r="C231" s="83">
        <v>2.25</v>
      </c>
      <c r="D231" s="83">
        <v>2.25</v>
      </c>
      <c r="E231" s="83">
        <v>0.89039999999999997</v>
      </c>
      <c r="F231" s="83">
        <v>0.2702</v>
      </c>
      <c r="G231" s="83">
        <v>0.26564575467061413</v>
      </c>
      <c r="H231" s="83">
        <v>0.96130692219846803</v>
      </c>
      <c r="I231" s="83" t="e">
        <v>#N/A</v>
      </c>
      <c r="J231" s="83">
        <v>5.68094666736811E-2</v>
      </c>
    </row>
    <row r="232" spans="1:10" x14ac:dyDescent="0.25">
      <c r="A232" s="1">
        <v>41044</v>
      </c>
      <c r="B232" s="83">
        <v>2</v>
      </c>
      <c r="C232" s="83">
        <v>2.25</v>
      </c>
      <c r="D232" s="83">
        <v>2.25</v>
      </c>
      <c r="E232" s="83">
        <v>0.64059999999999995</v>
      </c>
      <c r="F232" s="83">
        <v>0.25009999999999999</v>
      </c>
      <c r="G232" s="83">
        <v>4.4516381360191648E-2</v>
      </c>
      <c r="H232" s="83">
        <v>0.73186059344944498</v>
      </c>
      <c r="I232" s="83" t="e">
        <v>#N/A</v>
      </c>
      <c r="J232" s="83">
        <v>7.8491070269114893E-2</v>
      </c>
    </row>
    <row r="233" spans="1:10" x14ac:dyDescent="0.25">
      <c r="A233" s="1">
        <v>41136</v>
      </c>
      <c r="B233" s="83">
        <v>2</v>
      </c>
      <c r="C233" s="83">
        <v>2</v>
      </c>
      <c r="D233" s="83">
        <v>2.083333333333333</v>
      </c>
      <c r="E233" s="83">
        <v>0.40389999999999998</v>
      </c>
      <c r="F233" s="83">
        <v>0.2354</v>
      </c>
      <c r="G233" s="83">
        <v>-0.1032944217977203</v>
      </c>
      <c r="H233" s="83">
        <v>0.48457916941201801</v>
      </c>
      <c r="I233" s="83" t="e">
        <v>#N/A</v>
      </c>
      <c r="J233" s="83">
        <v>0.114885977526449</v>
      </c>
    </row>
    <row r="234" spans="1:10" x14ac:dyDescent="0.25">
      <c r="A234" s="1">
        <v>41228</v>
      </c>
      <c r="B234" s="83">
        <v>2</v>
      </c>
      <c r="C234" s="83">
        <v>1.9583333333333335</v>
      </c>
      <c r="D234" s="83">
        <v>2</v>
      </c>
      <c r="E234" s="83">
        <v>0.4178</v>
      </c>
      <c r="F234" s="83">
        <v>0.2258</v>
      </c>
      <c r="G234" s="83">
        <v>-0.37465611731373505</v>
      </c>
      <c r="H234" s="83">
        <v>0.46852885726628501</v>
      </c>
      <c r="I234" s="83" t="e">
        <v>#N/A</v>
      </c>
      <c r="J234" s="83">
        <v>3.7573854299122897E-2</v>
      </c>
    </row>
    <row r="235" spans="1:10" x14ac:dyDescent="0.25">
      <c r="A235" s="1">
        <v>41320</v>
      </c>
      <c r="B235" s="83">
        <v>2</v>
      </c>
      <c r="C235" s="83">
        <v>2</v>
      </c>
      <c r="D235" s="83">
        <v>2</v>
      </c>
      <c r="E235" s="83">
        <v>0.40610000000000002</v>
      </c>
      <c r="F235" s="83">
        <v>0.21870000000000001</v>
      </c>
      <c r="G235" s="83">
        <v>-0.34076851747554215</v>
      </c>
      <c r="H235" s="83">
        <v>0.49737753316819899</v>
      </c>
      <c r="I235" s="83" t="e">
        <v>#N/A</v>
      </c>
      <c r="J235" s="83">
        <v>0.14020185241380601</v>
      </c>
    </row>
    <row r="236" spans="1:10" x14ac:dyDescent="0.25">
      <c r="A236" s="1">
        <v>41409</v>
      </c>
      <c r="B236" s="83">
        <v>2</v>
      </c>
      <c r="C236" s="83">
        <v>2</v>
      </c>
      <c r="D236" s="83">
        <v>2</v>
      </c>
      <c r="E236" s="83">
        <v>0.24510000000000001</v>
      </c>
      <c r="F236" s="83">
        <v>0.21290000000000001</v>
      </c>
      <c r="G236" s="83">
        <v>-0.4018051999471477</v>
      </c>
      <c r="H236" s="83">
        <v>0.32564529335620801</v>
      </c>
      <c r="I236" s="83" t="e">
        <v>#N/A</v>
      </c>
      <c r="J236" s="83">
        <v>0.24388859621494399</v>
      </c>
    </row>
    <row r="237" spans="1:10" x14ac:dyDescent="0.25">
      <c r="A237" s="1">
        <v>41501</v>
      </c>
      <c r="B237" s="83">
        <v>2</v>
      </c>
      <c r="C237" s="83">
        <v>1.8333333333333335</v>
      </c>
      <c r="D237" s="83">
        <v>2</v>
      </c>
      <c r="E237" s="83">
        <v>0.39660000000000001</v>
      </c>
      <c r="F237" s="83">
        <v>0.20979999999999999</v>
      </c>
      <c r="G237" s="83">
        <v>-0.13060447935589758</v>
      </c>
      <c r="H237" s="83">
        <v>0.419133160005909</v>
      </c>
      <c r="I237" s="83" t="e">
        <v>#N/A</v>
      </c>
      <c r="J237" s="83">
        <v>0.24349833716725799</v>
      </c>
    </row>
    <row r="238" spans="1:10" x14ac:dyDescent="0.25">
      <c r="A238" s="1">
        <v>41593</v>
      </c>
      <c r="B238" s="83">
        <v>2</v>
      </c>
      <c r="C238" s="83">
        <v>1.75</v>
      </c>
      <c r="D238" s="83">
        <v>2</v>
      </c>
      <c r="E238" s="83">
        <v>0.52539999999999998</v>
      </c>
      <c r="F238" s="83">
        <v>0.20710000000000001</v>
      </c>
      <c r="G238" s="83">
        <v>-0.17750457011469889</v>
      </c>
      <c r="H238" s="83">
        <v>0.52815400752104102</v>
      </c>
      <c r="I238" s="83" t="e">
        <v>#N/A</v>
      </c>
      <c r="J238" s="83">
        <v>0.15352402888535099</v>
      </c>
    </row>
    <row r="239" spans="1:10" x14ac:dyDescent="0.25">
      <c r="A239" s="1">
        <v>41685</v>
      </c>
      <c r="B239" s="83">
        <v>2</v>
      </c>
      <c r="C239" s="83">
        <v>1.75</v>
      </c>
      <c r="D239" s="83">
        <v>2</v>
      </c>
      <c r="E239" s="83">
        <v>0.2122</v>
      </c>
      <c r="F239" s="83">
        <v>0.2072</v>
      </c>
      <c r="G239" s="83">
        <v>-0.35482678627184949</v>
      </c>
      <c r="H239" s="83">
        <v>0.246837166118656</v>
      </c>
      <c r="I239" s="83" t="e">
        <v>#N/A</v>
      </c>
      <c r="J239" s="83">
        <v>0.10224176987615601</v>
      </c>
    </row>
    <row r="240" spans="1:10" x14ac:dyDescent="0.25">
      <c r="A240" s="1">
        <v>41774</v>
      </c>
      <c r="B240" s="83">
        <v>2</v>
      </c>
      <c r="C240" s="83">
        <v>1.75</v>
      </c>
      <c r="D240" s="83">
        <v>1.8333333333333335</v>
      </c>
      <c r="E240" s="83">
        <v>0.49130000000000001</v>
      </c>
      <c r="F240" s="83">
        <v>0.20830000000000001</v>
      </c>
      <c r="G240" s="83">
        <v>-7.2911358251245062E-2</v>
      </c>
      <c r="H240" s="83">
        <v>0.51940587303348196</v>
      </c>
      <c r="I240" s="83" t="e">
        <v>#N/A</v>
      </c>
      <c r="J240" s="83">
        <v>0.300931019189424</v>
      </c>
    </row>
    <row r="241" spans="1:10" x14ac:dyDescent="0.25">
      <c r="A241" s="1">
        <v>41866</v>
      </c>
      <c r="B241" s="83">
        <v>2</v>
      </c>
      <c r="C241" s="83">
        <v>1.75</v>
      </c>
      <c r="D241" s="83">
        <v>1.75</v>
      </c>
      <c r="E241" s="83">
        <v>0.5161</v>
      </c>
      <c r="F241" s="83">
        <v>0.20399999999999999</v>
      </c>
      <c r="G241" s="83">
        <v>-7.2940096719275704E-2</v>
      </c>
      <c r="H241" s="83">
        <v>0.55137499449868299</v>
      </c>
      <c r="I241" s="83" t="e">
        <v>#N/A</v>
      </c>
      <c r="J241" s="83">
        <v>0.289341289069105</v>
      </c>
    </row>
    <row r="242" spans="1:10" x14ac:dyDescent="0.25">
      <c r="A242" s="1">
        <v>41958</v>
      </c>
      <c r="B242" s="83">
        <v>2</v>
      </c>
      <c r="C242" s="83">
        <v>1.75</v>
      </c>
      <c r="D242" s="83">
        <v>1.75</v>
      </c>
      <c r="E242" s="83">
        <v>0.3715</v>
      </c>
      <c r="F242" s="83">
        <v>0.1986</v>
      </c>
      <c r="G242" s="83">
        <v>-0.16526798876151272</v>
      </c>
      <c r="H242" s="83">
        <v>0.40491019012053803</v>
      </c>
      <c r="I242" s="83" t="e">
        <v>#N/A</v>
      </c>
      <c r="J242" s="83">
        <v>0.242932164051787</v>
      </c>
    </row>
    <row r="243" spans="1:10" x14ac:dyDescent="0.25">
      <c r="A243" s="1">
        <v>42050</v>
      </c>
      <c r="B243" s="83">
        <v>2</v>
      </c>
      <c r="C243" s="83">
        <v>1.6666666666666665</v>
      </c>
      <c r="D243" s="83">
        <v>1.75</v>
      </c>
      <c r="E243" s="83">
        <v>0.33960000000000001</v>
      </c>
      <c r="F243" s="83">
        <v>0.19389999999999999</v>
      </c>
      <c r="G243" s="83">
        <v>-0.38856498499935199</v>
      </c>
      <c r="H243" s="83">
        <v>0.34210798445546797</v>
      </c>
      <c r="I243" s="83" t="e">
        <v>#N/A</v>
      </c>
      <c r="J243" s="83">
        <v>0.40711026699354402</v>
      </c>
    </row>
    <row r="244" spans="1:10" x14ac:dyDescent="0.25">
      <c r="A244" s="1">
        <v>42139</v>
      </c>
      <c r="B244" s="83">
        <v>2</v>
      </c>
      <c r="C244" s="83">
        <v>1.625</v>
      </c>
      <c r="D244" s="83">
        <v>1.75</v>
      </c>
      <c r="E244" s="83">
        <v>0.66049999999999998</v>
      </c>
      <c r="F244" s="83">
        <v>0.1895</v>
      </c>
      <c r="G244" s="83">
        <v>6.3203257320063599E-3</v>
      </c>
      <c r="H244" s="83">
        <v>0.48623466144566502</v>
      </c>
      <c r="I244" s="83" t="e">
        <v>#N/A</v>
      </c>
      <c r="J244" s="83">
        <v>0.269140426658589</v>
      </c>
    </row>
    <row r="245" spans="1:10" x14ac:dyDescent="0.25">
      <c r="A245" s="1">
        <v>42231</v>
      </c>
      <c r="B245" s="83">
        <v>2</v>
      </c>
      <c r="C245" s="83">
        <v>1.5416666666666665</v>
      </c>
      <c r="D245" s="83">
        <v>1.5833333333333335</v>
      </c>
      <c r="E245" s="83">
        <v>0.59330000000000005</v>
      </c>
      <c r="F245" s="83">
        <v>0.18809999999999999</v>
      </c>
      <c r="G245" s="83">
        <v>-9.2076081793483588E-2</v>
      </c>
      <c r="H245" s="83">
        <v>0.36440288802910598</v>
      </c>
      <c r="I245" s="83" t="e">
        <v>#N/A</v>
      </c>
      <c r="J245" s="83">
        <v>0.36437575911123199</v>
      </c>
    </row>
    <row r="246" spans="1:10" x14ac:dyDescent="0.25">
      <c r="A246" s="1">
        <v>42323</v>
      </c>
      <c r="B246" s="83">
        <v>2</v>
      </c>
      <c r="C246" s="83">
        <v>1.4166666666666665</v>
      </c>
      <c r="D246" s="83">
        <v>1.5</v>
      </c>
      <c r="E246" s="83">
        <v>0.49149999999999999</v>
      </c>
      <c r="F246" s="83">
        <v>0.19089999999999999</v>
      </c>
      <c r="G246" s="83">
        <v>-9.6787191278830509E-2</v>
      </c>
      <c r="H246" s="83">
        <v>0.220739339624105</v>
      </c>
      <c r="I246" s="83">
        <v>0.40128519034350102</v>
      </c>
      <c r="J246" s="83">
        <v>0.36243468815239499</v>
      </c>
    </row>
    <row r="247" spans="1:10" x14ac:dyDescent="0.25">
      <c r="A247" s="1">
        <v>42415</v>
      </c>
      <c r="B247" s="83">
        <v>2</v>
      </c>
      <c r="C247" s="83">
        <v>1.2916666666666665</v>
      </c>
      <c r="D247" s="83">
        <v>1.3333333333333335</v>
      </c>
      <c r="E247" s="83">
        <v>0.78490000000000004</v>
      </c>
      <c r="F247" s="83">
        <v>0.19689999999999999</v>
      </c>
      <c r="G247" s="83">
        <v>0.18654676050525776</v>
      </c>
      <c r="H247" s="83">
        <v>0.38383892579738799</v>
      </c>
      <c r="I247" s="83">
        <v>0.46376534045192502</v>
      </c>
      <c r="J247" s="83">
        <v>0.472582176850948</v>
      </c>
    </row>
    <row r="248" spans="1:10" x14ac:dyDescent="0.25">
      <c r="A248" s="1">
        <v>42505</v>
      </c>
      <c r="B248" s="83">
        <v>2</v>
      </c>
      <c r="C248" s="83">
        <v>1.1666666666666665</v>
      </c>
      <c r="D248" s="83">
        <v>1.0833333333333335</v>
      </c>
      <c r="E248" s="83">
        <v>0.94069999999999998</v>
      </c>
      <c r="F248" s="83">
        <v>0.2049</v>
      </c>
      <c r="G248" s="83">
        <v>0.18229999999999999</v>
      </c>
      <c r="H248" s="83">
        <v>0.42552570587447403</v>
      </c>
      <c r="I248" s="83">
        <v>0.42496066557275403</v>
      </c>
      <c r="J248" s="83">
        <v>0.27436332167300997</v>
      </c>
    </row>
    <row r="249" spans="1:10" x14ac:dyDescent="0.25">
      <c r="A249" s="1">
        <v>42597</v>
      </c>
      <c r="B249" s="83">
        <v>2</v>
      </c>
      <c r="C249" s="83">
        <v>0.95833333333333348</v>
      </c>
      <c r="D249" s="83">
        <v>0.91666666666666652</v>
      </c>
      <c r="E249" s="83">
        <v>0.93540000000000001</v>
      </c>
      <c r="F249" s="83">
        <v>0.21510000000000001</v>
      </c>
      <c r="G249" s="83">
        <v>0.216</v>
      </c>
      <c r="H249" s="83">
        <v>0.432965790132255</v>
      </c>
      <c r="I249" s="83">
        <v>0.45568395060705602</v>
      </c>
      <c r="J249" s="83">
        <v>0.46214092805408502</v>
      </c>
    </row>
    <row r="250" spans="1:10" x14ac:dyDescent="0.25">
      <c r="A250" s="1">
        <v>42689</v>
      </c>
      <c r="B250" s="83">
        <v>2</v>
      </c>
      <c r="C250" s="83">
        <v>0.875</v>
      </c>
      <c r="D250" s="83">
        <v>0.95833333333333348</v>
      </c>
      <c r="E250" s="83">
        <v>0.84770000000000001</v>
      </c>
      <c r="F250" s="83">
        <v>0.2263</v>
      </c>
      <c r="G250" s="83">
        <v>2.6700000000000002E-2</v>
      </c>
      <c r="H250" s="83">
        <v>0.378683499954799</v>
      </c>
      <c r="I250" s="83">
        <v>0.35540214831029598</v>
      </c>
      <c r="J250" s="83">
        <v>0.46492973457113002</v>
      </c>
    </row>
    <row r="251" spans="1:10" x14ac:dyDescent="0.25">
      <c r="A251" s="1">
        <v>42781</v>
      </c>
      <c r="B251" s="83">
        <v>2</v>
      </c>
      <c r="C251" s="83">
        <v>0.875</v>
      </c>
      <c r="D251" s="83">
        <v>1</v>
      </c>
      <c r="E251" s="83">
        <v>0.85580000000000001</v>
      </c>
      <c r="F251" s="83">
        <v>0.23860000000000001</v>
      </c>
      <c r="G251" s="83">
        <v>5.5599999999999997E-2</v>
      </c>
      <c r="H251" s="83">
        <v>0.38951629225652601</v>
      </c>
      <c r="I251" s="83">
        <v>0.43482274310052599</v>
      </c>
      <c r="J251" s="83">
        <v>0.55147270285164895</v>
      </c>
    </row>
    <row r="252" spans="1:10" x14ac:dyDescent="0.25">
      <c r="A252" s="1">
        <v>42870</v>
      </c>
      <c r="B252" s="83">
        <v>2</v>
      </c>
      <c r="C252" s="83">
        <v>0.875</v>
      </c>
      <c r="D252" s="83">
        <v>1</v>
      </c>
      <c r="E252" s="83">
        <v>0.66359999999999997</v>
      </c>
      <c r="F252" s="83">
        <v>0.25230000000000002</v>
      </c>
      <c r="G252" s="83">
        <v>-0.21560000000000001</v>
      </c>
      <c r="H252" s="83">
        <v>0.26955293387507101</v>
      </c>
      <c r="I252" s="83">
        <v>0.27288694724041401</v>
      </c>
      <c r="J252" s="83">
        <v>0.76859388125077799</v>
      </c>
    </row>
    <row r="253" spans="1:10" x14ac:dyDescent="0.25">
      <c r="A253" s="1">
        <v>42962</v>
      </c>
      <c r="B253" s="83">
        <v>2</v>
      </c>
      <c r="C253" s="83">
        <v>0.79166666666666652</v>
      </c>
      <c r="D253" s="83">
        <v>0.83333333333333348</v>
      </c>
      <c r="E253" s="83">
        <v>0.67169999999999996</v>
      </c>
      <c r="F253" s="83">
        <v>0.26619999999999999</v>
      </c>
      <c r="G253" s="83">
        <v>-8.6300000000000002E-2</v>
      </c>
      <c r="H253" s="83">
        <v>0.27624459845133498</v>
      </c>
      <c r="I253" s="83">
        <v>0.34764612173875897</v>
      </c>
      <c r="J253" s="83">
        <v>0.95256035119859295</v>
      </c>
    </row>
    <row r="254" spans="1:10" x14ac:dyDescent="0.25">
      <c r="A254" s="1">
        <v>43054</v>
      </c>
      <c r="B254" s="83">
        <v>2</v>
      </c>
      <c r="C254" s="83">
        <v>0.83333333333333348</v>
      </c>
      <c r="D254" s="83">
        <v>0.75</v>
      </c>
      <c r="E254" s="83">
        <v>0.91690000000000005</v>
      </c>
      <c r="F254" s="83">
        <v>0.27810000000000001</v>
      </c>
      <c r="G254" s="83">
        <v>4.9399999999999999E-2</v>
      </c>
      <c r="H254" s="83">
        <v>0.48982891941093898</v>
      </c>
      <c r="I254" s="83">
        <v>0.44787165856493599</v>
      </c>
      <c r="J254" s="83">
        <v>0.92139188847410003</v>
      </c>
    </row>
    <row r="255" spans="1:10" x14ac:dyDescent="0.25">
      <c r="A255" s="1">
        <v>43146</v>
      </c>
      <c r="B255" s="83">
        <v>2</v>
      </c>
      <c r="C255" s="83">
        <v>0.875</v>
      </c>
      <c r="D255" s="83">
        <v>0.83333333333333348</v>
      </c>
      <c r="E255" s="83">
        <v>1.0516000000000001</v>
      </c>
      <c r="F255" s="83">
        <v>0.28789999999999999</v>
      </c>
      <c r="G255" s="83">
        <v>0.13669999999999999</v>
      </c>
      <c r="H255" s="83">
        <v>0.63894756071456504</v>
      </c>
      <c r="I255" s="83">
        <v>0.566787196327319</v>
      </c>
      <c r="J255" s="83">
        <v>0.93415039596650995</v>
      </c>
    </row>
    <row r="256" spans="1:10" x14ac:dyDescent="0.25">
      <c r="A256" s="1">
        <v>43235</v>
      </c>
      <c r="B256" s="83">
        <v>2</v>
      </c>
      <c r="C256" s="83">
        <v>0.875</v>
      </c>
      <c r="D256" s="83">
        <v>0.875</v>
      </c>
      <c r="E256" s="83">
        <v>1.0822000000000001</v>
      </c>
      <c r="F256" s="83">
        <v>0.29720000000000002</v>
      </c>
      <c r="G256" s="83">
        <v>0.86529999999999996</v>
      </c>
      <c r="H256" s="83">
        <v>0.65867997823830404</v>
      </c>
      <c r="I256" s="83">
        <v>0.61293683341620997</v>
      </c>
      <c r="J256" s="83">
        <v>1.0061509098713299</v>
      </c>
    </row>
    <row r="257" spans="1:26" x14ac:dyDescent="0.25">
      <c r="A257" s="1">
        <v>43327</v>
      </c>
      <c r="B257" s="83">
        <v>2</v>
      </c>
      <c r="C257" s="83">
        <v>0.875</v>
      </c>
      <c r="D257" s="83">
        <v>0.95833333333333348</v>
      </c>
      <c r="E257" s="83">
        <v>0.89470000000000005</v>
      </c>
      <c r="F257" s="83">
        <v>0.30759999999999998</v>
      </c>
      <c r="G257" s="83">
        <v>0.82110000000000005</v>
      </c>
      <c r="H257" s="83">
        <v>0.48152942249339697</v>
      </c>
      <c r="I257" s="83">
        <v>0.55934517599537303</v>
      </c>
      <c r="J257" s="83">
        <v>1.0136667918814399</v>
      </c>
    </row>
    <row r="258" spans="1:26" x14ac:dyDescent="0.25">
      <c r="A258" s="1">
        <v>43419</v>
      </c>
      <c r="B258" s="83">
        <v>2</v>
      </c>
      <c r="C258" s="83">
        <v>0.79166666666666652</v>
      </c>
      <c r="D258" s="83">
        <v>0.83333333333333348</v>
      </c>
      <c r="E258" s="83">
        <v>0.88039999999999996</v>
      </c>
      <c r="F258" s="83">
        <v>0.31940000000000002</v>
      </c>
      <c r="G258" s="83">
        <v>0.81120000000000003</v>
      </c>
      <c r="H258" s="83">
        <v>0.45903466652455899</v>
      </c>
      <c r="I258" s="83">
        <v>0.56408992303013505</v>
      </c>
      <c r="J258" s="83">
        <v>1.0184221611389599</v>
      </c>
    </row>
    <row r="259" spans="1:26" x14ac:dyDescent="0.25">
      <c r="A259" s="1">
        <v>43511</v>
      </c>
      <c r="B259" s="83">
        <v>2</v>
      </c>
      <c r="C259" s="83">
        <v>0.75</v>
      </c>
      <c r="D259" s="83">
        <v>0.75</v>
      </c>
      <c r="E259" s="83">
        <v>0.76100000000000001</v>
      </c>
      <c r="F259" s="83">
        <v>0.33150000000000002</v>
      </c>
      <c r="G259" s="83">
        <v>0.64929999999999999</v>
      </c>
      <c r="H259" s="83">
        <v>0.35375875566765702</v>
      </c>
      <c r="I259" s="83">
        <v>0.41988018471627497</v>
      </c>
      <c r="J259" s="83">
        <v>1.2036321828080701</v>
      </c>
    </row>
    <row r="260" spans="1:26" x14ac:dyDescent="0.25">
      <c r="A260" s="1">
        <v>43600</v>
      </c>
      <c r="B260" s="83">
        <v>2</v>
      </c>
      <c r="C260" s="83">
        <v>0.75</v>
      </c>
      <c r="D260" s="83">
        <v>0.58333333333333348</v>
      </c>
      <c r="E260" s="83">
        <v>0.97709999999999997</v>
      </c>
      <c r="F260" s="83">
        <v>0.34279999999999999</v>
      </c>
      <c r="G260" s="83">
        <v>0.82750000000000001</v>
      </c>
      <c r="H260" s="83">
        <v>0.47013586838930299</v>
      </c>
      <c r="I260" s="83">
        <v>0.50839895350294195</v>
      </c>
      <c r="J260" s="83">
        <v>1.18540863392808</v>
      </c>
      <c r="V260" s="67"/>
      <c r="W260" s="67"/>
    </row>
    <row r="261" spans="1:26" x14ac:dyDescent="0.25">
      <c r="A261" s="1">
        <v>43692</v>
      </c>
      <c r="B261" s="83">
        <v>2</v>
      </c>
      <c r="C261" s="83">
        <v>0.66666666666666652</v>
      </c>
      <c r="D261" s="83">
        <v>0.5</v>
      </c>
      <c r="E261" s="83">
        <v>1.0016</v>
      </c>
      <c r="F261" s="83">
        <v>0.35339999999999999</v>
      </c>
      <c r="G261" s="83">
        <v>0.93899999999999995</v>
      </c>
      <c r="H261" s="83">
        <v>0.49612212254938298</v>
      </c>
      <c r="I261" s="83">
        <v>0.61302084688823699</v>
      </c>
      <c r="J261" s="83">
        <v>1.1418938233307601</v>
      </c>
      <c r="V261" s="67"/>
      <c r="W261" s="67"/>
    </row>
    <row r="262" spans="1:26" x14ac:dyDescent="0.25">
      <c r="A262" s="1">
        <v>43784</v>
      </c>
      <c r="B262" s="83">
        <v>2</v>
      </c>
      <c r="C262" s="83">
        <v>0.58333333333333348</v>
      </c>
      <c r="D262" s="83">
        <v>0.5</v>
      </c>
      <c r="E262" s="83">
        <v>0.91849999999999998</v>
      </c>
      <c r="F262" s="83">
        <v>0.36099999999999999</v>
      </c>
      <c r="G262" s="83">
        <v>0.80200000000000005</v>
      </c>
      <c r="H262" s="83">
        <v>0.41423345285733099</v>
      </c>
      <c r="I262" s="83">
        <v>0.48740449756745402</v>
      </c>
      <c r="J262" s="83">
        <v>0.85303008054676499</v>
      </c>
      <c r="V262" s="67"/>
      <c r="W262" s="67"/>
    </row>
    <row r="263" spans="1:26" x14ac:dyDescent="0.25">
      <c r="A263" s="1">
        <v>43876</v>
      </c>
      <c r="B263" s="83">
        <v>2</v>
      </c>
      <c r="C263" s="83">
        <v>0.5</v>
      </c>
      <c r="D263" s="83">
        <v>0.5</v>
      </c>
      <c r="E263" s="83">
        <v>1.1697</v>
      </c>
      <c r="F263" s="83">
        <v>0.36309999999999998</v>
      </c>
      <c r="G263" s="83">
        <v>0.84030000000000005</v>
      </c>
      <c r="H263" s="83">
        <v>0.70811794899561198</v>
      </c>
      <c r="I263" s="83">
        <v>0.532342449934603</v>
      </c>
      <c r="J263" s="83">
        <v>0.66621560555699399</v>
      </c>
      <c r="V263" s="67"/>
      <c r="W263" s="67"/>
    </row>
    <row r="264" spans="1:26" x14ac:dyDescent="0.25">
      <c r="A264" s="1">
        <v>43966</v>
      </c>
      <c r="B264" s="83">
        <v>2</v>
      </c>
      <c r="C264" s="83">
        <v>0.40625</v>
      </c>
      <c r="D264" s="83">
        <v>0.5</v>
      </c>
      <c r="E264" s="83">
        <v>0.36080000000000001</v>
      </c>
      <c r="F264" s="83">
        <v>0.36080000000000001</v>
      </c>
      <c r="G264" s="83">
        <v>0.36080000000000001</v>
      </c>
      <c r="H264" s="83">
        <v>2.9254316843366501E-2</v>
      </c>
      <c r="I264" s="83">
        <v>2.9254316843366501E-2</v>
      </c>
      <c r="J264" s="83">
        <v>-0.27030045940800901</v>
      </c>
      <c r="V264" s="67"/>
      <c r="W264" s="67"/>
    </row>
    <row r="265" spans="1:26" x14ac:dyDescent="0.25">
      <c r="A265" s="1">
        <v>44058</v>
      </c>
      <c r="B265" s="83">
        <v>2</v>
      </c>
      <c r="C265" s="83">
        <v>0.375</v>
      </c>
      <c r="D265" s="83">
        <v>0.5</v>
      </c>
      <c r="E265" s="83">
        <v>0.36080000000000001</v>
      </c>
      <c r="F265" s="83">
        <v>0.36080000000000001</v>
      </c>
      <c r="G265" s="83">
        <v>0.36080000000000001</v>
      </c>
      <c r="H265" s="83">
        <v>2.9254316843366501E-2</v>
      </c>
      <c r="I265" s="83">
        <v>2.9254316843366501E-2</v>
      </c>
      <c r="J265" s="83">
        <v>1.3418883808141999</v>
      </c>
      <c r="V265" s="67"/>
      <c r="W265" s="67"/>
      <c r="X265" s="67"/>
      <c r="Y265" s="67"/>
      <c r="Z265" s="67"/>
    </row>
    <row r="266" spans="1:26" x14ac:dyDescent="0.25">
      <c r="A266" s="1">
        <v>44150</v>
      </c>
      <c r="B266" s="83">
        <v>2</v>
      </c>
      <c r="C266" s="83">
        <v>0.375</v>
      </c>
      <c r="D266" s="83">
        <v>0.5</v>
      </c>
      <c r="E266" s="83">
        <v>0.36080000000000001</v>
      </c>
      <c r="F266" s="83">
        <v>0.36080000000000001</v>
      </c>
      <c r="G266" s="83">
        <v>0.36080000000000001</v>
      </c>
      <c r="H266" s="83">
        <v>2.9254316843366501E-2</v>
      </c>
      <c r="I266" s="83">
        <v>2.9254316843366501E-2</v>
      </c>
      <c r="J266" s="83">
        <v>0.98142745085972605</v>
      </c>
      <c r="V266" s="66"/>
      <c r="W266" s="66"/>
      <c r="X266" s="67"/>
      <c r="Y266" s="67"/>
      <c r="Z266" s="67"/>
    </row>
    <row r="267" spans="1:26" x14ac:dyDescent="0.25">
      <c r="A267" s="1">
        <v>44242</v>
      </c>
      <c r="B267" s="83">
        <v>2</v>
      </c>
      <c r="C267" s="83">
        <v>0.375</v>
      </c>
      <c r="D267" s="83">
        <v>0.5</v>
      </c>
      <c r="E267" s="83">
        <v>0.36080000000000001</v>
      </c>
      <c r="F267" s="83">
        <v>0.36080000000000001</v>
      </c>
      <c r="G267" s="83">
        <v>0.36080000000000001</v>
      </c>
      <c r="H267" s="83">
        <v>2.9254316843366501E-2</v>
      </c>
      <c r="I267" s="83">
        <v>2.9254316843366501E-2</v>
      </c>
      <c r="J267" s="83">
        <v>0.76606319136982104</v>
      </c>
      <c r="V267" s="66"/>
      <c r="W267" s="66"/>
      <c r="X267" s="67"/>
      <c r="Y267" s="67"/>
      <c r="Z267" s="67"/>
    </row>
    <row r="268" spans="1:26" x14ac:dyDescent="0.25">
      <c r="A268" s="1">
        <v>44331</v>
      </c>
      <c r="B268" s="83">
        <v>2</v>
      </c>
      <c r="C268" s="83">
        <v>0.375</v>
      </c>
      <c r="D268" s="83">
        <v>0.5</v>
      </c>
      <c r="E268" s="83">
        <v>0.36080000000000001</v>
      </c>
      <c r="F268" s="83">
        <v>0.36080000000000001</v>
      </c>
      <c r="G268" s="83">
        <v>0.36080000000000001</v>
      </c>
      <c r="H268" s="83">
        <v>2.9254316843366501E-2</v>
      </c>
      <c r="I268" s="83">
        <v>2.9254316843366501E-2</v>
      </c>
      <c r="J268" s="83">
        <v>0.53124009843347897</v>
      </c>
      <c r="V268" s="83"/>
      <c r="W268" s="66"/>
      <c r="X268" s="67"/>
      <c r="Y268" s="67"/>
      <c r="Z268" s="67"/>
    </row>
    <row r="269" spans="1:26" x14ac:dyDescent="0.25">
      <c r="A269" s="1">
        <v>44423</v>
      </c>
      <c r="B269" s="83">
        <v>2</v>
      </c>
      <c r="C269" s="83">
        <v>0.375</v>
      </c>
      <c r="D269" s="83">
        <v>0.5</v>
      </c>
      <c r="E269" s="83">
        <v>0.36080000000000001</v>
      </c>
      <c r="F269" s="83">
        <v>0.36080000000000001</v>
      </c>
      <c r="G269" s="83">
        <v>0.36080000000000001</v>
      </c>
      <c r="H269" s="83">
        <v>2.9254316843366501E-2</v>
      </c>
      <c r="I269" s="83">
        <v>2.9254316843366501E-2</v>
      </c>
      <c r="J269" s="83">
        <v>0.10770506502001</v>
      </c>
      <c r="V269" s="83"/>
      <c r="W269" s="66"/>
      <c r="X269" s="67"/>
      <c r="Y269" s="67"/>
      <c r="Z269" s="67"/>
    </row>
    <row r="270" spans="1:26" x14ac:dyDescent="0.25">
      <c r="A270" s="1">
        <v>44515</v>
      </c>
      <c r="B270" s="83">
        <v>2</v>
      </c>
      <c r="C270" s="83">
        <v>0.375</v>
      </c>
      <c r="D270" s="83">
        <v>0.5</v>
      </c>
      <c r="E270" s="83">
        <v>0.36080000000000001</v>
      </c>
      <c r="F270" s="83">
        <v>0.36080000000000001</v>
      </c>
      <c r="G270" s="83">
        <v>0.36080000000000001</v>
      </c>
      <c r="H270" s="83">
        <v>2.9254316843366501E-2</v>
      </c>
      <c r="I270" s="83">
        <v>2.9254316843366501E-2</v>
      </c>
      <c r="J270" s="83">
        <v>0.32915699433044399</v>
      </c>
      <c r="V270" s="83"/>
      <c r="W270" s="66"/>
      <c r="X270" s="67"/>
      <c r="Y270" s="67"/>
      <c r="Z270" s="67"/>
    </row>
    <row r="271" spans="1:26" x14ac:dyDescent="0.25">
      <c r="A271" s="1">
        <v>44607</v>
      </c>
      <c r="B271" s="83">
        <v>2</v>
      </c>
      <c r="C271" s="83">
        <v>0.375</v>
      </c>
      <c r="D271" s="83">
        <v>0.41666666666666652</v>
      </c>
      <c r="E271" s="83">
        <v>0.36080000000000001</v>
      </c>
      <c r="F271" s="83">
        <v>0.36080000000000001</v>
      </c>
      <c r="G271" s="83">
        <v>0.36080000000000001</v>
      </c>
      <c r="H271" s="83">
        <v>2.9254316843366501E-2</v>
      </c>
      <c r="I271" s="83">
        <v>2.9254316843366501E-2</v>
      </c>
      <c r="J271" s="83">
        <v>0.32915699433044399</v>
      </c>
      <c r="V271" s="83"/>
      <c r="W271" s="66"/>
      <c r="X271" s="67"/>
      <c r="Y271" s="67"/>
      <c r="Z271" s="67"/>
    </row>
    <row r="272" spans="1:26" x14ac:dyDescent="0.25">
      <c r="A272" s="1">
        <v>44696</v>
      </c>
      <c r="B272" s="83">
        <v>2</v>
      </c>
      <c r="C272" s="83">
        <v>0.375</v>
      </c>
      <c r="D272" s="83">
        <v>0.375</v>
      </c>
      <c r="E272" s="83">
        <v>0.36080000000000001</v>
      </c>
      <c r="F272" s="83">
        <v>0.36080000000000001</v>
      </c>
      <c r="G272" s="83">
        <v>0.36080000000000001</v>
      </c>
      <c r="H272" s="83">
        <v>2.9254316843366501E-2</v>
      </c>
      <c r="I272" s="83">
        <v>2.9254316843366501E-2</v>
      </c>
      <c r="J272" s="83">
        <v>0.32915699433044399</v>
      </c>
      <c r="V272" s="83"/>
      <c r="W272" s="66"/>
    </row>
    <row r="273" spans="13:22" x14ac:dyDescent="0.25">
      <c r="N273" s="89"/>
      <c r="O273" s="89"/>
      <c r="P273" s="89"/>
      <c r="Q273" s="89"/>
      <c r="R273" s="89"/>
      <c r="S273" s="89"/>
      <c r="T273" s="89"/>
      <c r="U273" s="89"/>
      <c r="V273" s="89"/>
    </row>
    <row r="274" spans="13:22" x14ac:dyDescent="0.25">
      <c r="M274" s="83"/>
      <c r="N274" s="83"/>
      <c r="O274" s="83"/>
      <c r="P274" s="83"/>
      <c r="Q274" s="83"/>
      <c r="R274" s="83"/>
      <c r="S274" s="83"/>
      <c r="T274" s="83"/>
      <c r="U274" s="83"/>
      <c r="V274" s="89"/>
    </row>
    <row r="275" spans="13:22" x14ac:dyDescent="0.25">
      <c r="M275" s="83"/>
      <c r="N275" s="83"/>
      <c r="O275" s="83"/>
      <c r="P275" s="83"/>
      <c r="Q275" s="83"/>
      <c r="R275" s="83"/>
      <c r="S275" s="83"/>
      <c r="T275" s="83"/>
      <c r="U275" s="83"/>
      <c r="V275" s="89"/>
    </row>
    <row r="276" spans="13:22" x14ac:dyDescent="0.25">
      <c r="M276" s="83"/>
      <c r="N276" s="83"/>
      <c r="O276" s="83"/>
      <c r="P276" s="83"/>
      <c r="Q276" s="83"/>
      <c r="R276" s="83"/>
      <c r="S276" s="83"/>
      <c r="T276" s="83"/>
      <c r="U276" s="83"/>
      <c r="V276" s="89"/>
    </row>
    <row r="277" spans="13:22" x14ac:dyDescent="0.25">
      <c r="M277" s="83"/>
      <c r="N277" s="83"/>
      <c r="O277" s="83"/>
      <c r="P277" s="83"/>
      <c r="Q277" s="83"/>
      <c r="R277" s="83"/>
      <c r="S277" s="83"/>
      <c r="T277" s="83"/>
      <c r="U277" s="83"/>
      <c r="V277" s="89"/>
    </row>
    <row r="278" spans="13:22" x14ac:dyDescent="0.25">
      <c r="M278" s="83"/>
      <c r="N278" s="83"/>
      <c r="O278" s="83"/>
      <c r="P278" s="83"/>
      <c r="Q278" s="83"/>
      <c r="R278" s="83"/>
      <c r="S278" s="83"/>
      <c r="T278" s="83"/>
      <c r="U278" s="83"/>
      <c r="V278" s="89"/>
    </row>
    <row r="279" spans="13:22" x14ac:dyDescent="0.25">
      <c r="M279" s="83"/>
      <c r="N279" s="83"/>
      <c r="O279" s="83"/>
      <c r="P279" s="83"/>
      <c r="Q279" s="83"/>
      <c r="R279" s="83"/>
      <c r="S279" s="83"/>
      <c r="T279" s="83"/>
      <c r="U279" s="83"/>
      <c r="V279" s="89"/>
    </row>
    <row r="280" spans="13:22" x14ac:dyDescent="0.25">
      <c r="M280" s="83"/>
      <c r="N280" s="83"/>
      <c r="O280" s="83"/>
      <c r="P280" s="83"/>
      <c r="Q280" s="83"/>
      <c r="R280" s="83"/>
      <c r="S280" s="83"/>
      <c r="T280" s="83"/>
      <c r="U280" s="83"/>
      <c r="V280" s="89"/>
    </row>
    <row r="281" spans="13:22" x14ac:dyDescent="0.25">
      <c r="M281" s="83"/>
      <c r="N281" s="83"/>
      <c r="O281" s="83"/>
      <c r="P281" s="83"/>
      <c r="Q281" s="83"/>
      <c r="R281" s="83"/>
      <c r="S281" s="83"/>
      <c r="T281" s="83"/>
      <c r="U281" s="83"/>
      <c r="V281" s="89"/>
    </row>
    <row r="282" spans="13:22" x14ac:dyDescent="0.25">
      <c r="N282" s="89"/>
      <c r="O282" s="89"/>
      <c r="P282" s="89"/>
      <c r="Q282" s="89"/>
      <c r="R282" s="89"/>
      <c r="S282" s="89"/>
      <c r="T282" s="89"/>
      <c r="U282" s="89"/>
      <c r="V282" s="89"/>
    </row>
    <row r="283" spans="13:22" x14ac:dyDescent="0.25">
      <c r="N283" s="89"/>
      <c r="O283" s="89"/>
      <c r="P283" s="89"/>
      <c r="Q283" s="89"/>
      <c r="R283" s="89"/>
      <c r="S283" s="89"/>
      <c r="T283" s="89"/>
      <c r="U283" s="89"/>
      <c r="V283" s="89"/>
    </row>
    <row r="284" spans="13:22" x14ac:dyDescent="0.25">
      <c r="N284" s="89"/>
      <c r="O284" s="89"/>
      <c r="P284" s="89"/>
      <c r="Q284" s="89"/>
      <c r="R284" s="89"/>
      <c r="S284" s="89"/>
      <c r="T284" s="89"/>
      <c r="U284" s="89"/>
      <c r="V284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305"/>
  <sheetViews>
    <sheetView zoomScale="75" zoomScaleNormal="75" workbookViewId="0">
      <pane xSplit="4" ySplit="10" topLeftCell="E270" activePane="bottomRight" state="frozen"/>
      <selection pane="topRight" activeCell="E1" sqref="E1"/>
      <selection pane="bottomLeft" activeCell="A11" sqref="A11"/>
      <selection pane="bottomRight" activeCell="E272" sqref="E272"/>
    </sheetView>
  </sheetViews>
  <sheetFormatPr defaultColWidth="9.140625" defaultRowHeight="15" x14ac:dyDescent="0.25"/>
  <cols>
    <col min="1" max="1" width="12.140625" style="28" customWidth="1"/>
    <col min="2" max="14" width="17.42578125" style="88" bestFit="1" customWidth="1"/>
    <col min="15" max="18" width="18.5703125" style="88" bestFit="1" customWidth="1"/>
    <col min="19" max="19" width="17.42578125" style="88" bestFit="1" customWidth="1"/>
    <col min="20" max="20" width="9.140625" style="28"/>
    <col min="21" max="21" width="11" style="28" customWidth="1"/>
    <col min="22" max="22" width="18" style="67" customWidth="1"/>
    <col min="23" max="23" width="12.5703125" style="67" bestFit="1" customWidth="1"/>
    <col min="24" max="41" width="11.140625" style="28" customWidth="1"/>
    <col min="42" max="16384" width="9.140625" style="28"/>
  </cols>
  <sheetData>
    <row r="1" spans="1:43" x14ac:dyDescent="0.25">
      <c r="B1" s="83" t="s">
        <v>39</v>
      </c>
      <c r="C1" s="83" t="s">
        <v>75</v>
      </c>
      <c r="D1" s="83" t="s">
        <v>40</v>
      </c>
      <c r="E1" s="83" t="s">
        <v>41</v>
      </c>
      <c r="F1" s="83" t="s">
        <v>42</v>
      </c>
      <c r="G1" s="83" t="s">
        <v>43</v>
      </c>
      <c r="H1" s="83" t="s">
        <v>44</v>
      </c>
      <c r="I1" s="83" t="s">
        <v>76</v>
      </c>
      <c r="J1" s="83" t="s">
        <v>45</v>
      </c>
      <c r="K1" s="83" t="s">
        <v>46</v>
      </c>
      <c r="L1" s="83" t="s">
        <v>47</v>
      </c>
      <c r="M1" s="83" t="s">
        <v>48</v>
      </c>
      <c r="N1" s="83" t="s">
        <v>49</v>
      </c>
      <c r="O1" s="83" t="s">
        <v>50</v>
      </c>
      <c r="P1" s="83" t="s">
        <v>51</v>
      </c>
      <c r="Q1" s="83" t="s">
        <v>52</v>
      </c>
      <c r="R1" s="83" t="s">
        <v>53</v>
      </c>
      <c r="S1" s="83" t="s">
        <v>94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P1" s="83"/>
      <c r="AQ1" s="83"/>
    </row>
    <row r="2" spans="1:43" x14ac:dyDescent="0.25">
      <c r="B2" s="83" t="s">
        <v>9</v>
      </c>
      <c r="C2" s="83" t="s">
        <v>10</v>
      </c>
      <c r="D2" s="83" t="s">
        <v>11</v>
      </c>
      <c r="E2" s="83" t="s">
        <v>12</v>
      </c>
      <c r="F2" s="83" t="s">
        <v>13</v>
      </c>
      <c r="G2" s="83" t="s">
        <v>14</v>
      </c>
      <c r="H2" s="83" t="s">
        <v>15</v>
      </c>
      <c r="I2" s="83" t="s">
        <v>16</v>
      </c>
      <c r="J2" s="83" t="s">
        <v>17</v>
      </c>
      <c r="K2" s="83" t="s">
        <v>18</v>
      </c>
      <c r="L2" s="83" t="s">
        <v>19</v>
      </c>
      <c r="M2" s="83" t="s">
        <v>20</v>
      </c>
      <c r="N2" s="83" t="s">
        <v>21</v>
      </c>
      <c r="O2" s="83" t="s">
        <v>22</v>
      </c>
      <c r="P2" s="83" t="s">
        <v>23</v>
      </c>
      <c r="Q2" s="83" t="s">
        <v>24</v>
      </c>
      <c r="R2" s="83" t="s">
        <v>25</v>
      </c>
      <c r="S2" s="83" t="s">
        <v>93</v>
      </c>
      <c r="V2" s="28"/>
      <c r="W2" s="28"/>
    </row>
    <row r="3" spans="1:43" x14ac:dyDescent="0.25">
      <c r="A3" s="1">
        <v>20135</v>
      </c>
      <c r="B3" s="28">
        <v>2.3214549279328378</v>
      </c>
      <c r="C3" s="28" t="e">
        <v>#N/A</v>
      </c>
      <c r="D3" s="28" t="e">
        <v>#N/A</v>
      </c>
      <c r="E3" s="28" t="e">
        <v>#N/A</v>
      </c>
      <c r="F3" s="28">
        <v>1.293333333333333</v>
      </c>
      <c r="G3" s="28" t="e">
        <v>#N/A</v>
      </c>
      <c r="H3" s="28" t="e">
        <v>#N/A</v>
      </c>
      <c r="I3" s="28" t="e">
        <v>#N/A</v>
      </c>
      <c r="J3" s="28" t="e">
        <v>#N/A</v>
      </c>
      <c r="K3" s="28" t="e">
        <v>#N/A</v>
      </c>
      <c r="L3" s="28" t="e">
        <v>#N/A</v>
      </c>
      <c r="M3" s="28" t="e">
        <v>#N/A</v>
      </c>
      <c r="N3" s="28" t="e">
        <v>#N/A</v>
      </c>
      <c r="O3" s="28" t="e">
        <v>#N/A</v>
      </c>
      <c r="P3" s="28" t="e">
        <v>#N/A</v>
      </c>
      <c r="Q3" s="28" t="e">
        <v>#N/A</v>
      </c>
      <c r="R3" s="28" t="e">
        <v>#N/A</v>
      </c>
      <c r="S3" s="28">
        <v>-0.53866045747335534</v>
      </c>
      <c r="V3" s="28"/>
      <c r="W3" s="28"/>
    </row>
    <row r="4" spans="1:43" x14ac:dyDescent="0.25">
      <c r="A4" s="1">
        <v>20224</v>
      </c>
      <c r="B4" s="28">
        <v>3.3153367982370434</v>
      </c>
      <c r="C4" s="28" t="e">
        <v>#N/A</v>
      </c>
      <c r="D4" s="28" t="e">
        <v>#N/A</v>
      </c>
      <c r="E4" s="28" t="e">
        <v>#N/A</v>
      </c>
      <c r="F4" s="28">
        <v>1.9600000000000009</v>
      </c>
      <c r="G4" s="28" t="e">
        <v>#N/A</v>
      </c>
      <c r="H4" s="28" t="e">
        <v>#N/A</v>
      </c>
      <c r="I4" s="28" t="e">
        <v>#N/A</v>
      </c>
      <c r="J4" s="28" t="e">
        <v>#N/A</v>
      </c>
      <c r="K4" s="28" t="e">
        <v>#N/A</v>
      </c>
      <c r="L4" s="28" t="e">
        <v>#N/A</v>
      </c>
      <c r="M4" s="28" t="e">
        <v>#N/A</v>
      </c>
      <c r="N4" s="28" t="e">
        <v>#N/A</v>
      </c>
      <c r="O4" s="28" t="e">
        <v>#N/A</v>
      </c>
      <c r="P4" s="28" t="e">
        <v>#N/A</v>
      </c>
      <c r="Q4" s="28" t="e">
        <v>#N/A</v>
      </c>
      <c r="R4" s="28" t="e">
        <v>#N/A</v>
      </c>
      <c r="S4" s="28">
        <v>0.51623941738533574</v>
      </c>
      <c r="V4" s="28"/>
      <c r="W4" s="28"/>
    </row>
    <row r="5" spans="1:43" x14ac:dyDescent="0.25">
      <c r="A5" s="1">
        <v>20316</v>
      </c>
      <c r="B5" s="28">
        <v>4.0503176876997653</v>
      </c>
      <c r="C5" s="28" t="e">
        <v>#N/A</v>
      </c>
      <c r="D5" s="28" t="e">
        <v>#N/A</v>
      </c>
      <c r="E5" s="28" t="e">
        <v>#N/A</v>
      </c>
      <c r="F5" s="28">
        <v>2.58</v>
      </c>
      <c r="G5" s="28" t="e">
        <v>#N/A</v>
      </c>
      <c r="H5" s="28" t="e">
        <v>#N/A</v>
      </c>
      <c r="I5" s="28" t="e">
        <v>#N/A</v>
      </c>
      <c r="J5" s="28" t="e">
        <v>#N/A</v>
      </c>
      <c r="K5" s="28" t="e">
        <v>#N/A</v>
      </c>
      <c r="L5" s="28" t="e">
        <v>#N/A</v>
      </c>
      <c r="M5" s="28" t="e">
        <v>#N/A</v>
      </c>
      <c r="N5" s="28" t="e">
        <v>#N/A</v>
      </c>
      <c r="O5" s="28" t="e">
        <v>#N/A</v>
      </c>
      <c r="P5" s="28" t="e">
        <v>#N/A</v>
      </c>
      <c r="Q5" s="28" t="e">
        <v>#N/A</v>
      </c>
      <c r="R5" s="28" t="e">
        <v>#N/A</v>
      </c>
      <c r="S5" s="28">
        <v>2.1174540609753194</v>
      </c>
      <c r="V5" s="28"/>
      <c r="W5" s="28"/>
    </row>
    <row r="6" spans="1:43" x14ac:dyDescent="0.25">
      <c r="A6" s="1">
        <v>20408</v>
      </c>
      <c r="B6" s="28">
        <v>3.9968509101443974</v>
      </c>
      <c r="C6" s="28" t="e">
        <v>#N/A</v>
      </c>
      <c r="D6" s="28" t="e">
        <v>#N/A</v>
      </c>
      <c r="E6" s="28" t="e">
        <v>#N/A</v>
      </c>
      <c r="F6" s="28">
        <v>2.3133333333333326</v>
      </c>
      <c r="G6" s="28" t="e">
        <v>#N/A</v>
      </c>
      <c r="H6" s="28" t="e">
        <v>#N/A</v>
      </c>
      <c r="I6" s="28" t="e">
        <v>#N/A</v>
      </c>
      <c r="J6" s="28" t="e">
        <v>#N/A</v>
      </c>
      <c r="K6" s="28" t="e">
        <v>#N/A</v>
      </c>
      <c r="L6" s="28" t="e">
        <v>#N/A</v>
      </c>
      <c r="M6" s="28" t="e">
        <v>#N/A</v>
      </c>
      <c r="N6" s="28" t="e">
        <v>#N/A</v>
      </c>
      <c r="O6" s="28" t="e">
        <v>#N/A</v>
      </c>
      <c r="P6" s="28" t="e">
        <v>#N/A</v>
      </c>
      <c r="Q6" s="28" t="e">
        <v>#N/A</v>
      </c>
      <c r="R6" s="28" t="e">
        <v>#N/A</v>
      </c>
      <c r="S6" s="28">
        <v>2.8413787325606705</v>
      </c>
      <c r="V6" s="28"/>
      <c r="W6" s="28"/>
    </row>
    <row r="7" spans="1:43" x14ac:dyDescent="0.25">
      <c r="A7" s="1">
        <v>20500</v>
      </c>
      <c r="B7" s="28">
        <v>2.9116077002696517</v>
      </c>
      <c r="C7" s="28" t="e">
        <v>#N/A</v>
      </c>
      <c r="D7" s="28" t="e">
        <v>#N/A</v>
      </c>
      <c r="E7" s="28" t="e">
        <v>#N/A</v>
      </c>
      <c r="F7" s="28">
        <v>2.7133333333333312</v>
      </c>
      <c r="G7" s="28" t="e">
        <v>#N/A</v>
      </c>
      <c r="H7" s="28" t="e">
        <v>#N/A</v>
      </c>
      <c r="I7" s="28" t="e">
        <v>#N/A</v>
      </c>
      <c r="J7" s="28" t="e">
        <v>#N/A</v>
      </c>
      <c r="K7" s="28" t="e">
        <v>#N/A</v>
      </c>
      <c r="L7" s="28" t="e">
        <v>#N/A</v>
      </c>
      <c r="M7" s="28" t="e">
        <v>#N/A</v>
      </c>
      <c r="N7" s="28" t="e">
        <v>#N/A</v>
      </c>
      <c r="O7" s="28" t="e">
        <v>#N/A</v>
      </c>
      <c r="P7" s="28" t="e">
        <v>#N/A</v>
      </c>
      <c r="Q7" s="28" t="e">
        <v>#N/A</v>
      </c>
      <c r="R7" s="28" t="e">
        <v>#N/A</v>
      </c>
      <c r="S7" s="28">
        <v>3.0332514875746597</v>
      </c>
      <c r="V7" s="28"/>
      <c r="W7" s="28"/>
    </row>
    <row r="8" spans="1:43" x14ac:dyDescent="0.25">
      <c r="A8" s="1">
        <v>20590</v>
      </c>
      <c r="B8" s="28">
        <v>3.0912370981459873</v>
      </c>
      <c r="C8" s="28" t="e">
        <v>#N/A</v>
      </c>
      <c r="D8" s="28" t="e">
        <v>#N/A</v>
      </c>
      <c r="E8" s="28" t="e">
        <v>#N/A</v>
      </c>
      <c r="F8" s="28">
        <v>2.379999999999999</v>
      </c>
      <c r="G8" s="28" t="e">
        <v>#N/A</v>
      </c>
      <c r="H8" s="28" t="e">
        <v>#N/A</v>
      </c>
      <c r="I8" s="28" t="e">
        <v>#N/A</v>
      </c>
      <c r="J8" s="28" t="e">
        <v>#N/A</v>
      </c>
      <c r="K8" s="28" t="e">
        <v>#N/A</v>
      </c>
      <c r="L8" s="28" t="e">
        <v>#N/A</v>
      </c>
      <c r="M8" s="28" t="e">
        <v>#N/A</v>
      </c>
      <c r="N8" s="28" t="e">
        <v>#N/A</v>
      </c>
      <c r="O8" s="28" t="e">
        <v>#N/A</v>
      </c>
      <c r="P8" s="28" t="e">
        <v>#N/A</v>
      </c>
      <c r="Q8" s="28" t="e">
        <v>#N/A</v>
      </c>
      <c r="R8" s="28" t="e">
        <v>#N/A</v>
      </c>
      <c r="S8" s="28">
        <v>3.0264623685846601</v>
      </c>
      <c r="V8" s="28"/>
      <c r="W8" s="28"/>
    </row>
    <row r="9" spans="1:43" x14ac:dyDescent="0.25">
      <c r="A9" s="1">
        <v>20682</v>
      </c>
      <c r="B9" s="28">
        <v>2.3049422361774905</v>
      </c>
      <c r="C9" s="28" t="e">
        <v>#N/A</v>
      </c>
      <c r="D9" s="28" t="e">
        <v>#N/A</v>
      </c>
      <c r="E9" s="28" t="e">
        <v>#N/A</v>
      </c>
      <c r="F9" s="28">
        <v>2.5333333333333332</v>
      </c>
      <c r="G9" s="28" t="e">
        <v>#N/A</v>
      </c>
      <c r="H9" s="28" t="e">
        <v>#N/A</v>
      </c>
      <c r="I9" s="28" t="e">
        <v>#N/A</v>
      </c>
      <c r="J9" s="28" t="e">
        <v>#N/A</v>
      </c>
      <c r="K9" s="28" t="e">
        <v>#N/A</v>
      </c>
      <c r="L9" s="28" t="e">
        <v>#N/A</v>
      </c>
      <c r="M9" s="28" t="e">
        <v>#N/A</v>
      </c>
      <c r="N9" s="28" t="e">
        <v>#N/A</v>
      </c>
      <c r="O9" s="28" t="e">
        <v>#N/A</v>
      </c>
      <c r="P9" s="28" t="e">
        <v>#N/A</v>
      </c>
      <c r="Q9" s="28" t="e">
        <v>#N/A</v>
      </c>
      <c r="R9" s="28" t="e">
        <v>#N/A</v>
      </c>
      <c r="S9" s="28">
        <v>3.0995669534133299</v>
      </c>
      <c r="V9" s="28"/>
      <c r="W9" s="28"/>
    </row>
    <row r="10" spans="1:43" x14ac:dyDescent="0.25">
      <c r="A10" s="1">
        <v>20774</v>
      </c>
      <c r="B10" s="28">
        <v>3.2572901433374959</v>
      </c>
      <c r="C10" s="28" t="e">
        <v>#N/A</v>
      </c>
      <c r="D10" s="28" t="e">
        <v>#N/A</v>
      </c>
      <c r="E10" s="28" t="e">
        <v>#N/A</v>
      </c>
      <c r="F10" s="28">
        <v>2.533333333333335</v>
      </c>
      <c r="G10" s="28" t="e">
        <v>#N/A</v>
      </c>
      <c r="H10" s="28" t="e">
        <v>#N/A</v>
      </c>
      <c r="I10" s="28" t="e">
        <v>#N/A</v>
      </c>
      <c r="J10" s="28" t="e">
        <v>#N/A</v>
      </c>
      <c r="K10" s="28" t="e">
        <v>#N/A</v>
      </c>
      <c r="L10" s="28" t="e">
        <v>#N/A</v>
      </c>
      <c r="M10" s="28" t="e">
        <v>#N/A</v>
      </c>
      <c r="N10" s="28" t="e">
        <v>#N/A</v>
      </c>
      <c r="O10" s="28" t="e">
        <v>#N/A</v>
      </c>
      <c r="P10" s="28" t="e">
        <v>#N/A</v>
      </c>
      <c r="Q10" s="28" t="e">
        <v>#N/A</v>
      </c>
      <c r="R10" s="28" t="e">
        <v>#N/A</v>
      </c>
      <c r="S10" s="28">
        <v>2.6955804526533456</v>
      </c>
      <c r="V10" s="28"/>
      <c r="W10" s="28"/>
    </row>
    <row r="11" spans="1:43" x14ac:dyDescent="0.25">
      <c r="A11" s="1">
        <v>20866</v>
      </c>
      <c r="B11" s="28">
        <v>3.1287130573289157</v>
      </c>
      <c r="C11" s="28" t="e">
        <v>#N/A</v>
      </c>
      <c r="D11" s="28" t="e">
        <v>#N/A</v>
      </c>
      <c r="E11" s="28" t="e">
        <v>#N/A</v>
      </c>
      <c r="F11" s="28">
        <v>2.9333333333333336</v>
      </c>
      <c r="G11" s="28" t="e">
        <v>#N/A</v>
      </c>
      <c r="H11" s="28" t="e">
        <v>#N/A</v>
      </c>
      <c r="I11" s="28" t="e">
        <v>#N/A</v>
      </c>
      <c r="J11" s="28" t="e">
        <v>#N/A</v>
      </c>
      <c r="K11" s="28" t="e">
        <v>#N/A</v>
      </c>
      <c r="L11" s="28" t="e">
        <v>#N/A</v>
      </c>
      <c r="M11" s="28" t="e">
        <v>#N/A</v>
      </c>
      <c r="N11" s="28" t="e">
        <v>#N/A</v>
      </c>
      <c r="O11" s="28" t="e">
        <v>#N/A</v>
      </c>
      <c r="P11" s="28" t="e">
        <v>#N/A</v>
      </c>
      <c r="Q11" s="28" t="e">
        <v>#N/A</v>
      </c>
      <c r="R11" s="28" t="e">
        <v>#N/A</v>
      </c>
      <c r="S11" s="28">
        <v>2.6930324773333467</v>
      </c>
      <c r="V11" s="28"/>
      <c r="W11" s="28"/>
    </row>
    <row r="12" spans="1:43" x14ac:dyDescent="0.25">
      <c r="A12" s="1">
        <v>20955</v>
      </c>
      <c r="B12" s="28">
        <v>2.0778936046478469</v>
      </c>
      <c r="C12" s="28" t="e">
        <v>#N/A</v>
      </c>
      <c r="D12" s="28" t="e">
        <v>#N/A</v>
      </c>
      <c r="E12" s="28" t="e">
        <v>#N/A</v>
      </c>
      <c r="F12" s="28">
        <v>2.5999999999999996</v>
      </c>
      <c r="G12" s="28" t="e">
        <v>#N/A</v>
      </c>
      <c r="H12" s="28" t="e">
        <v>#N/A</v>
      </c>
      <c r="I12" s="28" t="e">
        <v>#N/A</v>
      </c>
      <c r="J12" s="28" t="e">
        <v>#N/A</v>
      </c>
      <c r="K12" s="28" t="e">
        <v>#N/A</v>
      </c>
      <c r="L12" s="28" t="e">
        <v>#N/A</v>
      </c>
      <c r="M12" s="28" t="e">
        <v>#N/A</v>
      </c>
      <c r="N12" s="28" t="e">
        <v>#N/A</v>
      </c>
      <c r="O12" s="28" t="e">
        <v>#N/A</v>
      </c>
      <c r="P12" s="28" t="e">
        <v>#N/A</v>
      </c>
      <c r="Q12" s="28" t="e">
        <v>#N/A</v>
      </c>
      <c r="R12" s="28" t="e">
        <v>#N/A</v>
      </c>
      <c r="S12" s="28">
        <v>2.2919295170133296</v>
      </c>
      <c r="V12" s="28"/>
      <c r="W12" s="28"/>
    </row>
    <row r="13" spans="1:43" x14ac:dyDescent="0.25">
      <c r="A13" s="1">
        <v>21047</v>
      </c>
      <c r="B13" s="28">
        <v>2.2239684646512452</v>
      </c>
      <c r="C13" s="28" t="e">
        <v>#N/A</v>
      </c>
      <c r="D13" s="28" t="e">
        <v>#N/A</v>
      </c>
      <c r="E13" s="28" t="e">
        <v>#N/A</v>
      </c>
      <c r="F13" s="28">
        <v>2.3533333333333335</v>
      </c>
      <c r="G13" s="28" t="e">
        <v>#N/A</v>
      </c>
      <c r="H13" s="28" t="e">
        <v>#N/A</v>
      </c>
      <c r="I13" s="28" t="e">
        <v>#N/A</v>
      </c>
      <c r="J13" s="28" t="e">
        <v>#N/A</v>
      </c>
      <c r="K13" s="28" t="e">
        <v>#N/A</v>
      </c>
      <c r="L13" s="28" t="e">
        <v>#N/A</v>
      </c>
      <c r="M13" s="28" t="e">
        <v>#N/A</v>
      </c>
      <c r="N13" s="28" t="e">
        <v>#N/A</v>
      </c>
      <c r="O13" s="28" t="e">
        <v>#N/A</v>
      </c>
      <c r="P13" s="28" t="e">
        <v>#N/A</v>
      </c>
      <c r="Q13" s="28" t="e">
        <v>#N/A</v>
      </c>
      <c r="R13" s="28" t="e">
        <v>#N/A</v>
      </c>
      <c r="S13" s="28">
        <v>2.2374401127146655</v>
      </c>
      <c r="V13" s="28"/>
      <c r="W13" s="28"/>
    </row>
    <row r="14" spans="1:43" x14ac:dyDescent="0.25">
      <c r="A14" s="1">
        <v>21139</v>
      </c>
      <c r="B14" s="28">
        <v>0.2913721853594079</v>
      </c>
      <c r="C14" s="28" t="e">
        <v>#N/A</v>
      </c>
      <c r="D14" s="28" t="e">
        <v>#N/A</v>
      </c>
      <c r="E14" s="28" t="e">
        <v>#N/A</v>
      </c>
      <c r="F14" s="28">
        <v>0.95333333333333314</v>
      </c>
      <c r="G14" s="28" t="e">
        <v>#N/A</v>
      </c>
      <c r="H14" s="28" t="e">
        <v>#N/A</v>
      </c>
      <c r="I14" s="28" t="e">
        <v>#N/A</v>
      </c>
      <c r="J14" s="28" t="e">
        <v>#N/A</v>
      </c>
      <c r="K14" s="28" t="e">
        <v>#N/A</v>
      </c>
      <c r="L14" s="28" t="e">
        <v>#N/A</v>
      </c>
      <c r="M14" s="28" t="e">
        <v>#N/A</v>
      </c>
      <c r="N14" s="28" t="e">
        <v>#N/A</v>
      </c>
      <c r="O14" s="28" t="e">
        <v>#N/A</v>
      </c>
      <c r="P14" s="28" t="e">
        <v>#N/A</v>
      </c>
      <c r="Q14" s="28" t="e">
        <v>#N/A</v>
      </c>
      <c r="R14" s="28" t="e">
        <v>#N/A</v>
      </c>
      <c r="S14" s="28">
        <v>1.1725193882680003</v>
      </c>
      <c r="V14" s="28"/>
      <c r="W14" s="28"/>
    </row>
    <row r="15" spans="1:43" x14ac:dyDescent="0.25">
      <c r="A15" s="1">
        <v>21231</v>
      </c>
      <c r="B15" s="28">
        <v>-3.1528194169068446</v>
      </c>
      <c r="C15" s="28" t="e">
        <v>#N/A</v>
      </c>
      <c r="D15" s="28" t="e">
        <v>#N/A</v>
      </c>
      <c r="E15" s="28" t="e">
        <v>#N/A</v>
      </c>
      <c r="F15" s="28">
        <v>-1.7799999999999994</v>
      </c>
      <c r="G15" s="28" t="e">
        <v>#N/A</v>
      </c>
      <c r="H15" s="28" t="e">
        <v>#N/A</v>
      </c>
      <c r="I15" s="28" t="e">
        <v>#N/A</v>
      </c>
      <c r="J15" s="28" t="e">
        <v>#N/A</v>
      </c>
      <c r="K15" s="28" t="e">
        <v>#N/A</v>
      </c>
      <c r="L15" s="28" t="e">
        <v>#N/A</v>
      </c>
      <c r="M15" s="28" t="e">
        <v>#N/A</v>
      </c>
      <c r="N15" s="28" t="e">
        <v>#N/A</v>
      </c>
      <c r="O15" s="28" t="e">
        <v>#N/A</v>
      </c>
      <c r="P15" s="28" t="e">
        <v>#N/A</v>
      </c>
      <c r="Q15" s="28" t="e">
        <v>#N/A</v>
      </c>
      <c r="R15" s="28" t="e">
        <v>#N/A</v>
      </c>
      <c r="S15" s="28">
        <v>-0.89102872177066672</v>
      </c>
      <c r="V15" s="28"/>
      <c r="W15" s="28"/>
    </row>
    <row r="16" spans="1:43" x14ac:dyDescent="0.25">
      <c r="A16" s="1">
        <v>21320</v>
      </c>
      <c r="B16" s="28">
        <v>-3.3836064440025888</v>
      </c>
      <c r="C16" s="28" t="e">
        <v>#N/A</v>
      </c>
      <c r="D16" s="28" t="e">
        <v>#N/A</v>
      </c>
      <c r="E16" s="28" t="e">
        <v>#N/A</v>
      </c>
      <c r="F16" s="28">
        <v>-3.8933333333333344</v>
      </c>
      <c r="G16" s="28" t="e">
        <v>#N/A</v>
      </c>
      <c r="H16" s="28" t="e">
        <v>#N/A</v>
      </c>
      <c r="I16" s="28" t="e">
        <v>#N/A</v>
      </c>
      <c r="J16" s="28" t="e">
        <v>#N/A</v>
      </c>
      <c r="K16" s="28" t="e">
        <v>#N/A</v>
      </c>
      <c r="L16" s="28" t="e">
        <v>#N/A</v>
      </c>
      <c r="M16" s="28" t="e">
        <v>#N/A</v>
      </c>
      <c r="N16" s="28" t="e">
        <v>#N/A</v>
      </c>
      <c r="O16" s="28" t="e">
        <v>#N/A</v>
      </c>
      <c r="P16" s="28" t="e">
        <v>#N/A</v>
      </c>
      <c r="Q16" s="28" t="e">
        <v>#N/A</v>
      </c>
      <c r="R16" s="28" t="e">
        <v>#N/A</v>
      </c>
      <c r="S16" s="28">
        <v>-1.4747506581666556</v>
      </c>
      <c r="V16" s="28"/>
      <c r="W16" s="28"/>
    </row>
    <row r="17" spans="1:23" x14ac:dyDescent="0.25">
      <c r="A17" s="1">
        <v>21412</v>
      </c>
      <c r="B17" s="28">
        <v>-2.0331630997835277</v>
      </c>
      <c r="C17" s="28" t="e">
        <v>#N/A</v>
      </c>
      <c r="D17" s="28" t="e">
        <v>#N/A</v>
      </c>
      <c r="E17" s="28" t="e">
        <v>#N/A</v>
      </c>
      <c r="F17" s="28">
        <v>-3.8266666666666662</v>
      </c>
      <c r="G17" s="28" t="e">
        <v>#N/A</v>
      </c>
      <c r="H17" s="28" t="e">
        <v>#N/A</v>
      </c>
      <c r="I17" s="28" t="e">
        <v>#N/A</v>
      </c>
      <c r="J17" s="28" t="e">
        <v>#N/A</v>
      </c>
      <c r="K17" s="28" t="e">
        <v>#N/A</v>
      </c>
      <c r="L17" s="28" t="e">
        <v>#N/A</v>
      </c>
      <c r="M17" s="28" t="e">
        <v>#N/A</v>
      </c>
      <c r="N17" s="28" t="e">
        <v>#N/A</v>
      </c>
      <c r="O17" s="28" t="e">
        <v>#N/A</v>
      </c>
      <c r="P17" s="28" t="e">
        <v>#N/A</v>
      </c>
      <c r="Q17" s="28" t="e">
        <v>#N/A</v>
      </c>
      <c r="R17" s="28" t="e">
        <v>#N/A</v>
      </c>
      <c r="S17" s="28">
        <v>-1.3357373229333263</v>
      </c>
      <c r="V17" s="28"/>
      <c r="W17" s="28"/>
    </row>
    <row r="18" spans="1:23" x14ac:dyDescent="0.25">
      <c r="A18" s="1">
        <v>21504</v>
      </c>
      <c r="B18" s="28">
        <v>-0.6799399986872221</v>
      </c>
      <c r="C18" s="28" t="e">
        <v>#N/A</v>
      </c>
      <c r="D18" s="28" t="e">
        <v>#N/A</v>
      </c>
      <c r="E18" s="28" t="e">
        <v>#N/A</v>
      </c>
      <c r="F18" s="28">
        <v>-1.8733333333333348</v>
      </c>
      <c r="G18" s="28" t="e">
        <v>#N/A</v>
      </c>
      <c r="H18" s="28" t="e">
        <v>#N/A</v>
      </c>
      <c r="I18" s="28" t="e">
        <v>#N/A</v>
      </c>
      <c r="J18" s="28" t="e">
        <v>#N/A</v>
      </c>
      <c r="K18" s="28" t="e">
        <v>#N/A</v>
      </c>
      <c r="L18" s="28" t="e">
        <v>#N/A</v>
      </c>
      <c r="M18" s="28" t="e">
        <v>#N/A</v>
      </c>
      <c r="N18" s="28" t="e">
        <v>#N/A</v>
      </c>
      <c r="O18" s="28" t="e">
        <v>#N/A</v>
      </c>
      <c r="P18" s="28" t="e">
        <v>#N/A</v>
      </c>
      <c r="Q18" s="28" t="e">
        <v>#N/A</v>
      </c>
      <c r="R18" s="28" t="e">
        <v>#N/A</v>
      </c>
      <c r="S18" s="28">
        <v>-0.91705798204533551</v>
      </c>
      <c r="V18" s="28"/>
      <c r="W18" s="28"/>
    </row>
    <row r="19" spans="1:23" x14ac:dyDescent="0.25">
      <c r="A19" s="1">
        <v>21596</v>
      </c>
      <c r="B19" s="28">
        <v>0.27927529395189088</v>
      </c>
      <c r="C19" s="28" t="e">
        <v>#N/A</v>
      </c>
      <c r="D19" s="28" t="e">
        <v>#N/A</v>
      </c>
      <c r="E19" s="28" t="e">
        <v>#N/A</v>
      </c>
      <c r="F19" s="28">
        <v>-0.80666666666666664</v>
      </c>
      <c r="G19" s="28" t="e">
        <v>#N/A</v>
      </c>
      <c r="H19" s="28" t="e">
        <v>#N/A</v>
      </c>
      <c r="I19" s="28" t="e">
        <v>#N/A</v>
      </c>
      <c r="J19" s="28" t="e">
        <v>#N/A</v>
      </c>
      <c r="K19" s="28" t="e">
        <v>#N/A</v>
      </c>
      <c r="L19" s="28" t="e">
        <v>#N/A</v>
      </c>
      <c r="M19" s="28" t="e">
        <v>#N/A</v>
      </c>
      <c r="N19" s="28" t="e">
        <v>#N/A</v>
      </c>
      <c r="O19" s="28" t="e">
        <v>#N/A</v>
      </c>
      <c r="P19" s="28" t="e">
        <v>#N/A</v>
      </c>
      <c r="Q19" s="28" t="e">
        <v>#N/A</v>
      </c>
      <c r="R19" s="28" t="e">
        <v>#N/A</v>
      </c>
      <c r="S19" s="28">
        <v>-0.50916501853335205</v>
      </c>
      <c r="V19" s="28"/>
      <c r="W19" s="28"/>
    </row>
    <row r="20" spans="1:23" x14ac:dyDescent="0.25">
      <c r="A20" s="1">
        <v>21685</v>
      </c>
      <c r="B20" s="28">
        <v>1.5545865058692148</v>
      </c>
      <c r="C20" s="28" t="e">
        <v>#N/A</v>
      </c>
      <c r="D20" s="28" t="e">
        <v>#N/A</v>
      </c>
      <c r="E20" s="28" t="e">
        <v>#N/A</v>
      </c>
      <c r="F20" s="28">
        <v>0.67999999999999972</v>
      </c>
      <c r="G20" s="28" t="e">
        <v>#N/A</v>
      </c>
      <c r="H20" s="28" t="e">
        <v>#N/A</v>
      </c>
      <c r="I20" s="28" t="e">
        <v>#N/A</v>
      </c>
      <c r="J20" s="28" t="e">
        <v>#N/A</v>
      </c>
      <c r="K20" s="28" t="e">
        <v>#N/A</v>
      </c>
      <c r="L20" s="28" t="e">
        <v>#N/A</v>
      </c>
      <c r="M20" s="28" t="e">
        <v>#N/A</v>
      </c>
      <c r="N20" s="28" t="e">
        <v>#N/A</v>
      </c>
      <c r="O20" s="28" t="e">
        <v>#N/A</v>
      </c>
      <c r="P20" s="28" t="e">
        <v>#N/A</v>
      </c>
      <c r="Q20" s="28" t="e">
        <v>#N/A</v>
      </c>
      <c r="R20" s="28" t="e">
        <v>#N/A</v>
      </c>
      <c r="S20" s="28">
        <v>0.57817348946134928</v>
      </c>
      <c r="V20" s="28"/>
      <c r="W20" s="28"/>
    </row>
    <row r="21" spans="1:23" x14ac:dyDescent="0.25">
      <c r="A21" s="1">
        <v>21777</v>
      </c>
      <c r="B21" s="28">
        <v>0.60442519236144265</v>
      </c>
      <c r="C21" s="28" t="e">
        <v>#N/A</v>
      </c>
      <c r="D21" s="28" t="e">
        <v>#N/A</v>
      </c>
      <c r="E21" s="28" t="e">
        <v>#N/A</v>
      </c>
      <c r="F21" s="28">
        <v>0.34666666666666757</v>
      </c>
      <c r="G21" s="28" t="e">
        <v>#N/A</v>
      </c>
      <c r="H21" s="28" t="e">
        <v>#N/A</v>
      </c>
      <c r="I21" s="28" t="e">
        <v>#N/A</v>
      </c>
      <c r="J21" s="28" t="e">
        <v>#N/A</v>
      </c>
      <c r="K21" s="28" t="e">
        <v>#N/A</v>
      </c>
      <c r="L21" s="28" t="e">
        <v>#N/A</v>
      </c>
      <c r="M21" s="28" t="e">
        <v>#N/A</v>
      </c>
      <c r="N21" s="28" t="e">
        <v>#N/A</v>
      </c>
      <c r="O21" s="28" t="e">
        <v>#N/A</v>
      </c>
      <c r="P21" s="28" t="e">
        <v>#N/A</v>
      </c>
      <c r="Q21" s="28" t="e">
        <v>#N/A</v>
      </c>
      <c r="R21" s="28" t="e">
        <v>#N/A</v>
      </c>
      <c r="S21" s="28">
        <v>0.32114746065066413</v>
      </c>
      <c r="V21" s="28"/>
      <c r="W21" s="28"/>
    </row>
    <row r="22" spans="1:23" x14ac:dyDescent="0.25">
      <c r="A22" s="1">
        <v>21869</v>
      </c>
      <c r="B22" s="28">
        <v>-0.11639911196309598</v>
      </c>
      <c r="C22" s="28" t="e">
        <v>#N/A</v>
      </c>
      <c r="D22" s="28" t="e">
        <v>#N/A</v>
      </c>
      <c r="E22" s="28" t="e">
        <v>#N/A</v>
      </c>
      <c r="F22" s="28">
        <v>-0.30000000000000071</v>
      </c>
      <c r="G22" s="28" t="e">
        <v>#N/A</v>
      </c>
      <c r="H22" s="28" t="e">
        <v>#N/A</v>
      </c>
      <c r="I22" s="28" t="e">
        <v>#N/A</v>
      </c>
      <c r="J22" s="28" t="e">
        <v>#N/A</v>
      </c>
      <c r="K22" s="28" t="e">
        <v>#N/A</v>
      </c>
      <c r="L22" s="28" t="e">
        <v>#N/A</v>
      </c>
      <c r="M22" s="28" t="e">
        <v>#N/A</v>
      </c>
      <c r="N22" s="28" t="e">
        <v>#N/A</v>
      </c>
      <c r="O22" s="28" t="e">
        <v>#N/A</v>
      </c>
      <c r="P22" s="28" t="e">
        <v>#N/A</v>
      </c>
      <c r="Q22" s="28" t="e">
        <v>#N/A</v>
      </c>
      <c r="R22" s="28" t="e">
        <v>#N/A</v>
      </c>
      <c r="S22" s="28">
        <v>0.14329262372666562</v>
      </c>
      <c r="V22" s="28"/>
      <c r="W22" s="28"/>
    </row>
    <row r="23" spans="1:23" x14ac:dyDescent="0.25">
      <c r="A23" s="1">
        <v>21961</v>
      </c>
      <c r="B23" s="28">
        <v>1.0909653683826503</v>
      </c>
      <c r="C23" s="28" t="e">
        <v>#N/A</v>
      </c>
      <c r="D23" s="28" t="e">
        <v>#N/A</v>
      </c>
      <c r="E23" s="28" t="e">
        <v>#N/A</v>
      </c>
      <c r="F23" s="28">
        <v>0.65333333333333243</v>
      </c>
      <c r="G23" s="28" t="e">
        <v>#N/A</v>
      </c>
      <c r="H23" s="28" t="e">
        <v>#N/A</v>
      </c>
      <c r="I23" s="28" t="e">
        <v>#N/A</v>
      </c>
      <c r="J23" s="28" t="e">
        <v>#N/A</v>
      </c>
      <c r="K23" s="28" t="e">
        <v>#N/A</v>
      </c>
      <c r="L23" s="28" t="e">
        <v>#N/A</v>
      </c>
      <c r="M23" s="28" t="e">
        <v>#N/A</v>
      </c>
      <c r="N23" s="28" t="e">
        <v>#N/A</v>
      </c>
      <c r="O23" s="28" t="e">
        <v>#N/A</v>
      </c>
      <c r="P23" s="28" t="e">
        <v>#N/A</v>
      </c>
      <c r="Q23" s="28" t="e">
        <v>#N/A</v>
      </c>
      <c r="R23" s="28" t="e">
        <v>#N/A</v>
      </c>
      <c r="S23" s="28">
        <v>-0.16738443119066915</v>
      </c>
      <c r="V23" s="28"/>
      <c r="W23" s="28"/>
    </row>
    <row r="24" spans="1:23" x14ac:dyDescent="0.25">
      <c r="A24" s="1">
        <v>22051</v>
      </c>
      <c r="B24" s="28">
        <v>-0.45626155008788777</v>
      </c>
      <c r="C24" s="28" t="e">
        <v>#N/A</v>
      </c>
      <c r="D24" s="28" t="e">
        <v>#N/A</v>
      </c>
      <c r="E24" s="28" t="e">
        <v>#N/A</v>
      </c>
      <c r="F24" s="28">
        <v>0.45333333333333314</v>
      </c>
      <c r="G24" s="28" t="e">
        <v>#N/A</v>
      </c>
      <c r="H24" s="28" t="e">
        <v>#N/A</v>
      </c>
      <c r="I24" s="28" t="e">
        <v>#N/A</v>
      </c>
      <c r="J24" s="28" t="e">
        <v>#N/A</v>
      </c>
      <c r="K24" s="28" t="e">
        <v>#N/A</v>
      </c>
      <c r="L24" s="28" t="e">
        <v>#N/A</v>
      </c>
      <c r="M24" s="28" t="e">
        <v>#N/A</v>
      </c>
      <c r="N24" s="28" t="e">
        <v>#N/A</v>
      </c>
      <c r="O24" s="28" t="e">
        <v>#N/A</v>
      </c>
      <c r="P24" s="28" t="e">
        <v>#N/A</v>
      </c>
      <c r="Q24" s="28" t="e">
        <v>#N/A</v>
      </c>
      <c r="R24" s="28" t="e">
        <v>#N/A</v>
      </c>
      <c r="S24" s="28">
        <v>0.97711740395067181</v>
      </c>
      <c r="V24" s="28"/>
      <c r="W24" s="28"/>
    </row>
    <row r="25" spans="1:23" x14ac:dyDescent="0.25">
      <c r="A25" s="1">
        <v>22143</v>
      </c>
      <c r="B25" s="28">
        <v>-0.96234813945278197</v>
      </c>
      <c r="C25" s="28" t="e">
        <v>#N/A</v>
      </c>
      <c r="D25" s="28" t="e">
        <v>#N/A</v>
      </c>
      <c r="E25" s="28" t="e">
        <v>#N/A</v>
      </c>
      <c r="F25" s="28">
        <v>-0.1266666666666687</v>
      </c>
      <c r="G25" s="28" t="e">
        <v>#N/A</v>
      </c>
      <c r="H25" s="28" t="e">
        <v>#N/A</v>
      </c>
      <c r="I25" s="28" t="e">
        <v>#N/A</v>
      </c>
      <c r="J25" s="28" t="e">
        <v>#N/A</v>
      </c>
      <c r="K25" s="28" t="e">
        <v>#N/A</v>
      </c>
      <c r="L25" s="28" t="e">
        <v>#N/A</v>
      </c>
      <c r="M25" s="28" t="e">
        <v>#N/A</v>
      </c>
      <c r="N25" s="28" t="e">
        <v>#N/A</v>
      </c>
      <c r="O25" s="28" t="e">
        <v>#N/A</v>
      </c>
      <c r="P25" s="28" t="e">
        <v>#N/A</v>
      </c>
      <c r="Q25" s="28" t="e">
        <v>#N/A</v>
      </c>
      <c r="R25" s="28" t="e">
        <v>#N/A</v>
      </c>
      <c r="S25" s="28">
        <v>0.60029716032266833</v>
      </c>
      <c r="V25" s="28"/>
      <c r="W25" s="28"/>
    </row>
    <row r="26" spans="1:23" x14ac:dyDescent="0.25">
      <c r="A26" s="1">
        <v>22235</v>
      </c>
      <c r="B26" s="28">
        <v>-3.1888602539273099</v>
      </c>
      <c r="C26" s="28" t="e">
        <v>#N/A</v>
      </c>
      <c r="D26" s="28" t="e">
        <v>#N/A</v>
      </c>
      <c r="E26" s="28" t="e">
        <v>#N/A</v>
      </c>
      <c r="F26" s="28">
        <v>-1.5733333333333306</v>
      </c>
      <c r="G26" s="28" t="e">
        <v>#N/A</v>
      </c>
      <c r="H26" s="28" t="e">
        <v>#N/A</v>
      </c>
      <c r="I26" s="28" t="e">
        <v>#N/A</v>
      </c>
      <c r="J26" s="28" t="e">
        <v>#N/A</v>
      </c>
      <c r="K26" s="28" t="e">
        <v>#N/A</v>
      </c>
      <c r="L26" s="28" t="e">
        <v>#N/A</v>
      </c>
      <c r="M26" s="28" t="e">
        <v>#N/A</v>
      </c>
      <c r="N26" s="28" t="e">
        <v>#N/A</v>
      </c>
      <c r="O26" s="28" t="e">
        <v>#N/A</v>
      </c>
      <c r="P26" s="28" t="e">
        <v>#N/A</v>
      </c>
      <c r="Q26" s="28" t="e">
        <v>#N/A</v>
      </c>
      <c r="R26" s="28" t="e">
        <v>#N/A</v>
      </c>
      <c r="S26" s="28">
        <v>-0.1098614634106525</v>
      </c>
      <c r="V26" s="28"/>
      <c r="W26" s="28"/>
    </row>
    <row r="27" spans="1:23" x14ac:dyDescent="0.25">
      <c r="A27" s="1">
        <v>22327</v>
      </c>
      <c r="B27" s="28">
        <v>-3.4873357903544124</v>
      </c>
      <c r="C27" s="28" t="e">
        <v>#N/A</v>
      </c>
      <c r="D27" s="28" t="e">
        <v>#N/A</v>
      </c>
      <c r="E27" s="28" t="e">
        <v>#N/A</v>
      </c>
      <c r="F27" s="28">
        <v>-2.6399999999999988</v>
      </c>
      <c r="G27" s="28" t="e">
        <v>#N/A</v>
      </c>
      <c r="H27" s="28" t="e">
        <v>#N/A</v>
      </c>
      <c r="I27" s="28" t="e">
        <v>#N/A</v>
      </c>
      <c r="J27" s="28" t="e">
        <v>#N/A</v>
      </c>
      <c r="K27" s="28" t="e">
        <v>#N/A</v>
      </c>
      <c r="L27" s="28" t="e">
        <v>#N/A</v>
      </c>
      <c r="M27" s="28" t="e">
        <v>#N/A</v>
      </c>
      <c r="N27" s="28" t="e">
        <v>#N/A</v>
      </c>
      <c r="O27" s="28" t="e">
        <v>#N/A</v>
      </c>
      <c r="P27" s="28" t="e">
        <v>#N/A</v>
      </c>
      <c r="Q27" s="28" t="e">
        <v>#N/A</v>
      </c>
      <c r="R27" s="28" t="e">
        <v>#N/A</v>
      </c>
      <c r="S27" s="28">
        <v>-0.63204277892801031</v>
      </c>
      <c r="V27" s="28"/>
      <c r="W27" s="28"/>
    </row>
    <row r="28" spans="1:23" x14ac:dyDescent="0.25">
      <c r="A28" s="1">
        <v>22416</v>
      </c>
      <c r="B28" s="28">
        <v>-2.7784416300940595</v>
      </c>
      <c r="C28" s="28" t="e">
        <v>#N/A</v>
      </c>
      <c r="D28" s="28" t="e">
        <v>#N/A</v>
      </c>
      <c r="E28" s="28" t="e">
        <v>#N/A</v>
      </c>
      <c r="F28" s="28">
        <v>-3.0199999999999996</v>
      </c>
      <c r="G28" s="28" t="e">
        <v>#N/A</v>
      </c>
      <c r="H28" s="28" t="e">
        <v>#N/A</v>
      </c>
      <c r="I28" s="28" t="e">
        <v>#N/A</v>
      </c>
      <c r="J28" s="28" t="e">
        <v>#N/A</v>
      </c>
      <c r="K28" s="28" t="e">
        <v>#N/A</v>
      </c>
      <c r="L28" s="28" t="e">
        <v>#N/A</v>
      </c>
      <c r="M28" s="28" t="e">
        <v>#N/A</v>
      </c>
      <c r="N28" s="28" t="e">
        <v>#N/A</v>
      </c>
      <c r="O28" s="28" t="e">
        <v>#N/A</v>
      </c>
      <c r="P28" s="28" t="e">
        <v>#N/A</v>
      </c>
      <c r="Q28" s="28" t="e">
        <v>#N/A</v>
      </c>
      <c r="R28" s="28" t="e">
        <v>#N/A</v>
      </c>
      <c r="S28" s="28">
        <v>-1.1427733842133279</v>
      </c>
      <c r="V28" s="28"/>
      <c r="W28" s="28"/>
    </row>
    <row r="29" spans="1:23" x14ac:dyDescent="0.25">
      <c r="A29" s="1">
        <v>22508</v>
      </c>
      <c r="B29" s="28">
        <v>-1.8814952504077209</v>
      </c>
      <c r="C29" s="28" t="e">
        <v>#N/A</v>
      </c>
      <c r="D29" s="28" t="e">
        <v>#N/A</v>
      </c>
      <c r="E29" s="28" t="e">
        <v>#N/A</v>
      </c>
      <c r="F29" s="28">
        <v>-2.5333333333333332</v>
      </c>
      <c r="G29" s="28" t="e">
        <v>#N/A</v>
      </c>
      <c r="H29" s="28" t="e">
        <v>#N/A</v>
      </c>
      <c r="I29" s="28" t="e">
        <v>#N/A</v>
      </c>
      <c r="J29" s="28" t="e">
        <v>#N/A</v>
      </c>
      <c r="K29" s="28" t="e">
        <v>#N/A</v>
      </c>
      <c r="L29" s="28" t="e">
        <v>#N/A</v>
      </c>
      <c r="M29" s="28" t="e">
        <v>#N/A</v>
      </c>
      <c r="N29" s="28" t="e">
        <v>#N/A</v>
      </c>
      <c r="O29" s="28" t="e">
        <v>#N/A</v>
      </c>
      <c r="P29" s="28" t="e">
        <v>#N/A</v>
      </c>
      <c r="Q29" s="28" t="e">
        <v>#N/A</v>
      </c>
      <c r="R29" s="28" t="e">
        <v>#N/A</v>
      </c>
      <c r="S29" s="28">
        <v>-1.4540804130666629</v>
      </c>
      <c r="V29" s="28"/>
      <c r="W29" s="28"/>
    </row>
    <row r="30" spans="1:23" x14ac:dyDescent="0.25">
      <c r="A30" s="1">
        <v>22600</v>
      </c>
      <c r="B30" s="28">
        <v>-0.93500483068475815</v>
      </c>
      <c r="C30" s="28" t="e">
        <v>#N/A</v>
      </c>
      <c r="D30" s="28" t="e">
        <v>#N/A</v>
      </c>
      <c r="E30" s="28" t="e">
        <v>#N/A</v>
      </c>
      <c r="F30" s="28">
        <v>-1.3800000000000008</v>
      </c>
      <c r="G30" s="28" t="e">
        <v>#N/A</v>
      </c>
      <c r="H30" s="28" t="e">
        <v>#N/A</v>
      </c>
      <c r="I30" s="28" t="e">
        <v>#N/A</v>
      </c>
      <c r="J30" s="28" t="e">
        <v>#N/A</v>
      </c>
      <c r="K30" s="28" t="e">
        <v>#N/A</v>
      </c>
      <c r="L30" s="28" t="e">
        <v>#N/A</v>
      </c>
      <c r="M30" s="28" t="e">
        <v>#N/A</v>
      </c>
      <c r="N30" s="28" t="e">
        <v>#N/A</v>
      </c>
      <c r="O30" s="28" t="e">
        <v>#N/A</v>
      </c>
      <c r="P30" s="28" t="e">
        <v>#N/A</v>
      </c>
      <c r="Q30" s="28" t="e">
        <v>#N/A</v>
      </c>
      <c r="R30" s="28" t="e">
        <v>#N/A</v>
      </c>
      <c r="S30" s="28">
        <v>-1.0328271914546576</v>
      </c>
      <c r="V30" s="28"/>
      <c r="W30" s="28"/>
    </row>
    <row r="31" spans="1:23" x14ac:dyDescent="0.25">
      <c r="A31" s="1">
        <v>22692</v>
      </c>
      <c r="B31" s="28">
        <v>-0.17517645527499776</v>
      </c>
      <c r="C31" s="28" t="e">
        <v>#N/A</v>
      </c>
      <c r="D31" s="28" t="e">
        <v>#N/A</v>
      </c>
      <c r="E31" s="28" t="e">
        <v>#N/A</v>
      </c>
      <c r="F31" s="28">
        <v>-0.24666666666666615</v>
      </c>
      <c r="G31" s="28" t="e">
        <v>#N/A</v>
      </c>
      <c r="H31" s="28" t="e">
        <v>#N/A</v>
      </c>
      <c r="I31" s="28" t="e">
        <v>#N/A</v>
      </c>
      <c r="J31" s="28" t="e">
        <v>#N/A</v>
      </c>
      <c r="K31" s="28" t="e">
        <v>#N/A</v>
      </c>
      <c r="L31" s="28" t="e">
        <v>#N/A</v>
      </c>
      <c r="M31" s="28" t="e">
        <v>#N/A</v>
      </c>
      <c r="N31" s="28" t="e">
        <v>#N/A</v>
      </c>
      <c r="O31" s="28" t="e">
        <v>#N/A</v>
      </c>
      <c r="P31" s="28" t="e">
        <v>#N/A</v>
      </c>
      <c r="Q31" s="28" t="e">
        <v>#N/A</v>
      </c>
      <c r="R31" s="28" t="e">
        <v>#N/A</v>
      </c>
      <c r="S31" s="28">
        <v>-0.55770552179200195</v>
      </c>
      <c r="V31" s="28"/>
      <c r="W31" s="28"/>
    </row>
    <row r="32" spans="1:23" x14ac:dyDescent="0.25">
      <c r="A32" s="1">
        <v>22781</v>
      </c>
      <c r="B32" s="28">
        <v>-0.29452279747486432</v>
      </c>
      <c r="C32" s="28" t="e">
        <v>#N/A</v>
      </c>
      <c r="D32" s="28" t="e">
        <v>#N/A</v>
      </c>
      <c r="E32" s="28" t="e">
        <v>#N/A</v>
      </c>
      <c r="F32" s="28">
        <v>-2.6666666666669059E-2</v>
      </c>
      <c r="G32" s="28" t="e">
        <v>#N/A</v>
      </c>
      <c r="H32" s="28" t="e">
        <v>#N/A</v>
      </c>
      <c r="I32" s="28" t="e">
        <v>#N/A</v>
      </c>
      <c r="J32" s="28" t="e">
        <v>#N/A</v>
      </c>
      <c r="K32" s="28" t="e">
        <v>#N/A</v>
      </c>
      <c r="L32" s="28" t="e">
        <v>#N/A</v>
      </c>
      <c r="M32" s="28" t="e">
        <v>#N/A</v>
      </c>
      <c r="N32" s="28" t="e">
        <v>#N/A</v>
      </c>
      <c r="O32" s="28" t="e">
        <v>#N/A</v>
      </c>
      <c r="P32" s="28" t="e">
        <v>#N/A</v>
      </c>
      <c r="Q32" s="28" t="e">
        <v>#N/A</v>
      </c>
      <c r="R32" s="28" t="e">
        <v>#N/A</v>
      </c>
      <c r="S32" s="28">
        <v>-0.60525752004267019</v>
      </c>
      <c r="V32" s="28"/>
      <c r="W32" s="28"/>
    </row>
    <row r="33" spans="1:23" x14ac:dyDescent="0.25">
      <c r="A33" s="1">
        <v>22873</v>
      </c>
      <c r="B33" s="28">
        <v>-0.10791367853747269</v>
      </c>
      <c r="C33" s="28" t="e">
        <v>#N/A</v>
      </c>
      <c r="D33" s="28" t="e">
        <v>#N/A</v>
      </c>
      <c r="E33" s="28" t="e">
        <v>#N/A</v>
      </c>
      <c r="F33" s="28">
        <v>-7.3333333333334139E-2</v>
      </c>
      <c r="G33" s="28" t="e">
        <v>#N/A</v>
      </c>
      <c r="H33" s="28" t="e">
        <v>#N/A</v>
      </c>
      <c r="I33" s="28" t="e">
        <v>#N/A</v>
      </c>
      <c r="J33" s="28" t="e">
        <v>#N/A</v>
      </c>
      <c r="K33" s="28" t="e">
        <v>#N/A</v>
      </c>
      <c r="L33" s="28" t="e">
        <v>#N/A</v>
      </c>
      <c r="M33" s="28" t="e">
        <v>#N/A</v>
      </c>
      <c r="N33" s="28" t="e">
        <v>#N/A</v>
      </c>
      <c r="O33" s="28" t="e">
        <v>#N/A</v>
      </c>
      <c r="P33" s="28" t="e">
        <v>#N/A</v>
      </c>
      <c r="Q33" s="28" t="e">
        <v>#N/A</v>
      </c>
      <c r="R33" s="28" t="e">
        <v>#N/A</v>
      </c>
      <c r="S33" s="28">
        <v>-0.58750837097267095</v>
      </c>
      <c r="V33" s="28"/>
      <c r="W33" s="28"/>
    </row>
    <row r="34" spans="1:23" x14ac:dyDescent="0.25">
      <c r="A34" s="1">
        <v>22965</v>
      </c>
      <c r="B34" s="28">
        <v>-0.81901162740127909</v>
      </c>
      <c r="C34" s="28" t="e">
        <v>#N/A</v>
      </c>
      <c r="D34" s="28" t="e">
        <v>#N/A</v>
      </c>
      <c r="E34" s="28" t="e">
        <v>#N/A</v>
      </c>
      <c r="F34" s="28">
        <v>1.3333333333331865E-2</v>
      </c>
      <c r="G34" s="28" t="e">
        <v>#N/A</v>
      </c>
      <c r="H34" s="28" t="e">
        <v>#N/A</v>
      </c>
      <c r="I34" s="28" t="e">
        <v>#N/A</v>
      </c>
      <c r="J34" s="28" t="e">
        <v>#N/A</v>
      </c>
      <c r="K34" s="28" t="e">
        <v>#N/A</v>
      </c>
      <c r="L34" s="28" t="e">
        <v>#N/A</v>
      </c>
      <c r="M34" s="28" t="e">
        <v>#N/A</v>
      </c>
      <c r="N34" s="28" t="e">
        <v>#N/A</v>
      </c>
      <c r="O34" s="28" t="e">
        <v>#N/A</v>
      </c>
      <c r="P34" s="28" t="e">
        <v>#N/A</v>
      </c>
      <c r="Q34" s="28" t="e">
        <v>#N/A</v>
      </c>
      <c r="R34" s="28" t="e">
        <v>#N/A</v>
      </c>
      <c r="S34" s="28">
        <v>-1.1046533247719879</v>
      </c>
      <c r="V34" s="28"/>
      <c r="W34" s="28"/>
    </row>
    <row r="35" spans="1:23" x14ac:dyDescent="0.25">
      <c r="A35" s="1">
        <v>23057</v>
      </c>
      <c r="B35" s="28">
        <v>-0.77933589468551578</v>
      </c>
      <c r="C35" s="28" t="e">
        <v>#N/A</v>
      </c>
      <c r="D35" s="28" t="e">
        <v>#N/A</v>
      </c>
      <c r="E35" s="28" t="e">
        <v>#N/A</v>
      </c>
      <c r="F35" s="28">
        <v>-0.43333333333333357</v>
      </c>
      <c r="G35" s="28" t="e">
        <v>#N/A</v>
      </c>
      <c r="H35" s="28" t="e">
        <v>#N/A</v>
      </c>
      <c r="I35" s="28" t="e">
        <v>#N/A</v>
      </c>
      <c r="J35" s="28" t="e">
        <v>#N/A</v>
      </c>
      <c r="K35" s="28" t="e">
        <v>#N/A</v>
      </c>
      <c r="L35" s="28" t="e">
        <v>#N/A</v>
      </c>
      <c r="M35" s="28" t="e">
        <v>#N/A</v>
      </c>
      <c r="N35" s="28" t="e">
        <v>#N/A</v>
      </c>
      <c r="O35" s="28" t="e">
        <v>#N/A</v>
      </c>
      <c r="P35" s="28" t="e">
        <v>#N/A</v>
      </c>
      <c r="Q35" s="28" t="e">
        <v>#N/A</v>
      </c>
      <c r="R35" s="28" t="e">
        <v>#N/A</v>
      </c>
      <c r="S35" s="28">
        <v>-1.2902184452899803</v>
      </c>
      <c r="V35" s="28"/>
      <c r="W35" s="28"/>
    </row>
    <row r="36" spans="1:23" x14ac:dyDescent="0.25">
      <c r="A36" s="1">
        <v>23146</v>
      </c>
      <c r="B36" s="28">
        <v>-0.72304886853041184</v>
      </c>
      <c r="C36" s="28">
        <v>0.26832377724433371</v>
      </c>
      <c r="D36" s="28" t="e">
        <v>#N/A</v>
      </c>
      <c r="E36" s="28" t="e">
        <v>#N/A</v>
      </c>
      <c r="F36" s="28">
        <v>-0.34666666666666934</v>
      </c>
      <c r="G36" s="28" t="e">
        <v>#N/A</v>
      </c>
      <c r="H36" s="28" t="e">
        <v>#N/A</v>
      </c>
      <c r="I36" s="28">
        <v>1.1274816265077323</v>
      </c>
      <c r="J36" s="28">
        <v>-0.20983189565514443</v>
      </c>
      <c r="K36" s="28">
        <v>0.193088283197973</v>
      </c>
      <c r="L36" s="28" t="e">
        <v>#N/A</v>
      </c>
      <c r="M36" s="28" t="e">
        <v>#N/A</v>
      </c>
      <c r="N36" s="28" t="e">
        <v>#N/A</v>
      </c>
      <c r="O36" s="28" t="e">
        <v>#N/A</v>
      </c>
      <c r="P36" s="28" t="e">
        <v>#N/A</v>
      </c>
      <c r="Q36" s="28" t="e">
        <v>#N/A</v>
      </c>
      <c r="R36" s="28" t="e">
        <v>#N/A</v>
      </c>
      <c r="S36" s="28">
        <v>-0.94439337801867396</v>
      </c>
      <c r="V36" s="28"/>
      <c r="W36" s="28"/>
    </row>
    <row r="37" spans="1:23" x14ac:dyDescent="0.25">
      <c r="A37" s="1">
        <v>23238</v>
      </c>
      <c r="B37" s="28">
        <v>0.38290306393819723</v>
      </c>
      <c r="C37" s="28">
        <v>1.4262700084703339</v>
      </c>
      <c r="D37" s="28" t="e">
        <v>#N/A</v>
      </c>
      <c r="E37" s="28" t="e">
        <v>#N/A</v>
      </c>
      <c r="F37" s="28">
        <v>0.14000000000000057</v>
      </c>
      <c r="G37" s="28" t="e">
        <v>#N/A</v>
      </c>
      <c r="H37" s="28" t="e">
        <v>#N/A</v>
      </c>
      <c r="I37" s="28">
        <v>1.6384426402895489</v>
      </c>
      <c r="J37" s="28">
        <v>1.3618323505410641</v>
      </c>
      <c r="K37" s="28">
        <v>1.0821916588623512</v>
      </c>
      <c r="L37" s="28" t="e">
        <v>#N/A</v>
      </c>
      <c r="M37" s="28" t="e">
        <v>#N/A</v>
      </c>
      <c r="N37" s="28" t="e">
        <v>#N/A</v>
      </c>
      <c r="O37" s="28" t="e">
        <v>#N/A</v>
      </c>
      <c r="P37" s="28" t="e">
        <v>#N/A</v>
      </c>
      <c r="Q37" s="28" t="e">
        <v>#N/A</v>
      </c>
      <c r="R37" s="28" t="e">
        <v>#N/A</v>
      </c>
      <c r="S37" s="28">
        <v>-0.80069748954132081</v>
      </c>
      <c r="V37" s="28"/>
      <c r="W37" s="28"/>
    </row>
    <row r="38" spans="1:23" x14ac:dyDescent="0.25">
      <c r="A38" s="1">
        <v>23330</v>
      </c>
      <c r="B38" s="28">
        <v>-4.1022608295590381E-2</v>
      </c>
      <c r="C38" s="28">
        <v>1.2829866484132975</v>
      </c>
      <c r="D38" s="28" t="e">
        <v>#N/A</v>
      </c>
      <c r="E38" s="28" t="e">
        <v>#N/A</v>
      </c>
      <c r="F38" s="28">
        <v>2.6666666666667282E-2</v>
      </c>
      <c r="G38" s="28" t="e">
        <v>#N/A</v>
      </c>
      <c r="H38" s="28" t="e">
        <v>#N/A</v>
      </c>
      <c r="I38" s="28">
        <v>1.8875099969672249</v>
      </c>
      <c r="J38" s="28">
        <v>1.1003291338702164</v>
      </c>
      <c r="K38" s="28">
        <v>1.1968079230596231</v>
      </c>
      <c r="L38" s="28" t="e">
        <v>#N/A</v>
      </c>
      <c r="M38" s="28" t="e">
        <v>#N/A</v>
      </c>
      <c r="N38" s="28" t="e">
        <v>#N/A</v>
      </c>
      <c r="O38" s="28" t="e">
        <v>#N/A</v>
      </c>
      <c r="P38" s="28" t="e">
        <v>#N/A</v>
      </c>
      <c r="Q38" s="28" t="e">
        <v>#N/A</v>
      </c>
      <c r="R38" s="28" t="e">
        <v>#N/A</v>
      </c>
      <c r="S38" s="28">
        <v>-0.85931276840400983</v>
      </c>
      <c r="V38" s="28"/>
      <c r="W38" s="28"/>
    </row>
    <row r="39" spans="1:23" x14ac:dyDescent="0.25">
      <c r="A39" s="1">
        <v>23422</v>
      </c>
      <c r="B39" s="28">
        <v>0.98228499586104456</v>
      </c>
      <c r="C39" s="28">
        <v>2.3933316331731911</v>
      </c>
      <c r="D39" s="28" t="e">
        <v>#N/A</v>
      </c>
      <c r="E39" s="28" t="e">
        <v>#N/A</v>
      </c>
      <c r="F39" s="28">
        <v>0.2666666666666675</v>
      </c>
      <c r="G39" s="28" t="e">
        <v>#N/A</v>
      </c>
      <c r="H39" s="28" t="e">
        <v>#N/A</v>
      </c>
      <c r="I39" s="28">
        <v>2.3297409024649358</v>
      </c>
      <c r="J39" s="28">
        <v>1.5385866749422705</v>
      </c>
      <c r="K39" s="28">
        <v>1.1635782018218652</v>
      </c>
      <c r="L39" s="28" t="e">
        <v>#N/A</v>
      </c>
      <c r="M39" s="28" t="e">
        <v>#N/A</v>
      </c>
      <c r="N39" s="28" t="e">
        <v>#N/A</v>
      </c>
      <c r="O39" s="28" t="e">
        <v>#N/A</v>
      </c>
      <c r="P39" s="28" t="e">
        <v>#N/A</v>
      </c>
      <c r="Q39" s="28" t="e">
        <v>#N/A</v>
      </c>
      <c r="R39" s="28" t="e">
        <v>#N/A</v>
      </c>
      <c r="S39" s="28">
        <v>-0.70859034570666779</v>
      </c>
      <c r="V39" s="28"/>
      <c r="W39" s="28"/>
    </row>
    <row r="40" spans="1:23" x14ac:dyDescent="0.25">
      <c r="A40" s="1">
        <v>23512</v>
      </c>
      <c r="B40" s="28">
        <v>0.9853386462774103</v>
      </c>
      <c r="C40" s="28">
        <v>2.405865743388806</v>
      </c>
      <c r="D40" s="28" t="e">
        <v>#N/A</v>
      </c>
      <c r="E40" s="28" t="e">
        <v>#N/A</v>
      </c>
      <c r="F40" s="28">
        <v>0.82000000000000206</v>
      </c>
      <c r="G40" s="28" t="e">
        <v>#N/A</v>
      </c>
      <c r="H40" s="28" t="e">
        <v>#N/A</v>
      </c>
      <c r="I40" s="28">
        <v>3.1472252458397794</v>
      </c>
      <c r="J40" s="28">
        <v>1.1069725265016432</v>
      </c>
      <c r="K40" s="28">
        <v>1.4359758570687049</v>
      </c>
      <c r="L40" s="28" t="e">
        <v>#N/A</v>
      </c>
      <c r="M40" s="28" t="e">
        <v>#N/A</v>
      </c>
      <c r="N40" s="28" t="e">
        <v>#N/A</v>
      </c>
      <c r="O40" s="28" t="e">
        <v>#N/A</v>
      </c>
      <c r="P40" s="28" t="e">
        <v>#N/A</v>
      </c>
      <c r="Q40" s="28" t="e">
        <v>#N/A</v>
      </c>
      <c r="R40" s="28" t="e">
        <v>#N/A</v>
      </c>
      <c r="S40" s="28">
        <v>9.4311441491328196E-2</v>
      </c>
      <c r="V40" s="28"/>
      <c r="W40" s="28"/>
    </row>
    <row r="41" spans="1:23" x14ac:dyDescent="0.25">
      <c r="A41" s="1">
        <v>23604</v>
      </c>
      <c r="B41" s="28">
        <v>1.4602049502235199</v>
      </c>
      <c r="C41" s="28">
        <v>2.9067803014839098</v>
      </c>
      <c r="D41" s="28" t="e">
        <v>#N/A</v>
      </c>
      <c r="E41" s="28" t="e">
        <v>#N/A</v>
      </c>
      <c r="F41" s="28">
        <v>1.2400000000000002</v>
      </c>
      <c r="G41" s="28" t="e">
        <v>#N/A</v>
      </c>
      <c r="H41" s="28" t="e">
        <v>#N/A</v>
      </c>
      <c r="I41" s="28">
        <v>3.4057027881548052</v>
      </c>
      <c r="J41" s="28">
        <v>1.8083416414960185</v>
      </c>
      <c r="K41" s="28">
        <v>1.8362218593556445</v>
      </c>
      <c r="L41" s="28" t="e">
        <v>#N/A</v>
      </c>
      <c r="M41" s="28" t="e">
        <v>#N/A</v>
      </c>
      <c r="N41" s="28" t="e">
        <v>#N/A</v>
      </c>
      <c r="O41" s="28" t="e">
        <v>#N/A</v>
      </c>
      <c r="P41" s="28" t="e">
        <v>#N/A</v>
      </c>
      <c r="Q41" s="28" t="e">
        <v>#N/A</v>
      </c>
      <c r="R41" s="28" t="e">
        <v>#N/A</v>
      </c>
      <c r="S41" s="28">
        <v>-0.23894985900797394</v>
      </c>
      <c r="V41" s="28"/>
      <c r="W41" s="28"/>
    </row>
    <row r="42" spans="1:23" x14ac:dyDescent="0.25">
      <c r="A42" s="1">
        <v>23696</v>
      </c>
      <c r="B42" s="28">
        <v>0.6883388737018481</v>
      </c>
      <c r="C42" s="28">
        <v>2.2054718325087772</v>
      </c>
      <c r="D42" s="28" t="e">
        <v>#N/A</v>
      </c>
      <c r="E42" s="28" t="e">
        <v>#N/A</v>
      </c>
      <c r="F42" s="28">
        <v>1.326666666666668</v>
      </c>
      <c r="G42" s="28" t="e">
        <v>#N/A</v>
      </c>
      <c r="H42" s="28" t="e">
        <v>#N/A</v>
      </c>
      <c r="I42" s="28">
        <v>3.6540244313584669</v>
      </c>
      <c r="J42" s="28">
        <v>1.308827396025888</v>
      </c>
      <c r="K42" s="28">
        <v>2.045255985847545</v>
      </c>
      <c r="L42" s="28" t="e">
        <v>#N/A</v>
      </c>
      <c r="M42" s="28" t="e">
        <v>#N/A</v>
      </c>
      <c r="N42" s="28" t="e">
        <v>#N/A</v>
      </c>
      <c r="O42" s="28" t="e">
        <v>#N/A</v>
      </c>
      <c r="P42" s="28" t="e">
        <v>#N/A</v>
      </c>
      <c r="Q42" s="28" t="e">
        <v>#N/A</v>
      </c>
      <c r="R42" s="28" t="e">
        <v>#N/A</v>
      </c>
      <c r="S42" s="28">
        <v>-0.37520429308933956</v>
      </c>
      <c r="V42" s="28"/>
      <c r="W42" s="28"/>
    </row>
    <row r="43" spans="1:23" x14ac:dyDescent="0.25">
      <c r="A43" s="1">
        <v>23788</v>
      </c>
      <c r="B43" s="28">
        <v>2.0009051565354321</v>
      </c>
      <c r="C43" s="28">
        <v>3.7371240414956279</v>
      </c>
      <c r="D43" s="28" t="e">
        <v>#N/A</v>
      </c>
      <c r="E43" s="28" t="e">
        <v>#N/A</v>
      </c>
      <c r="F43" s="28">
        <v>1.5000000000000018</v>
      </c>
      <c r="G43" s="28" t="e">
        <v>#N/A</v>
      </c>
      <c r="H43" s="28" t="e">
        <v>#N/A</v>
      </c>
      <c r="I43" s="28">
        <v>4.3102648898733484</v>
      </c>
      <c r="J43" s="28">
        <v>1.7651947080359092</v>
      </c>
      <c r="K43" s="28">
        <v>1.7326666752592086</v>
      </c>
      <c r="L43" s="28" t="e">
        <v>#N/A</v>
      </c>
      <c r="M43" s="28" t="e">
        <v>#N/A</v>
      </c>
      <c r="N43" s="28" t="e">
        <v>#N/A</v>
      </c>
      <c r="O43" s="28" t="e">
        <v>#N/A</v>
      </c>
      <c r="P43" s="28" t="e">
        <v>#N/A</v>
      </c>
      <c r="Q43" s="28" t="e">
        <v>#N/A</v>
      </c>
      <c r="R43" s="28" t="e">
        <v>#N/A</v>
      </c>
      <c r="S43" s="28">
        <v>-0.10277817507666498</v>
      </c>
      <c r="V43" s="28"/>
      <c r="W43" s="28"/>
    </row>
    <row r="44" spans="1:23" x14ac:dyDescent="0.25">
      <c r="A44" s="1">
        <v>23877</v>
      </c>
      <c r="B44" s="28">
        <v>2.1937070148638349</v>
      </c>
      <c r="C44" s="28">
        <v>3.6775750637629288</v>
      </c>
      <c r="D44" s="28" t="e">
        <v>#N/A</v>
      </c>
      <c r="E44" s="28" t="e">
        <v>#N/A</v>
      </c>
      <c r="F44" s="28">
        <v>1.9866666666666681</v>
      </c>
      <c r="G44" s="28" t="e">
        <v>#N/A</v>
      </c>
      <c r="H44" s="28" t="e">
        <v>#N/A</v>
      </c>
      <c r="I44" s="28">
        <v>4.3720627340313403</v>
      </c>
      <c r="J44" s="28">
        <v>2.0470531278044031</v>
      </c>
      <c r="K44" s="28">
        <v>2.2400459357882099</v>
      </c>
      <c r="L44" s="28" t="e">
        <v>#N/A</v>
      </c>
      <c r="M44" s="28" t="e">
        <v>#N/A</v>
      </c>
      <c r="N44" s="28" t="e">
        <v>#N/A</v>
      </c>
      <c r="O44" s="28" t="e">
        <v>#N/A</v>
      </c>
      <c r="P44" s="28" t="e">
        <v>#N/A</v>
      </c>
      <c r="Q44" s="28" t="e">
        <v>#N/A</v>
      </c>
      <c r="R44" s="28" t="e">
        <v>#N/A</v>
      </c>
      <c r="S44" s="28">
        <v>0.5545131745559928</v>
      </c>
      <c r="V44" s="28"/>
      <c r="W44" s="28"/>
    </row>
    <row r="45" spans="1:23" x14ac:dyDescent="0.25">
      <c r="A45" s="1">
        <v>23969</v>
      </c>
      <c r="B45" s="28">
        <v>3.3285635225378907</v>
      </c>
      <c r="C45" s="28">
        <v>4.5795560799900379</v>
      </c>
      <c r="D45" s="28" t="e">
        <v>#N/A</v>
      </c>
      <c r="E45" s="28" t="e">
        <v>#N/A</v>
      </c>
      <c r="F45" s="28">
        <v>2.6066666666666656</v>
      </c>
      <c r="G45" s="28" t="e">
        <v>#N/A</v>
      </c>
      <c r="H45" s="28" t="e">
        <v>#N/A</v>
      </c>
      <c r="I45" s="28">
        <v>5.0153360855233728</v>
      </c>
      <c r="J45" s="28">
        <v>2.5539895307739919</v>
      </c>
      <c r="K45" s="28">
        <v>2.6703591703317286</v>
      </c>
      <c r="L45" s="28" t="e">
        <v>#N/A</v>
      </c>
      <c r="M45" s="28" t="e">
        <v>#N/A</v>
      </c>
      <c r="N45" s="28" t="e">
        <v>#N/A</v>
      </c>
      <c r="O45" s="28" t="e">
        <v>#N/A</v>
      </c>
      <c r="P45" s="28" t="e">
        <v>#N/A</v>
      </c>
      <c r="Q45" s="28" t="e">
        <v>#N/A</v>
      </c>
      <c r="R45" s="28" t="e">
        <v>#N/A</v>
      </c>
      <c r="S45" s="28">
        <v>1.0083516181226599</v>
      </c>
      <c r="V45" s="28"/>
      <c r="W45" s="28"/>
    </row>
    <row r="46" spans="1:23" x14ac:dyDescent="0.25">
      <c r="A46" s="1">
        <v>24061</v>
      </c>
      <c r="B46" s="28">
        <v>4.555767553378911</v>
      </c>
      <c r="C46" s="28">
        <v>5.4596210503861418</v>
      </c>
      <c r="D46" s="28" t="e">
        <v>#N/A</v>
      </c>
      <c r="E46" s="28" t="e">
        <v>#N/A</v>
      </c>
      <c r="F46" s="28">
        <v>3.1799999999999997</v>
      </c>
      <c r="G46" s="28" t="e">
        <v>#N/A</v>
      </c>
      <c r="H46" s="28" t="e">
        <v>#N/A</v>
      </c>
      <c r="I46" s="28">
        <v>5.4027547844260955</v>
      </c>
      <c r="J46" s="28">
        <v>2.9336915212480537</v>
      </c>
      <c r="K46" s="28">
        <v>2.8015611282048507</v>
      </c>
      <c r="L46" s="28" t="e">
        <v>#N/A</v>
      </c>
      <c r="M46" s="28" t="e">
        <v>#N/A</v>
      </c>
      <c r="N46" s="28" t="e">
        <v>#N/A</v>
      </c>
      <c r="O46" s="28" t="e">
        <v>#N/A</v>
      </c>
      <c r="P46" s="28" t="e">
        <v>#N/A</v>
      </c>
      <c r="Q46" s="28" t="e">
        <v>#N/A</v>
      </c>
      <c r="R46" s="28" t="e">
        <v>#N/A</v>
      </c>
      <c r="S46" s="28">
        <v>1.2704338929573424</v>
      </c>
      <c r="V46" s="28"/>
      <c r="W46" s="28"/>
    </row>
    <row r="47" spans="1:23" x14ac:dyDescent="0.25">
      <c r="A47" s="1">
        <v>24153</v>
      </c>
      <c r="B47" s="28">
        <v>5.9244692913161865</v>
      </c>
      <c r="C47" s="28">
        <v>6.6764933671500852</v>
      </c>
      <c r="D47" s="28" t="e">
        <v>#N/A</v>
      </c>
      <c r="E47" s="28" t="e">
        <v>#N/A</v>
      </c>
      <c r="F47" s="28">
        <v>3.666666666666667</v>
      </c>
      <c r="G47" s="28" t="e">
        <v>#N/A</v>
      </c>
      <c r="H47" s="28" t="e">
        <v>#N/A</v>
      </c>
      <c r="I47" s="28">
        <v>6.024057965413113</v>
      </c>
      <c r="J47" s="28">
        <v>3.5534751551845845</v>
      </c>
      <c r="K47" s="28">
        <v>3.0216408469767737</v>
      </c>
      <c r="L47" s="28" t="e">
        <v>#N/A</v>
      </c>
      <c r="M47" s="28" t="e">
        <v>#N/A</v>
      </c>
      <c r="N47" s="28" t="e">
        <v>#N/A</v>
      </c>
      <c r="O47" s="28" t="e">
        <v>#N/A</v>
      </c>
      <c r="P47" s="28" t="e">
        <v>#N/A</v>
      </c>
      <c r="Q47" s="28" t="e">
        <v>#N/A</v>
      </c>
      <c r="R47" s="28" t="e">
        <v>#N/A</v>
      </c>
      <c r="S47" s="28">
        <v>1.5836121078066725</v>
      </c>
      <c r="V47" s="28"/>
      <c r="W47" s="28"/>
    </row>
    <row r="48" spans="1:23" x14ac:dyDescent="0.25">
      <c r="A48" s="1">
        <v>24242</v>
      </c>
      <c r="B48" s="28">
        <v>5.1165549082607686</v>
      </c>
      <c r="C48" s="28">
        <v>5.6606494469531983</v>
      </c>
      <c r="D48" s="28" t="e">
        <v>#N/A</v>
      </c>
      <c r="E48" s="28" t="e">
        <v>#N/A</v>
      </c>
      <c r="F48" s="28">
        <v>3.753333333333333</v>
      </c>
      <c r="G48" s="28" t="e">
        <v>#N/A</v>
      </c>
      <c r="H48" s="28" t="e">
        <v>#N/A</v>
      </c>
      <c r="I48" s="28">
        <v>5.8096709202130059</v>
      </c>
      <c r="J48" s="28">
        <v>3.1769451421125603</v>
      </c>
      <c r="K48" s="28">
        <v>3.3964976477442343</v>
      </c>
      <c r="L48" s="28" t="e">
        <v>#N/A</v>
      </c>
      <c r="M48" s="28" t="e">
        <v>#N/A</v>
      </c>
      <c r="N48" s="28" t="e">
        <v>#N/A</v>
      </c>
      <c r="O48" s="28" t="e">
        <v>#N/A</v>
      </c>
      <c r="P48" s="28" t="e">
        <v>#N/A</v>
      </c>
      <c r="Q48" s="28" t="e">
        <v>#N/A</v>
      </c>
      <c r="R48" s="28" t="e">
        <v>#N/A</v>
      </c>
      <c r="S48" s="28">
        <v>1.8929238827060146</v>
      </c>
      <c r="V48" s="28"/>
      <c r="W48" s="28"/>
    </row>
    <row r="49" spans="1:23" x14ac:dyDescent="0.25">
      <c r="A49" s="1">
        <v>24334</v>
      </c>
      <c r="B49" s="28">
        <v>4.8355976704257735</v>
      </c>
      <c r="C49" s="28">
        <v>4.8385381130296192</v>
      </c>
      <c r="D49" s="28" t="e">
        <v>#N/A</v>
      </c>
      <c r="E49" s="28" t="e">
        <v>#N/A</v>
      </c>
      <c r="F49" s="28">
        <v>3.9066666666666654</v>
      </c>
      <c r="G49" s="28" t="e">
        <v>#N/A</v>
      </c>
      <c r="H49" s="28" t="e">
        <v>#N/A</v>
      </c>
      <c r="I49" s="28">
        <v>5.3289326684141338</v>
      </c>
      <c r="J49" s="28">
        <v>2.7211541428351644</v>
      </c>
      <c r="K49" s="28">
        <v>3.4282115486784202</v>
      </c>
      <c r="L49" s="28" t="e">
        <v>#N/A</v>
      </c>
      <c r="M49" s="28" t="e">
        <v>#N/A</v>
      </c>
      <c r="N49" s="28" t="e">
        <v>#N/A</v>
      </c>
      <c r="O49" s="28" t="e">
        <v>#N/A</v>
      </c>
      <c r="P49" s="28" t="e">
        <v>#N/A</v>
      </c>
      <c r="Q49" s="28" t="e">
        <v>#N/A</v>
      </c>
      <c r="R49" s="28" t="e">
        <v>#N/A</v>
      </c>
      <c r="S49" s="28">
        <v>2.2649087827199992</v>
      </c>
      <c r="V49" s="28"/>
      <c r="W49" s="28"/>
    </row>
    <row r="50" spans="1:23" x14ac:dyDescent="0.25">
      <c r="A50" s="1">
        <v>24426</v>
      </c>
      <c r="B50" s="28">
        <v>4.5431052448872302</v>
      </c>
      <c r="C50" s="28">
        <v>4.1498743147165982</v>
      </c>
      <c r="D50" s="28" t="e">
        <v>#N/A</v>
      </c>
      <c r="E50" s="28" t="e">
        <v>#N/A</v>
      </c>
      <c r="F50" s="28">
        <v>4.0599999999999996</v>
      </c>
      <c r="G50" s="28" t="e">
        <v>#N/A</v>
      </c>
      <c r="H50" s="28" t="e">
        <v>#N/A</v>
      </c>
      <c r="I50" s="28">
        <v>5.0718503256853831</v>
      </c>
      <c r="J50" s="28">
        <v>2.1997251439062371</v>
      </c>
      <c r="K50" s="28">
        <v>3.2867694446705285</v>
      </c>
      <c r="L50" s="28" t="e">
        <v>#N/A</v>
      </c>
      <c r="M50" s="28" t="e">
        <v>#N/A</v>
      </c>
      <c r="N50" s="28" t="e">
        <v>#N/A</v>
      </c>
      <c r="O50" s="28" t="e">
        <v>#N/A</v>
      </c>
      <c r="P50" s="28" t="e">
        <v>#N/A</v>
      </c>
      <c r="Q50" s="28" t="e">
        <v>#N/A</v>
      </c>
      <c r="R50" s="28" t="e">
        <v>#N/A</v>
      </c>
      <c r="S50" s="28">
        <v>2.7661119892913462</v>
      </c>
      <c r="V50" s="28"/>
      <c r="W50" s="28"/>
    </row>
    <row r="51" spans="1:23" x14ac:dyDescent="0.25">
      <c r="A51" s="1">
        <v>24518</v>
      </c>
      <c r="B51" s="28">
        <v>4.312044856264226</v>
      </c>
      <c r="C51" s="28">
        <v>3.8124084750705625</v>
      </c>
      <c r="D51" s="28" t="e">
        <v>#N/A</v>
      </c>
      <c r="E51" s="28" t="e">
        <v>#N/A</v>
      </c>
      <c r="F51" s="28">
        <v>3.833333333333333</v>
      </c>
      <c r="G51" s="28" t="e">
        <v>#N/A</v>
      </c>
      <c r="H51" s="28" t="e">
        <v>#N/A</v>
      </c>
      <c r="I51" s="28">
        <v>4.5092310181480402</v>
      </c>
      <c r="J51" s="28">
        <v>2.1467449929050981</v>
      </c>
      <c r="K51" s="28">
        <v>2.8770858883852002</v>
      </c>
      <c r="L51" s="28" t="e">
        <v>#N/A</v>
      </c>
      <c r="M51" s="28" t="e">
        <v>#N/A</v>
      </c>
      <c r="N51" s="28" t="e">
        <v>#N/A</v>
      </c>
      <c r="O51" s="28" t="e">
        <v>#N/A</v>
      </c>
      <c r="P51" s="28" t="e">
        <v>#N/A</v>
      </c>
      <c r="Q51" s="28" t="e">
        <v>#N/A</v>
      </c>
      <c r="R51" s="28" t="e">
        <v>#N/A</v>
      </c>
      <c r="S51" s="28">
        <v>2.1416126446333266</v>
      </c>
      <c r="V51" s="28"/>
      <c r="W51" s="28"/>
    </row>
    <row r="52" spans="1:23" x14ac:dyDescent="0.25">
      <c r="A52" s="1">
        <v>24607</v>
      </c>
      <c r="B52" s="28">
        <v>3.2365203746846762</v>
      </c>
      <c r="C52" s="28">
        <v>2.879969305670147</v>
      </c>
      <c r="D52" s="28" t="e">
        <v>#N/A</v>
      </c>
      <c r="E52" s="28" t="e">
        <v>#N/A</v>
      </c>
      <c r="F52" s="28">
        <v>3.8533333333333326</v>
      </c>
      <c r="G52" s="28" t="e">
        <v>#N/A</v>
      </c>
      <c r="H52" s="28" t="e">
        <v>#N/A</v>
      </c>
      <c r="I52" s="28">
        <v>4.6009416033660822</v>
      </c>
      <c r="J52" s="28">
        <v>1.5446455540419597</v>
      </c>
      <c r="K52" s="28">
        <v>2.8361390476983486</v>
      </c>
      <c r="L52" s="28" t="e">
        <v>#N/A</v>
      </c>
      <c r="M52" s="28" t="e">
        <v>#N/A</v>
      </c>
      <c r="N52" s="28" t="e">
        <v>#N/A</v>
      </c>
      <c r="O52" s="28" t="e">
        <v>#N/A</v>
      </c>
      <c r="P52" s="28" t="e">
        <v>#N/A</v>
      </c>
      <c r="Q52" s="28" t="e">
        <v>#N/A</v>
      </c>
      <c r="R52" s="28" t="e">
        <v>#N/A</v>
      </c>
      <c r="S52" s="28">
        <v>2.4342515937706537</v>
      </c>
      <c r="V52" s="28"/>
      <c r="W52" s="28"/>
    </row>
    <row r="53" spans="1:23" x14ac:dyDescent="0.25">
      <c r="A53" s="1">
        <v>24699</v>
      </c>
      <c r="B53" s="28">
        <v>3.080916712706633</v>
      </c>
      <c r="C53" s="28">
        <v>2.467799271436443</v>
      </c>
      <c r="D53" s="28" t="e">
        <v>#N/A</v>
      </c>
      <c r="E53" s="28" t="e">
        <v>#N/A</v>
      </c>
      <c r="F53" s="28">
        <v>3.9400000000000004</v>
      </c>
      <c r="G53" s="28" t="e">
        <v>#N/A</v>
      </c>
      <c r="H53" s="28" t="e">
        <v>#N/A</v>
      </c>
      <c r="I53" s="28">
        <v>4.1115919365154552</v>
      </c>
      <c r="J53" s="28">
        <v>1.8719978428999315</v>
      </c>
      <c r="K53" s="28">
        <v>3.0551975451288937</v>
      </c>
      <c r="L53" s="28" t="e">
        <v>#N/A</v>
      </c>
      <c r="M53" s="28" t="e">
        <v>#N/A</v>
      </c>
      <c r="N53" s="28" t="e">
        <v>#N/A</v>
      </c>
      <c r="O53" s="28" t="e">
        <v>#N/A</v>
      </c>
      <c r="P53" s="28" t="e">
        <v>#N/A</v>
      </c>
      <c r="Q53" s="28" t="e">
        <v>#N/A</v>
      </c>
      <c r="R53" s="28" t="e">
        <v>#N/A</v>
      </c>
      <c r="S53" s="28">
        <v>2.9224494608899931</v>
      </c>
      <c r="V53" s="28"/>
      <c r="W53" s="28"/>
    </row>
    <row r="54" spans="1:23" x14ac:dyDescent="0.25">
      <c r="A54" s="1">
        <v>24791</v>
      </c>
      <c r="B54" s="28">
        <v>2.7144333611482847</v>
      </c>
      <c r="C54" s="28">
        <v>2.0600367702724944</v>
      </c>
      <c r="D54" s="28" t="e">
        <v>#N/A</v>
      </c>
      <c r="E54" s="28" t="e">
        <v>#N/A</v>
      </c>
      <c r="F54" s="28">
        <v>3.7600000000000007</v>
      </c>
      <c r="G54" s="28" t="e">
        <v>#N/A</v>
      </c>
      <c r="H54" s="28" t="e">
        <v>#N/A</v>
      </c>
      <c r="I54" s="28">
        <v>3.5944401821584053</v>
      </c>
      <c r="J54" s="28">
        <v>2.0300251348010638</v>
      </c>
      <c r="K54" s="28">
        <v>3.1714687578136074</v>
      </c>
      <c r="L54" s="28" t="e">
        <v>#N/A</v>
      </c>
      <c r="M54" s="28" t="e">
        <v>#N/A</v>
      </c>
      <c r="N54" s="28" t="e">
        <v>#N/A</v>
      </c>
      <c r="O54" s="28" t="e">
        <v>#N/A</v>
      </c>
      <c r="P54" s="28" t="e">
        <v>#N/A</v>
      </c>
      <c r="Q54" s="28" t="e">
        <v>#N/A</v>
      </c>
      <c r="R54" s="28" t="e">
        <v>#N/A</v>
      </c>
      <c r="S54" s="28">
        <v>3.1394447793186515</v>
      </c>
      <c r="V54" s="28"/>
      <c r="W54" s="28"/>
    </row>
    <row r="55" spans="1:23" x14ac:dyDescent="0.25">
      <c r="A55" s="1">
        <v>24883</v>
      </c>
      <c r="B55" s="28">
        <v>3.656286464717263</v>
      </c>
      <c r="C55" s="28">
        <v>3.0092817519970749</v>
      </c>
      <c r="D55" s="28" t="e">
        <v>#N/A</v>
      </c>
      <c r="E55" s="28" t="e">
        <v>#N/A</v>
      </c>
      <c r="F55" s="28">
        <v>4.1133333333333342</v>
      </c>
      <c r="G55" s="28" t="e">
        <v>#N/A</v>
      </c>
      <c r="H55" s="28" t="e">
        <v>#N/A</v>
      </c>
      <c r="I55" s="28">
        <v>3.5532453726990321</v>
      </c>
      <c r="J55" s="28">
        <v>3.1647055673251856</v>
      </c>
      <c r="K55" s="28">
        <v>3.6033900130909347</v>
      </c>
      <c r="L55" s="28" t="e">
        <v>#N/A</v>
      </c>
      <c r="M55" s="28" t="e">
        <v>#N/A</v>
      </c>
      <c r="N55" s="28" t="e">
        <v>#N/A</v>
      </c>
      <c r="O55" s="28" t="e">
        <v>#N/A</v>
      </c>
      <c r="P55" s="28" t="e">
        <v>#N/A</v>
      </c>
      <c r="Q55" s="28" t="e">
        <v>#N/A</v>
      </c>
      <c r="R55" s="28" t="e">
        <v>#N/A</v>
      </c>
      <c r="S55" s="28">
        <v>2.4851507789066574</v>
      </c>
      <c r="V55" s="28"/>
      <c r="W55" s="28"/>
    </row>
    <row r="56" spans="1:23" x14ac:dyDescent="0.25">
      <c r="A56" s="1">
        <v>24973</v>
      </c>
      <c r="B56" s="28">
        <v>4.236879686139309</v>
      </c>
      <c r="C56" s="28">
        <v>3.476808438225226</v>
      </c>
      <c r="D56" s="28" t="e">
        <v>#N/A</v>
      </c>
      <c r="E56" s="28" t="e">
        <v>#N/A</v>
      </c>
      <c r="F56" s="28">
        <v>4.4666666666666668</v>
      </c>
      <c r="G56" s="28" t="e">
        <v>#N/A</v>
      </c>
      <c r="H56" s="28" t="e">
        <v>#N/A</v>
      </c>
      <c r="I56" s="28">
        <v>3.7989998317871674</v>
      </c>
      <c r="J56" s="28">
        <v>3.8268939266184696</v>
      </c>
      <c r="K56" s="28">
        <v>4.1391836633840526</v>
      </c>
      <c r="L56" s="28" t="e">
        <v>#N/A</v>
      </c>
      <c r="M56" s="28" t="e">
        <v>#N/A</v>
      </c>
      <c r="N56" s="28" t="e">
        <v>#N/A</v>
      </c>
      <c r="O56" s="28" t="e">
        <v>#N/A</v>
      </c>
      <c r="P56" s="28" t="e">
        <v>#N/A</v>
      </c>
      <c r="Q56" s="28" t="e">
        <v>#N/A</v>
      </c>
      <c r="R56" s="28" t="e">
        <v>#N/A</v>
      </c>
      <c r="S56" s="28">
        <v>3.2928227643733408</v>
      </c>
      <c r="V56" s="28"/>
      <c r="W56" s="28"/>
    </row>
    <row r="57" spans="1:23" x14ac:dyDescent="0.25">
      <c r="A57" s="1">
        <v>25065</v>
      </c>
      <c r="B57" s="28">
        <v>3.8827456072452544</v>
      </c>
      <c r="C57" s="28">
        <v>3.2463872651252306</v>
      </c>
      <c r="D57" s="28" t="e">
        <v>#N/A</v>
      </c>
      <c r="E57" s="28" t="e">
        <v>#N/A</v>
      </c>
      <c r="F57" s="28">
        <v>4.5733333333333341</v>
      </c>
      <c r="G57" s="28" t="e">
        <v>#N/A</v>
      </c>
      <c r="H57" s="28" t="e">
        <v>#N/A</v>
      </c>
      <c r="I57" s="28">
        <v>4.0586856154194422</v>
      </c>
      <c r="J57" s="28">
        <v>3.7823134335725879</v>
      </c>
      <c r="K57" s="28">
        <v>4.546683881467704</v>
      </c>
      <c r="L57" s="28" t="e">
        <v>#N/A</v>
      </c>
      <c r="M57" s="28" t="e">
        <v>#N/A</v>
      </c>
      <c r="N57" s="28" t="e">
        <v>#N/A</v>
      </c>
      <c r="O57" s="28" t="e">
        <v>#N/A</v>
      </c>
      <c r="P57" s="28" t="e">
        <v>#N/A</v>
      </c>
      <c r="Q57" s="28" t="e">
        <v>#N/A</v>
      </c>
      <c r="R57" s="28" t="e">
        <v>#N/A</v>
      </c>
      <c r="S57" s="28">
        <v>2.9742940329146705</v>
      </c>
      <c r="V57" s="28"/>
      <c r="W57" s="28"/>
    </row>
    <row r="58" spans="1:23" x14ac:dyDescent="0.25">
      <c r="A58" s="1">
        <v>25157</v>
      </c>
      <c r="B58" s="28">
        <v>3.1328399753698246</v>
      </c>
      <c r="C58" s="28">
        <v>2.8538137798172021</v>
      </c>
      <c r="D58" s="28" t="e">
        <v>#N/A</v>
      </c>
      <c r="E58" s="28" t="e">
        <v>#N/A</v>
      </c>
      <c r="F58" s="28">
        <v>4.8600000000000003</v>
      </c>
      <c r="G58" s="28" t="e">
        <v>#N/A</v>
      </c>
      <c r="H58" s="28" t="e">
        <v>#N/A</v>
      </c>
      <c r="I58" s="28">
        <v>4.3780261157189857</v>
      </c>
      <c r="J58" s="28">
        <v>3.8857192030000145</v>
      </c>
      <c r="K58" s="28">
        <v>5.0460207352961932</v>
      </c>
      <c r="L58" s="28" t="e">
        <v>#N/A</v>
      </c>
      <c r="M58" s="28" t="e">
        <v>#N/A</v>
      </c>
      <c r="N58" s="28" t="e">
        <v>#N/A</v>
      </c>
      <c r="O58" s="28" t="e">
        <v>#N/A</v>
      </c>
      <c r="P58" s="28" t="e">
        <v>#N/A</v>
      </c>
      <c r="Q58" s="28" t="e">
        <v>#N/A</v>
      </c>
      <c r="R58" s="28" t="e">
        <v>#N/A</v>
      </c>
      <c r="S58" s="28">
        <v>3.0390441743820134</v>
      </c>
      <c r="V58" s="28"/>
      <c r="W58" s="28"/>
    </row>
    <row r="59" spans="1:23" x14ac:dyDescent="0.25">
      <c r="A59" s="1">
        <v>25249</v>
      </c>
      <c r="B59" s="28">
        <v>3.6266876366382985</v>
      </c>
      <c r="C59" s="28">
        <v>3.3164292639568029</v>
      </c>
      <c r="D59" s="28" t="e">
        <v>#N/A</v>
      </c>
      <c r="E59" s="28" t="e">
        <v>#N/A</v>
      </c>
      <c r="F59" s="28">
        <v>4.88</v>
      </c>
      <c r="G59" s="28" t="e">
        <v>#N/A</v>
      </c>
      <c r="H59" s="28" t="e">
        <v>#N/A</v>
      </c>
      <c r="I59" s="28">
        <v>4.0337251444756044</v>
      </c>
      <c r="J59" s="28">
        <v>4.4601592645877775</v>
      </c>
      <c r="K59" s="28">
        <v>5.0071790748091045</v>
      </c>
      <c r="L59" s="28" t="e">
        <v>#N/A</v>
      </c>
      <c r="M59" s="28" t="e">
        <v>#N/A</v>
      </c>
      <c r="N59" s="28" t="e">
        <v>#N/A</v>
      </c>
      <c r="O59" s="28" t="e">
        <v>#N/A</v>
      </c>
      <c r="P59" s="28" t="e">
        <v>#N/A</v>
      </c>
      <c r="Q59" s="28" t="e">
        <v>#N/A</v>
      </c>
      <c r="R59" s="28" t="e">
        <v>#N/A</v>
      </c>
      <c r="S59" s="28">
        <v>3.3655862757760104</v>
      </c>
      <c r="V59" s="28"/>
      <c r="W59" s="28"/>
    </row>
    <row r="60" spans="1:23" x14ac:dyDescent="0.25">
      <c r="A60" s="1">
        <v>25338</v>
      </c>
      <c r="B60" s="28">
        <v>2.8867035821339861</v>
      </c>
      <c r="C60" s="28">
        <v>2.5714210228639125</v>
      </c>
      <c r="D60" s="28" t="e">
        <v>#N/A</v>
      </c>
      <c r="E60" s="28" t="e">
        <v>#N/A</v>
      </c>
      <c r="F60" s="28">
        <v>4.8333333333333321</v>
      </c>
      <c r="G60" s="28" t="e">
        <v>#N/A</v>
      </c>
      <c r="H60" s="28" t="e">
        <v>#N/A</v>
      </c>
      <c r="I60" s="28">
        <v>3.7871490752169539</v>
      </c>
      <c r="J60" s="28">
        <v>4.2444851495145342</v>
      </c>
      <c r="K60" s="28">
        <v>5.4617370295865868</v>
      </c>
      <c r="L60" s="28" t="e">
        <v>#N/A</v>
      </c>
      <c r="M60" s="28" t="e">
        <v>#N/A</v>
      </c>
      <c r="N60" s="28" t="e">
        <v>#N/A</v>
      </c>
      <c r="O60" s="28" t="e">
        <v>#N/A</v>
      </c>
      <c r="P60" s="28" t="e">
        <v>#N/A</v>
      </c>
      <c r="Q60" s="28" t="e">
        <v>#N/A</v>
      </c>
      <c r="R60" s="28" t="e">
        <v>#N/A</v>
      </c>
      <c r="S60" s="28">
        <v>3.4872178702700012</v>
      </c>
      <c r="V60" s="28"/>
      <c r="W60" s="28"/>
    </row>
    <row r="61" spans="1:23" x14ac:dyDescent="0.25">
      <c r="A61" s="1">
        <v>25430</v>
      </c>
      <c r="B61" s="28">
        <v>2.5721168088905886</v>
      </c>
      <c r="C61" s="28">
        <v>2.3032504044580104</v>
      </c>
      <c r="D61" s="28" t="e">
        <v>#N/A</v>
      </c>
      <c r="E61" s="28" t="e">
        <v>#N/A</v>
      </c>
      <c r="F61" s="28">
        <v>4.5866666666666678</v>
      </c>
      <c r="G61" s="28" t="e">
        <v>#N/A</v>
      </c>
      <c r="H61" s="28" t="e">
        <v>#N/A</v>
      </c>
      <c r="I61" s="28">
        <v>3.5174590272468862</v>
      </c>
      <c r="J61" s="28">
        <v>4.0255860675060964</v>
      </c>
      <c r="K61" s="28">
        <v>5.4295940595002889</v>
      </c>
      <c r="L61" s="28" t="e">
        <v>#N/A</v>
      </c>
      <c r="M61" s="28" t="e">
        <v>#N/A</v>
      </c>
      <c r="N61" s="28" t="e">
        <v>#N/A</v>
      </c>
      <c r="O61" s="28" t="e">
        <v>#N/A</v>
      </c>
      <c r="P61" s="28" t="e">
        <v>#N/A</v>
      </c>
      <c r="Q61" s="28" t="e">
        <v>#N/A</v>
      </c>
      <c r="R61" s="28" t="e">
        <v>#N/A</v>
      </c>
      <c r="S61" s="28">
        <v>3.737249121669322</v>
      </c>
      <c r="V61" s="28"/>
      <c r="W61" s="28"/>
    </row>
    <row r="62" spans="1:23" x14ac:dyDescent="0.25">
      <c r="A62" s="1">
        <v>25522</v>
      </c>
      <c r="B62" s="28">
        <v>1.1405805976776633</v>
      </c>
      <c r="C62" s="28">
        <v>1.0737052271071734</v>
      </c>
      <c r="D62" s="28" t="e">
        <v>#N/A</v>
      </c>
      <c r="E62" s="28" t="e">
        <v>#N/A</v>
      </c>
      <c r="F62" s="28">
        <v>4.6266666666666669</v>
      </c>
      <c r="G62" s="28" t="e">
        <v>#N/A</v>
      </c>
      <c r="H62" s="28" t="e">
        <v>#N/A</v>
      </c>
      <c r="I62" s="28">
        <v>3.5954807185669146</v>
      </c>
      <c r="J62" s="28">
        <v>3.3119031068372986</v>
      </c>
      <c r="K62" s="28">
        <v>5.6781968130776104</v>
      </c>
      <c r="L62" s="28" t="e">
        <v>#N/A</v>
      </c>
      <c r="M62" s="28" t="e">
        <v>#N/A</v>
      </c>
      <c r="N62" s="28" t="e">
        <v>#N/A</v>
      </c>
      <c r="O62" s="28" t="e">
        <v>#N/A</v>
      </c>
      <c r="P62" s="28" t="e">
        <v>#N/A</v>
      </c>
      <c r="Q62" s="28" t="e">
        <v>#N/A</v>
      </c>
      <c r="R62" s="28" t="e">
        <v>#N/A</v>
      </c>
      <c r="S62" s="28">
        <v>3.7276200349119932</v>
      </c>
      <c r="V62" s="28"/>
      <c r="W62" s="28"/>
    </row>
    <row r="63" spans="1:23" x14ac:dyDescent="0.25">
      <c r="A63" s="1">
        <v>25614</v>
      </c>
      <c r="B63" s="28">
        <v>0.11174140303917804</v>
      </c>
      <c r="C63" s="28">
        <v>0.66524544321443013</v>
      </c>
      <c r="D63" s="28" t="e">
        <v>#N/A</v>
      </c>
      <c r="E63" s="28" t="e">
        <v>#N/A</v>
      </c>
      <c r="F63" s="28">
        <v>3.4466666666666654</v>
      </c>
      <c r="G63" s="28" t="e">
        <v>#N/A</v>
      </c>
      <c r="H63" s="28" t="e">
        <v>#N/A</v>
      </c>
      <c r="I63" s="28">
        <v>2.9688433190190686</v>
      </c>
      <c r="J63" s="28">
        <v>3.1761172534370039</v>
      </c>
      <c r="K63" s="28">
        <v>4.9601849902031567</v>
      </c>
      <c r="L63" s="28" t="e">
        <v>#N/A</v>
      </c>
      <c r="M63" s="28" t="e">
        <v>#N/A</v>
      </c>
      <c r="N63" s="28" t="e">
        <v>#N/A</v>
      </c>
      <c r="O63" s="28" t="e">
        <v>#N/A</v>
      </c>
      <c r="P63" s="28" t="e">
        <v>#N/A</v>
      </c>
      <c r="Q63" s="28" t="e">
        <v>#N/A</v>
      </c>
      <c r="R63" s="28" t="e">
        <v>#N/A</v>
      </c>
      <c r="S63" s="28">
        <v>3.3011128810806696</v>
      </c>
      <c r="V63" s="28"/>
      <c r="W63" s="28"/>
    </row>
    <row r="64" spans="1:23" x14ac:dyDescent="0.25">
      <c r="A64" s="1">
        <v>25703</v>
      </c>
      <c r="B64" s="28">
        <v>-0.57501332035580432</v>
      </c>
      <c r="C64" s="28">
        <v>0.38303663199932197</v>
      </c>
      <c r="D64" s="28" t="e">
        <v>#N/A</v>
      </c>
      <c r="E64" s="28" t="e">
        <v>#N/A</v>
      </c>
      <c r="F64" s="28">
        <v>2.2666666666666675</v>
      </c>
      <c r="G64" s="28" t="e">
        <v>#N/A</v>
      </c>
      <c r="H64" s="28" t="e">
        <v>#N/A</v>
      </c>
      <c r="I64" s="28">
        <v>2.3391917770272102</v>
      </c>
      <c r="J64" s="28">
        <v>3.0920684721564906</v>
      </c>
      <c r="K64" s="28">
        <v>4.4423432026511271</v>
      </c>
      <c r="L64" s="28" t="e">
        <v>#N/A</v>
      </c>
      <c r="M64" s="28" t="e">
        <v>#N/A</v>
      </c>
      <c r="N64" s="28" t="e">
        <v>#N/A</v>
      </c>
      <c r="O64" s="28" t="e">
        <v>#N/A</v>
      </c>
      <c r="P64" s="28" t="e">
        <v>#N/A</v>
      </c>
      <c r="Q64" s="28" t="e">
        <v>#N/A</v>
      </c>
      <c r="R64" s="28" t="e">
        <v>#N/A</v>
      </c>
      <c r="S64" s="28">
        <v>2.4696858041133396</v>
      </c>
      <c r="V64" s="28"/>
      <c r="W64" s="28"/>
    </row>
    <row r="65" spans="1:23" x14ac:dyDescent="0.25">
      <c r="A65" s="1">
        <v>25795</v>
      </c>
      <c r="B65" s="28">
        <v>-0.45577055119632892</v>
      </c>
      <c r="C65" s="28">
        <v>0.67758020201892921</v>
      </c>
      <c r="D65" s="28" t="e">
        <v>#N/A</v>
      </c>
      <c r="E65" s="28" t="e">
        <v>#N/A</v>
      </c>
      <c r="F65" s="28">
        <v>1.5066666666666659</v>
      </c>
      <c r="G65" s="28" t="e">
        <v>#N/A</v>
      </c>
      <c r="H65" s="28" t="e">
        <v>#N/A</v>
      </c>
      <c r="I65" s="28">
        <v>1.9117428125592735</v>
      </c>
      <c r="J65" s="28">
        <v>3.2627013605077275</v>
      </c>
      <c r="K65" s="28">
        <v>4.0220162321787871</v>
      </c>
      <c r="L65" s="28" t="e">
        <v>#N/A</v>
      </c>
      <c r="M65" s="28" t="e">
        <v>#N/A</v>
      </c>
      <c r="N65" s="28" t="e">
        <v>#N/A</v>
      </c>
      <c r="O65" s="28" t="e">
        <v>#N/A</v>
      </c>
      <c r="P65" s="28" t="e">
        <v>#N/A</v>
      </c>
      <c r="Q65" s="28" t="e">
        <v>#N/A</v>
      </c>
      <c r="R65" s="28" t="e">
        <v>#N/A</v>
      </c>
      <c r="S65" s="28">
        <v>1.6453579095039856</v>
      </c>
      <c r="V65" s="28"/>
      <c r="W65" s="28"/>
    </row>
    <row r="66" spans="1:23" x14ac:dyDescent="0.25">
      <c r="A66" s="1">
        <v>25887</v>
      </c>
      <c r="B66" s="28">
        <v>-2.2792653492773396</v>
      </c>
      <c r="C66" s="28">
        <v>-1.0653569727986338</v>
      </c>
      <c r="D66" s="28" t="e">
        <v>#N/A</v>
      </c>
      <c r="E66" s="28" t="e">
        <v>#N/A</v>
      </c>
      <c r="F66" s="28">
        <v>0.19333333333333336</v>
      </c>
      <c r="G66" s="28" t="e">
        <v>#N/A</v>
      </c>
      <c r="H66" s="28" t="e">
        <v>#N/A</v>
      </c>
      <c r="I66" s="28">
        <v>1.0263117149922589</v>
      </c>
      <c r="J66" s="28">
        <v>2.4225186164265078</v>
      </c>
      <c r="K66" s="28">
        <v>3.9955002582841495</v>
      </c>
      <c r="L66" s="28" t="e">
        <v>#N/A</v>
      </c>
      <c r="M66" s="28" t="e">
        <v>#N/A</v>
      </c>
      <c r="N66" s="28" t="e">
        <v>#N/A</v>
      </c>
      <c r="O66" s="28" t="e">
        <v>#N/A</v>
      </c>
      <c r="P66" s="28" t="e">
        <v>#N/A</v>
      </c>
      <c r="Q66" s="28" t="e">
        <v>#N/A</v>
      </c>
      <c r="R66" s="28" t="e">
        <v>#N/A</v>
      </c>
      <c r="S66" s="28">
        <v>0.87088853313335335</v>
      </c>
      <c r="V66" s="28"/>
      <c r="W66" s="28"/>
    </row>
    <row r="67" spans="1:23" x14ac:dyDescent="0.25">
      <c r="A67" s="1">
        <v>25979</v>
      </c>
      <c r="B67" s="28">
        <v>-0.39061618796549669</v>
      </c>
      <c r="C67" s="28">
        <v>0.84130213995773695</v>
      </c>
      <c r="D67" s="28" t="e">
        <v>#N/A</v>
      </c>
      <c r="E67" s="28" t="e">
        <v>#N/A</v>
      </c>
      <c r="F67" s="28">
        <v>3.3333333333333215E-2</v>
      </c>
      <c r="G67" s="28" t="e">
        <v>#N/A</v>
      </c>
      <c r="H67" s="28" t="e">
        <v>#N/A</v>
      </c>
      <c r="I67" s="28">
        <v>0.77915280549454558</v>
      </c>
      <c r="J67" s="28">
        <v>3.6935875030803338</v>
      </c>
      <c r="K67" s="28">
        <v>3.3160547256913642</v>
      </c>
      <c r="L67" s="28" t="e">
        <v>#N/A</v>
      </c>
      <c r="M67" s="28" t="e">
        <v>#N/A</v>
      </c>
      <c r="N67" s="28" t="e">
        <v>#N/A</v>
      </c>
      <c r="O67" s="28" t="e">
        <v>#N/A</v>
      </c>
      <c r="P67" s="28" t="e">
        <v>#N/A</v>
      </c>
      <c r="Q67" s="28" t="e">
        <v>#N/A</v>
      </c>
      <c r="R67" s="28" t="e">
        <v>#N/A</v>
      </c>
      <c r="S67" s="28">
        <v>0.23699393827000392</v>
      </c>
      <c r="V67" s="28"/>
      <c r="W67" s="28"/>
    </row>
    <row r="68" spans="1:23" x14ac:dyDescent="0.25">
      <c r="A68" s="1">
        <v>26068</v>
      </c>
      <c r="B68" s="28">
        <v>-0.62500910484447714</v>
      </c>
      <c r="C68" s="28">
        <v>0.7740737863416568</v>
      </c>
      <c r="D68" s="28" t="e">
        <v>#N/A</v>
      </c>
      <c r="E68" s="28" t="e">
        <v>#N/A</v>
      </c>
      <c r="F68" s="28">
        <v>0.11999999999999744</v>
      </c>
      <c r="G68" s="28" t="e">
        <v>#N/A</v>
      </c>
      <c r="H68" s="28" t="e">
        <v>#N/A</v>
      </c>
      <c r="I68" s="28">
        <v>1.0040864810030374</v>
      </c>
      <c r="J68" s="28">
        <v>3.8822845913509778</v>
      </c>
      <c r="K68" s="28">
        <v>3.7143623303196165</v>
      </c>
      <c r="L68" s="28" t="e">
        <v>#N/A</v>
      </c>
      <c r="M68" s="28" t="e">
        <v>#N/A</v>
      </c>
      <c r="N68" s="28" t="e">
        <v>#N/A</v>
      </c>
      <c r="O68" s="28" t="e">
        <v>#N/A</v>
      </c>
      <c r="P68" s="28" t="e">
        <v>#N/A</v>
      </c>
      <c r="Q68" s="28" t="e">
        <v>#N/A</v>
      </c>
      <c r="R68" s="28" t="e">
        <v>#N/A</v>
      </c>
      <c r="S68" s="28">
        <v>-0.14691859003465879</v>
      </c>
      <c r="V68" s="28"/>
      <c r="W68" s="28"/>
    </row>
    <row r="69" spans="1:23" x14ac:dyDescent="0.25">
      <c r="A69" s="1">
        <v>26160</v>
      </c>
      <c r="B69" s="28">
        <v>-0.58459369485497648</v>
      </c>
      <c r="C69" s="28">
        <v>0.9855089741288301</v>
      </c>
      <c r="D69" s="28" t="e">
        <v>#N/A</v>
      </c>
      <c r="E69" s="28" t="e">
        <v>#N/A</v>
      </c>
      <c r="F69" s="28">
        <v>-0.10666666666666735</v>
      </c>
      <c r="G69" s="28" t="e">
        <v>#N/A</v>
      </c>
      <c r="H69" s="28" t="e">
        <v>#N/A</v>
      </c>
      <c r="I69" s="28">
        <v>1.2056246693753732</v>
      </c>
      <c r="J69" s="28">
        <v>3.9232525169549346</v>
      </c>
      <c r="K69" s="28">
        <v>3.724008360898436</v>
      </c>
      <c r="L69" s="28" t="e">
        <v>#N/A</v>
      </c>
      <c r="M69" s="28" t="e">
        <v>#N/A</v>
      </c>
      <c r="N69" s="28" t="e">
        <v>#N/A</v>
      </c>
      <c r="O69" s="28" t="e">
        <v>#N/A</v>
      </c>
      <c r="P69" s="28" t="e">
        <v>#N/A</v>
      </c>
      <c r="Q69" s="28" t="e">
        <v>#N/A</v>
      </c>
      <c r="R69" s="28" t="e">
        <v>#N/A</v>
      </c>
      <c r="S69" s="28">
        <v>-5.6714130938686935E-2</v>
      </c>
      <c r="V69" s="28"/>
      <c r="W69" s="28"/>
    </row>
    <row r="70" spans="1:23" x14ac:dyDescent="0.25">
      <c r="A70" s="1">
        <v>26252</v>
      </c>
      <c r="B70" s="28">
        <v>-1.1306852367347346</v>
      </c>
      <c r="C70" s="28">
        <v>0.50380816034348497</v>
      </c>
      <c r="D70" s="28" t="e">
        <v>#N/A</v>
      </c>
      <c r="E70" s="28" t="e">
        <v>#N/A</v>
      </c>
      <c r="F70" s="28">
        <v>0.11333333333333329</v>
      </c>
      <c r="G70" s="28" t="e">
        <v>#N/A</v>
      </c>
      <c r="H70" s="28" t="e">
        <v>#N/A</v>
      </c>
      <c r="I70" s="28">
        <v>1.5417014632603845</v>
      </c>
      <c r="J70" s="28">
        <v>3.0245529164604541</v>
      </c>
      <c r="K70" s="28">
        <v>3.5561016477345451</v>
      </c>
      <c r="L70" s="28" t="e">
        <v>#N/A</v>
      </c>
      <c r="M70" s="28" t="e">
        <v>#N/A</v>
      </c>
      <c r="N70" s="28" t="e">
        <v>#N/A</v>
      </c>
      <c r="O70" s="28" t="e">
        <v>#N/A</v>
      </c>
      <c r="P70" s="28" t="e">
        <v>#N/A</v>
      </c>
      <c r="Q70" s="28" t="e">
        <v>#N/A</v>
      </c>
      <c r="R70" s="28" t="e">
        <v>#N/A</v>
      </c>
      <c r="S70" s="28">
        <v>0.15032493979863659</v>
      </c>
      <c r="V70" s="28"/>
      <c r="W70" s="28"/>
    </row>
    <row r="71" spans="1:23" x14ac:dyDescent="0.25">
      <c r="A71" s="1">
        <v>26344</v>
      </c>
      <c r="B71" s="28">
        <v>-0.11019909443878387</v>
      </c>
      <c r="C71" s="28">
        <v>1.8391283328644368</v>
      </c>
      <c r="D71" s="28" t="e">
        <v>#N/A</v>
      </c>
      <c r="E71" s="28" t="e">
        <v>#N/A</v>
      </c>
      <c r="F71" s="28">
        <v>0.48666666666666636</v>
      </c>
      <c r="G71" s="28" t="e">
        <v>#N/A</v>
      </c>
      <c r="H71" s="28" t="e">
        <v>#N/A</v>
      </c>
      <c r="I71" s="28">
        <v>2.1403504143713903</v>
      </c>
      <c r="J71" s="28">
        <v>4.5533549902470032</v>
      </c>
      <c r="K71" s="28">
        <v>4.3052397016844548</v>
      </c>
      <c r="L71" s="28" t="e">
        <v>#N/A</v>
      </c>
      <c r="M71" s="28" t="e">
        <v>#N/A</v>
      </c>
      <c r="N71" s="28" t="e">
        <v>#N/A</v>
      </c>
      <c r="O71" s="28" t="e">
        <v>#N/A</v>
      </c>
      <c r="P71" s="28" t="e">
        <v>#N/A</v>
      </c>
      <c r="Q71" s="28" t="e">
        <v>#N/A</v>
      </c>
      <c r="R71" s="28" t="e">
        <v>#N/A</v>
      </c>
      <c r="S71" s="28">
        <v>9.8421818629347513E-2</v>
      </c>
      <c r="V71" s="28"/>
      <c r="W71" s="28"/>
    </row>
    <row r="72" spans="1:23" x14ac:dyDescent="0.25">
      <c r="A72" s="1">
        <v>26434</v>
      </c>
      <c r="B72" s="28">
        <v>1.3426495283176627</v>
      </c>
      <c r="C72" s="28">
        <v>3.618101366028144</v>
      </c>
      <c r="D72" s="28" t="e">
        <v>#N/A</v>
      </c>
      <c r="E72" s="28" t="e">
        <v>#N/A</v>
      </c>
      <c r="F72" s="28">
        <v>0.66000000000000014</v>
      </c>
      <c r="G72" s="28" t="e">
        <v>#N/A</v>
      </c>
      <c r="H72" s="28" t="e">
        <v>#N/A</v>
      </c>
      <c r="I72" s="28">
        <v>2.9238205248311431</v>
      </c>
      <c r="J72" s="28">
        <v>5.7394614988285353</v>
      </c>
      <c r="K72" s="28">
        <v>4.4978347881471255</v>
      </c>
      <c r="L72" s="28" t="e">
        <v>#N/A</v>
      </c>
      <c r="M72" s="28" t="e">
        <v>#N/A</v>
      </c>
      <c r="N72" s="28" t="e">
        <v>#N/A</v>
      </c>
      <c r="O72" s="28" t="e">
        <v>#N/A</v>
      </c>
      <c r="P72" s="28" t="e">
        <v>#N/A</v>
      </c>
      <c r="Q72" s="28" t="e">
        <v>#N/A</v>
      </c>
      <c r="R72" s="28" t="e">
        <v>#N/A</v>
      </c>
      <c r="S72" s="28">
        <v>0.3756834994973417</v>
      </c>
      <c r="V72" s="28"/>
      <c r="W72" s="28"/>
    </row>
    <row r="73" spans="1:23" x14ac:dyDescent="0.25">
      <c r="A73" s="1">
        <v>26526</v>
      </c>
      <c r="B73" s="28">
        <v>1.4792172858983705</v>
      </c>
      <c r="C73" s="28">
        <v>3.8132518284807984</v>
      </c>
      <c r="D73" s="28" t="e">
        <v>#N/A</v>
      </c>
      <c r="E73" s="28" t="e">
        <v>#N/A</v>
      </c>
      <c r="F73" s="28">
        <v>0.94666666666666721</v>
      </c>
      <c r="G73" s="28" t="e">
        <v>#N/A</v>
      </c>
      <c r="H73" s="28" t="e">
        <v>#N/A</v>
      </c>
      <c r="I73" s="28">
        <v>3.5188501591196744</v>
      </c>
      <c r="J73" s="28">
        <v>5.7292620778906462</v>
      </c>
      <c r="K73" s="28">
        <v>5.0883283235286285</v>
      </c>
      <c r="L73" s="28" t="e">
        <v>#N/A</v>
      </c>
      <c r="M73" s="28" t="e">
        <v>#N/A</v>
      </c>
      <c r="N73" s="28" t="e">
        <v>#N/A</v>
      </c>
      <c r="O73" s="28" t="e">
        <v>#N/A</v>
      </c>
      <c r="P73" s="28" t="e">
        <v>#N/A</v>
      </c>
      <c r="Q73" s="28" t="e">
        <v>#N/A</v>
      </c>
      <c r="R73" s="28" t="e">
        <v>#N/A</v>
      </c>
      <c r="S73" s="28">
        <v>0.37016956542666435</v>
      </c>
      <c r="V73" s="28"/>
      <c r="W73" s="28"/>
    </row>
    <row r="74" spans="1:23" x14ac:dyDescent="0.25">
      <c r="A74" s="1">
        <v>26618</v>
      </c>
      <c r="B74" s="28">
        <v>2.3442003777368829</v>
      </c>
      <c r="C74" s="28">
        <v>4.6870048639388759</v>
      </c>
      <c r="D74" s="28" t="e">
        <v>#N/A</v>
      </c>
      <c r="E74" s="28" t="e">
        <v>#N/A</v>
      </c>
      <c r="F74" s="28">
        <v>1.3866666666666667</v>
      </c>
      <c r="G74" s="28" t="e">
        <v>#N/A</v>
      </c>
      <c r="H74" s="28" t="e">
        <v>#N/A</v>
      </c>
      <c r="I74" s="28">
        <v>4.1122506253643962</v>
      </c>
      <c r="J74" s="28">
        <v>5.8837383942594741</v>
      </c>
      <c r="K74" s="28">
        <v>5.2298884718153307</v>
      </c>
      <c r="L74" s="28" t="e">
        <v>#N/A</v>
      </c>
      <c r="M74" s="28" t="e">
        <v>#N/A</v>
      </c>
      <c r="N74" s="28" t="e">
        <v>#N/A</v>
      </c>
      <c r="O74" s="28" t="e">
        <v>#N/A</v>
      </c>
      <c r="P74" s="28" t="e">
        <v>#N/A</v>
      </c>
      <c r="Q74" s="28" t="e">
        <v>#N/A</v>
      </c>
      <c r="R74" s="28" t="e">
        <v>#N/A</v>
      </c>
      <c r="S74" s="28">
        <v>0.50623775698532825</v>
      </c>
      <c r="V74" s="28"/>
      <c r="W74" s="28"/>
    </row>
    <row r="75" spans="1:23" x14ac:dyDescent="0.25">
      <c r="A75" s="1">
        <v>26710</v>
      </c>
      <c r="B75" s="28">
        <v>4.0167093955143764</v>
      </c>
      <c r="C75" s="28">
        <v>6.726642713675882</v>
      </c>
      <c r="D75" s="28" t="e">
        <v>#N/A</v>
      </c>
      <c r="E75" s="28" t="e">
        <v>#N/A</v>
      </c>
      <c r="F75" s="28">
        <v>2.2733333333333334</v>
      </c>
      <c r="G75" s="28" t="e">
        <v>#N/A</v>
      </c>
      <c r="H75" s="28" t="e">
        <v>#N/A</v>
      </c>
      <c r="I75" s="28">
        <v>5.5664062780725896</v>
      </c>
      <c r="J75" s="28">
        <v>7.4648746718897776</v>
      </c>
      <c r="K75" s="28">
        <v>6.269221152063853</v>
      </c>
      <c r="L75" s="28" t="e">
        <v>#N/A</v>
      </c>
      <c r="M75" s="28" t="e">
        <v>#N/A</v>
      </c>
      <c r="N75" s="28" t="e">
        <v>#N/A</v>
      </c>
      <c r="O75" s="28" t="e">
        <v>#N/A</v>
      </c>
      <c r="P75" s="28" t="e">
        <v>#N/A</v>
      </c>
      <c r="Q75" s="28" t="e">
        <v>#N/A</v>
      </c>
      <c r="R75" s="28" t="e">
        <v>#N/A</v>
      </c>
      <c r="S75" s="28">
        <v>0.95985485133331849</v>
      </c>
      <c r="V75" s="28"/>
      <c r="W75" s="28"/>
    </row>
    <row r="76" spans="1:23" x14ac:dyDescent="0.25">
      <c r="A76" s="1">
        <v>26799</v>
      </c>
      <c r="B76" s="28">
        <v>4.2517339295781671</v>
      </c>
      <c r="C76" s="28">
        <v>7.2222600939656303</v>
      </c>
      <c r="D76" s="28" t="e">
        <v>#N/A</v>
      </c>
      <c r="E76" s="28" t="e">
        <v>#N/A</v>
      </c>
      <c r="F76" s="28">
        <v>2.3133333333333326</v>
      </c>
      <c r="G76" s="28" t="e">
        <v>#N/A</v>
      </c>
      <c r="H76" s="28" t="e">
        <v>#N/A</v>
      </c>
      <c r="I76" s="28">
        <v>6.1228135911285619</v>
      </c>
      <c r="J76" s="28">
        <v>8.448983444219806</v>
      </c>
      <c r="K76" s="28">
        <v>7.4509645239683415</v>
      </c>
      <c r="L76" s="28" t="e">
        <v>#N/A</v>
      </c>
      <c r="M76" s="28" t="e">
        <v>#N/A</v>
      </c>
      <c r="N76" s="28" t="e">
        <v>#N/A</v>
      </c>
      <c r="O76" s="28" t="e">
        <v>#N/A</v>
      </c>
      <c r="P76" s="28" t="e">
        <v>#N/A</v>
      </c>
      <c r="Q76" s="28" t="e">
        <v>#N/A</v>
      </c>
      <c r="R76" s="28" t="e">
        <v>#N/A</v>
      </c>
      <c r="S76" s="28">
        <v>1.4888002820739956</v>
      </c>
      <c r="V76" s="28"/>
      <c r="W76" s="28"/>
    </row>
    <row r="77" spans="1:23" x14ac:dyDescent="0.25">
      <c r="A77" s="1">
        <v>26891</v>
      </c>
      <c r="B77" s="28">
        <v>2.8166403469141117</v>
      </c>
      <c r="C77" s="28">
        <v>5.8758067375922147</v>
      </c>
      <c r="D77" s="28" t="e">
        <v>#N/A</v>
      </c>
      <c r="E77" s="28" t="e">
        <v>#N/A</v>
      </c>
      <c r="F77" s="28">
        <v>2.5999999999999996</v>
      </c>
      <c r="G77" s="28" t="e">
        <v>#N/A</v>
      </c>
      <c r="H77" s="28" t="e">
        <v>#N/A</v>
      </c>
      <c r="I77" s="28">
        <v>6.7009392958813887</v>
      </c>
      <c r="J77" s="28">
        <v>7.1814527988504118</v>
      </c>
      <c r="K77" s="28">
        <v>7.8778512514438308</v>
      </c>
      <c r="L77" s="28" t="e">
        <v>#N/A</v>
      </c>
      <c r="M77" s="28" t="e">
        <v>#N/A</v>
      </c>
      <c r="N77" s="28" t="e">
        <v>#N/A</v>
      </c>
      <c r="O77" s="28" t="e">
        <v>#N/A</v>
      </c>
      <c r="P77" s="28" t="e">
        <v>#N/A</v>
      </c>
      <c r="Q77" s="28" t="e">
        <v>#N/A</v>
      </c>
      <c r="R77" s="28" t="e">
        <v>#N/A</v>
      </c>
      <c r="S77" s="28">
        <v>1.4689930382933198</v>
      </c>
      <c r="V77" s="28"/>
      <c r="W77" s="28"/>
    </row>
    <row r="78" spans="1:23" x14ac:dyDescent="0.25">
      <c r="A78" s="1">
        <v>26983</v>
      </c>
      <c r="B78" s="28">
        <v>2.8922318812844692</v>
      </c>
      <c r="C78" s="28">
        <v>5.8254587982407458</v>
      </c>
      <c r="D78" s="28" t="e">
        <v>#N/A</v>
      </c>
      <c r="E78" s="28" t="e">
        <v>#N/A</v>
      </c>
      <c r="F78" s="28">
        <v>2.6866666666666674</v>
      </c>
      <c r="G78" s="28" t="e">
        <v>#N/A</v>
      </c>
      <c r="H78" s="28" t="e">
        <v>#N/A</v>
      </c>
      <c r="I78" s="28">
        <v>6.5596005966141728</v>
      </c>
      <c r="J78" s="28">
        <v>7.0376881068239028</v>
      </c>
      <c r="K78" s="28">
        <v>7.7860311699809071</v>
      </c>
      <c r="L78" s="28" t="e">
        <v>#N/A</v>
      </c>
      <c r="M78" s="28" t="e">
        <v>#N/A</v>
      </c>
      <c r="N78" s="28" t="e">
        <v>#N/A</v>
      </c>
      <c r="O78" s="28" t="e">
        <v>#N/A</v>
      </c>
      <c r="P78" s="28" t="e">
        <v>#N/A</v>
      </c>
      <c r="Q78" s="28" t="e">
        <v>#N/A</v>
      </c>
      <c r="R78" s="28" t="e">
        <v>#N/A</v>
      </c>
      <c r="S78" s="28">
        <v>1.9127779176113222</v>
      </c>
      <c r="V78" s="28"/>
      <c r="W78" s="28"/>
    </row>
    <row r="79" spans="1:23" x14ac:dyDescent="0.25">
      <c r="A79" s="1">
        <v>27075</v>
      </c>
      <c r="B79" s="28">
        <v>1.119545778828317</v>
      </c>
      <c r="C79" s="28">
        <v>3.731026908649949</v>
      </c>
      <c r="D79" s="28" t="e">
        <v>#N/A</v>
      </c>
      <c r="E79" s="28" t="e">
        <v>#N/A</v>
      </c>
      <c r="F79" s="28">
        <v>1.9933333333333323</v>
      </c>
      <c r="G79" s="28" t="e">
        <v>#N/A</v>
      </c>
      <c r="H79" s="28" t="e">
        <v>#N/A</v>
      </c>
      <c r="I79" s="28">
        <v>5.2467456083417972</v>
      </c>
      <c r="J79" s="28">
        <v>5.8229693924901893</v>
      </c>
      <c r="K79" s="28">
        <v>7.4965032185508225</v>
      </c>
      <c r="L79" s="28" t="e">
        <v>#N/A</v>
      </c>
      <c r="M79" s="28" t="e">
        <v>#N/A</v>
      </c>
      <c r="N79" s="28" t="e">
        <v>#N/A</v>
      </c>
      <c r="O79" s="28" t="e">
        <v>#N/A</v>
      </c>
      <c r="P79" s="28" t="e">
        <v>#N/A</v>
      </c>
      <c r="Q79" s="28" t="e">
        <v>#N/A</v>
      </c>
      <c r="R79" s="28" t="e">
        <v>#N/A</v>
      </c>
      <c r="S79" s="28">
        <v>1.832576327508022</v>
      </c>
      <c r="V79" s="28"/>
      <c r="W79" s="28"/>
    </row>
    <row r="80" spans="1:23" x14ac:dyDescent="0.25">
      <c r="A80" s="1">
        <v>27164</v>
      </c>
      <c r="B80" s="28">
        <v>0.47978807728825984</v>
      </c>
      <c r="C80" s="28">
        <v>3.0624436242686945</v>
      </c>
      <c r="D80" s="28" t="e">
        <v>#N/A</v>
      </c>
      <c r="E80" s="28" t="e">
        <v>#N/A</v>
      </c>
      <c r="F80" s="28">
        <v>1.879999999999999</v>
      </c>
      <c r="G80" s="28" t="e">
        <v>#N/A</v>
      </c>
      <c r="H80" s="28" t="e">
        <v>#N/A</v>
      </c>
      <c r="I80" s="28">
        <v>4.674396401911503</v>
      </c>
      <c r="J80" s="28">
        <v>5.6909843403507869</v>
      </c>
      <c r="K80" s="28">
        <v>7.2775918861999482</v>
      </c>
      <c r="L80" s="28" t="e">
        <v>#N/A</v>
      </c>
      <c r="M80" s="28" t="e">
        <v>#N/A</v>
      </c>
      <c r="N80" s="28" t="e">
        <v>#N/A</v>
      </c>
      <c r="O80" s="28" t="e">
        <v>#N/A</v>
      </c>
      <c r="P80" s="28" t="e">
        <v>#N/A</v>
      </c>
      <c r="Q80" s="28" t="e">
        <v>#N/A</v>
      </c>
      <c r="R80" s="28" t="e">
        <v>#N/A</v>
      </c>
      <c r="S80" s="28">
        <v>1.2708839175359969</v>
      </c>
      <c r="V80" s="28"/>
      <c r="W80" s="28"/>
    </row>
    <row r="81" spans="1:23" x14ac:dyDescent="0.25">
      <c r="A81" s="1">
        <v>27256</v>
      </c>
      <c r="B81" s="28">
        <v>-1.3163254939078766</v>
      </c>
      <c r="C81" s="28">
        <v>1.2198094052628883</v>
      </c>
      <c r="D81" s="28" t="e">
        <v>#N/A</v>
      </c>
      <c r="E81" s="28" t="e">
        <v>#N/A</v>
      </c>
      <c r="F81" s="28">
        <v>1.033333333333335</v>
      </c>
      <c r="G81" s="28" t="e">
        <v>#N/A</v>
      </c>
      <c r="H81" s="28" t="e">
        <v>#N/A</v>
      </c>
      <c r="I81" s="28">
        <v>3.4855072209608409</v>
      </c>
      <c r="J81" s="28">
        <v>4.3400574485385146</v>
      </c>
      <c r="K81" s="28">
        <v>6.4595719806833465</v>
      </c>
      <c r="L81" s="28" t="e">
        <v>#N/A</v>
      </c>
      <c r="M81" s="28" t="e">
        <v>#N/A</v>
      </c>
      <c r="N81" s="28" t="e">
        <v>#N/A</v>
      </c>
      <c r="O81" s="28" t="e">
        <v>#N/A</v>
      </c>
      <c r="P81" s="28" t="e">
        <v>#N/A</v>
      </c>
      <c r="Q81" s="28" t="e">
        <v>#N/A</v>
      </c>
      <c r="R81" s="28" t="e">
        <v>#N/A</v>
      </c>
      <c r="S81" s="28">
        <v>0.77344255294667619</v>
      </c>
      <c r="V81" s="28"/>
      <c r="W81" s="28"/>
    </row>
    <row r="82" spans="1:23" x14ac:dyDescent="0.25">
      <c r="A82" s="1">
        <v>27348</v>
      </c>
      <c r="B82" s="28">
        <v>-2.5164721312944369</v>
      </c>
      <c r="C82" s="28">
        <v>2.4039503917415928E-2</v>
      </c>
      <c r="D82" s="28" t="e">
        <v>#N/A</v>
      </c>
      <c r="E82" s="28" t="e">
        <v>#N/A</v>
      </c>
      <c r="F82" s="28">
        <v>-0.88000000000000078</v>
      </c>
      <c r="G82" s="28" t="e">
        <v>#N/A</v>
      </c>
      <c r="H82" s="28" t="e">
        <v>#N/A</v>
      </c>
      <c r="I82" s="28">
        <v>1.5639892769491954</v>
      </c>
      <c r="J82" s="28">
        <v>2.809340302641119</v>
      </c>
      <c r="K82" s="28">
        <v>4.2429474366772002</v>
      </c>
      <c r="L82" s="28" t="e">
        <v>#N/A</v>
      </c>
      <c r="M82" s="28" t="e">
        <v>#N/A</v>
      </c>
      <c r="N82" s="28" t="e">
        <v>#N/A</v>
      </c>
      <c r="O82" s="28" t="e">
        <v>#N/A</v>
      </c>
      <c r="P82" s="28" t="e">
        <v>#N/A</v>
      </c>
      <c r="Q82" s="28" t="e">
        <v>#N/A</v>
      </c>
      <c r="R82" s="28" t="e">
        <v>#N/A</v>
      </c>
      <c r="S82" s="28">
        <v>-0.52619289969065619</v>
      </c>
      <c r="V82" s="28"/>
      <c r="W82" s="28"/>
    </row>
    <row r="83" spans="1:23" x14ac:dyDescent="0.25">
      <c r="A83" s="1">
        <v>27440</v>
      </c>
      <c r="B83" s="28">
        <v>-4.475657479180307</v>
      </c>
      <c r="C83" s="28">
        <v>-1.8311324678126115</v>
      </c>
      <c r="D83" s="28" t="e">
        <v>#N/A</v>
      </c>
      <c r="E83" s="28" t="e">
        <v>#N/A</v>
      </c>
      <c r="F83" s="28">
        <v>-4.1933333333333316</v>
      </c>
      <c r="G83" s="28" t="e">
        <v>#N/A</v>
      </c>
      <c r="H83" s="28" t="e">
        <v>#N/A</v>
      </c>
      <c r="I83" s="28">
        <v>-0.91290150371654377</v>
      </c>
      <c r="J83" s="28">
        <v>0.57543691214134973</v>
      </c>
      <c r="K83" s="28">
        <v>1.7227721156396285</v>
      </c>
      <c r="L83" s="28" t="e">
        <v>#N/A</v>
      </c>
      <c r="M83" s="28" t="e">
        <v>#N/A</v>
      </c>
      <c r="N83" s="28" t="e">
        <v>#N/A</v>
      </c>
      <c r="O83" s="28" t="e">
        <v>#N/A</v>
      </c>
      <c r="P83" s="28" t="e">
        <v>#N/A</v>
      </c>
      <c r="Q83" s="28" t="e">
        <v>#N/A</v>
      </c>
      <c r="R83" s="28" t="e">
        <v>#N/A</v>
      </c>
      <c r="S83" s="28">
        <v>-2.8944699198226687</v>
      </c>
      <c r="V83" s="28"/>
      <c r="W83" s="28"/>
    </row>
    <row r="84" spans="1:23" x14ac:dyDescent="0.25">
      <c r="A84" s="1">
        <v>27529</v>
      </c>
      <c r="B84" s="28">
        <v>-4.5425015254230949</v>
      </c>
      <c r="C84" s="28">
        <v>-1.7954395684096669</v>
      </c>
      <c r="D84" s="28" t="e">
        <v>#N/A</v>
      </c>
      <c r="E84" s="28" t="e">
        <v>#N/A</v>
      </c>
      <c r="F84" s="28">
        <v>-5.3733333333333348</v>
      </c>
      <c r="G84" s="28" t="e">
        <v>#N/A</v>
      </c>
      <c r="H84" s="28" t="e">
        <v>#N/A</v>
      </c>
      <c r="I84" s="28">
        <v>-1.944848854234781</v>
      </c>
      <c r="J84" s="28">
        <v>3.7995756365334005E-2</v>
      </c>
      <c r="K84" s="28">
        <v>0.12442566052035531</v>
      </c>
      <c r="L84" s="28" t="e">
        <v>#N/A</v>
      </c>
      <c r="M84" s="28" t="e">
        <v>#N/A</v>
      </c>
      <c r="N84" s="28" t="e">
        <v>#N/A</v>
      </c>
      <c r="O84" s="28" t="e">
        <v>#N/A</v>
      </c>
      <c r="P84" s="28" t="e">
        <v>#N/A</v>
      </c>
      <c r="Q84" s="28" t="e">
        <v>#N/A</v>
      </c>
      <c r="R84" s="28" t="e">
        <v>#N/A</v>
      </c>
      <c r="S84" s="28">
        <v>-3.5978403769880032</v>
      </c>
      <c r="V84" s="28"/>
      <c r="W84" s="28"/>
    </row>
    <row r="85" spans="1:23" x14ac:dyDescent="0.25">
      <c r="A85" s="1">
        <v>27621</v>
      </c>
      <c r="B85" s="28">
        <v>-3.6525275542640272</v>
      </c>
      <c r="C85" s="28">
        <v>-0.89232093038075189</v>
      </c>
      <c r="D85" s="28" t="e">
        <v>#N/A</v>
      </c>
      <c r="E85" s="28" t="e">
        <v>#N/A</v>
      </c>
      <c r="F85" s="28">
        <v>-4.5533333333333328</v>
      </c>
      <c r="G85" s="28" t="e">
        <v>#N/A</v>
      </c>
      <c r="H85" s="28" t="e">
        <v>#N/A</v>
      </c>
      <c r="I85" s="28">
        <v>-1.5431085588001103</v>
      </c>
      <c r="J85" s="28">
        <v>0.88985435343599661</v>
      </c>
      <c r="K85" s="28">
        <v>0.39683284607541225</v>
      </c>
      <c r="L85" s="28" t="e">
        <v>#N/A</v>
      </c>
      <c r="M85" s="28" t="e">
        <v>#N/A</v>
      </c>
      <c r="N85" s="28" t="e">
        <v>#N/A</v>
      </c>
      <c r="O85" s="28" t="e">
        <v>#N/A</v>
      </c>
      <c r="P85" s="28" t="e">
        <v>#N/A</v>
      </c>
      <c r="Q85" s="28" t="e">
        <v>#N/A</v>
      </c>
      <c r="R85" s="28" t="e">
        <v>#N/A</v>
      </c>
      <c r="S85" s="28">
        <v>-3.4360957192986774</v>
      </c>
      <c r="V85" s="28"/>
      <c r="W85" s="28"/>
    </row>
    <row r="86" spans="1:23" x14ac:dyDescent="0.25">
      <c r="A86" s="1">
        <v>27713</v>
      </c>
      <c r="B86" s="28">
        <v>-3.0976631329927042</v>
      </c>
      <c r="C86" s="28">
        <v>-0.15410723682943678</v>
      </c>
      <c r="D86" s="28" t="e">
        <v>#N/A</v>
      </c>
      <c r="E86" s="28" t="e">
        <v>#N/A</v>
      </c>
      <c r="F86" s="28">
        <v>-4.2000000000000011</v>
      </c>
      <c r="G86" s="28" t="e">
        <v>#N/A</v>
      </c>
      <c r="H86" s="28" t="e">
        <v>#N/A</v>
      </c>
      <c r="I86" s="28">
        <v>-1.2133127850637866</v>
      </c>
      <c r="J86" s="28">
        <v>1.9606741015064837</v>
      </c>
      <c r="K86" s="28">
        <v>1.0096233921984918</v>
      </c>
      <c r="L86" s="28" t="e">
        <v>#N/A</v>
      </c>
      <c r="M86" s="28" t="e">
        <v>#N/A</v>
      </c>
      <c r="N86" s="28" t="e">
        <v>#N/A</v>
      </c>
      <c r="O86" s="28" t="e">
        <v>#N/A</v>
      </c>
      <c r="P86" s="28" t="e">
        <v>#N/A</v>
      </c>
      <c r="Q86" s="28" t="e">
        <v>#N/A</v>
      </c>
      <c r="R86" s="28" t="e">
        <v>#N/A</v>
      </c>
      <c r="S86" s="28">
        <v>-3.6090354377866589</v>
      </c>
      <c r="V86" s="28"/>
      <c r="W86" s="28"/>
    </row>
    <row r="87" spans="1:23" x14ac:dyDescent="0.25">
      <c r="A87" s="1">
        <v>27805</v>
      </c>
      <c r="B87" s="28">
        <v>-1.6662779482905916</v>
      </c>
      <c r="C87" s="28">
        <v>1.499150747489709</v>
      </c>
      <c r="D87" s="28" t="e">
        <v>#N/A</v>
      </c>
      <c r="E87" s="28" t="e">
        <v>#N/A</v>
      </c>
      <c r="F87" s="28">
        <v>-3.0666666666666682</v>
      </c>
      <c r="G87" s="28" t="e">
        <v>#N/A</v>
      </c>
      <c r="H87" s="28" t="e">
        <v>#N/A</v>
      </c>
      <c r="I87" s="28">
        <v>1.5792792849449455E-2</v>
      </c>
      <c r="J87" s="28">
        <v>3.4312848603437232</v>
      </c>
      <c r="K87" s="28">
        <v>2.0461016549394415</v>
      </c>
      <c r="L87" s="28" t="e">
        <v>#N/A</v>
      </c>
      <c r="M87" s="28" t="e">
        <v>#N/A</v>
      </c>
      <c r="N87" s="28" t="e">
        <v>#N/A</v>
      </c>
      <c r="O87" s="28" t="e">
        <v>#N/A</v>
      </c>
      <c r="P87" s="28" t="e">
        <v>#N/A</v>
      </c>
      <c r="Q87" s="28" t="e">
        <v>#N/A</v>
      </c>
      <c r="R87" s="28" t="e">
        <v>#N/A</v>
      </c>
      <c r="S87" s="28">
        <v>-2.8621612338133247</v>
      </c>
      <c r="V87" s="28"/>
      <c r="W87" s="28"/>
    </row>
    <row r="88" spans="1:23" x14ac:dyDescent="0.25">
      <c r="A88" s="1">
        <v>27895</v>
      </c>
      <c r="B88" s="28">
        <v>-1.698099230079807</v>
      </c>
      <c r="C88" s="28">
        <v>1.704059364594988</v>
      </c>
      <c r="D88" s="28" t="e">
        <v>#N/A</v>
      </c>
      <c r="E88" s="28" t="e">
        <v>#N/A</v>
      </c>
      <c r="F88" s="28">
        <v>-2.7133333333333347</v>
      </c>
      <c r="G88" s="28" t="e">
        <v>#N/A</v>
      </c>
      <c r="H88" s="28" t="e">
        <v>#N/A</v>
      </c>
      <c r="I88" s="28">
        <v>0.6996899445359066</v>
      </c>
      <c r="J88" s="28">
        <v>3.4755733963561193</v>
      </c>
      <c r="K88" s="28">
        <v>2.4794481726918765</v>
      </c>
      <c r="L88" s="28" t="e">
        <v>#N/A</v>
      </c>
      <c r="M88" s="28" t="e">
        <v>#N/A</v>
      </c>
      <c r="N88" s="28" t="e">
        <v>#N/A</v>
      </c>
      <c r="O88" s="28" t="e">
        <v>#N/A</v>
      </c>
      <c r="P88" s="28" t="e">
        <v>#N/A</v>
      </c>
      <c r="Q88" s="28" t="e">
        <v>#N/A</v>
      </c>
      <c r="R88" s="28" t="e">
        <v>#N/A</v>
      </c>
      <c r="S88" s="28">
        <v>-2.3705953658506616</v>
      </c>
      <c r="V88" s="28"/>
      <c r="W88" s="28"/>
    </row>
    <row r="89" spans="1:23" x14ac:dyDescent="0.25">
      <c r="A89" s="1">
        <v>27987</v>
      </c>
      <c r="B89" s="28">
        <v>-1.9288439387255725</v>
      </c>
      <c r="C89" s="28">
        <v>1.649387152803889</v>
      </c>
      <c r="D89" s="28" t="e">
        <v>#N/A</v>
      </c>
      <c r="E89" s="28" t="e">
        <v>#N/A</v>
      </c>
      <c r="F89" s="28">
        <v>-3.0266666666666673</v>
      </c>
      <c r="G89" s="28" t="e">
        <v>#N/A</v>
      </c>
      <c r="H89" s="28" t="e">
        <v>#N/A</v>
      </c>
      <c r="I89" s="28">
        <v>0.78526271649597668</v>
      </c>
      <c r="J89" s="28">
        <v>3.653592569007551</v>
      </c>
      <c r="K89" s="28">
        <v>2.9897976562277844</v>
      </c>
      <c r="L89" s="28" t="e">
        <v>#N/A</v>
      </c>
      <c r="M89" s="28" t="e">
        <v>#N/A</v>
      </c>
      <c r="N89" s="28" t="e">
        <v>#N/A</v>
      </c>
      <c r="O89" s="28" t="e">
        <v>#N/A</v>
      </c>
      <c r="P89" s="28" t="e">
        <v>#N/A</v>
      </c>
      <c r="Q89" s="28" t="e">
        <v>#N/A</v>
      </c>
      <c r="R89" s="28" t="e">
        <v>#N/A</v>
      </c>
      <c r="S89" s="28">
        <v>-2.3465103196386536</v>
      </c>
      <c r="V89" s="28"/>
      <c r="W89" s="28"/>
    </row>
    <row r="90" spans="1:23" x14ac:dyDescent="0.25">
      <c r="A90" s="1">
        <v>28079</v>
      </c>
      <c r="B90" s="28">
        <v>-1.9944562940834458</v>
      </c>
      <c r="C90" s="28">
        <v>1.8143482639348636</v>
      </c>
      <c r="D90" s="28" t="e">
        <v>#N/A</v>
      </c>
      <c r="E90" s="28" t="e">
        <v>#N/A</v>
      </c>
      <c r="F90" s="28">
        <v>-3.0933333333333337</v>
      </c>
      <c r="G90" s="28" t="e">
        <v>#N/A</v>
      </c>
      <c r="H90" s="28" t="e">
        <v>#N/A</v>
      </c>
      <c r="I90" s="28">
        <v>1.1143071021489472</v>
      </c>
      <c r="J90" s="28">
        <v>3.9024333034351817</v>
      </c>
      <c r="K90" s="28">
        <v>3.2749201449833603</v>
      </c>
      <c r="L90" s="28" t="e">
        <v>#N/A</v>
      </c>
      <c r="M90" s="28" t="e">
        <v>#N/A</v>
      </c>
      <c r="N90" s="28" t="e">
        <v>#N/A</v>
      </c>
      <c r="O90" s="28" t="e">
        <v>#N/A</v>
      </c>
      <c r="P90" s="28" t="e">
        <v>#N/A</v>
      </c>
      <c r="Q90" s="28" t="e">
        <v>#N/A</v>
      </c>
      <c r="R90" s="28" t="e">
        <v>#N/A</v>
      </c>
      <c r="S90" s="28">
        <v>-2.5355056225386647</v>
      </c>
      <c r="V90" s="28"/>
      <c r="W90" s="28"/>
    </row>
    <row r="91" spans="1:23" x14ac:dyDescent="0.25">
      <c r="A91" s="1">
        <v>28171</v>
      </c>
      <c r="B91" s="28">
        <v>-1.6337634720314009</v>
      </c>
      <c r="C91" s="28">
        <v>2.6060145334209057</v>
      </c>
      <c r="D91" s="28" t="e">
        <v>#N/A</v>
      </c>
      <c r="E91" s="28" t="e">
        <v>#N/A</v>
      </c>
      <c r="F91" s="28">
        <v>-2.5399999999999991</v>
      </c>
      <c r="G91" s="28" t="e">
        <v>#N/A</v>
      </c>
      <c r="H91" s="28" t="e">
        <v>#N/A</v>
      </c>
      <c r="I91" s="28">
        <v>2.023646594736519</v>
      </c>
      <c r="J91" s="28">
        <v>4.8856187205507116</v>
      </c>
      <c r="K91" s="28">
        <v>4.0077637190870341</v>
      </c>
      <c r="L91" s="28" t="e">
        <v>#N/A</v>
      </c>
      <c r="M91" s="28" t="e">
        <v>#N/A</v>
      </c>
      <c r="N91" s="28" t="e">
        <v>#N/A</v>
      </c>
      <c r="O91" s="28" t="e">
        <v>#N/A</v>
      </c>
      <c r="P91" s="28" t="e">
        <v>#N/A</v>
      </c>
      <c r="Q91" s="28" t="e">
        <v>#N/A</v>
      </c>
      <c r="R91" s="28" t="e">
        <v>#N/A</v>
      </c>
      <c r="S91" s="28">
        <v>-2.2459572633280089</v>
      </c>
      <c r="V91" s="28"/>
      <c r="W91" s="28"/>
    </row>
    <row r="92" spans="1:23" x14ac:dyDescent="0.25">
      <c r="A92" s="1">
        <v>28260</v>
      </c>
      <c r="B92" s="28">
        <v>-0.54028856949288107</v>
      </c>
      <c r="C92" s="28">
        <v>3.7154867266145386</v>
      </c>
      <c r="D92" s="28" t="e">
        <v>#N/A</v>
      </c>
      <c r="E92" s="28" t="e">
        <v>#N/A</v>
      </c>
      <c r="F92" s="28">
        <v>-1.8066666666666649</v>
      </c>
      <c r="G92" s="28" t="e">
        <v>#N/A</v>
      </c>
      <c r="H92" s="28" t="e">
        <v>#N/A</v>
      </c>
      <c r="I92" s="28">
        <v>2.6131938934671304</v>
      </c>
      <c r="J92" s="28">
        <v>5.768962478891317</v>
      </c>
      <c r="K92" s="28">
        <v>4.4912118301811148</v>
      </c>
      <c r="L92" s="28" t="e">
        <v>#N/A</v>
      </c>
      <c r="M92" s="28" t="e">
        <v>#N/A</v>
      </c>
      <c r="N92" s="28" t="e">
        <v>#N/A</v>
      </c>
      <c r="O92" s="28" t="e">
        <v>#N/A</v>
      </c>
      <c r="P92" s="28" t="e">
        <v>#N/A</v>
      </c>
      <c r="Q92" s="28" t="e">
        <v>#N/A</v>
      </c>
      <c r="R92" s="28" t="e">
        <v>#N/A</v>
      </c>
      <c r="S92" s="28">
        <v>-1.3026002996426627</v>
      </c>
      <c r="V92" s="28"/>
      <c r="W92" s="28"/>
    </row>
    <row r="93" spans="1:23" x14ac:dyDescent="0.25">
      <c r="A93" s="1">
        <v>28352</v>
      </c>
      <c r="B93" s="28">
        <v>0.42141291199237696</v>
      </c>
      <c r="C93" s="28">
        <v>4.6865649947373242</v>
      </c>
      <c r="D93" s="28" t="e">
        <v>#N/A</v>
      </c>
      <c r="E93" s="28" t="e">
        <v>#N/A</v>
      </c>
      <c r="F93" s="28">
        <v>-1.3199999999999985</v>
      </c>
      <c r="G93" s="28" t="e">
        <v>#N/A</v>
      </c>
      <c r="H93" s="28" t="e">
        <v>#N/A</v>
      </c>
      <c r="I93" s="28">
        <v>3.3386904240593775</v>
      </c>
      <c r="J93" s="28">
        <v>6.630248479569202</v>
      </c>
      <c r="K93" s="28">
        <v>5.404438474117816</v>
      </c>
      <c r="L93" s="28" t="e">
        <v>#N/A</v>
      </c>
      <c r="M93" s="28" t="e">
        <v>#N/A</v>
      </c>
      <c r="N93" s="28" t="e">
        <v>#N/A</v>
      </c>
      <c r="O93" s="28" t="e">
        <v>#N/A</v>
      </c>
      <c r="P93" s="28" t="e">
        <v>#N/A</v>
      </c>
      <c r="Q93" s="28" t="e">
        <v>#N/A</v>
      </c>
      <c r="R93" s="28" t="e">
        <v>#N/A</v>
      </c>
      <c r="S93" s="28">
        <v>-1.0804263031466661</v>
      </c>
      <c r="V93" s="28"/>
      <c r="W93" s="28"/>
    </row>
    <row r="94" spans="1:23" x14ac:dyDescent="0.25">
      <c r="A94" s="1">
        <v>28444</v>
      </c>
      <c r="B94" s="28">
        <v>-0.41768335275690494</v>
      </c>
      <c r="C94" s="28">
        <v>3.9446011730629618</v>
      </c>
      <c r="D94" s="28" t="e">
        <v>#N/A</v>
      </c>
      <c r="E94" s="28" t="e">
        <v>#N/A</v>
      </c>
      <c r="F94" s="28">
        <v>-0.8533333333333335</v>
      </c>
      <c r="G94" s="28" t="e">
        <v>#N/A</v>
      </c>
      <c r="H94" s="28" t="e">
        <v>#N/A</v>
      </c>
      <c r="I94" s="28">
        <v>3.9864877987086462</v>
      </c>
      <c r="J94" s="28">
        <v>5.9115582842178576</v>
      </c>
      <c r="K94" s="28">
        <v>5.8540862449766937</v>
      </c>
      <c r="L94" s="28" t="e">
        <v>#N/A</v>
      </c>
      <c r="M94" s="28" t="e">
        <v>#N/A</v>
      </c>
      <c r="N94" s="28" t="e">
        <v>#N/A</v>
      </c>
      <c r="O94" s="28" t="e">
        <v>#N/A</v>
      </c>
      <c r="P94" s="28" t="e">
        <v>#N/A</v>
      </c>
      <c r="Q94" s="28" t="e">
        <v>#N/A</v>
      </c>
      <c r="R94" s="28" t="e">
        <v>#N/A</v>
      </c>
      <c r="S94" s="28">
        <v>-0.20428108160000136</v>
      </c>
      <c r="V94" s="28"/>
      <c r="W94" s="28"/>
    </row>
    <row r="95" spans="1:23" x14ac:dyDescent="0.25">
      <c r="A95" s="1">
        <v>28536</v>
      </c>
      <c r="B95" s="28">
        <v>-0.94991456238254224</v>
      </c>
      <c r="C95" s="28">
        <v>3.1461756822077738</v>
      </c>
      <c r="D95" s="28" t="e">
        <v>#N/A</v>
      </c>
      <c r="E95" s="28" t="e">
        <v>#N/A</v>
      </c>
      <c r="F95" s="28">
        <v>-0.18666666666666565</v>
      </c>
      <c r="G95" s="28" t="e">
        <v>#N/A</v>
      </c>
      <c r="H95" s="28" t="e">
        <v>#N/A</v>
      </c>
      <c r="I95" s="28">
        <v>4.1680409659711035</v>
      </c>
      <c r="J95" s="28">
        <v>5.224406787660353</v>
      </c>
      <c r="K95" s="28">
        <v>6.0459537105633832</v>
      </c>
      <c r="L95" s="28" t="e">
        <v>#N/A</v>
      </c>
      <c r="M95" s="28" t="e">
        <v>#N/A</v>
      </c>
      <c r="N95" s="28" t="e">
        <v>#N/A</v>
      </c>
      <c r="O95" s="28" t="e">
        <v>#N/A</v>
      </c>
      <c r="P95" s="28" t="e">
        <v>#N/A</v>
      </c>
      <c r="Q95" s="28" t="e">
        <v>#N/A</v>
      </c>
      <c r="R95" s="28" t="e">
        <v>#N/A</v>
      </c>
      <c r="S95" s="28">
        <v>0.20504160665598192</v>
      </c>
      <c r="V95" s="28"/>
      <c r="W95" s="28"/>
    </row>
    <row r="96" spans="1:23" x14ac:dyDescent="0.25">
      <c r="A96" s="1">
        <v>28625</v>
      </c>
      <c r="B96" s="28">
        <v>1.9906897163760893</v>
      </c>
      <c r="C96" s="28">
        <v>6.0766357704100811</v>
      </c>
      <c r="D96" s="28" t="e">
        <v>#N/A</v>
      </c>
      <c r="E96" s="28" t="e">
        <v>#N/A</v>
      </c>
      <c r="F96" s="28">
        <v>0.48000000000000043</v>
      </c>
      <c r="G96" s="28" t="e">
        <v>#N/A</v>
      </c>
      <c r="H96" s="28" t="e">
        <v>#N/A</v>
      </c>
      <c r="I96" s="28">
        <v>4.7113839479763335</v>
      </c>
      <c r="J96" s="28">
        <v>7.7227427543218035</v>
      </c>
      <c r="K96" s="28">
        <v>6.5429471763022491</v>
      </c>
      <c r="L96" s="28" t="e">
        <v>#N/A</v>
      </c>
      <c r="M96" s="28" t="e">
        <v>#N/A</v>
      </c>
      <c r="N96" s="28" t="e">
        <v>#N/A</v>
      </c>
      <c r="O96" s="28" t="e">
        <v>#N/A</v>
      </c>
      <c r="P96" s="28" t="e">
        <v>#N/A</v>
      </c>
      <c r="Q96" s="28" t="e">
        <v>#N/A</v>
      </c>
      <c r="R96" s="28" t="e">
        <v>#N/A</v>
      </c>
      <c r="S96" s="28">
        <v>1.0809413082666737</v>
      </c>
      <c r="V96" s="28"/>
      <c r="W96" s="28"/>
    </row>
    <row r="97" spans="1:23" x14ac:dyDescent="0.25">
      <c r="A97" s="1">
        <v>28717</v>
      </c>
      <c r="B97" s="28">
        <v>2.1121565548691414</v>
      </c>
      <c r="C97" s="28">
        <v>6.2797498016117848</v>
      </c>
      <c r="D97" s="28" t="e">
        <v>#N/A</v>
      </c>
      <c r="E97" s="28" t="e">
        <v>#N/A</v>
      </c>
      <c r="F97" s="28">
        <v>0.41333333333333222</v>
      </c>
      <c r="G97" s="28" t="e">
        <v>#N/A</v>
      </c>
      <c r="H97" s="28" t="e">
        <v>#N/A</v>
      </c>
      <c r="I97" s="28">
        <v>5.0642667228806975</v>
      </c>
      <c r="J97" s="28">
        <v>7.9219070947010515</v>
      </c>
      <c r="K97" s="28">
        <v>7.1092870150949228</v>
      </c>
      <c r="L97" s="28" t="e">
        <v>#N/A</v>
      </c>
      <c r="M97" s="28" t="e">
        <v>#N/A</v>
      </c>
      <c r="N97" s="28" t="e">
        <v>#N/A</v>
      </c>
      <c r="O97" s="28" t="e">
        <v>#N/A</v>
      </c>
      <c r="P97" s="28" t="e">
        <v>#N/A</v>
      </c>
      <c r="Q97" s="28" t="e">
        <v>#N/A</v>
      </c>
      <c r="R97" s="28" t="e">
        <v>#N/A</v>
      </c>
      <c r="S97" s="28">
        <v>1.0234717289599899</v>
      </c>
      <c r="V97" s="28"/>
      <c r="W97" s="28"/>
    </row>
    <row r="98" spans="1:23" x14ac:dyDescent="0.25">
      <c r="A98" s="1">
        <v>28809</v>
      </c>
      <c r="B98" s="28">
        <v>2.5688127496831377</v>
      </c>
      <c r="C98" s="28">
        <v>6.6115922911618314</v>
      </c>
      <c r="D98" s="28" t="e">
        <v>#N/A</v>
      </c>
      <c r="E98" s="28" t="e">
        <v>#N/A</v>
      </c>
      <c r="F98" s="28">
        <v>0.68000000000000149</v>
      </c>
      <c r="G98" s="28" t="e">
        <v>#N/A</v>
      </c>
      <c r="H98" s="28" t="e">
        <v>#N/A</v>
      </c>
      <c r="I98" s="28">
        <v>5.2285932238059676</v>
      </c>
      <c r="J98" s="28">
        <v>8.1518298482859315</v>
      </c>
      <c r="K98" s="28">
        <v>7.4587991194195222</v>
      </c>
      <c r="L98" s="28" t="e">
        <v>#N/A</v>
      </c>
      <c r="M98" s="28" t="e">
        <v>#N/A</v>
      </c>
      <c r="N98" s="28" t="e">
        <v>#N/A</v>
      </c>
      <c r="O98" s="28" t="e">
        <v>#N/A</v>
      </c>
      <c r="P98" s="28" t="e">
        <v>#N/A</v>
      </c>
      <c r="Q98" s="28" t="e">
        <v>#N/A</v>
      </c>
      <c r="R98" s="28" t="e">
        <v>#N/A</v>
      </c>
      <c r="S98" s="28">
        <v>1.5660089003733475</v>
      </c>
      <c r="V98" s="28"/>
      <c r="W98" s="28"/>
    </row>
    <row r="99" spans="1:23" x14ac:dyDescent="0.25">
      <c r="A99" s="1">
        <v>28901</v>
      </c>
      <c r="B99" s="28">
        <v>1.8272347622651361</v>
      </c>
      <c r="C99" s="28">
        <v>5.9973865694231385</v>
      </c>
      <c r="D99" s="28" t="e">
        <v>#N/A</v>
      </c>
      <c r="E99" s="28" t="e">
        <v>#N/A</v>
      </c>
      <c r="F99" s="28">
        <v>0.74666666666666615</v>
      </c>
      <c r="G99" s="28" t="e">
        <v>#N/A</v>
      </c>
      <c r="H99" s="28" t="e">
        <v>#N/A</v>
      </c>
      <c r="I99" s="28">
        <v>5.3585360440311547</v>
      </c>
      <c r="J99" s="28">
        <v>7.1479276284252924</v>
      </c>
      <c r="K99" s="28">
        <v>7.2110664050894115</v>
      </c>
      <c r="L99" s="28" t="e">
        <v>#N/A</v>
      </c>
      <c r="M99" s="28" t="e">
        <v>#N/A</v>
      </c>
      <c r="N99" s="28" t="e">
        <v>#N/A</v>
      </c>
      <c r="O99" s="28" t="e">
        <v>#N/A</v>
      </c>
      <c r="P99" s="28" t="e">
        <v>#N/A</v>
      </c>
      <c r="Q99" s="28" t="e">
        <v>#N/A</v>
      </c>
      <c r="R99" s="28" t="e">
        <v>#N/A</v>
      </c>
      <c r="S99" s="28">
        <v>1.8419193843839992</v>
      </c>
      <c r="V99" s="28"/>
      <c r="W99" s="28"/>
    </row>
    <row r="100" spans="1:23" x14ac:dyDescent="0.25">
      <c r="A100" s="1">
        <v>28990</v>
      </c>
      <c r="B100" s="28">
        <v>1.0558783401306961</v>
      </c>
      <c r="C100" s="28">
        <v>5.4917078274635456</v>
      </c>
      <c r="D100" s="28" t="e">
        <v>#N/A</v>
      </c>
      <c r="E100" s="28" t="e">
        <v>#N/A</v>
      </c>
      <c r="F100" s="28">
        <v>1.0600000000000023</v>
      </c>
      <c r="G100" s="28" t="e">
        <v>#N/A</v>
      </c>
      <c r="H100" s="28" t="e">
        <v>#N/A</v>
      </c>
      <c r="I100" s="28">
        <v>5.7226206749671711</v>
      </c>
      <c r="J100" s="28">
        <v>7.546722055664544</v>
      </c>
      <c r="K100" s="28">
        <v>8.0980405613800031</v>
      </c>
      <c r="L100" s="28" t="e">
        <v>#N/A</v>
      </c>
      <c r="M100" s="28" t="e">
        <v>#N/A</v>
      </c>
      <c r="N100" s="28" t="e">
        <v>#N/A</v>
      </c>
      <c r="O100" s="28" t="e">
        <v>#N/A</v>
      </c>
      <c r="P100" s="28" t="e">
        <v>#N/A</v>
      </c>
      <c r="Q100" s="28" t="e">
        <v>#N/A</v>
      </c>
      <c r="R100" s="28" t="e">
        <v>#N/A</v>
      </c>
      <c r="S100" s="28">
        <v>1.3052729966266838</v>
      </c>
      <c r="V100" s="28"/>
      <c r="W100" s="28"/>
    </row>
    <row r="101" spans="1:23" x14ac:dyDescent="0.25">
      <c r="A101" s="1">
        <v>29082</v>
      </c>
      <c r="B101" s="28">
        <v>0.97688633222571142</v>
      </c>
      <c r="C101" s="28">
        <v>5.5255422835929249</v>
      </c>
      <c r="D101" s="28" t="e">
        <v>#N/A</v>
      </c>
      <c r="E101" s="28" t="e">
        <v>#N/A</v>
      </c>
      <c r="F101" s="28">
        <v>0.72666666666666657</v>
      </c>
      <c r="G101" s="28" t="e">
        <v>#N/A</v>
      </c>
      <c r="H101" s="28" t="e">
        <v>#N/A</v>
      </c>
      <c r="I101" s="28">
        <v>5.4301686999785836</v>
      </c>
      <c r="J101" s="28">
        <v>7.4469693699919537</v>
      </c>
      <c r="K101" s="28">
        <v>7.5319711898922996</v>
      </c>
      <c r="L101" s="28" t="e">
        <v>#N/A</v>
      </c>
      <c r="M101" s="28" t="e">
        <v>#N/A</v>
      </c>
      <c r="N101" s="28" t="e">
        <v>#N/A</v>
      </c>
      <c r="O101" s="28" t="e">
        <v>#N/A</v>
      </c>
      <c r="P101" s="28" t="e">
        <v>#N/A</v>
      </c>
      <c r="Q101" s="28" t="e">
        <v>#N/A</v>
      </c>
      <c r="R101" s="28" t="e">
        <v>#N/A</v>
      </c>
      <c r="S101" s="28">
        <v>1.3146480949046833</v>
      </c>
      <c r="V101" s="28"/>
      <c r="W101" s="28"/>
    </row>
    <row r="102" spans="1:23" x14ac:dyDescent="0.25">
      <c r="A102" s="1">
        <v>29174</v>
      </c>
      <c r="B102" s="28">
        <v>0.462751718709981</v>
      </c>
      <c r="C102" s="28">
        <v>4.8931956008016106</v>
      </c>
      <c r="D102" s="28" t="e">
        <v>#N/A</v>
      </c>
      <c r="E102" s="28" t="e">
        <v>#N/A</v>
      </c>
      <c r="F102" s="28">
        <v>0.50666666666666771</v>
      </c>
      <c r="G102" s="28" t="e">
        <v>#N/A</v>
      </c>
      <c r="H102" s="28" t="e">
        <v>#N/A</v>
      </c>
      <c r="I102" s="28">
        <v>5.1628089875679759</v>
      </c>
      <c r="J102" s="28">
        <v>6.9211648249402815</v>
      </c>
      <c r="K102" s="28">
        <v>7.2970493311223823</v>
      </c>
      <c r="L102" s="28" t="e">
        <v>#N/A</v>
      </c>
      <c r="M102" s="28" t="e">
        <v>#N/A</v>
      </c>
      <c r="N102" s="28" t="e">
        <v>#N/A</v>
      </c>
      <c r="O102" s="28" t="e">
        <v>#N/A</v>
      </c>
      <c r="P102" s="28" t="e">
        <v>#N/A</v>
      </c>
      <c r="Q102" s="28" t="e">
        <v>#N/A</v>
      </c>
      <c r="R102" s="28" t="e">
        <v>#N/A</v>
      </c>
      <c r="S102" s="28">
        <v>1.244796335220002</v>
      </c>
      <c r="V102" s="28"/>
      <c r="W102" s="28"/>
    </row>
    <row r="103" spans="1:23" x14ac:dyDescent="0.25">
      <c r="A103" s="1">
        <v>29266</v>
      </c>
      <c r="B103" s="28">
        <v>8.111227191501616E-2</v>
      </c>
      <c r="C103" s="28">
        <v>4.2421013660511422</v>
      </c>
      <c r="D103" s="28" t="e">
        <v>#N/A</v>
      </c>
      <c r="E103" s="28" t="e">
        <v>#N/A</v>
      </c>
      <c r="F103" s="28">
        <v>-0.16000000000000014</v>
      </c>
      <c r="G103" s="28" t="e">
        <v>#N/A</v>
      </c>
      <c r="H103" s="28" t="e">
        <v>#N/A</v>
      </c>
      <c r="I103" s="28">
        <v>4.1661015617168058</v>
      </c>
      <c r="J103" s="28">
        <v>6.5491126051577888</v>
      </c>
      <c r="K103" s="28">
        <v>6.7857684266055305</v>
      </c>
      <c r="L103" s="28" t="e">
        <v>#N/A</v>
      </c>
      <c r="M103" s="28" t="e">
        <v>#N/A</v>
      </c>
      <c r="N103" s="28" t="e">
        <v>#N/A</v>
      </c>
      <c r="O103" s="28" t="e">
        <v>#N/A</v>
      </c>
      <c r="P103" s="28" t="e">
        <v>#N/A</v>
      </c>
      <c r="Q103" s="28" t="e">
        <v>#N/A</v>
      </c>
      <c r="R103" s="28" t="e">
        <v>#N/A</v>
      </c>
      <c r="S103" s="28">
        <v>0.8543733255999939</v>
      </c>
      <c r="V103" s="28"/>
      <c r="W103" s="28"/>
    </row>
    <row r="104" spans="1:23" x14ac:dyDescent="0.25">
      <c r="A104" s="1">
        <v>29356</v>
      </c>
      <c r="B104" s="28">
        <v>-2.587061299766316</v>
      </c>
      <c r="C104" s="28">
        <v>1.4790992176106359</v>
      </c>
      <c r="D104" s="28" t="e">
        <v>#N/A</v>
      </c>
      <c r="E104" s="28" t="e">
        <v>#N/A</v>
      </c>
      <c r="F104" s="28">
        <v>-2.2466666666666661</v>
      </c>
      <c r="G104" s="28" t="e">
        <v>#N/A</v>
      </c>
      <c r="H104" s="28" t="e">
        <v>#N/A</v>
      </c>
      <c r="I104" s="28">
        <v>2.4477696976788419</v>
      </c>
      <c r="J104" s="28">
        <v>3.9159031046489026</v>
      </c>
      <c r="K104" s="28">
        <v>5.1316318965601706</v>
      </c>
      <c r="L104" s="28" t="e">
        <v>#N/A</v>
      </c>
      <c r="M104" s="28" t="e">
        <v>#N/A</v>
      </c>
      <c r="N104" s="28" t="e">
        <v>#N/A</v>
      </c>
      <c r="O104" s="28" t="e">
        <v>#N/A</v>
      </c>
      <c r="P104" s="28" t="e">
        <v>#N/A</v>
      </c>
      <c r="Q104" s="28" t="e">
        <v>#N/A</v>
      </c>
      <c r="R104" s="28" t="e">
        <v>#N/A</v>
      </c>
      <c r="S104" s="28">
        <v>-0.88194973273732558</v>
      </c>
      <c r="V104" s="28"/>
      <c r="W104" s="28"/>
    </row>
    <row r="105" spans="1:23" x14ac:dyDescent="0.25">
      <c r="A105" s="1">
        <v>29448</v>
      </c>
      <c r="B105" s="28">
        <v>-3.2364998995080527</v>
      </c>
      <c r="C105" s="28">
        <v>0.66189849487664665</v>
      </c>
      <c r="D105" s="28" t="e">
        <v>#N/A</v>
      </c>
      <c r="E105" s="28" t="e">
        <v>#N/A</v>
      </c>
      <c r="F105" s="28">
        <v>-2.9333333333333336</v>
      </c>
      <c r="G105" s="28" t="e">
        <v>#N/A</v>
      </c>
      <c r="H105" s="28" t="e">
        <v>#N/A</v>
      </c>
      <c r="I105" s="28">
        <v>1.67475813762392</v>
      </c>
      <c r="J105" s="28">
        <v>2.9482880579097186</v>
      </c>
      <c r="K105" s="28">
        <v>4.0679950833703895</v>
      </c>
      <c r="L105" s="28" t="e">
        <v>#N/A</v>
      </c>
      <c r="M105" s="28" t="e">
        <v>#N/A</v>
      </c>
      <c r="N105" s="28" t="e">
        <v>#N/A</v>
      </c>
      <c r="O105" s="28" t="e">
        <v>#N/A</v>
      </c>
      <c r="P105" s="28" t="e">
        <v>#N/A</v>
      </c>
      <c r="Q105" s="28" t="e">
        <v>#N/A</v>
      </c>
      <c r="R105" s="28" t="e">
        <v>#N/A</v>
      </c>
      <c r="S105" s="28">
        <v>-1.6848212732133163</v>
      </c>
      <c r="V105" s="28"/>
      <c r="W105" s="28"/>
    </row>
    <row r="106" spans="1:23" x14ac:dyDescent="0.25">
      <c r="A106" s="1">
        <v>29540</v>
      </c>
      <c r="B106" s="28">
        <v>-1.996350791101116</v>
      </c>
      <c r="C106" s="28">
        <v>1.7862317311652818</v>
      </c>
      <c r="D106" s="28" t="e">
        <v>#N/A</v>
      </c>
      <c r="E106" s="28" t="e">
        <v>#N/A</v>
      </c>
      <c r="F106" s="28">
        <v>-2.3999999999999986</v>
      </c>
      <c r="G106" s="28" t="e">
        <v>#N/A</v>
      </c>
      <c r="H106" s="28" t="e">
        <v>#N/A</v>
      </c>
      <c r="I106" s="28">
        <v>1.8650953015295766</v>
      </c>
      <c r="J106" s="28">
        <v>4.146628256099433</v>
      </c>
      <c r="K106" s="28">
        <v>4.3178056654410337</v>
      </c>
      <c r="L106" s="28" t="e">
        <v>#N/A</v>
      </c>
      <c r="M106" s="28" t="e">
        <v>#N/A</v>
      </c>
      <c r="N106" s="28" t="e">
        <v>#N/A</v>
      </c>
      <c r="O106" s="28" t="e">
        <v>#N/A</v>
      </c>
      <c r="P106" s="28" t="e">
        <v>#N/A</v>
      </c>
      <c r="Q106" s="28" t="e">
        <v>#N/A</v>
      </c>
      <c r="R106" s="28" t="e">
        <v>#N/A</v>
      </c>
      <c r="S106" s="28">
        <v>-1.6081355131866673</v>
      </c>
      <c r="V106" s="28"/>
      <c r="W106" s="28"/>
    </row>
    <row r="107" spans="1:23" x14ac:dyDescent="0.25">
      <c r="A107" s="1">
        <v>29632</v>
      </c>
      <c r="B107" s="28">
        <v>-0.70447307948665983</v>
      </c>
      <c r="C107" s="28">
        <v>3.1705366927409271</v>
      </c>
      <c r="D107" s="28" t="e">
        <v>#N/A</v>
      </c>
      <c r="E107" s="28" t="e">
        <v>#N/A</v>
      </c>
      <c r="F107" s="28">
        <v>-2.4866666666666664</v>
      </c>
      <c r="G107" s="28" t="e">
        <v>#N/A</v>
      </c>
      <c r="H107" s="28" t="e">
        <v>#N/A</v>
      </c>
      <c r="I107" s="28">
        <v>2.1345891841265505</v>
      </c>
      <c r="J107" s="28">
        <v>5.4031666748845337</v>
      </c>
      <c r="K107" s="28">
        <v>4.5625768218397411</v>
      </c>
      <c r="L107" s="28" t="e">
        <v>#N/A</v>
      </c>
      <c r="M107" s="28" t="e">
        <v>#N/A</v>
      </c>
      <c r="N107" s="28" t="e">
        <v>#N/A</v>
      </c>
      <c r="O107" s="28" t="e">
        <v>#N/A</v>
      </c>
      <c r="P107" s="28" t="e">
        <v>#N/A</v>
      </c>
      <c r="Q107" s="28" t="e">
        <v>#N/A</v>
      </c>
      <c r="R107" s="28" t="e">
        <v>#N/A</v>
      </c>
      <c r="S107" s="28">
        <v>-1.2773240653833255</v>
      </c>
      <c r="V107" s="28"/>
      <c r="W107" s="28"/>
    </row>
    <row r="108" spans="1:23" x14ac:dyDescent="0.25">
      <c r="A108" s="1">
        <v>29721</v>
      </c>
      <c r="B108" s="28">
        <v>-2.0993073698754969</v>
      </c>
      <c r="C108" s="28">
        <v>1.7738367605381764</v>
      </c>
      <c r="D108" s="28" t="e">
        <v>#N/A</v>
      </c>
      <c r="E108" s="28" t="e">
        <v>#N/A</v>
      </c>
      <c r="F108" s="28">
        <v>-2.4399999999999995</v>
      </c>
      <c r="G108" s="28" t="e">
        <v>#N/A</v>
      </c>
      <c r="H108" s="28" t="e">
        <v>#N/A</v>
      </c>
      <c r="I108" s="28">
        <v>2.1836059060873421</v>
      </c>
      <c r="J108" s="28">
        <v>4.0228569764358104</v>
      </c>
      <c r="K108" s="28">
        <v>4.4115058443072872</v>
      </c>
      <c r="L108" s="28" t="e">
        <v>#N/A</v>
      </c>
      <c r="M108" s="28" t="e">
        <v>#N/A</v>
      </c>
      <c r="N108" s="28" t="e">
        <v>#N/A</v>
      </c>
      <c r="O108" s="28" t="e">
        <v>#N/A</v>
      </c>
      <c r="P108" s="28" t="e">
        <v>#N/A</v>
      </c>
      <c r="Q108" s="28" t="e">
        <v>#N/A</v>
      </c>
      <c r="R108" s="28" t="e">
        <v>#N/A</v>
      </c>
      <c r="S108" s="28">
        <v>-1.2129487170226696</v>
      </c>
      <c r="V108" s="28"/>
      <c r="W108" s="28"/>
    </row>
    <row r="109" spans="1:23" x14ac:dyDescent="0.25">
      <c r="A109" s="1">
        <v>29813</v>
      </c>
      <c r="B109" s="28">
        <v>-1.6209393215617864</v>
      </c>
      <c r="C109" s="28">
        <v>2.1656281847299335</v>
      </c>
      <c r="D109" s="28" t="e">
        <v>#N/A</v>
      </c>
      <c r="E109" s="28" t="e">
        <v>#N/A</v>
      </c>
      <c r="F109" s="28">
        <v>-2.4600000000000026</v>
      </c>
      <c r="G109" s="28" t="e">
        <v>#N/A</v>
      </c>
      <c r="H109" s="28" t="e">
        <v>#N/A</v>
      </c>
      <c r="I109" s="28">
        <v>2.06115439851372</v>
      </c>
      <c r="J109" s="28">
        <v>4.1511868379581536</v>
      </c>
      <c r="K109" s="28">
        <v>4.208255266438476</v>
      </c>
      <c r="L109" s="28" t="e">
        <v>#N/A</v>
      </c>
      <c r="M109" s="28" t="e">
        <v>#N/A</v>
      </c>
      <c r="N109" s="28" t="e">
        <v>#N/A</v>
      </c>
      <c r="O109" s="28" t="e">
        <v>#N/A</v>
      </c>
      <c r="P109" s="28" t="e">
        <v>#N/A</v>
      </c>
      <c r="Q109" s="28" t="e">
        <v>#N/A</v>
      </c>
      <c r="R109" s="28" t="e">
        <v>#N/A</v>
      </c>
      <c r="S109" s="28">
        <v>-2.214949273942679</v>
      </c>
      <c r="V109" s="28"/>
      <c r="W109" s="28"/>
    </row>
    <row r="110" spans="1:23" x14ac:dyDescent="0.25">
      <c r="A110" s="1">
        <v>29905</v>
      </c>
      <c r="B110" s="28">
        <v>-3.40348042824884</v>
      </c>
      <c r="C110" s="28">
        <v>0.35136397736044089</v>
      </c>
      <c r="D110" s="28" t="e">
        <v>#N/A</v>
      </c>
      <c r="E110" s="28" t="e">
        <v>#N/A</v>
      </c>
      <c r="F110" s="28">
        <v>-4.1466666666666683</v>
      </c>
      <c r="G110" s="28" t="e">
        <v>#N/A</v>
      </c>
      <c r="H110" s="28" t="e">
        <v>#N/A</v>
      </c>
      <c r="I110" s="28">
        <v>0.76504827266559516</v>
      </c>
      <c r="J110" s="28">
        <v>2.43485416631062</v>
      </c>
      <c r="K110" s="28">
        <v>3.1744850602714081</v>
      </c>
      <c r="L110" s="28" t="e">
        <v>#N/A</v>
      </c>
      <c r="M110" s="28" t="e">
        <v>#N/A</v>
      </c>
      <c r="N110" s="28" t="e">
        <v>#N/A</v>
      </c>
      <c r="O110" s="28" t="e">
        <v>#N/A</v>
      </c>
      <c r="P110" s="28" t="e">
        <v>#N/A</v>
      </c>
      <c r="Q110" s="28" t="e">
        <v>#N/A</v>
      </c>
      <c r="R110" s="28" t="e">
        <v>#N/A</v>
      </c>
      <c r="S110" s="28">
        <v>-3.2832511588373166</v>
      </c>
      <c r="V110" s="28"/>
      <c r="W110" s="28"/>
    </row>
    <row r="111" spans="1:23" x14ac:dyDescent="0.25">
      <c r="A111" s="1">
        <v>29997</v>
      </c>
      <c r="B111" s="28">
        <v>-5.6197710742109335</v>
      </c>
      <c r="C111" s="28">
        <v>-1.861617567010454</v>
      </c>
      <c r="D111" s="28" t="e">
        <v>#N/A</v>
      </c>
      <c r="E111" s="28" t="e">
        <v>#N/A</v>
      </c>
      <c r="F111" s="28">
        <v>-5.3666666666666671</v>
      </c>
      <c r="G111" s="28" t="e">
        <v>#N/A</v>
      </c>
      <c r="H111" s="28" t="e">
        <v>#N/A</v>
      </c>
      <c r="I111" s="28">
        <v>-0.32597189248301461</v>
      </c>
      <c r="J111" s="28">
        <v>0.12379631900079854</v>
      </c>
      <c r="K111" s="28">
        <v>1.7690291824154905</v>
      </c>
      <c r="L111" s="28" t="e">
        <v>#N/A</v>
      </c>
      <c r="M111" s="28" t="e">
        <v>#N/A</v>
      </c>
      <c r="N111" s="28" t="e">
        <v>#N/A</v>
      </c>
      <c r="O111" s="28" t="e">
        <v>#N/A</v>
      </c>
      <c r="P111" s="28" t="e">
        <v>#N/A</v>
      </c>
      <c r="Q111" s="28" t="e">
        <v>#N/A</v>
      </c>
      <c r="R111" s="28" t="e">
        <v>#N/A</v>
      </c>
      <c r="S111" s="28">
        <v>-4.2177639020066664</v>
      </c>
      <c r="V111" s="28"/>
      <c r="W111" s="28"/>
    </row>
    <row r="112" spans="1:23" x14ac:dyDescent="0.25">
      <c r="A112" s="1">
        <v>30086</v>
      </c>
      <c r="B112" s="28">
        <v>-5.9128866853863293</v>
      </c>
      <c r="C112" s="28">
        <v>-2.1891860162008117</v>
      </c>
      <c r="D112" s="28" t="e">
        <v>#N/A</v>
      </c>
      <c r="E112" s="28" t="e">
        <v>#N/A</v>
      </c>
      <c r="F112" s="28">
        <v>-6.5866666666666713</v>
      </c>
      <c r="G112" s="28" t="e">
        <v>#N/A</v>
      </c>
      <c r="H112" s="28" t="e">
        <v>#N/A</v>
      </c>
      <c r="I112" s="28">
        <v>-1.5452402649583625</v>
      </c>
      <c r="J112" s="28">
        <v>-0.34762640735936168</v>
      </c>
      <c r="K112" s="28">
        <v>0.49355786887588593</v>
      </c>
      <c r="L112" s="28" t="e">
        <v>#N/A</v>
      </c>
      <c r="M112" s="28" t="e">
        <v>#N/A</v>
      </c>
      <c r="N112" s="28" t="e">
        <v>#N/A</v>
      </c>
      <c r="O112" s="28" t="e">
        <v>#N/A</v>
      </c>
      <c r="P112" s="28" t="e">
        <v>#N/A</v>
      </c>
      <c r="Q112" s="28" t="e">
        <v>#N/A</v>
      </c>
      <c r="R112" s="28" t="e">
        <v>#N/A</v>
      </c>
      <c r="S112" s="28">
        <v>-4.8183800629026621</v>
      </c>
      <c r="V112" s="28"/>
      <c r="W112" s="28"/>
    </row>
    <row r="113" spans="1:23" x14ac:dyDescent="0.25">
      <c r="A113" s="1">
        <v>30178</v>
      </c>
      <c r="B113" s="28">
        <v>-6.9965325519497288</v>
      </c>
      <c r="C113" s="28">
        <v>-3.2334637236891952</v>
      </c>
      <c r="D113" s="28" t="e">
        <v>#N/A</v>
      </c>
      <c r="E113" s="28" t="e">
        <v>#N/A</v>
      </c>
      <c r="F113" s="28">
        <v>-7.5400000000000009</v>
      </c>
      <c r="G113" s="28" t="e">
        <v>#N/A</v>
      </c>
      <c r="H113" s="28" t="e">
        <v>#N/A</v>
      </c>
      <c r="I113" s="28">
        <v>-2.3935065836216332</v>
      </c>
      <c r="J113" s="28">
        <v>-1.0334622997492362</v>
      </c>
      <c r="K113" s="28">
        <v>4.2544919816251081E-2</v>
      </c>
      <c r="L113" s="28" t="e">
        <v>#N/A</v>
      </c>
      <c r="M113" s="28" t="e">
        <v>#N/A</v>
      </c>
      <c r="N113" s="28" t="e">
        <v>#N/A</v>
      </c>
      <c r="O113" s="28" t="e">
        <v>#N/A</v>
      </c>
      <c r="P113" s="28" t="e">
        <v>#N/A</v>
      </c>
      <c r="Q113" s="28" t="e">
        <v>#N/A</v>
      </c>
      <c r="R113" s="28" t="e">
        <v>#N/A</v>
      </c>
      <c r="S113" s="28">
        <v>-5.5516409490760168</v>
      </c>
      <c r="V113" s="28"/>
      <c r="W113" s="28"/>
    </row>
    <row r="114" spans="1:23" x14ac:dyDescent="0.25">
      <c r="A114" s="1">
        <v>30270</v>
      </c>
      <c r="B114" s="28">
        <v>-7.6850208600749363</v>
      </c>
      <c r="C114" s="28">
        <v>-3.7902300830986713</v>
      </c>
      <c r="D114" s="28" t="e">
        <v>#N/A</v>
      </c>
      <c r="E114" s="28" t="e">
        <v>#N/A</v>
      </c>
      <c r="F114" s="28">
        <v>-9.0933333333333319</v>
      </c>
      <c r="G114" s="28" t="e">
        <v>#N/A</v>
      </c>
      <c r="H114" s="28" t="e">
        <v>#N/A</v>
      </c>
      <c r="I114" s="28">
        <v>-3.6726438894419466</v>
      </c>
      <c r="J114" s="28">
        <v>-1.6439919623748651</v>
      </c>
      <c r="K114" s="28">
        <v>-1.1822275927984869</v>
      </c>
      <c r="L114" s="28" t="e">
        <v>#N/A</v>
      </c>
      <c r="M114" s="28" t="e">
        <v>#N/A</v>
      </c>
      <c r="N114" s="28" t="e">
        <v>#N/A</v>
      </c>
      <c r="O114" s="28" t="e">
        <v>#N/A</v>
      </c>
      <c r="P114" s="28" t="e">
        <v>#N/A</v>
      </c>
      <c r="Q114" s="28" t="e">
        <v>#N/A</v>
      </c>
      <c r="R114" s="28" t="e">
        <v>#N/A</v>
      </c>
      <c r="S114" s="28">
        <v>-6.5507360058240067</v>
      </c>
      <c r="V114" s="28"/>
      <c r="W114" s="28"/>
    </row>
    <row r="115" spans="1:23" x14ac:dyDescent="0.25">
      <c r="A115" s="1">
        <v>30362</v>
      </c>
      <c r="B115" s="28">
        <v>-7.1922735052995534</v>
      </c>
      <c r="C115" s="28">
        <v>-3.4401338458125088</v>
      </c>
      <c r="D115" s="28" t="e">
        <v>#N/A</v>
      </c>
      <c r="E115" s="28" t="e">
        <v>#N/A</v>
      </c>
      <c r="F115" s="28">
        <v>-8.5133333333333336</v>
      </c>
      <c r="G115" s="28" t="e">
        <v>#N/A</v>
      </c>
      <c r="H115" s="28" t="e">
        <v>#N/A</v>
      </c>
      <c r="I115" s="28">
        <v>-3.7035703048888777</v>
      </c>
      <c r="J115" s="28">
        <v>-1.3946568821192031</v>
      </c>
      <c r="K115" s="28">
        <v>-1.4088807299318375</v>
      </c>
      <c r="L115" s="28" t="e">
        <v>#N/A</v>
      </c>
      <c r="M115" s="28" t="e">
        <v>#N/A</v>
      </c>
      <c r="N115" s="28" t="e">
        <v>#N/A</v>
      </c>
      <c r="O115" s="28" t="e">
        <v>#N/A</v>
      </c>
      <c r="P115" s="28" t="e">
        <v>#N/A</v>
      </c>
      <c r="Q115" s="28" t="e">
        <v>#N/A</v>
      </c>
      <c r="R115" s="28" t="e">
        <v>#N/A</v>
      </c>
      <c r="S115" s="28">
        <v>-7.0821692289033251</v>
      </c>
      <c r="V115" s="28"/>
      <c r="W115" s="28"/>
    </row>
    <row r="116" spans="1:23" x14ac:dyDescent="0.25">
      <c r="A116" s="1">
        <v>30451</v>
      </c>
      <c r="B116" s="28">
        <v>-5.8255763542525543</v>
      </c>
      <c r="C116" s="28">
        <v>-2.0767105934846795</v>
      </c>
      <c r="D116" s="28" t="e">
        <v>#N/A</v>
      </c>
      <c r="E116" s="28" t="e">
        <v>#N/A</v>
      </c>
      <c r="F116" s="28">
        <v>-8.0666666666666664</v>
      </c>
      <c r="G116" s="28" t="e">
        <v>#N/A</v>
      </c>
      <c r="H116" s="28" t="e">
        <v>#N/A</v>
      </c>
      <c r="I116" s="28">
        <v>-3.6318374952903554</v>
      </c>
      <c r="J116" s="28">
        <v>-0.49597686415457504</v>
      </c>
      <c r="K116" s="28">
        <v>-1.8019897737946522</v>
      </c>
      <c r="L116" s="28" t="e">
        <v>#N/A</v>
      </c>
      <c r="M116" s="28" t="e">
        <v>#N/A</v>
      </c>
      <c r="N116" s="28" t="e">
        <v>#N/A</v>
      </c>
      <c r="O116" s="28" t="e">
        <v>#N/A</v>
      </c>
      <c r="P116" s="28" t="e">
        <v>#N/A</v>
      </c>
      <c r="Q116" s="28" t="e">
        <v>#N/A</v>
      </c>
      <c r="R116" s="28" t="e">
        <v>#N/A</v>
      </c>
      <c r="S116" s="28">
        <v>-6.612425802446694</v>
      </c>
      <c r="V116" s="28"/>
      <c r="W116" s="28"/>
    </row>
    <row r="117" spans="1:23" x14ac:dyDescent="0.25">
      <c r="A117" s="1">
        <v>30543</v>
      </c>
      <c r="B117" s="28">
        <v>-4.7126954997682997</v>
      </c>
      <c r="C117" s="28">
        <v>-1.0119111423371796</v>
      </c>
      <c r="D117" s="28" t="e">
        <v>#N/A</v>
      </c>
      <c r="E117" s="28" t="e">
        <v>#N/A</v>
      </c>
      <c r="F117" s="28">
        <v>-6.553333333333331</v>
      </c>
      <c r="G117" s="28" t="e">
        <v>#N/A</v>
      </c>
      <c r="H117" s="28" t="e">
        <v>#N/A</v>
      </c>
      <c r="I117" s="28">
        <v>-2.5505645148405414</v>
      </c>
      <c r="J117" s="28">
        <v>1.0963239427862455</v>
      </c>
      <c r="K117" s="28">
        <v>-0.26625740005874121</v>
      </c>
      <c r="L117" s="28" t="e">
        <v>#N/A</v>
      </c>
      <c r="M117" s="28" t="e">
        <v>#N/A</v>
      </c>
      <c r="N117" s="28" t="e">
        <v>#N/A</v>
      </c>
      <c r="O117" s="28" t="e">
        <v>#N/A</v>
      </c>
      <c r="P117" s="28" t="e">
        <v>#N/A</v>
      </c>
      <c r="Q117" s="28" t="e">
        <v>#N/A</v>
      </c>
      <c r="R117" s="28" t="e">
        <v>#N/A</v>
      </c>
      <c r="S117" s="28">
        <v>-5.2746390937253267</v>
      </c>
      <c r="V117" s="28"/>
      <c r="W117" s="28"/>
    </row>
    <row r="118" spans="1:23" x14ac:dyDescent="0.25">
      <c r="A118" s="1">
        <v>30635</v>
      </c>
      <c r="B118" s="28">
        <v>-3.5297239464804573</v>
      </c>
      <c r="C118" s="28">
        <v>3.7071512368626512E-2</v>
      </c>
      <c r="D118" s="28" t="e">
        <v>#N/A</v>
      </c>
      <c r="E118" s="28" t="e">
        <v>#N/A</v>
      </c>
      <c r="F118" s="28">
        <v>-4.8866666666666667</v>
      </c>
      <c r="G118" s="28" t="e">
        <v>#N/A</v>
      </c>
      <c r="H118" s="28" t="e">
        <v>#N/A</v>
      </c>
      <c r="I118" s="28">
        <v>-1.4807314919575241</v>
      </c>
      <c r="J118" s="28">
        <v>1.6421558924032014</v>
      </c>
      <c r="K118" s="28">
        <v>0.18025903537684584</v>
      </c>
      <c r="L118" s="28" t="e">
        <v>#N/A</v>
      </c>
      <c r="M118" s="28" t="e">
        <v>#N/A</v>
      </c>
      <c r="N118" s="28" t="e">
        <v>#N/A</v>
      </c>
      <c r="O118" s="28" t="e">
        <v>#N/A</v>
      </c>
      <c r="P118" s="28" t="e">
        <v>#N/A</v>
      </c>
      <c r="Q118" s="28" t="e">
        <v>#N/A</v>
      </c>
      <c r="R118" s="28" t="e">
        <v>#N/A</v>
      </c>
      <c r="S118" s="28">
        <v>-4.6556081714053619</v>
      </c>
      <c r="V118" s="28"/>
      <c r="W118" s="28"/>
    </row>
    <row r="119" spans="1:23" x14ac:dyDescent="0.25">
      <c r="A119" s="1">
        <v>30727</v>
      </c>
      <c r="B119" s="28">
        <v>-2.4828528345841878</v>
      </c>
      <c r="C119" s="28">
        <v>1.207367201194959</v>
      </c>
      <c r="D119" s="28" t="e">
        <v>#N/A</v>
      </c>
      <c r="E119" s="28" t="e">
        <v>#N/A</v>
      </c>
      <c r="F119" s="28">
        <v>-3.5733333333333341</v>
      </c>
      <c r="G119" s="28" t="e">
        <v>#N/A</v>
      </c>
      <c r="H119" s="28" t="e">
        <v>#N/A</v>
      </c>
      <c r="I119" s="28">
        <v>-0.10238479233710684</v>
      </c>
      <c r="J119" s="28">
        <v>2.7537436205056149</v>
      </c>
      <c r="K119" s="28">
        <v>1.4637536273799157</v>
      </c>
      <c r="L119" s="28" t="e">
        <v>#N/A</v>
      </c>
      <c r="M119" s="28" t="e">
        <v>#N/A</v>
      </c>
      <c r="N119" s="28" t="e">
        <v>#N/A</v>
      </c>
      <c r="O119" s="28" t="e">
        <v>#N/A</v>
      </c>
      <c r="P119" s="28" t="e">
        <v>#N/A</v>
      </c>
      <c r="Q119" s="28" t="e">
        <v>#N/A</v>
      </c>
      <c r="R119" s="28" t="e">
        <v>#N/A</v>
      </c>
      <c r="S119" s="28">
        <v>-4.1143776269439911</v>
      </c>
      <c r="V119" s="28"/>
      <c r="W119" s="28"/>
    </row>
    <row r="120" spans="1:23" x14ac:dyDescent="0.25">
      <c r="A120" s="1">
        <v>30817</v>
      </c>
      <c r="B120" s="28">
        <v>-1.6686118740759617</v>
      </c>
      <c r="C120" s="28">
        <v>2.1990632381109645</v>
      </c>
      <c r="D120" s="28" t="e">
        <v>#N/A</v>
      </c>
      <c r="E120" s="28" t="e">
        <v>#N/A</v>
      </c>
      <c r="F120" s="28">
        <v>-2.7266666666666666</v>
      </c>
      <c r="G120" s="28" t="e">
        <v>#N/A</v>
      </c>
      <c r="H120" s="28" t="e">
        <v>#N/A</v>
      </c>
      <c r="I120" s="28">
        <v>1.1084445633844844</v>
      </c>
      <c r="J120" s="28">
        <v>3.7237808705828215</v>
      </c>
      <c r="K120" s="28">
        <v>2.7083782597315853</v>
      </c>
      <c r="L120" s="28" t="e">
        <v>#N/A</v>
      </c>
      <c r="M120" s="28" t="e">
        <v>#N/A</v>
      </c>
      <c r="N120" s="28" t="e">
        <v>#N/A</v>
      </c>
      <c r="O120" s="28" t="e">
        <v>#N/A</v>
      </c>
      <c r="P120" s="28" t="e">
        <v>#N/A</v>
      </c>
      <c r="Q120" s="28" t="e">
        <v>#N/A</v>
      </c>
      <c r="R120" s="28" t="e">
        <v>#N/A</v>
      </c>
      <c r="S120" s="28">
        <v>-3.0377319484873482</v>
      </c>
      <c r="V120" s="28"/>
      <c r="W120" s="28"/>
    </row>
    <row r="121" spans="1:23" x14ac:dyDescent="0.25">
      <c r="A121" s="1">
        <v>30909</v>
      </c>
      <c r="B121" s="28">
        <v>-1.6044987902209649</v>
      </c>
      <c r="C121" s="28">
        <v>2.1665699025547354</v>
      </c>
      <c r="D121" s="28" t="e">
        <v>#N/A</v>
      </c>
      <c r="E121" s="28" t="e">
        <v>#N/A</v>
      </c>
      <c r="F121" s="28">
        <v>-2.7466666666666679</v>
      </c>
      <c r="G121" s="28" t="e">
        <v>#N/A</v>
      </c>
      <c r="H121" s="28" t="e">
        <v>#N/A</v>
      </c>
      <c r="I121" s="28">
        <v>1.1371070703852411</v>
      </c>
      <c r="J121" s="28">
        <v>3.3997934452410195</v>
      </c>
      <c r="K121" s="28">
        <v>2.7380292386167504</v>
      </c>
      <c r="L121" s="28" t="e">
        <v>#N/A</v>
      </c>
      <c r="M121" s="28" t="e">
        <v>#N/A</v>
      </c>
      <c r="N121" s="28" t="e">
        <v>#N/A</v>
      </c>
      <c r="O121" s="28" t="e">
        <v>#N/A</v>
      </c>
      <c r="P121" s="28" t="e">
        <v>#N/A</v>
      </c>
      <c r="Q121" s="28" t="e">
        <v>#N/A</v>
      </c>
      <c r="R121" s="28" t="e">
        <v>#N/A</v>
      </c>
      <c r="S121" s="28">
        <v>-3.0920702232919837</v>
      </c>
      <c r="V121" s="28"/>
      <c r="W121" s="28"/>
    </row>
    <row r="122" spans="1:23" x14ac:dyDescent="0.25">
      <c r="A122" s="1">
        <v>31001</v>
      </c>
      <c r="B122" s="28">
        <v>-1.687140773110668</v>
      </c>
      <c r="C122" s="28">
        <v>1.8984472766539404</v>
      </c>
      <c r="D122" s="28" t="e">
        <v>#N/A</v>
      </c>
      <c r="E122" s="28" t="e">
        <v>#N/A</v>
      </c>
      <c r="F122" s="28">
        <v>-2.5000000000000018</v>
      </c>
      <c r="G122" s="28" t="e">
        <v>#N/A</v>
      </c>
      <c r="H122" s="28" t="e">
        <v>#N/A</v>
      </c>
      <c r="I122" s="28">
        <v>1.1681591659998283</v>
      </c>
      <c r="J122" s="28">
        <v>2.7870882417543026</v>
      </c>
      <c r="K122" s="28">
        <v>2.558923334037388</v>
      </c>
      <c r="L122" s="28" t="e">
        <v>#N/A</v>
      </c>
      <c r="M122" s="28" t="e">
        <v>#N/A</v>
      </c>
      <c r="N122" s="28" t="e">
        <v>#N/A</v>
      </c>
      <c r="O122" s="28" t="e">
        <v>#N/A</v>
      </c>
      <c r="P122" s="28" t="e">
        <v>#N/A</v>
      </c>
      <c r="Q122" s="28" t="e">
        <v>#N/A</v>
      </c>
      <c r="R122" s="28" t="e">
        <v>#N/A</v>
      </c>
      <c r="S122" s="28">
        <v>-3.0771105342700054</v>
      </c>
      <c r="V122" s="28"/>
      <c r="W122" s="28"/>
    </row>
    <row r="123" spans="1:23" x14ac:dyDescent="0.25">
      <c r="A123" s="1">
        <v>31093</v>
      </c>
      <c r="B123" s="28">
        <v>-1.6223190286509024</v>
      </c>
      <c r="C123" s="28">
        <v>2.1530154047600147</v>
      </c>
      <c r="D123" s="28" t="e">
        <v>#N/A</v>
      </c>
      <c r="E123" s="28" t="e">
        <v>#N/A</v>
      </c>
      <c r="F123" s="28">
        <v>-2.3866666666666667</v>
      </c>
      <c r="G123" s="28" t="e">
        <v>#N/A</v>
      </c>
      <c r="H123" s="28" t="e">
        <v>#N/A</v>
      </c>
      <c r="I123" s="28">
        <v>1.4835234619405657</v>
      </c>
      <c r="J123" s="28">
        <v>3.4546526344201327</v>
      </c>
      <c r="K123" s="28">
        <v>3.3573647522573911</v>
      </c>
      <c r="L123" s="28" t="e">
        <v>#N/A</v>
      </c>
      <c r="M123" s="28" t="e">
        <v>#N/A</v>
      </c>
      <c r="N123" s="28" t="e">
        <v>#N/A</v>
      </c>
      <c r="O123" s="28" t="e">
        <v>#N/A</v>
      </c>
      <c r="P123" s="28" t="e">
        <v>#N/A</v>
      </c>
      <c r="Q123" s="28" t="e">
        <v>#N/A</v>
      </c>
      <c r="R123" s="28" t="e">
        <v>#N/A</v>
      </c>
      <c r="S123" s="28">
        <v>-2.7925575586853029</v>
      </c>
      <c r="V123" s="28"/>
      <c r="W123" s="28"/>
    </row>
    <row r="124" spans="1:23" x14ac:dyDescent="0.25">
      <c r="A124" s="1">
        <v>31182</v>
      </c>
      <c r="B124" s="28">
        <v>-1.640865415968416</v>
      </c>
      <c r="C124" s="28">
        <v>2.1606876831776463</v>
      </c>
      <c r="D124" s="28" t="e">
        <v>#N/A</v>
      </c>
      <c r="E124" s="28" t="e">
        <v>#N/A</v>
      </c>
      <c r="F124" s="28">
        <v>-2.5399999999999991</v>
      </c>
      <c r="G124" s="28" t="e">
        <v>#N/A</v>
      </c>
      <c r="H124" s="28" t="e">
        <v>#N/A</v>
      </c>
      <c r="I124" s="28">
        <v>1.3042066993081676</v>
      </c>
      <c r="J124" s="28">
        <v>3.1659986727876581</v>
      </c>
      <c r="K124" s="28">
        <v>2.8974886960449933</v>
      </c>
      <c r="L124" s="28" t="e">
        <v>#N/A</v>
      </c>
      <c r="M124" s="28" t="e">
        <v>#N/A</v>
      </c>
      <c r="N124" s="28" t="e">
        <v>#N/A</v>
      </c>
      <c r="O124" s="28" t="e">
        <v>#N/A</v>
      </c>
      <c r="P124" s="28" t="e">
        <v>#N/A</v>
      </c>
      <c r="Q124" s="28" t="e">
        <v>#N/A</v>
      </c>
      <c r="R124" s="28" t="e">
        <v>#N/A</v>
      </c>
      <c r="S124" s="28">
        <v>-3.0381043653080013</v>
      </c>
      <c r="V124" s="28"/>
      <c r="W124" s="28"/>
    </row>
    <row r="125" spans="1:23" x14ac:dyDescent="0.25">
      <c r="A125" s="1">
        <v>31274</v>
      </c>
      <c r="B125" s="28">
        <v>-1.0223879958987014</v>
      </c>
      <c r="C125" s="28">
        <v>2.7138304525542587</v>
      </c>
      <c r="D125" s="28" t="e">
        <v>#N/A</v>
      </c>
      <c r="E125" s="28" t="e">
        <v>#N/A</v>
      </c>
      <c r="F125" s="28">
        <v>-2.3600000000000012</v>
      </c>
      <c r="G125" s="28" t="e">
        <v>#N/A</v>
      </c>
      <c r="H125" s="28" t="e">
        <v>#N/A</v>
      </c>
      <c r="I125" s="28">
        <v>1.3672149536512084</v>
      </c>
      <c r="J125" s="28">
        <v>3.5639381430919199</v>
      </c>
      <c r="K125" s="28">
        <v>3.000346836136293</v>
      </c>
      <c r="L125" s="28" t="e">
        <v>#N/A</v>
      </c>
      <c r="M125" s="28" t="e">
        <v>#N/A</v>
      </c>
      <c r="N125" s="28" t="e">
        <v>#N/A</v>
      </c>
      <c r="O125" s="28" t="e">
        <v>#N/A</v>
      </c>
      <c r="P125" s="28" t="e">
        <v>#N/A</v>
      </c>
      <c r="Q125" s="28" t="e">
        <v>#N/A</v>
      </c>
      <c r="R125" s="28" t="e">
        <v>#N/A</v>
      </c>
      <c r="S125" s="28">
        <v>-3.0801006162426603</v>
      </c>
      <c r="V125" s="28"/>
      <c r="W125" s="28"/>
    </row>
    <row r="126" spans="1:23" x14ac:dyDescent="0.25">
      <c r="A126" s="1">
        <v>31366</v>
      </c>
      <c r="B126" s="28">
        <v>-1.1539552973578067</v>
      </c>
      <c r="C126" s="28">
        <v>2.4531848947526869</v>
      </c>
      <c r="D126" s="28" t="e">
        <v>#N/A</v>
      </c>
      <c r="E126" s="28" t="e">
        <v>#N/A</v>
      </c>
      <c r="F126" s="28">
        <v>-2.0466666666666686</v>
      </c>
      <c r="G126" s="28" t="e">
        <v>#N/A</v>
      </c>
      <c r="H126" s="28" t="e">
        <v>#N/A</v>
      </c>
      <c r="I126" s="28">
        <v>1.3736498460942084</v>
      </c>
      <c r="J126" s="28">
        <v>2.9937566392779855</v>
      </c>
      <c r="K126" s="28">
        <v>2.6315348680613386</v>
      </c>
      <c r="L126" s="28" t="e">
        <v>#N/A</v>
      </c>
      <c r="M126" s="28" t="e">
        <v>#N/A</v>
      </c>
      <c r="N126" s="28" t="e">
        <v>#N/A</v>
      </c>
      <c r="O126" s="28" t="e">
        <v>#N/A</v>
      </c>
      <c r="P126" s="28" t="e">
        <v>#N/A</v>
      </c>
      <c r="Q126" s="28" t="e">
        <v>#N/A</v>
      </c>
      <c r="R126" s="28" t="e">
        <v>#N/A</v>
      </c>
      <c r="S126" s="28">
        <v>-2.6515547234086654</v>
      </c>
      <c r="V126" s="28"/>
      <c r="W126" s="28"/>
    </row>
    <row r="127" spans="1:23" x14ac:dyDescent="0.25">
      <c r="A127" s="1">
        <v>31458</v>
      </c>
      <c r="B127" s="28">
        <v>-1.0855079606470019</v>
      </c>
      <c r="C127" s="28">
        <v>2.4339520267569639</v>
      </c>
      <c r="D127" s="28" t="e">
        <v>#N/A</v>
      </c>
      <c r="E127" s="28" t="e">
        <v>#N/A</v>
      </c>
      <c r="F127" s="28">
        <v>-2.0666666666666682</v>
      </c>
      <c r="G127" s="28" t="e">
        <v>#N/A</v>
      </c>
      <c r="H127" s="28" t="e">
        <v>#N/A</v>
      </c>
      <c r="I127" s="28">
        <v>1.2824182413184104</v>
      </c>
      <c r="J127" s="28">
        <v>2.8943000674226265</v>
      </c>
      <c r="K127" s="28">
        <v>2.4640375333017577</v>
      </c>
      <c r="L127" s="28" t="e">
        <v>#N/A</v>
      </c>
      <c r="M127" s="28" t="e">
        <v>#N/A</v>
      </c>
      <c r="N127" s="28" t="e">
        <v>#N/A</v>
      </c>
      <c r="O127" s="28" t="e">
        <v>#N/A</v>
      </c>
      <c r="P127" s="28" t="e">
        <v>#N/A</v>
      </c>
      <c r="Q127" s="28" t="e">
        <v>#N/A</v>
      </c>
      <c r="R127" s="28" t="e">
        <v>#N/A</v>
      </c>
      <c r="S127" s="28">
        <v>-2.6188031054666538</v>
      </c>
      <c r="V127" s="28"/>
      <c r="W127" s="28"/>
    </row>
    <row r="128" spans="1:23" x14ac:dyDescent="0.25">
      <c r="A128" s="1">
        <v>31547</v>
      </c>
      <c r="B128" s="28">
        <v>-1.4788678668041098</v>
      </c>
      <c r="C128" s="28">
        <v>2.0004122475406656</v>
      </c>
      <c r="D128" s="28" t="e">
        <v>#N/A</v>
      </c>
      <c r="E128" s="28" t="e">
        <v>#N/A</v>
      </c>
      <c r="F128" s="28">
        <v>-2.3533333333333335</v>
      </c>
      <c r="G128" s="28" t="e">
        <v>#N/A</v>
      </c>
      <c r="H128" s="28" t="e">
        <v>#N/A</v>
      </c>
      <c r="I128" s="28">
        <v>0.9443132915072141</v>
      </c>
      <c r="J128" s="28">
        <v>2.1502634496667374</v>
      </c>
      <c r="K128" s="28">
        <v>1.7133652341172461</v>
      </c>
      <c r="L128" s="28" t="e">
        <v>#N/A</v>
      </c>
      <c r="M128" s="28" t="e">
        <v>#N/A</v>
      </c>
      <c r="N128" s="28" t="e">
        <v>#N/A</v>
      </c>
      <c r="O128" s="28" t="e">
        <v>#N/A</v>
      </c>
      <c r="P128" s="28" t="e">
        <v>#N/A</v>
      </c>
      <c r="Q128" s="28" t="e">
        <v>#N/A</v>
      </c>
      <c r="R128" s="28" t="e">
        <v>#N/A</v>
      </c>
      <c r="S128" s="28">
        <v>-2.5815132497846918</v>
      </c>
      <c r="V128" s="28"/>
      <c r="W128" s="28"/>
    </row>
    <row r="129" spans="1:23" x14ac:dyDescent="0.25">
      <c r="A129" s="1">
        <v>31639</v>
      </c>
      <c r="B129" s="28">
        <v>-1.367549339764865</v>
      </c>
      <c r="C129" s="28">
        <v>1.9939341040263552</v>
      </c>
      <c r="D129" s="28" t="e">
        <v>#N/A</v>
      </c>
      <c r="E129" s="28" t="e">
        <v>#N/A</v>
      </c>
      <c r="F129" s="28">
        <v>-1.9933333333333323</v>
      </c>
      <c r="G129" s="28" t="e">
        <v>#N/A</v>
      </c>
      <c r="H129" s="28" t="e">
        <v>#N/A</v>
      </c>
      <c r="I129" s="28">
        <v>0.89247087034154227</v>
      </c>
      <c r="J129" s="28">
        <v>2.0599819103585428</v>
      </c>
      <c r="K129" s="28">
        <v>1.3898006865264758</v>
      </c>
      <c r="L129" s="28" t="e">
        <v>#N/A</v>
      </c>
      <c r="M129" s="28" t="e">
        <v>#N/A</v>
      </c>
      <c r="N129" s="28" t="e">
        <v>#N/A</v>
      </c>
      <c r="O129" s="28" t="e">
        <v>#N/A</v>
      </c>
      <c r="P129" s="28" t="e">
        <v>#N/A</v>
      </c>
      <c r="Q129" s="28" t="e">
        <v>#N/A</v>
      </c>
      <c r="R129" s="28" t="e">
        <v>#N/A</v>
      </c>
      <c r="S129" s="28">
        <v>-2.285862971676039</v>
      </c>
      <c r="V129" s="28"/>
      <c r="W129" s="28"/>
    </row>
    <row r="130" spans="1:23" x14ac:dyDescent="0.25">
      <c r="A130" s="1">
        <v>31731</v>
      </c>
      <c r="B130" s="28">
        <v>-1.6565478050189091</v>
      </c>
      <c r="C130" s="28">
        <v>1.5421934986733332</v>
      </c>
      <c r="D130" s="28" t="e">
        <v>#N/A</v>
      </c>
      <c r="E130" s="28" t="e">
        <v>#N/A</v>
      </c>
      <c r="F130" s="28">
        <v>-1.7466666666666661</v>
      </c>
      <c r="G130" s="28" t="e">
        <v>#N/A</v>
      </c>
      <c r="H130" s="28" t="e">
        <v>#N/A</v>
      </c>
      <c r="I130" s="28">
        <v>0.75768076498788517</v>
      </c>
      <c r="J130" s="28">
        <v>1.6465060527491864</v>
      </c>
      <c r="K130" s="28">
        <v>1.1604586112534943</v>
      </c>
      <c r="L130" s="28" t="e">
        <v>#N/A</v>
      </c>
      <c r="M130" s="28" t="e">
        <v>#N/A</v>
      </c>
      <c r="N130" s="28" t="e">
        <v>#N/A</v>
      </c>
      <c r="O130" s="28" t="e">
        <v>#N/A</v>
      </c>
      <c r="P130" s="28" t="e">
        <v>#N/A</v>
      </c>
      <c r="Q130" s="28" t="e">
        <v>#N/A</v>
      </c>
      <c r="R130" s="28" t="e">
        <v>#N/A</v>
      </c>
      <c r="S130" s="28">
        <v>-2.1718598884373108</v>
      </c>
      <c r="V130" s="28"/>
      <c r="W130" s="28"/>
    </row>
    <row r="131" spans="1:23" x14ac:dyDescent="0.25">
      <c r="A131" s="1">
        <v>31823</v>
      </c>
      <c r="B131" s="28">
        <v>-1.7293479030373593</v>
      </c>
      <c r="C131" s="28">
        <v>1.3230153097753579</v>
      </c>
      <c r="D131" s="28" t="e">
        <v>#N/A</v>
      </c>
      <c r="E131" s="28" t="e">
        <v>#N/A</v>
      </c>
      <c r="F131" s="28">
        <v>-1.2999999999999972</v>
      </c>
      <c r="G131" s="28" t="e">
        <v>#N/A</v>
      </c>
      <c r="H131" s="28" t="e">
        <v>#N/A</v>
      </c>
      <c r="I131" s="28">
        <v>0.89470204379057705</v>
      </c>
      <c r="J131" s="28">
        <v>1.2558962769212523</v>
      </c>
      <c r="K131" s="28">
        <v>0.90936693007911806</v>
      </c>
      <c r="L131" s="28" t="e">
        <v>#N/A</v>
      </c>
      <c r="M131" s="28" t="e">
        <v>#N/A</v>
      </c>
      <c r="N131" s="28" t="e">
        <v>#N/A</v>
      </c>
      <c r="O131" s="28" t="e">
        <v>#N/A</v>
      </c>
      <c r="P131" s="28" t="e">
        <v>#N/A</v>
      </c>
      <c r="Q131" s="28" t="e">
        <v>#N/A</v>
      </c>
      <c r="R131" s="28" t="e">
        <v>#N/A</v>
      </c>
      <c r="S131" s="28">
        <v>-1.985686842800007</v>
      </c>
      <c r="V131" s="28"/>
      <c r="W131" s="28"/>
    </row>
    <row r="132" spans="1:23" x14ac:dyDescent="0.25">
      <c r="A132" s="1">
        <v>31912</v>
      </c>
      <c r="B132" s="28">
        <v>-1.4633290300306603</v>
      </c>
      <c r="C132" s="28">
        <v>1.4161128059149446</v>
      </c>
      <c r="D132" s="28" t="e">
        <v>#N/A</v>
      </c>
      <c r="E132" s="28" t="e">
        <v>#N/A</v>
      </c>
      <c r="F132" s="28">
        <v>-0.67333333333333378</v>
      </c>
      <c r="G132" s="28" t="e">
        <v>#N/A</v>
      </c>
      <c r="H132" s="28" t="e">
        <v>#N/A</v>
      </c>
      <c r="I132" s="28">
        <v>1.2221372875672785</v>
      </c>
      <c r="J132" s="28">
        <v>1.4010902567190202</v>
      </c>
      <c r="K132" s="28">
        <v>1.2104447174148678</v>
      </c>
      <c r="L132" s="28" t="e">
        <v>#N/A</v>
      </c>
      <c r="M132" s="28" t="e">
        <v>#N/A</v>
      </c>
      <c r="N132" s="28" t="e">
        <v>#N/A</v>
      </c>
      <c r="O132" s="28" t="e">
        <v>#N/A</v>
      </c>
      <c r="P132" s="28" t="e">
        <v>#N/A</v>
      </c>
      <c r="Q132" s="28" t="e">
        <v>#N/A</v>
      </c>
      <c r="R132" s="28" t="e">
        <v>#N/A</v>
      </c>
      <c r="S132" s="28">
        <v>-1.4736058201353188</v>
      </c>
      <c r="V132" s="28"/>
      <c r="W132" s="28"/>
    </row>
    <row r="133" spans="1:23" x14ac:dyDescent="0.25">
      <c r="A133" s="1">
        <v>32004</v>
      </c>
      <c r="B133" s="28">
        <v>-1.3911222407169086</v>
      </c>
      <c r="C133" s="28">
        <v>1.0034355276793008</v>
      </c>
      <c r="D133" s="28" t="e">
        <v>#N/A</v>
      </c>
      <c r="E133" s="28" t="e">
        <v>#N/A</v>
      </c>
      <c r="F133" s="28">
        <v>-0.16000000000000014</v>
      </c>
      <c r="G133" s="28" t="e">
        <v>#N/A</v>
      </c>
      <c r="H133" s="28" t="e">
        <v>#N/A</v>
      </c>
      <c r="I133" s="28">
        <v>1.2101876637912277</v>
      </c>
      <c r="J133" s="28">
        <v>0.77835920920386947</v>
      </c>
      <c r="K133" s="28">
        <v>1.0435247322050927</v>
      </c>
      <c r="L133" s="28" t="e">
        <v>#N/A</v>
      </c>
      <c r="M133" s="28" t="e">
        <v>#N/A</v>
      </c>
      <c r="N133" s="28" t="e">
        <v>#N/A</v>
      </c>
      <c r="O133" s="28" t="e">
        <v>#N/A</v>
      </c>
      <c r="P133" s="28" t="e">
        <v>#N/A</v>
      </c>
      <c r="Q133" s="28" t="e">
        <v>#N/A</v>
      </c>
      <c r="R133" s="28" t="e">
        <v>#N/A</v>
      </c>
      <c r="S133" s="28">
        <v>-1.1422683607466695</v>
      </c>
      <c r="V133" s="28"/>
      <c r="W133" s="28"/>
    </row>
    <row r="134" spans="1:23" x14ac:dyDescent="0.25">
      <c r="A134" s="1">
        <v>32096</v>
      </c>
      <c r="B134" s="28">
        <v>-0.48163559159251812</v>
      </c>
      <c r="C134" s="28">
        <v>1.5316368810846612</v>
      </c>
      <c r="D134" s="28" t="e">
        <v>#N/A</v>
      </c>
      <c r="E134" s="28" t="e">
        <v>#N/A</v>
      </c>
      <c r="F134" s="28">
        <v>0.13333333333333464</v>
      </c>
      <c r="G134" s="28" t="e">
        <v>#N/A</v>
      </c>
      <c r="H134" s="28" t="e">
        <v>#N/A</v>
      </c>
      <c r="I134" s="28">
        <v>1.188476436859867</v>
      </c>
      <c r="J134" s="28">
        <v>1.1243301842291462</v>
      </c>
      <c r="K134" s="28">
        <v>0.97690176601797241</v>
      </c>
      <c r="L134" s="28" t="e">
        <v>#N/A</v>
      </c>
      <c r="M134" s="28" t="e">
        <v>#N/A</v>
      </c>
      <c r="N134" s="28" t="e">
        <v>#N/A</v>
      </c>
      <c r="O134" s="28" t="e">
        <v>#N/A</v>
      </c>
      <c r="P134" s="28" t="e">
        <v>#N/A</v>
      </c>
      <c r="Q134" s="28" t="e">
        <v>#N/A</v>
      </c>
      <c r="R134" s="28" t="e">
        <v>#N/A</v>
      </c>
      <c r="S134" s="28">
        <v>-0.81790294716000744</v>
      </c>
      <c r="V134" s="28"/>
      <c r="W134" s="28"/>
    </row>
    <row r="135" spans="1:23" x14ac:dyDescent="0.25">
      <c r="A135" s="1">
        <v>32188</v>
      </c>
      <c r="B135" s="28">
        <v>-0.73508157498596061</v>
      </c>
      <c r="C135" s="28">
        <v>0.91234415991264517</v>
      </c>
      <c r="D135" s="28" t="e">
        <v>#N/A</v>
      </c>
      <c r="E135" s="28" t="e">
        <v>#N/A</v>
      </c>
      <c r="F135" s="28">
        <v>0.37999999999999901</v>
      </c>
      <c r="G135" s="28" t="e">
        <v>#N/A</v>
      </c>
      <c r="H135" s="28" t="e">
        <v>#N/A</v>
      </c>
      <c r="I135" s="28">
        <v>1.1312895088017338</v>
      </c>
      <c r="J135" s="28">
        <v>0.35164951444285714</v>
      </c>
      <c r="K135" s="28">
        <v>0.7660946985860928</v>
      </c>
      <c r="L135" s="28" t="e">
        <v>#N/A</v>
      </c>
      <c r="M135" s="28" t="e">
        <v>#N/A</v>
      </c>
      <c r="N135" s="28" t="e">
        <v>#N/A</v>
      </c>
      <c r="O135" s="28" t="e">
        <v>#N/A</v>
      </c>
      <c r="P135" s="28" t="e">
        <v>#N/A</v>
      </c>
      <c r="Q135" s="28" t="e">
        <v>#N/A</v>
      </c>
      <c r="R135" s="28" t="e">
        <v>#N/A</v>
      </c>
      <c r="S135" s="28">
        <v>-0.74053380572601668</v>
      </c>
      <c r="V135" s="28"/>
      <c r="W135" s="28"/>
    </row>
    <row r="136" spans="1:23" x14ac:dyDescent="0.25">
      <c r="A136" s="1">
        <v>32278</v>
      </c>
      <c r="B136" s="28">
        <v>-0.19781627316099684</v>
      </c>
      <c r="C136" s="28">
        <v>1.1932562404413585</v>
      </c>
      <c r="D136" s="28" t="e">
        <v>#N/A</v>
      </c>
      <c r="E136" s="28" t="e">
        <v>#N/A</v>
      </c>
      <c r="F136" s="28">
        <v>0.80666666666666842</v>
      </c>
      <c r="G136" s="28" t="e">
        <v>#N/A</v>
      </c>
      <c r="H136" s="28" t="e">
        <v>#N/A</v>
      </c>
      <c r="I136" s="28">
        <v>1.2267314568224794</v>
      </c>
      <c r="J136" s="28">
        <v>0.73872719717141377</v>
      </c>
      <c r="K136" s="28">
        <v>0.94265078847899098</v>
      </c>
      <c r="L136" s="28" t="e">
        <v>#N/A</v>
      </c>
      <c r="M136" s="28" t="e">
        <v>#N/A</v>
      </c>
      <c r="N136" s="28" t="e">
        <v>#N/A</v>
      </c>
      <c r="O136" s="28" t="e">
        <v>#N/A</v>
      </c>
      <c r="P136" s="28" t="e">
        <v>#N/A</v>
      </c>
      <c r="Q136" s="28" t="e">
        <v>#N/A</v>
      </c>
      <c r="R136" s="28" t="e">
        <v>#N/A</v>
      </c>
      <c r="S136" s="28">
        <v>-0.53655126940066111</v>
      </c>
      <c r="V136" s="28"/>
      <c r="W136" s="28"/>
    </row>
    <row r="137" spans="1:23" x14ac:dyDescent="0.25">
      <c r="A137" s="1">
        <v>32370</v>
      </c>
      <c r="B137" s="28">
        <v>-0.36838465462680342</v>
      </c>
      <c r="C137" s="28">
        <v>0.77828226990901461</v>
      </c>
      <c r="D137" s="28" t="e">
        <v>#N/A</v>
      </c>
      <c r="E137" s="28" t="e">
        <v>#N/A</v>
      </c>
      <c r="F137" s="28">
        <v>0.7666666666666675</v>
      </c>
      <c r="G137" s="28" t="e">
        <v>#N/A</v>
      </c>
      <c r="H137" s="28" t="e">
        <v>#N/A</v>
      </c>
      <c r="I137" s="28">
        <v>1.2106517479131682</v>
      </c>
      <c r="J137" s="28">
        <v>0.30785517597319367</v>
      </c>
      <c r="K137" s="28">
        <v>0.94831236857377554</v>
      </c>
      <c r="L137" s="28" t="e">
        <v>#N/A</v>
      </c>
      <c r="M137" s="28" t="e">
        <v>#N/A</v>
      </c>
      <c r="N137" s="28" t="e">
        <v>#N/A</v>
      </c>
      <c r="O137" s="28" t="e">
        <v>#N/A</v>
      </c>
      <c r="P137" s="28" t="e">
        <v>#N/A</v>
      </c>
      <c r="Q137" s="28" t="e">
        <v>#N/A</v>
      </c>
      <c r="R137" s="28" t="e">
        <v>#N/A</v>
      </c>
      <c r="S137" s="28">
        <v>-0.25934171061665268</v>
      </c>
      <c r="V137" s="28"/>
      <c r="W137" s="28"/>
    </row>
    <row r="138" spans="1:23" x14ac:dyDescent="0.25">
      <c r="A138" s="1">
        <v>32462</v>
      </c>
      <c r="B138" s="28">
        <v>0.20412488304498208</v>
      </c>
      <c r="C138" s="28">
        <v>0.84792622201787093</v>
      </c>
      <c r="D138" s="28" t="e">
        <v>#N/A</v>
      </c>
      <c r="E138" s="28" t="e">
        <v>#N/A</v>
      </c>
      <c r="F138" s="28">
        <v>0.99333333333333407</v>
      </c>
      <c r="G138" s="28" t="e">
        <v>#N/A</v>
      </c>
      <c r="H138" s="28" t="e">
        <v>#N/A</v>
      </c>
      <c r="I138" s="28">
        <v>1.0048525981670959</v>
      </c>
      <c r="J138" s="28">
        <v>0.21672329903964721</v>
      </c>
      <c r="K138" s="28">
        <v>0.78275844354483048</v>
      </c>
      <c r="L138" s="28" t="e">
        <v>#N/A</v>
      </c>
      <c r="M138" s="28" t="e">
        <v>#N/A</v>
      </c>
      <c r="N138" s="28" t="e">
        <v>#N/A</v>
      </c>
      <c r="O138" s="28" t="e">
        <v>#N/A</v>
      </c>
      <c r="P138" s="28" t="e">
        <v>#N/A</v>
      </c>
      <c r="Q138" s="28" t="e">
        <v>#N/A</v>
      </c>
      <c r="R138" s="28" t="e">
        <v>#N/A</v>
      </c>
      <c r="S138" s="28">
        <v>9.1053783495993912E-2</v>
      </c>
      <c r="V138" s="28"/>
      <c r="W138" s="28"/>
    </row>
    <row r="139" spans="1:23" x14ac:dyDescent="0.25">
      <c r="A139" s="1">
        <v>32554</v>
      </c>
      <c r="B139" s="28">
        <v>0.47579065330658649</v>
      </c>
      <c r="C139" s="28">
        <v>0.93704646225314059</v>
      </c>
      <c r="D139" s="28" t="e">
        <v>#N/A</v>
      </c>
      <c r="E139" s="28" t="e">
        <v>#N/A</v>
      </c>
      <c r="F139" s="28">
        <v>1.2199999999999989</v>
      </c>
      <c r="G139" s="28" t="e">
        <v>#N/A</v>
      </c>
      <c r="H139" s="28" t="e">
        <v>#N/A</v>
      </c>
      <c r="I139" s="28">
        <v>1.0779700302729314</v>
      </c>
      <c r="J139" s="28">
        <v>0.4231364360120215</v>
      </c>
      <c r="K139" s="28">
        <v>0.92359776703930585</v>
      </c>
      <c r="L139" s="28" t="e">
        <v>#N/A</v>
      </c>
      <c r="M139" s="28" t="e">
        <v>#N/A</v>
      </c>
      <c r="N139" s="28" t="e">
        <v>#N/A</v>
      </c>
      <c r="O139" s="28" t="e">
        <v>#N/A</v>
      </c>
      <c r="P139" s="28" t="e">
        <v>#N/A</v>
      </c>
      <c r="Q139" s="28" t="e">
        <v>#N/A</v>
      </c>
      <c r="R139" s="28" t="e">
        <v>#N/A</v>
      </c>
      <c r="S139" s="28">
        <v>0.58117867682800295</v>
      </c>
      <c r="V139" s="28"/>
      <c r="W139" s="28"/>
    </row>
    <row r="140" spans="1:23" x14ac:dyDescent="0.25">
      <c r="A140" s="1">
        <v>32643</v>
      </c>
      <c r="B140" s="28">
        <v>0.50320531316365369</v>
      </c>
      <c r="C140" s="28">
        <v>0.73741617636836132</v>
      </c>
      <c r="D140" s="28" t="e">
        <v>#N/A</v>
      </c>
      <c r="E140" s="28" t="e">
        <v>#N/A</v>
      </c>
      <c r="F140" s="28">
        <v>1.1133333333333333</v>
      </c>
      <c r="G140" s="28" t="e">
        <v>#N/A</v>
      </c>
      <c r="H140" s="28" t="e">
        <v>#N/A</v>
      </c>
      <c r="I140" s="28">
        <v>0.86248255149836872</v>
      </c>
      <c r="J140" s="28">
        <v>0.22354585589733017</v>
      </c>
      <c r="K140" s="28">
        <v>0.62149863166971642</v>
      </c>
      <c r="L140" s="28" t="e">
        <v>#N/A</v>
      </c>
      <c r="M140" s="28" t="e">
        <v>#N/A</v>
      </c>
      <c r="N140" s="28" t="e">
        <v>#N/A</v>
      </c>
      <c r="O140" s="28" t="e">
        <v>#N/A</v>
      </c>
      <c r="P140" s="28" t="e">
        <v>#N/A</v>
      </c>
      <c r="Q140" s="28" t="e">
        <v>#N/A</v>
      </c>
      <c r="R140" s="28" t="e">
        <v>#N/A</v>
      </c>
      <c r="S140" s="28">
        <v>0.54416151893666154</v>
      </c>
      <c r="V140" s="28"/>
      <c r="W140" s="28"/>
    </row>
    <row r="141" spans="1:23" x14ac:dyDescent="0.25">
      <c r="A141" s="1">
        <v>32735</v>
      </c>
      <c r="B141" s="28">
        <v>0.51583499639954322</v>
      </c>
      <c r="C141" s="28">
        <v>0.54101361005595749</v>
      </c>
      <c r="D141" s="28" t="e">
        <v>#N/A</v>
      </c>
      <c r="E141" s="28" t="e">
        <v>#N/A</v>
      </c>
      <c r="F141" s="28">
        <v>1.0733333333333324</v>
      </c>
      <c r="G141" s="28" t="e">
        <v>#N/A</v>
      </c>
      <c r="H141" s="28" t="e">
        <v>#N/A</v>
      </c>
      <c r="I141" s="28">
        <v>0.62478659837994677</v>
      </c>
      <c r="J141" s="28">
        <v>-6.2943997353028205E-2</v>
      </c>
      <c r="K141" s="28">
        <v>0.20066306565440684</v>
      </c>
      <c r="L141" s="28" t="e">
        <v>#N/A</v>
      </c>
      <c r="M141" s="28" t="e">
        <v>#N/A</v>
      </c>
      <c r="N141" s="28" t="e">
        <v>#N/A</v>
      </c>
      <c r="O141" s="28" t="e">
        <v>#N/A</v>
      </c>
      <c r="P141" s="28" t="e">
        <v>#N/A</v>
      </c>
      <c r="Q141" s="28" t="e">
        <v>#N/A</v>
      </c>
      <c r="R141" s="28" t="e">
        <v>#N/A</v>
      </c>
      <c r="S141" s="28">
        <v>0.51305458185532871</v>
      </c>
      <c r="V141" s="28"/>
      <c r="W141" s="28"/>
    </row>
    <row r="142" spans="1:23" x14ac:dyDescent="0.25">
      <c r="A142" s="1">
        <v>32827</v>
      </c>
      <c r="B142" s="28">
        <v>-6.8316391919926028E-3</v>
      </c>
      <c r="C142" s="28">
        <v>-0.18774583953054907</v>
      </c>
      <c r="D142" s="28" t="e">
        <v>#N/A</v>
      </c>
      <c r="E142" s="28" t="e">
        <v>#N/A</v>
      </c>
      <c r="F142" s="28">
        <v>0.76666666666666572</v>
      </c>
      <c r="G142" s="28" t="e">
        <v>#N/A</v>
      </c>
      <c r="H142" s="28" t="e">
        <v>#N/A</v>
      </c>
      <c r="I142" s="28">
        <v>-9.1495702573391569E-2</v>
      </c>
      <c r="J142" s="28">
        <v>-0.55418490525228803</v>
      </c>
      <c r="K142" s="28">
        <v>-0.29966407168785025</v>
      </c>
      <c r="L142" s="28" t="e">
        <v>#N/A</v>
      </c>
      <c r="M142" s="28" t="e">
        <v>#N/A</v>
      </c>
      <c r="N142" s="28" t="e">
        <v>#N/A</v>
      </c>
      <c r="O142" s="28" t="e">
        <v>#N/A</v>
      </c>
      <c r="P142" s="28" t="e">
        <v>#N/A</v>
      </c>
      <c r="Q142" s="28" t="e">
        <v>#N/A</v>
      </c>
      <c r="R142" s="28" t="e">
        <v>#N/A</v>
      </c>
      <c r="S142" s="28">
        <v>0.42084382638334716</v>
      </c>
      <c r="V142" s="28"/>
      <c r="W142" s="28"/>
    </row>
    <row r="143" spans="1:23" x14ac:dyDescent="0.25">
      <c r="A143" s="1">
        <v>32919</v>
      </c>
      <c r="B143" s="28">
        <v>0.37515178206572708</v>
      </c>
      <c r="C143" s="28">
        <v>-0.12039232530434341</v>
      </c>
      <c r="D143" s="28" t="e">
        <v>#N/A</v>
      </c>
      <c r="E143" s="28" t="e">
        <v>#N/A</v>
      </c>
      <c r="F143" s="28">
        <v>0.86000000000000121</v>
      </c>
      <c r="G143" s="28" t="e">
        <v>#N/A</v>
      </c>
      <c r="H143" s="28" t="e">
        <v>#N/A</v>
      </c>
      <c r="I143" s="28">
        <v>-0.63281549907349266</v>
      </c>
      <c r="J143" s="28">
        <v>-0.3498713231169871</v>
      </c>
      <c r="K143" s="28">
        <v>-0.54852928065821693</v>
      </c>
      <c r="L143" s="28" t="e">
        <v>#N/A</v>
      </c>
      <c r="M143" s="28" t="e">
        <v>#N/A</v>
      </c>
      <c r="N143" s="28" t="e">
        <v>#N/A</v>
      </c>
      <c r="O143" s="28" t="e">
        <v>#N/A</v>
      </c>
      <c r="P143" s="28" t="e">
        <v>#N/A</v>
      </c>
      <c r="Q143" s="28" t="e">
        <v>#N/A</v>
      </c>
      <c r="R143" s="28" t="e">
        <v>#N/A</v>
      </c>
      <c r="S143" s="28">
        <v>0.80046317988002613</v>
      </c>
      <c r="V143" s="28"/>
      <c r="W143" s="28"/>
    </row>
    <row r="144" spans="1:23" x14ac:dyDescent="0.25">
      <c r="A144" s="1">
        <v>33008</v>
      </c>
      <c r="B144" s="28">
        <v>4.1384709635152533E-2</v>
      </c>
      <c r="C144" s="28">
        <v>-0.61368806265472731</v>
      </c>
      <c r="D144" s="28" t="e">
        <v>#N/A</v>
      </c>
      <c r="E144" s="28" t="e">
        <v>#N/A</v>
      </c>
      <c r="F144" s="28">
        <v>0.75333333333333385</v>
      </c>
      <c r="G144" s="28" t="e">
        <v>#N/A</v>
      </c>
      <c r="H144" s="28" t="e">
        <v>#N/A</v>
      </c>
      <c r="I144" s="28">
        <v>-1.0711609928781822</v>
      </c>
      <c r="J144" s="28">
        <v>-0.70738182530111193</v>
      </c>
      <c r="K144" s="28">
        <v>-0.76354413305088364</v>
      </c>
      <c r="L144" s="28" t="e">
        <v>#N/A</v>
      </c>
      <c r="M144" s="28" t="e">
        <v>#N/A</v>
      </c>
      <c r="N144" s="28" t="e">
        <v>#N/A</v>
      </c>
      <c r="O144" s="28" t="e">
        <v>#N/A</v>
      </c>
      <c r="P144" s="28" t="e">
        <v>#N/A</v>
      </c>
      <c r="Q144" s="28" t="e">
        <v>#N/A</v>
      </c>
      <c r="R144" s="28" t="e">
        <v>#N/A</v>
      </c>
      <c r="S144" s="28">
        <v>0.31814599383001507</v>
      </c>
      <c r="V144" s="28"/>
      <c r="W144" s="28"/>
    </row>
    <row r="145" spans="1:23" x14ac:dyDescent="0.25">
      <c r="A145" s="1">
        <v>33100</v>
      </c>
      <c r="B145" s="28">
        <v>-0.56732354155417963</v>
      </c>
      <c r="C145" s="28">
        <v>-1.3476352672112601</v>
      </c>
      <c r="D145" s="28" t="e">
        <v>#N/A</v>
      </c>
      <c r="E145" s="28" t="e">
        <v>#N/A</v>
      </c>
      <c r="F145" s="28">
        <v>-1.9999999999999574E-2</v>
      </c>
      <c r="G145" s="28" t="e">
        <v>#N/A</v>
      </c>
      <c r="H145" s="28" t="e">
        <v>#N/A</v>
      </c>
      <c r="I145" s="28">
        <v>-1.9340903825394573</v>
      </c>
      <c r="J145" s="28">
        <v>-1.4050980021535164</v>
      </c>
      <c r="K145" s="28">
        <v>-1.4880546765290941</v>
      </c>
      <c r="L145" s="28" t="e">
        <v>#N/A</v>
      </c>
      <c r="M145" s="28" t="e">
        <v>#N/A</v>
      </c>
      <c r="N145" s="28" t="e">
        <v>#N/A</v>
      </c>
      <c r="O145" s="28" t="e">
        <v>#N/A</v>
      </c>
      <c r="P145" s="28" t="e">
        <v>#N/A</v>
      </c>
      <c r="Q145" s="28" t="e">
        <v>#N/A</v>
      </c>
      <c r="R145" s="28" t="e">
        <v>#N/A</v>
      </c>
      <c r="S145" s="28">
        <v>-0.42655513007069601</v>
      </c>
      <c r="V145" s="28"/>
      <c r="W145" s="28"/>
    </row>
    <row r="146" spans="1:23" x14ac:dyDescent="0.25">
      <c r="A146" s="1">
        <v>33192</v>
      </c>
      <c r="B146" s="28">
        <v>-2.1172933038061519</v>
      </c>
      <c r="C146" s="28">
        <v>-2.990173001768289</v>
      </c>
      <c r="D146" s="28" t="e">
        <v>#N/A</v>
      </c>
      <c r="E146" s="28" t="e">
        <v>#N/A</v>
      </c>
      <c r="F146" s="28">
        <v>-0.92666666666666764</v>
      </c>
      <c r="G146" s="28" t="e">
        <v>#N/A</v>
      </c>
      <c r="H146" s="28" t="e">
        <v>#N/A</v>
      </c>
      <c r="I146" s="28">
        <v>-3.0921111865962434</v>
      </c>
      <c r="J146" s="28">
        <v>-2.9312497071327619</v>
      </c>
      <c r="K146" s="28">
        <v>-2.5963436122601973</v>
      </c>
      <c r="L146" s="28" t="e">
        <v>#N/A</v>
      </c>
      <c r="M146" s="28" t="e">
        <v>#N/A</v>
      </c>
      <c r="N146" s="28" t="e">
        <v>#N/A</v>
      </c>
      <c r="O146" s="28" t="e">
        <v>#N/A</v>
      </c>
      <c r="P146" s="28" t="e">
        <v>#N/A</v>
      </c>
      <c r="Q146" s="28" t="e">
        <v>#N/A</v>
      </c>
      <c r="R146" s="28" t="e">
        <v>#N/A</v>
      </c>
      <c r="S146" s="28">
        <v>-1.1674141175933386</v>
      </c>
      <c r="V146" s="28"/>
      <c r="W146" s="28"/>
    </row>
    <row r="147" spans="1:23" x14ac:dyDescent="0.25">
      <c r="A147" s="1">
        <v>33284</v>
      </c>
      <c r="B147" s="28">
        <v>-3.2005662292968875</v>
      </c>
      <c r="C147" s="28">
        <v>-4.1397506583465002</v>
      </c>
      <c r="D147" s="28" t="e">
        <v>#N/A</v>
      </c>
      <c r="E147" s="28" t="e">
        <v>#N/A</v>
      </c>
      <c r="F147" s="28">
        <v>-1.8800000000000008</v>
      </c>
      <c r="G147" s="28" t="e">
        <v>#N/A</v>
      </c>
      <c r="H147" s="28" t="e">
        <v>#N/A</v>
      </c>
      <c r="I147" s="28">
        <v>-4.1904807455004249</v>
      </c>
      <c r="J147" s="28">
        <v>-3.965989418749468</v>
      </c>
      <c r="K147" s="28">
        <v>-3.59351111799654</v>
      </c>
      <c r="L147" s="28" t="e">
        <v>#N/A</v>
      </c>
      <c r="M147" s="28" t="e">
        <v>#N/A</v>
      </c>
      <c r="N147" s="28" t="e">
        <v>#N/A</v>
      </c>
      <c r="O147" s="28" t="e">
        <v>#N/A</v>
      </c>
      <c r="P147" s="28" t="e">
        <v>#N/A</v>
      </c>
      <c r="Q147" s="28" t="e">
        <v>#N/A</v>
      </c>
      <c r="R147" s="28" t="e">
        <v>#N/A</v>
      </c>
      <c r="S147" s="28">
        <v>-2.091500545120013</v>
      </c>
      <c r="V147" s="28"/>
      <c r="W147" s="28"/>
    </row>
    <row r="148" spans="1:23" x14ac:dyDescent="0.25">
      <c r="A148" s="1">
        <v>33373</v>
      </c>
      <c r="B148" s="28">
        <v>-3.0559087283817581</v>
      </c>
      <c r="C148" s="28">
        <v>-3.8794851037584999</v>
      </c>
      <c r="D148" s="28" t="e">
        <v>#N/A</v>
      </c>
      <c r="E148" s="28" t="e">
        <v>#N/A</v>
      </c>
      <c r="F148" s="28">
        <v>-2.3866666666666667</v>
      </c>
      <c r="G148" s="28" t="e">
        <v>#N/A</v>
      </c>
      <c r="H148" s="28" t="e">
        <v>#N/A</v>
      </c>
      <c r="I148" s="28">
        <v>-4.6442575651552467</v>
      </c>
      <c r="J148" s="28">
        <v>-3.6423509577858297</v>
      </c>
      <c r="K148" s="28">
        <v>-4.0955506349447504</v>
      </c>
      <c r="L148" s="28" t="e">
        <v>#N/A</v>
      </c>
      <c r="M148" s="28" t="e">
        <v>#N/A</v>
      </c>
      <c r="N148" s="28" t="e">
        <v>#N/A</v>
      </c>
      <c r="O148" s="28" t="e">
        <v>#N/A</v>
      </c>
      <c r="P148" s="28" t="e">
        <v>#N/A</v>
      </c>
      <c r="Q148" s="28" t="e">
        <v>#N/A</v>
      </c>
      <c r="R148" s="28" t="e">
        <v>#N/A</v>
      </c>
      <c r="S148" s="28">
        <v>-2.4258692430906734</v>
      </c>
      <c r="V148" s="28"/>
      <c r="W148" s="28"/>
    </row>
    <row r="149" spans="1:23" x14ac:dyDescent="0.25">
      <c r="A149" s="1">
        <v>33465</v>
      </c>
      <c r="B149" s="28">
        <v>-3.1665970493378719</v>
      </c>
      <c r="C149" s="28">
        <v>-3.934409654417097</v>
      </c>
      <c r="D149" s="28" t="e">
        <v>#N/A</v>
      </c>
      <c r="E149" s="28" t="e">
        <v>#N/A</v>
      </c>
      <c r="F149" s="28">
        <v>-2.4933333333333341</v>
      </c>
      <c r="G149" s="28" t="e">
        <v>#N/A</v>
      </c>
      <c r="H149" s="28" t="e">
        <v>#N/A</v>
      </c>
      <c r="I149" s="28">
        <v>-4.8094562132309928</v>
      </c>
      <c r="J149" s="28">
        <v>-3.4118272455361436</v>
      </c>
      <c r="K149" s="28">
        <v>-4.1176024731894003</v>
      </c>
      <c r="L149" s="28" t="e">
        <v>#N/A</v>
      </c>
      <c r="M149" s="28" t="e">
        <v>#N/A</v>
      </c>
      <c r="N149" s="28" t="e">
        <v>#N/A</v>
      </c>
      <c r="O149" s="28" t="e">
        <v>#N/A</v>
      </c>
      <c r="P149" s="28" t="e">
        <v>#N/A</v>
      </c>
      <c r="Q149" s="28" t="e">
        <v>#N/A</v>
      </c>
      <c r="R149" s="28" t="e">
        <v>#N/A</v>
      </c>
      <c r="S149" s="28">
        <v>-2.8908265162546769</v>
      </c>
      <c r="V149" s="28"/>
      <c r="W149" s="28"/>
    </row>
    <row r="150" spans="1:23" x14ac:dyDescent="0.25">
      <c r="A150" s="1">
        <v>33557</v>
      </c>
      <c r="B150" s="28">
        <v>-3.4263393541924403</v>
      </c>
      <c r="C150" s="28">
        <v>-4.1392921489279368</v>
      </c>
      <c r="D150" s="28" t="e">
        <v>#N/A</v>
      </c>
      <c r="E150" s="28" t="e">
        <v>#N/A</v>
      </c>
      <c r="F150" s="28">
        <v>-3.0000000000000018</v>
      </c>
      <c r="G150" s="28" t="e">
        <v>#N/A</v>
      </c>
      <c r="H150" s="28" t="e">
        <v>#N/A</v>
      </c>
      <c r="I150" s="28">
        <v>-5.234335873404282</v>
      </c>
      <c r="J150" s="28">
        <v>-3.5399558419323398</v>
      </c>
      <c r="K150" s="28">
        <v>-4.4796460137092158</v>
      </c>
      <c r="L150" s="28" t="e">
        <v>#N/A</v>
      </c>
      <c r="M150" s="28" t="e">
        <v>#N/A</v>
      </c>
      <c r="N150" s="28" t="e">
        <v>#N/A</v>
      </c>
      <c r="O150" s="28" t="e">
        <v>#N/A</v>
      </c>
      <c r="P150" s="28" t="e">
        <v>#N/A</v>
      </c>
      <c r="Q150" s="28" t="e">
        <v>#N/A</v>
      </c>
      <c r="R150" s="28" t="e">
        <v>#N/A</v>
      </c>
      <c r="S150" s="28">
        <v>-3.3532853207466502</v>
      </c>
      <c r="V150" s="28"/>
      <c r="W150" s="28"/>
    </row>
    <row r="151" spans="1:23" x14ac:dyDescent="0.25">
      <c r="A151" s="1">
        <v>33649</v>
      </c>
      <c r="B151" s="28">
        <v>-2.8692091022626829</v>
      </c>
      <c r="C151" s="28">
        <v>-3.3419494082749033</v>
      </c>
      <c r="D151" s="28" t="e">
        <v>#N/A</v>
      </c>
      <c r="E151" s="28" t="e">
        <v>#N/A</v>
      </c>
      <c r="F151" s="28">
        <v>-3.5533333333333346</v>
      </c>
      <c r="G151" s="28" t="e">
        <v>#N/A</v>
      </c>
      <c r="H151" s="28" t="e">
        <v>#N/A</v>
      </c>
      <c r="I151" s="28">
        <v>-4.9771546140342764</v>
      </c>
      <c r="J151" s="28">
        <v>-2.994032169646355</v>
      </c>
      <c r="K151" s="28">
        <v>-4.3501122580955212</v>
      </c>
      <c r="L151" s="28" t="e">
        <v>#N/A</v>
      </c>
      <c r="M151" s="28" t="e">
        <v>#N/A</v>
      </c>
      <c r="N151" s="28" t="e">
        <v>#N/A</v>
      </c>
      <c r="O151" s="28" t="e">
        <v>#N/A</v>
      </c>
      <c r="P151" s="28" t="e">
        <v>#N/A</v>
      </c>
      <c r="Q151" s="28" t="e">
        <v>#N/A</v>
      </c>
      <c r="R151" s="28" t="e">
        <v>#N/A</v>
      </c>
      <c r="S151" s="28">
        <v>-3.2667276837253496</v>
      </c>
      <c r="V151" s="28"/>
      <c r="W151" s="28"/>
    </row>
    <row r="152" spans="1:23" x14ac:dyDescent="0.25">
      <c r="A152" s="1">
        <v>33739</v>
      </c>
      <c r="B152" s="28">
        <v>-2.4239841657232204</v>
      </c>
      <c r="C152" s="28">
        <v>-2.9187540090612969</v>
      </c>
      <c r="D152" s="28" t="e">
        <v>#N/A</v>
      </c>
      <c r="E152" s="28" t="e">
        <v>#N/A</v>
      </c>
      <c r="F152" s="28">
        <v>-4.0600000000000005</v>
      </c>
      <c r="G152" s="28" t="e">
        <v>#N/A</v>
      </c>
      <c r="H152" s="28" t="e">
        <v>#N/A</v>
      </c>
      <c r="I152" s="28">
        <v>-5.1890119916114461</v>
      </c>
      <c r="J152" s="28">
        <v>-2.635089669088047</v>
      </c>
      <c r="K152" s="28">
        <v>-4.3518032436349419</v>
      </c>
      <c r="L152" s="28" t="e">
        <v>#N/A</v>
      </c>
      <c r="M152" s="28" t="e">
        <v>#N/A</v>
      </c>
      <c r="N152" s="28" t="e">
        <v>#N/A</v>
      </c>
      <c r="O152" s="28" t="e">
        <v>#N/A</v>
      </c>
      <c r="P152" s="28" t="e">
        <v>#N/A</v>
      </c>
      <c r="Q152" s="28" t="e">
        <v>#N/A</v>
      </c>
      <c r="R152" s="28" t="e">
        <v>#N/A</v>
      </c>
      <c r="S152" s="28">
        <v>-3.1246424705273341</v>
      </c>
      <c r="V152" s="28"/>
      <c r="W152" s="28"/>
    </row>
    <row r="153" spans="1:23" x14ac:dyDescent="0.25">
      <c r="A153" s="1">
        <v>33831</v>
      </c>
      <c r="B153" s="28">
        <v>-2.0810088773088271</v>
      </c>
      <c r="C153" s="28">
        <v>-2.684474689768281</v>
      </c>
      <c r="D153" s="28" t="e">
        <v>#N/A</v>
      </c>
      <c r="E153" s="28" t="e">
        <v>#N/A</v>
      </c>
      <c r="F153" s="28">
        <v>-4.1666666666666661</v>
      </c>
      <c r="G153" s="28" t="e">
        <v>#N/A</v>
      </c>
      <c r="H153" s="28" t="e">
        <v>#N/A</v>
      </c>
      <c r="I153" s="28">
        <v>-5.2166248906829686</v>
      </c>
      <c r="J153" s="28">
        <v>-2.5179624878719054</v>
      </c>
      <c r="K153" s="28">
        <v>-4.4063500426679543</v>
      </c>
      <c r="L153" s="28" t="e">
        <v>#N/A</v>
      </c>
      <c r="M153" s="28" t="e">
        <v>#N/A</v>
      </c>
      <c r="N153" s="28" t="e">
        <v>#N/A</v>
      </c>
      <c r="O153" s="28" t="e">
        <v>#N/A</v>
      </c>
      <c r="P153" s="28" t="e">
        <v>#N/A</v>
      </c>
      <c r="Q153" s="28" t="e">
        <v>#N/A</v>
      </c>
      <c r="R153" s="28" t="e">
        <v>#N/A</v>
      </c>
      <c r="S153" s="28">
        <v>-3.1803794955733338</v>
      </c>
      <c r="V153" s="28"/>
      <c r="W153" s="28"/>
    </row>
    <row r="154" spans="1:23" x14ac:dyDescent="0.25">
      <c r="A154" s="1">
        <v>33923</v>
      </c>
      <c r="B154" s="28">
        <v>-1.6884521747137828</v>
      </c>
      <c r="C154" s="28">
        <v>-2.4174425741830294</v>
      </c>
      <c r="D154" s="28" t="e">
        <v>#N/A</v>
      </c>
      <c r="E154" s="28" t="e">
        <v>#N/A</v>
      </c>
      <c r="F154" s="28">
        <v>-3.6533333333333342</v>
      </c>
      <c r="G154" s="28" t="e">
        <v>#N/A</v>
      </c>
      <c r="H154" s="28" t="e">
        <v>#N/A</v>
      </c>
      <c r="I154" s="28">
        <v>-4.8361799468097182</v>
      </c>
      <c r="J154" s="28">
        <v>-2.2067861709610082</v>
      </c>
      <c r="K154" s="28">
        <v>-4.0047600425728653</v>
      </c>
      <c r="L154" s="28" t="e">
        <v>#N/A</v>
      </c>
      <c r="M154" s="28" t="e">
        <v>#N/A</v>
      </c>
      <c r="N154" s="28" t="e">
        <v>#N/A</v>
      </c>
      <c r="O154" s="28" t="e">
        <v>#N/A</v>
      </c>
      <c r="P154" s="28" t="e">
        <v>#N/A</v>
      </c>
      <c r="Q154" s="28" t="e">
        <v>#N/A</v>
      </c>
      <c r="R154" s="28" t="e">
        <v>#N/A</v>
      </c>
      <c r="S154" s="28">
        <v>-3.5538859536346763</v>
      </c>
      <c r="V154" s="28"/>
      <c r="W154" s="28"/>
    </row>
    <row r="155" spans="1:23" x14ac:dyDescent="0.25">
      <c r="A155" s="1">
        <v>34015</v>
      </c>
      <c r="B155" s="28">
        <v>-2.1566792812290463</v>
      </c>
      <c r="C155" s="28">
        <v>-3.2589626733334578</v>
      </c>
      <c r="D155" s="28" t="e">
        <v>#N/A</v>
      </c>
      <c r="E155" s="28" t="e">
        <v>#N/A</v>
      </c>
      <c r="F155" s="28">
        <v>-3.2266666666666666</v>
      </c>
      <c r="G155" s="28" t="e">
        <v>#N/A</v>
      </c>
      <c r="H155" s="28" t="e">
        <v>#N/A</v>
      </c>
      <c r="I155" s="28">
        <v>-5.1013638013572109</v>
      </c>
      <c r="J155" s="28">
        <v>-2.8058158841681289</v>
      </c>
      <c r="K155" s="28">
        <v>-4.2066758489625204</v>
      </c>
      <c r="L155" s="28" t="e">
        <v>#N/A</v>
      </c>
      <c r="M155" s="28" t="e">
        <v>#N/A</v>
      </c>
      <c r="N155" s="28" t="e">
        <v>#N/A</v>
      </c>
      <c r="O155" s="28" t="e">
        <v>#N/A</v>
      </c>
      <c r="P155" s="28" t="e">
        <v>#N/A</v>
      </c>
      <c r="Q155" s="28" t="e">
        <v>#N/A</v>
      </c>
      <c r="R155" s="28" t="e">
        <v>#N/A</v>
      </c>
      <c r="S155" s="28">
        <v>-3.4718364835893283</v>
      </c>
      <c r="V155" s="28"/>
      <c r="W155" s="28"/>
    </row>
    <row r="156" spans="1:23" x14ac:dyDescent="0.25">
      <c r="A156" s="1">
        <v>34104</v>
      </c>
      <c r="B156" s="28">
        <v>-2.2295119896920594</v>
      </c>
      <c r="C156" s="28">
        <v>-3.4791866983135313</v>
      </c>
      <c r="D156" s="28" t="e">
        <v>#N/A</v>
      </c>
      <c r="E156" s="28" t="e">
        <v>#N/A</v>
      </c>
      <c r="F156" s="28">
        <v>-3.1133333333333333</v>
      </c>
      <c r="G156" s="28" t="e">
        <v>#N/A</v>
      </c>
      <c r="H156" s="28" t="e">
        <v>#N/A</v>
      </c>
      <c r="I156" s="28">
        <v>-5.2855774560121489</v>
      </c>
      <c r="J156" s="28">
        <v>-2.9465059198853045</v>
      </c>
      <c r="K156" s="28">
        <v>-4.3343200273608282</v>
      </c>
      <c r="L156" s="28" t="e">
        <v>#N/A</v>
      </c>
      <c r="M156" s="28" t="e">
        <v>#N/A</v>
      </c>
      <c r="N156" s="28" t="e">
        <v>#N/A</v>
      </c>
      <c r="O156" s="28" t="e">
        <v>#N/A</v>
      </c>
      <c r="P156" s="28" t="e">
        <v>#N/A</v>
      </c>
      <c r="Q156" s="28" t="e">
        <v>#N/A</v>
      </c>
      <c r="R156" s="28" t="e">
        <v>#N/A</v>
      </c>
      <c r="S156" s="28">
        <v>-3.0407309630366512</v>
      </c>
      <c r="V156" s="28"/>
      <c r="W156" s="28"/>
    </row>
    <row r="157" spans="1:23" x14ac:dyDescent="0.25">
      <c r="A157" s="1">
        <v>34196</v>
      </c>
      <c r="B157" s="28">
        <v>-2.4096247823945292</v>
      </c>
      <c r="C157" s="28">
        <v>-3.7413908285143274</v>
      </c>
      <c r="D157" s="28" t="e">
        <v>#N/A</v>
      </c>
      <c r="E157" s="28" t="e">
        <v>#N/A</v>
      </c>
      <c r="F157" s="28">
        <v>-2.6199999999999992</v>
      </c>
      <c r="G157" s="28" t="e">
        <v>#N/A</v>
      </c>
      <c r="H157" s="28" t="e">
        <v>#N/A</v>
      </c>
      <c r="I157" s="28">
        <v>-5.0334046815304276</v>
      </c>
      <c r="J157" s="28">
        <v>-3.1244719238372807</v>
      </c>
      <c r="K157" s="28">
        <v>-4.3593610115448254</v>
      </c>
      <c r="L157" s="28" t="e">
        <v>#N/A</v>
      </c>
      <c r="M157" s="28" t="e">
        <v>#N/A</v>
      </c>
      <c r="N157" s="28" t="e">
        <v>#N/A</v>
      </c>
      <c r="O157" s="28" t="e">
        <v>#N/A</v>
      </c>
      <c r="P157" s="28" t="e">
        <v>#N/A</v>
      </c>
      <c r="Q157" s="28" t="e">
        <v>#N/A</v>
      </c>
      <c r="R157" s="28" t="e">
        <v>#N/A</v>
      </c>
      <c r="S157" s="28">
        <v>-2.7538737632053483</v>
      </c>
      <c r="V157" s="28"/>
      <c r="W157" s="28"/>
    </row>
    <row r="158" spans="1:23" x14ac:dyDescent="0.25">
      <c r="A158" s="1">
        <v>34288</v>
      </c>
      <c r="B158" s="28">
        <v>-1.7387233752184477</v>
      </c>
      <c r="C158" s="28">
        <v>-3.0143150676080479</v>
      </c>
      <c r="D158" s="28" t="e">
        <v>#N/A</v>
      </c>
      <c r="E158" s="28" t="e">
        <v>#N/A</v>
      </c>
      <c r="F158" s="28">
        <v>-2.3066666666666649</v>
      </c>
      <c r="G158" s="28" t="e">
        <v>#N/A</v>
      </c>
      <c r="H158" s="28" t="e">
        <v>#N/A</v>
      </c>
      <c r="I158" s="28">
        <v>-4.619272574403416</v>
      </c>
      <c r="J158" s="28">
        <v>-2.5170403686124083</v>
      </c>
      <c r="K158" s="28">
        <v>-4.1481391216625365</v>
      </c>
      <c r="L158" s="28" t="e">
        <v>#N/A</v>
      </c>
      <c r="M158" s="28" t="e">
        <v>#N/A</v>
      </c>
      <c r="N158" s="28" t="e">
        <v>#N/A</v>
      </c>
      <c r="O158" s="28" t="e">
        <v>#N/A</v>
      </c>
      <c r="P158" s="28" t="e">
        <v>#N/A</v>
      </c>
      <c r="Q158" s="28" t="e">
        <v>#N/A</v>
      </c>
      <c r="R158" s="28" t="e">
        <v>#N/A</v>
      </c>
      <c r="S158" s="28">
        <v>-2.6510708115440025</v>
      </c>
      <c r="V158" s="28"/>
      <c r="W158" s="28"/>
    </row>
    <row r="159" spans="1:23" x14ac:dyDescent="0.25">
      <c r="A159" s="1">
        <v>34380</v>
      </c>
      <c r="B159" s="28">
        <v>-1.4450214067622262</v>
      </c>
      <c r="C159" s="28">
        <v>-2.6823734703668229</v>
      </c>
      <c r="D159" s="28" t="e">
        <v>#N/A</v>
      </c>
      <c r="E159" s="28" t="e">
        <v>#N/A</v>
      </c>
      <c r="F159" s="28">
        <v>-2.1933333333333334</v>
      </c>
      <c r="G159" s="28">
        <v>-1.9597598941029202</v>
      </c>
      <c r="H159" s="28">
        <v>-3.6436116734884507</v>
      </c>
      <c r="I159" s="28">
        <v>-4.4587147936739484</v>
      </c>
      <c r="J159" s="28">
        <v>-2.1060374770367472</v>
      </c>
      <c r="K159" s="28">
        <v>-4.0609904252991296</v>
      </c>
      <c r="L159" s="28" t="e">
        <v>#N/A</v>
      </c>
      <c r="M159" s="28" t="e">
        <v>#N/A</v>
      </c>
      <c r="N159" s="28" t="e">
        <v>#N/A</v>
      </c>
      <c r="O159" s="28" t="e">
        <v>#N/A</v>
      </c>
      <c r="P159" s="28" t="e">
        <v>#N/A</v>
      </c>
      <c r="Q159" s="28" t="e">
        <v>#N/A</v>
      </c>
      <c r="R159" s="28" t="e">
        <v>#N/A</v>
      </c>
      <c r="S159" s="28">
        <v>-2.0789324030980225</v>
      </c>
      <c r="V159" s="28"/>
      <c r="W159" s="28"/>
    </row>
    <row r="160" spans="1:23" x14ac:dyDescent="0.25">
      <c r="A160" s="1">
        <v>34469</v>
      </c>
      <c r="B160" s="28">
        <v>-0.77505672914613677</v>
      </c>
      <c r="C160" s="28">
        <v>-2.1130736440528195</v>
      </c>
      <c r="D160" s="28" t="e">
        <v>#N/A</v>
      </c>
      <c r="E160" s="28" t="e">
        <v>#N/A</v>
      </c>
      <c r="F160" s="28">
        <v>-1.5</v>
      </c>
      <c r="G160" s="28">
        <v>-1.4433382232894729</v>
      </c>
      <c r="H160" s="28">
        <v>-3.0797174472150011</v>
      </c>
      <c r="I160" s="28">
        <v>-3.8600693598994997</v>
      </c>
      <c r="J160" s="28">
        <v>-1.472898312324366</v>
      </c>
      <c r="K160" s="28">
        <v>-3.4329999446774622</v>
      </c>
      <c r="L160" s="28" t="e">
        <v>#N/A</v>
      </c>
      <c r="M160" s="28" t="e">
        <v>#N/A</v>
      </c>
      <c r="N160" s="28" t="e">
        <v>#N/A</v>
      </c>
      <c r="O160" s="28" t="e">
        <v>#N/A</v>
      </c>
      <c r="P160" s="28" t="e">
        <v>#N/A</v>
      </c>
      <c r="Q160" s="28" t="e">
        <v>#N/A</v>
      </c>
      <c r="R160" s="28" t="e">
        <v>#N/A</v>
      </c>
      <c r="S160" s="28">
        <v>-1.7840997460566683</v>
      </c>
      <c r="V160" s="28"/>
      <c r="W160" s="28"/>
    </row>
    <row r="161" spans="1:23" x14ac:dyDescent="0.25">
      <c r="A161" s="1">
        <v>34561</v>
      </c>
      <c r="B161" s="28">
        <v>-0.86790636406063559</v>
      </c>
      <c r="C161" s="28">
        <v>-2.3412879516621232</v>
      </c>
      <c r="D161" s="28" t="e">
        <v>#N/A</v>
      </c>
      <c r="E161" s="28" t="e">
        <v>#N/A</v>
      </c>
      <c r="F161" s="28">
        <v>-1.1199999999999992</v>
      </c>
      <c r="G161" s="28">
        <v>-0.90691655247602421</v>
      </c>
      <c r="H161" s="28">
        <v>-2.2314524773935411</v>
      </c>
      <c r="I161" s="28">
        <v>-3.7465917874777723</v>
      </c>
      <c r="J161" s="28">
        <v>-1.6910761509203009</v>
      </c>
      <c r="K161" s="28">
        <v>-3.2205635262670853</v>
      </c>
      <c r="L161" s="28" t="e">
        <v>#N/A</v>
      </c>
      <c r="M161" s="28" t="e">
        <v>#N/A</v>
      </c>
      <c r="N161" s="28" t="e">
        <v>#N/A</v>
      </c>
      <c r="O161" s="28" t="e">
        <v>#N/A</v>
      </c>
      <c r="P161" s="28" t="e">
        <v>#N/A</v>
      </c>
      <c r="Q161" s="28" t="e">
        <v>#N/A</v>
      </c>
      <c r="R161" s="28" t="e">
        <v>#N/A</v>
      </c>
      <c r="S161" s="28">
        <v>-1.4731062055893318</v>
      </c>
      <c r="V161" s="28"/>
      <c r="W161" s="28"/>
    </row>
    <row r="162" spans="1:23" x14ac:dyDescent="0.25">
      <c r="A162" s="1">
        <v>34653</v>
      </c>
      <c r="B162" s="28">
        <v>-0.4113137221811628</v>
      </c>
      <c r="C162" s="28">
        <v>-1.7873905592324071</v>
      </c>
      <c r="D162" s="28" t="e">
        <v>#N/A</v>
      </c>
      <c r="E162" s="28" t="e">
        <v>#N/A</v>
      </c>
      <c r="F162" s="28">
        <v>-0.40666666666666629</v>
      </c>
      <c r="G162" s="28">
        <v>-0.44998369177878639</v>
      </c>
      <c r="H162" s="28">
        <v>-1.6676875979596746</v>
      </c>
      <c r="I162" s="28">
        <v>-2.8218879540152084</v>
      </c>
      <c r="J162" s="28">
        <v>-1.2422321779741978</v>
      </c>
      <c r="K162" s="28">
        <v>-2.597036648756875</v>
      </c>
      <c r="L162" s="28" t="e">
        <v>#N/A</v>
      </c>
      <c r="M162" s="28" t="e">
        <v>#N/A</v>
      </c>
      <c r="N162" s="28" t="e">
        <v>#N/A</v>
      </c>
      <c r="O162" s="28" t="e">
        <v>#N/A</v>
      </c>
      <c r="P162" s="28" t="e">
        <v>#N/A</v>
      </c>
      <c r="Q162" s="28" t="e">
        <v>#N/A</v>
      </c>
      <c r="R162" s="28" t="e">
        <v>#N/A</v>
      </c>
      <c r="S162" s="28">
        <v>-0.55933361562398431</v>
      </c>
      <c r="V162" s="28"/>
      <c r="W162" s="28"/>
    </row>
    <row r="163" spans="1:23" x14ac:dyDescent="0.25">
      <c r="A163" s="1">
        <v>34745</v>
      </c>
      <c r="B163" s="28">
        <v>-0.7358977489609857</v>
      </c>
      <c r="C163" s="28">
        <v>-2.1995396792924429</v>
      </c>
      <c r="D163" s="28" t="e">
        <v>#N/A</v>
      </c>
      <c r="E163" s="28" t="e">
        <v>#N/A</v>
      </c>
      <c r="F163" s="28">
        <v>-9.3333333333331936E-2</v>
      </c>
      <c r="G163" s="28">
        <v>-0.19177285637206062</v>
      </c>
      <c r="H163" s="28">
        <v>-1.4102850322308689</v>
      </c>
      <c r="I163" s="28">
        <v>-2.709139120006391</v>
      </c>
      <c r="J163" s="28">
        <v>-1.5440374704365969</v>
      </c>
      <c r="K163" s="28">
        <v>-2.4510653894182415</v>
      </c>
      <c r="L163" s="28" t="e">
        <v>#N/A</v>
      </c>
      <c r="M163" s="28" t="e">
        <v>#N/A</v>
      </c>
      <c r="N163" s="28" t="e">
        <v>#N/A</v>
      </c>
      <c r="O163" s="28" t="e">
        <v>#N/A</v>
      </c>
      <c r="P163" s="28" t="e">
        <v>#N/A</v>
      </c>
      <c r="Q163" s="28" t="e">
        <v>#N/A</v>
      </c>
      <c r="R163" s="28" t="e">
        <v>#N/A</v>
      </c>
      <c r="S163" s="28">
        <v>-0.44282868663067632</v>
      </c>
      <c r="V163" s="28"/>
      <c r="W163" s="28"/>
    </row>
    <row r="164" spans="1:23" x14ac:dyDescent="0.25">
      <c r="A164" s="1">
        <v>34834</v>
      </c>
      <c r="B164" s="28">
        <v>-1.1187736770965091</v>
      </c>
      <c r="C164" s="28">
        <v>-2.5610531138467976</v>
      </c>
      <c r="D164" s="28" t="e">
        <v>#N/A</v>
      </c>
      <c r="E164" s="28" t="e">
        <v>#N/A</v>
      </c>
      <c r="F164" s="28">
        <v>-0.51333333333333364</v>
      </c>
      <c r="G164" s="28">
        <v>-0.37075047660447291</v>
      </c>
      <c r="H164" s="28">
        <v>-1.5026202336653334</v>
      </c>
      <c r="I164" s="28">
        <v>-3.0538516329497831</v>
      </c>
      <c r="J164" s="28">
        <v>-1.8625840071873911</v>
      </c>
      <c r="K164" s="28">
        <v>-2.6917037156231114</v>
      </c>
      <c r="L164" s="28" t="e">
        <v>#N/A</v>
      </c>
      <c r="M164" s="28" t="e">
        <v>#N/A</v>
      </c>
      <c r="N164" s="28" t="e">
        <v>#N/A</v>
      </c>
      <c r="O164" s="28" t="e">
        <v>#N/A</v>
      </c>
      <c r="P164" s="28" t="e">
        <v>#N/A</v>
      </c>
      <c r="Q164" s="28" t="e">
        <v>#N/A</v>
      </c>
      <c r="R164" s="28" t="e">
        <v>#N/A</v>
      </c>
      <c r="S164" s="28">
        <v>-0.92368294703130971</v>
      </c>
      <c r="V164" s="28"/>
      <c r="W164" s="28"/>
    </row>
    <row r="165" spans="1:23" x14ac:dyDescent="0.25">
      <c r="A165" s="1">
        <v>34926</v>
      </c>
      <c r="B165" s="28">
        <v>-0.95953559561858148</v>
      </c>
      <c r="C165" s="28">
        <v>-2.2773867259569736</v>
      </c>
      <c r="D165" s="28" t="e">
        <v>#N/A</v>
      </c>
      <c r="E165" s="28" t="e">
        <v>#N/A</v>
      </c>
      <c r="F165" s="28">
        <v>-0.53333333333333321</v>
      </c>
      <c r="G165" s="28">
        <v>-0.43049488166257543</v>
      </c>
      <c r="H165" s="28">
        <v>-1.4470450816504212</v>
      </c>
      <c r="I165" s="28">
        <v>-2.7408309981516599</v>
      </c>
      <c r="J165" s="28">
        <v>-1.6774959184390563</v>
      </c>
      <c r="K165" s="28">
        <v>-2.5824272663433501</v>
      </c>
      <c r="L165" s="28" t="e">
        <v>#N/A</v>
      </c>
      <c r="M165" s="28" t="e">
        <v>#N/A</v>
      </c>
      <c r="N165" s="28" t="e">
        <v>#N/A</v>
      </c>
      <c r="O165" s="28" t="e">
        <v>#N/A</v>
      </c>
      <c r="P165" s="28" t="e">
        <v>#N/A</v>
      </c>
      <c r="Q165" s="28" t="e">
        <v>#N/A</v>
      </c>
      <c r="R165" s="28" t="e">
        <v>#N/A</v>
      </c>
      <c r="S165" s="28">
        <v>-0.93536273245331358</v>
      </c>
      <c r="V165" s="28"/>
      <c r="W165" s="28"/>
    </row>
    <row r="166" spans="1:23" x14ac:dyDescent="0.25">
      <c r="A166" s="1">
        <v>35018</v>
      </c>
      <c r="B166" s="28">
        <v>-0.97972080319275001</v>
      </c>
      <c r="C166" s="28">
        <v>-2.0504011298680505</v>
      </c>
      <c r="D166" s="28" t="e">
        <v>#N/A</v>
      </c>
      <c r="E166" s="28" t="e">
        <v>#N/A</v>
      </c>
      <c r="F166" s="28">
        <v>-0.3533333333333335</v>
      </c>
      <c r="G166" s="28">
        <v>-0.33126166648826699</v>
      </c>
      <c r="H166" s="28">
        <v>-1.4193870790482153</v>
      </c>
      <c r="I166" s="28">
        <v>-2.0817741380577957</v>
      </c>
      <c r="J166" s="28">
        <v>-1.3429027400553903</v>
      </c>
      <c r="K166" s="28">
        <v>-2.0764619431733067</v>
      </c>
      <c r="L166" s="28" t="e">
        <v>#N/A</v>
      </c>
      <c r="M166" s="28" t="e">
        <v>#N/A</v>
      </c>
      <c r="N166" s="28" t="e">
        <v>#N/A</v>
      </c>
      <c r="O166" s="28" t="e">
        <v>#N/A</v>
      </c>
      <c r="P166" s="28" t="e">
        <v>#N/A</v>
      </c>
      <c r="Q166" s="28" t="e">
        <v>#N/A</v>
      </c>
      <c r="R166" s="28" t="e">
        <v>#N/A</v>
      </c>
      <c r="S166" s="28">
        <v>-1.0113695165040326</v>
      </c>
      <c r="V166" s="28"/>
      <c r="W166" s="28"/>
    </row>
    <row r="167" spans="1:23" x14ac:dyDescent="0.25">
      <c r="A167" s="1">
        <v>35110</v>
      </c>
      <c r="B167" s="28">
        <v>-0.939024824285149</v>
      </c>
      <c r="C167" s="28">
        <v>-1.8442630612607227</v>
      </c>
      <c r="D167" s="28" t="e">
        <v>#N/A</v>
      </c>
      <c r="E167" s="28" t="e">
        <v>#N/A</v>
      </c>
      <c r="F167" s="28">
        <v>-0.30666666666666842</v>
      </c>
      <c r="G167" s="28">
        <v>-0.19228404625585316</v>
      </c>
      <c r="H167" s="28">
        <v>-1.1382915959955038</v>
      </c>
      <c r="I167" s="28">
        <v>-1.743860075831714</v>
      </c>
      <c r="J167" s="28">
        <v>-1.1180110024334724</v>
      </c>
      <c r="K167" s="28">
        <v>-1.8426149166065322</v>
      </c>
      <c r="L167" s="28">
        <v>-0.13172145303398414</v>
      </c>
      <c r="M167" s="28">
        <v>-0.25027076076457516</v>
      </c>
      <c r="N167" s="28">
        <v>-0.29125076837515068</v>
      </c>
      <c r="O167" s="28">
        <v>0.19333333333333513</v>
      </c>
      <c r="P167" s="28">
        <v>0.39333333333333442</v>
      </c>
      <c r="Q167" s="28">
        <v>0.39333333333333442</v>
      </c>
      <c r="R167" s="28">
        <v>0.39333333333333442</v>
      </c>
      <c r="S167" s="28">
        <v>-0.88523077009467954</v>
      </c>
      <c r="V167" s="28"/>
      <c r="W167" s="28"/>
    </row>
    <row r="168" spans="1:23" x14ac:dyDescent="0.25">
      <c r="A168" s="1">
        <v>35200</v>
      </c>
      <c r="B168" s="28">
        <v>-3.2116002685156408E-2</v>
      </c>
      <c r="C168" s="28">
        <v>-1.0197446363921425</v>
      </c>
      <c r="D168" s="28" t="e">
        <v>#N/A</v>
      </c>
      <c r="E168" s="28" t="e">
        <v>#N/A</v>
      </c>
      <c r="F168" s="28">
        <v>-0.25999999999999979</v>
      </c>
      <c r="G168" s="28">
        <v>-0.13279523613964586</v>
      </c>
      <c r="H168" s="28">
        <v>-1.0573383293086587</v>
      </c>
      <c r="I168" s="28">
        <v>-1.534384889608166</v>
      </c>
      <c r="J168" s="28">
        <v>-0.4008198944653657</v>
      </c>
      <c r="K168" s="28">
        <v>-1.5466579587513856</v>
      </c>
      <c r="L168" s="28">
        <v>0.2400375147150223</v>
      </c>
      <c r="M168" s="28">
        <v>0.37689193260848569</v>
      </c>
      <c r="N168" s="28">
        <v>0.34922986941725792</v>
      </c>
      <c r="O168" s="28">
        <v>0.793333333333333</v>
      </c>
      <c r="P168" s="28">
        <v>0.793333333333333</v>
      </c>
      <c r="Q168" s="28">
        <v>0.793333333333333</v>
      </c>
      <c r="R168" s="28">
        <v>0.793333333333333</v>
      </c>
      <c r="S168" s="28">
        <v>-0.49048903591268811</v>
      </c>
      <c r="V168" s="28"/>
      <c r="W168" s="28"/>
    </row>
    <row r="169" spans="1:23" x14ac:dyDescent="0.25">
      <c r="A169" s="1">
        <v>35292</v>
      </c>
      <c r="B169" s="28">
        <v>7.2305370016812101E-2</v>
      </c>
      <c r="C169" s="28">
        <v>-0.7237542153002342</v>
      </c>
      <c r="D169" s="28">
        <v>0.7666666666666675</v>
      </c>
      <c r="E169" s="28" t="e">
        <v>#N/A</v>
      </c>
      <c r="F169" s="28">
        <v>0.18666666666666742</v>
      </c>
      <c r="G169" s="28">
        <v>0.20490440938328644</v>
      </c>
      <c r="H169" s="28">
        <v>-0.71223152378604171</v>
      </c>
      <c r="I169" s="28">
        <v>-0.73362021187928761</v>
      </c>
      <c r="J169" s="28">
        <v>-4.3204936114624969E-2</v>
      </c>
      <c r="K169" s="28">
        <v>-0.87516940911934249</v>
      </c>
      <c r="L169" s="28">
        <v>0.38357633070640657</v>
      </c>
      <c r="M169" s="28">
        <v>0.33287535993458783</v>
      </c>
      <c r="N169" s="28">
        <v>0.36474454156258557</v>
      </c>
      <c r="O169" s="28">
        <v>1.1933333333333334</v>
      </c>
      <c r="P169" s="28">
        <v>1.1933333333333334</v>
      </c>
      <c r="Q169" s="28">
        <v>1.1933333333333334</v>
      </c>
      <c r="R169" s="28">
        <v>1.1266666666666669</v>
      </c>
      <c r="S169" s="28">
        <v>3.9309534026685355E-2</v>
      </c>
      <c r="V169" s="28"/>
      <c r="W169" s="28"/>
    </row>
    <row r="170" spans="1:23" x14ac:dyDescent="0.25">
      <c r="A170" s="1">
        <v>35384</v>
      </c>
      <c r="B170" s="28">
        <v>0.27327185049949404</v>
      </c>
      <c r="C170" s="28">
        <v>-0.41617108948795994</v>
      </c>
      <c r="D170" s="28">
        <v>0.43333333333333535</v>
      </c>
      <c r="E170" s="28" t="e">
        <v>#N/A</v>
      </c>
      <c r="F170" s="28">
        <v>3.3333333333333215E-2</v>
      </c>
      <c r="G170" s="28">
        <v>0.22464881444138834</v>
      </c>
      <c r="H170" s="28">
        <v>-0.55697982264250157</v>
      </c>
      <c r="I170" s="28">
        <v>-0.67834763031355472</v>
      </c>
      <c r="J170" s="28">
        <v>0.33760041059863688</v>
      </c>
      <c r="K170" s="28">
        <v>-0.57651910656785965</v>
      </c>
      <c r="L170" s="28">
        <v>0.84895750895722122</v>
      </c>
      <c r="M170" s="28">
        <v>0.64319323136250228</v>
      </c>
      <c r="N170" s="28">
        <v>0.63168194310546566</v>
      </c>
      <c r="O170" s="28">
        <v>1.1066666666666674</v>
      </c>
      <c r="P170" s="28">
        <v>1.1066666666666674</v>
      </c>
      <c r="Q170" s="28">
        <v>1.1066666666666674</v>
      </c>
      <c r="R170" s="28">
        <v>1.1066666666666674</v>
      </c>
      <c r="S170" s="28">
        <v>0.23729320118665953</v>
      </c>
      <c r="V170" s="28"/>
      <c r="W170" s="28"/>
    </row>
    <row r="171" spans="1:23" x14ac:dyDescent="0.25">
      <c r="A171" s="1">
        <v>35476</v>
      </c>
      <c r="B171" s="28">
        <v>4.3950123181279818E-2</v>
      </c>
      <c r="C171" s="28">
        <v>-0.58143094489138503</v>
      </c>
      <c r="D171" s="28">
        <v>0.43333333333333357</v>
      </c>
      <c r="E171" s="28" t="e">
        <v>#N/A</v>
      </c>
      <c r="F171" s="28">
        <v>0.21333333333333293</v>
      </c>
      <c r="G171" s="28">
        <v>0.48285964984810986</v>
      </c>
      <c r="H171" s="28">
        <v>-0.20535315868814358</v>
      </c>
      <c r="I171" s="28">
        <v>-0.52296045177044626</v>
      </c>
      <c r="J171" s="28">
        <v>0.12250989185597765</v>
      </c>
      <c r="K171" s="28">
        <v>-0.36293916940987891</v>
      </c>
      <c r="L171" s="28">
        <v>1.4133247867551493</v>
      </c>
      <c r="M171" s="28">
        <v>1.4519480802530917</v>
      </c>
      <c r="N171" s="28">
        <v>1.4848494043439122</v>
      </c>
      <c r="O171" s="28">
        <v>1.0400000000000009</v>
      </c>
      <c r="P171" s="28">
        <v>1.0400000000000009</v>
      </c>
      <c r="Q171" s="28">
        <v>1.0400000000000009</v>
      </c>
      <c r="R171" s="28">
        <v>1.0400000000000009</v>
      </c>
      <c r="S171" s="28">
        <v>0.30327464074535726</v>
      </c>
      <c r="V171" s="28"/>
      <c r="W171" s="28"/>
    </row>
    <row r="172" spans="1:23" x14ac:dyDescent="0.25">
      <c r="A172" s="1">
        <v>35565</v>
      </c>
      <c r="B172" s="28">
        <v>0.78924995135186915</v>
      </c>
      <c r="C172" s="28">
        <v>0.2970252862313208</v>
      </c>
      <c r="D172" s="28">
        <v>0.69999999999999929</v>
      </c>
      <c r="E172" s="28" t="e">
        <v>#N/A</v>
      </c>
      <c r="F172" s="28">
        <v>0.66000000000000014</v>
      </c>
      <c r="G172" s="28">
        <v>0.74107048525483565</v>
      </c>
      <c r="H172" s="28">
        <v>0.18747580084430249</v>
      </c>
      <c r="I172" s="28">
        <v>9.6096280984401261E-2</v>
      </c>
      <c r="J172" s="28">
        <v>0.95091710556149589</v>
      </c>
      <c r="K172" s="28">
        <v>0.27478978708666801</v>
      </c>
      <c r="L172" s="28">
        <v>1.4286555160884931</v>
      </c>
      <c r="M172" s="28">
        <v>1.7894953062909809</v>
      </c>
      <c r="N172" s="28">
        <v>1.7113607060502865</v>
      </c>
      <c r="O172" s="28">
        <v>1.8400000000000016</v>
      </c>
      <c r="P172" s="28">
        <v>1.8400000000000016</v>
      </c>
      <c r="Q172" s="28">
        <v>1.8400000000000016</v>
      </c>
      <c r="R172" s="28">
        <v>1.8400000000000016</v>
      </c>
      <c r="S172" s="28">
        <v>0.83709231236466053</v>
      </c>
      <c r="V172" s="28"/>
      <c r="W172" s="28"/>
    </row>
    <row r="173" spans="1:23" x14ac:dyDescent="0.25">
      <c r="A173" s="1">
        <v>35657</v>
      </c>
      <c r="B173" s="28">
        <v>1.0928335481070524</v>
      </c>
      <c r="C173" s="28">
        <v>0.7299304940056589</v>
      </c>
      <c r="D173" s="28">
        <v>0.7666666666666675</v>
      </c>
      <c r="E173" s="28" t="e">
        <v>#N/A</v>
      </c>
      <c r="F173" s="28">
        <v>0.90666666666666806</v>
      </c>
      <c r="G173" s="28">
        <v>1.1185145358358712</v>
      </c>
      <c r="H173" s="28">
        <v>0.55824204651398424</v>
      </c>
      <c r="I173" s="28">
        <v>0.60373877168284373</v>
      </c>
      <c r="J173" s="28">
        <v>1.0606519936004213</v>
      </c>
      <c r="K173" s="28">
        <v>0.53544436582541621</v>
      </c>
      <c r="L173" s="28">
        <v>1.9916541462180271</v>
      </c>
      <c r="M173" s="28">
        <v>1.9323386088985086</v>
      </c>
      <c r="N173" s="28">
        <v>1.8814967197674857</v>
      </c>
      <c r="O173" s="28">
        <v>1.9066666666666681</v>
      </c>
      <c r="P173" s="28">
        <v>1.9066666666666681</v>
      </c>
      <c r="Q173" s="28">
        <v>1.9066666666666681</v>
      </c>
      <c r="R173" s="28">
        <v>1.9066666666666681</v>
      </c>
      <c r="S173" s="28">
        <v>1.171949658407982</v>
      </c>
      <c r="V173" s="28"/>
      <c r="W173" s="28"/>
    </row>
    <row r="174" spans="1:23" x14ac:dyDescent="0.25">
      <c r="A174" s="1">
        <v>35749</v>
      </c>
      <c r="B174" s="28">
        <v>0.97973316329913296</v>
      </c>
      <c r="C174" s="28">
        <v>0.6966733143769136</v>
      </c>
      <c r="D174" s="28">
        <v>1.1916666666666664</v>
      </c>
      <c r="E174" s="28" t="e">
        <v>#N/A</v>
      </c>
      <c r="F174" s="28">
        <v>1.2866666666666653</v>
      </c>
      <c r="G174" s="28">
        <v>1.3767253712425926</v>
      </c>
      <c r="H174" s="28">
        <v>0.92474476412125373</v>
      </c>
      <c r="I174" s="28">
        <v>1.0231751866607883</v>
      </c>
      <c r="J174" s="28">
        <v>0.92109217835487667</v>
      </c>
      <c r="K174" s="28">
        <v>0.91837444226946907</v>
      </c>
      <c r="L174" s="28">
        <v>2.1079021821339534</v>
      </c>
      <c r="M174" s="28">
        <v>2.0098602201742346</v>
      </c>
      <c r="N174" s="28">
        <v>1.9636404381075074</v>
      </c>
      <c r="O174" s="28">
        <v>2.240000000000002</v>
      </c>
      <c r="P174" s="28">
        <v>2.240000000000002</v>
      </c>
      <c r="Q174" s="28">
        <v>2.240000000000002</v>
      </c>
      <c r="R174" s="28">
        <v>2.240000000000002</v>
      </c>
      <c r="S174" s="28">
        <v>1.3744188704140043</v>
      </c>
      <c r="V174" s="28"/>
      <c r="W174" s="28"/>
    </row>
    <row r="175" spans="1:23" x14ac:dyDescent="0.25">
      <c r="A175" s="1">
        <v>35841</v>
      </c>
      <c r="B175" s="28">
        <v>0.98579006846350448</v>
      </c>
      <c r="C175" s="28">
        <v>1.4272729464168106</v>
      </c>
      <c r="D175" s="28">
        <v>1.283333333333335</v>
      </c>
      <c r="E175" s="28" t="e">
        <v>#N/A</v>
      </c>
      <c r="F175" s="28">
        <v>1.3333333333333339</v>
      </c>
      <c r="G175" s="28">
        <v>1.4759585864169034</v>
      </c>
      <c r="H175" s="28">
        <v>0.93854503772650355</v>
      </c>
      <c r="I175" s="28">
        <v>1.8697807608953703</v>
      </c>
      <c r="J175" s="28">
        <v>1.7345275040501027</v>
      </c>
      <c r="K175" s="28">
        <v>1.5308029177635536</v>
      </c>
      <c r="L175" s="28">
        <v>2.4084644299039399</v>
      </c>
      <c r="M175" s="28">
        <v>2.542113323124048</v>
      </c>
      <c r="N175" s="28">
        <v>2.6827230961993571</v>
      </c>
      <c r="O175" s="28">
        <v>2.3066666666666666</v>
      </c>
      <c r="P175" s="28">
        <v>2.3066666666666666</v>
      </c>
      <c r="Q175" s="28">
        <v>2.3066666666666666</v>
      </c>
      <c r="R175" s="28">
        <v>2.3066666666666666</v>
      </c>
      <c r="S175" s="28">
        <v>1.3777761351600049</v>
      </c>
      <c r="V175" s="28"/>
      <c r="W175" s="28"/>
    </row>
    <row r="176" spans="1:23" x14ac:dyDescent="0.25">
      <c r="A176" s="1">
        <v>35930</v>
      </c>
      <c r="B176" s="28">
        <v>0.89743147156221237</v>
      </c>
      <c r="C176" s="28">
        <v>1.4976358882191689</v>
      </c>
      <c r="D176" s="28">
        <v>1.7750000000000004</v>
      </c>
      <c r="E176" s="28" t="e">
        <v>#N/A</v>
      </c>
      <c r="F176" s="28">
        <v>1.7800000000000011</v>
      </c>
      <c r="G176" s="28">
        <v>1.8534026369979388</v>
      </c>
      <c r="H176" s="28">
        <v>1.400044015628459</v>
      </c>
      <c r="I176" s="28">
        <v>2.3634703295698376</v>
      </c>
      <c r="J176" s="28">
        <v>1.7616132023491871</v>
      </c>
      <c r="K176" s="28">
        <v>1.9854322757604539</v>
      </c>
      <c r="L176" s="28">
        <v>2.4228050646357793</v>
      </c>
      <c r="M176" s="28">
        <v>2.4761289118860854</v>
      </c>
      <c r="N176" s="28">
        <v>2.5267182028671593</v>
      </c>
      <c r="O176" s="28">
        <v>2.8866666666666667</v>
      </c>
      <c r="P176" s="28">
        <v>2.8866666666666667</v>
      </c>
      <c r="Q176" s="28">
        <v>2.8866666666666667</v>
      </c>
      <c r="R176" s="28">
        <v>2.8866666666666667</v>
      </c>
      <c r="S176" s="28">
        <v>1.5153352907973243</v>
      </c>
      <c r="V176" s="28"/>
      <c r="W176" s="28"/>
    </row>
    <row r="177" spans="1:23" x14ac:dyDescent="0.25">
      <c r="A177" s="1">
        <v>36022</v>
      </c>
      <c r="B177" s="28">
        <v>1.1256558535945367</v>
      </c>
      <c r="C177" s="28">
        <v>2.0024365266804631</v>
      </c>
      <c r="D177" s="28">
        <v>1.5333333333333332</v>
      </c>
      <c r="E177" s="28" t="e">
        <v>#N/A</v>
      </c>
      <c r="F177" s="28">
        <v>1.5133333333333336</v>
      </c>
      <c r="G177" s="28">
        <v>1.8534026369979388</v>
      </c>
      <c r="H177" s="28">
        <v>1.326207360569873</v>
      </c>
      <c r="I177" s="28">
        <v>2.4245817225098776</v>
      </c>
      <c r="J177" s="28">
        <v>2.1257076981112477</v>
      </c>
      <c r="K177" s="28">
        <v>2.1473278614517994</v>
      </c>
      <c r="L177" s="28">
        <v>2.733883312924692</v>
      </c>
      <c r="M177" s="28">
        <v>2.8765786994959877</v>
      </c>
      <c r="N177" s="28">
        <v>2.8290135706388888</v>
      </c>
      <c r="O177" s="28">
        <v>2.5533333333333328</v>
      </c>
      <c r="P177" s="28">
        <v>2.5533333333333328</v>
      </c>
      <c r="Q177" s="28">
        <v>2.5533333333333328</v>
      </c>
      <c r="R177" s="28">
        <v>2.6199999999999992</v>
      </c>
      <c r="S177" s="28">
        <v>1.4671473975206908</v>
      </c>
      <c r="V177" s="28"/>
      <c r="W177" s="28"/>
    </row>
    <row r="178" spans="1:23" x14ac:dyDescent="0.25">
      <c r="A178" s="1">
        <v>36114</v>
      </c>
      <c r="B178" s="28">
        <v>1.7101597338387817</v>
      </c>
      <c r="C178" s="28">
        <v>2.9316669239907931</v>
      </c>
      <c r="D178" s="28">
        <v>1.5833333333333321</v>
      </c>
      <c r="E178" s="28" t="e">
        <v>#N/A</v>
      </c>
      <c r="F178" s="28">
        <v>1.6933333333333334</v>
      </c>
      <c r="G178" s="28">
        <v>2.1911022825208688</v>
      </c>
      <c r="H178" s="28">
        <v>1.8278270231241651</v>
      </c>
      <c r="I178" s="28">
        <v>3.0243057836540679</v>
      </c>
      <c r="J178" s="28">
        <v>2.910481967805024</v>
      </c>
      <c r="K178" s="28">
        <v>2.5962380294452636</v>
      </c>
      <c r="L178" s="28">
        <v>3.6043179346573075</v>
      </c>
      <c r="M178" s="28">
        <v>3.258384658831126</v>
      </c>
      <c r="N178" s="28">
        <v>3.2476264758882225</v>
      </c>
      <c r="O178" s="28">
        <v>2.8200000000000003</v>
      </c>
      <c r="P178" s="28">
        <v>2.4600000000000009</v>
      </c>
      <c r="Q178" s="28">
        <v>2.4600000000000009</v>
      </c>
      <c r="R178" s="28">
        <v>2.4600000000000009</v>
      </c>
      <c r="S178" s="28">
        <v>1.8065286655999984</v>
      </c>
      <c r="V178" s="28"/>
      <c r="W178" s="28"/>
    </row>
    <row r="179" spans="1:23" x14ac:dyDescent="0.25">
      <c r="A179" s="1">
        <v>36206</v>
      </c>
      <c r="B179" s="28">
        <v>1.609345031232805</v>
      </c>
      <c r="C179" s="28">
        <v>3.3961537538611495</v>
      </c>
      <c r="D179" s="28">
        <v>1.7000000000000011</v>
      </c>
      <c r="E179" s="28" t="e">
        <v>#N/A</v>
      </c>
      <c r="F179" s="28">
        <v>1.9399999999999995</v>
      </c>
      <c r="G179" s="28">
        <v>2.3300799027532819</v>
      </c>
      <c r="H179" s="28">
        <v>1.9413305893906836</v>
      </c>
      <c r="I179" s="28">
        <v>4.0725513328713507</v>
      </c>
      <c r="J179" s="28">
        <v>3.1614899644228847</v>
      </c>
      <c r="K179" s="28">
        <v>3.1887732174583494</v>
      </c>
      <c r="L179" s="28">
        <v>3.6451031444021629</v>
      </c>
      <c r="M179" s="28">
        <v>3.5409573402763845</v>
      </c>
      <c r="N179" s="28">
        <v>3.6063822685092513</v>
      </c>
      <c r="O179" s="28">
        <v>2.66</v>
      </c>
      <c r="P179" s="28">
        <v>2.66</v>
      </c>
      <c r="Q179" s="28">
        <v>2.66</v>
      </c>
      <c r="R179" s="28">
        <v>2.66</v>
      </c>
      <c r="S179" s="28">
        <v>1.9469333089853222</v>
      </c>
      <c r="V179" s="28"/>
      <c r="W179" s="28"/>
    </row>
    <row r="180" spans="1:23" x14ac:dyDescent="0.25">
      <c r="A180" s="1">
        <v>36295</v>
      </c>
      <c r="B180" s="28">
        <v>1.3977149424661717</v>
      </c>
      <c r="C180" s="28">
        <v>3.3778018374638132</v>
      </c>
      <c r="D180" s="28">
        <v>1.6166666666666671</v>
      </c>
      <c r="E180" s="28" t="e">
        <v>#N/A</v>
      </c>
      <c r="F180" s="28">
        <v>1.9866666666666664</v>
      </c>
      <c r="G180" s="28">
        <v>2.3895687128694871</v>
      </c>
      <c r="H180" s="28">
        <v>1.9717226741507863</v>
      </c>
      <c r="I180" s="28">
        <v>4.1328456224322512</v>
      </c>
      <c r="J180" s="28">
        <v>3.2366503984959114</v>
      </c>
      <c r="K180" s="28">
        <v>3.2720571991934051</v>
      </c>
      <c r="L180" s="28">
        <v>3.4521158129176022</v>
      </c>
      <c r="M180" s="28">
        <v>2.6822295703953571</v>
      </c>
      <c r="N180" s="28">
        <v>2.6334857127801197</v>
      </c>
      <c r="O180" s="28">
        <v>2.706666666666667</v>
      </c>
      <c r="P180" s="28">
        <v>2.706666666666667</v>
      </c>
      <c r="Q180" s="28">
        <v>2.706666666666667</v>
      </c>
      <c r="R180" s="28">
        <v>2.706666666666667</v>
      </c>
      <c r="S180" s="28">
        <v>1.8884765132466725</v>
      </c>
      <c r="V180" s="28"/>
      <c r="W180" s="28"/>
    </row>
    <row r="181" spans="1:23" x14ac:dyDescent="0.25">
      <c r="A181" s="1">
        <v>36387</v>
      </c>
      <c r="B181" s="28">
        <v>1.6700446919739849</v>
      </c>
      <c r="C181" s="28">
        <v>3.8369997488006526</v>
      </c>
      <c r="D181" s="28">
        <v>1.5333333333333332</v>
      </c>
      <c r="E181" s="28" t="e">
        <v>#N/A</v>
      </c>
      <c r="F181" s="28">
        <v>2.0333333333333332</v>
      </c>
      <c r="G181" s="28">
        <v>2.5285463331019007</v>
      </c>
      <c r="H181" s="28">
        <v>2.3106194209742008</v>
      </c>
      <c r="I181" s="28">
        <v>4.3380670486107054</v>
      </c>
      <c r="J181" s="28">
        <v>3.5682144738812518</v>
      </c>
      <c r="K181" s="28">
        <v>3.3723623072326578</v>
      </c>
      <c r="L181" s="28">
        <v>3.0457283409056881</v>
      </c>
      <c r="M181" s="28">
        <v>3.220901206727373</v>
      </c>
      <c r="N181" s="28">
        <v>3.2545436776467702</v>
      </c>
      <c r="O181" s="28">
        <v>2.7733333333333334</v>
      </c>
      <c r="P181" s="28">
        <v>2.7733333333333334</v>
      </c>
      <c r="Q181" s="28">
        <v>2.7733333333333334</v>
      </c>
      <c r="R181" s="28">
        <v>2.7733333333333334</v>
      </c>
      <c r="S181" s="28">
        <v>1.83130023195001</v>
      </c>
      <c r="V181" s="28"/>
      <c r="W181" s="28"/>
    </row>
    <row r="182" spans="1:23" x14ac:dyDescent="0.25">
      <c r="A182" s="1">
        <v>36479</v>
      </c>
      <c r="B182" s="28">
        <v>2.2580676001959392</v>
      </c>
      <c r="C182" s="28">
        <v>4.477019212763893</v>
      </c>
      <c r="D182" s="28">
        <v>1.6166666666666671</v>
      </c>
      <c r="E182" s="28" t="e">
        <v>#N/A</v>
      </c>
      <c r="F182" s="28">
        <v>2.3466666666666676</v>
      </c>
      <c r="G182" s="28">
        <v>2.7867571685086263</v>
      </c>
      <c r="H182" s="28">
        <v>2.6650577977510408</v>
      </c>
      <c r="I182" s="28">
        <v>4.6275703187977832</v>
      </c>
      <c r="J182" s="28">
        <v>4.0450651380556302</v>
      </c>
      <c r="K182" s="28">
        <v>3.6390738950653851</v>
      </c>
      <c r="L182" s="28">
        <v>3.3452780290107147</v>
      </c>
      <c r="M182" s="28">
        <v>3.6200441915577968</v>
      </c>
      <c r="N182" s="28">
        <v>3.6200441915577821</v>
      </c>
      <c r="O182" s="28">
        <v>3.0400000000000009</v>
      </c>
      <c r="P182" s="28">
        <v>2.2000000000000011</v>
      </c>
      <c r="Q182" s="28">
        <v>2.2000000000000011</v>
      </c>
      <c r="R182" s="28">
        <v>2.2000000000000011</v>
      </c>
      <c r="S182" s="28">
        <v>2.1755695619733189</v>
      </c>
      <c r="V182" s="28"/>
      <c r="W182" s="28"/>
    </row>
    <row r="183" spans="1:23" x14ac:dyDescent="0.25">
      <c r="A183" s="1">
        <v>36571</v>
      </c>
      <c r="B183" s="28">
        <v>1.5567719124514865</v>
      </c>
      <c r="C183" s="28">
        <v>3.7749068876013729</v>
      </c>
      <c r="D183" s="28">
        <v>1.4333333333333336</v>
      </c>
      <c r="E183" s="28" t="e">
        <v>#N/A</v>
      </c>
      <c r="F183" s="28">
        <v>2.3733333333333331</v>
      </c>
      <c r="G183" s="28">
        <v>2.8659903836829366</v>
      </c>
      <c r="H183" s="28">
        <v>2.6571159963407749</v>
      </c>
      <c r="I183" s="28">
        <v>4.5926796955690019</v>
      </c>
      <c r="J183" s="28">
        <v>3.2000845093410066</v>
      </c>
      <c r="K183" s="28">
        <v>3.7743397408843027</v>
      </c>
      <c r="L183" s="28">
        <v>4.1248183892564274</v>
      </c>
      <c r="M183" s="28">
        <v>4.1259555451700809</v>
      </c>
      <c r="N183" s="28">
        <v>4.1430128838748281</v>
      </c>
      <c r="O183" s="28">
        <v>2.2666666666666675</v>
      </c>
      <c r="P183" s="28">
        <v>2.2666666666666675</v>
      </c>
      <c r="Q183" s="28">
        <v>2.2666666666666675</v>
      </c>
      <c r="R183" s="28">
        <v>2.2666666666666675</v>
      </c>
      <c r="S183" s="28">
        <v>2.6414489491799884</v>
      </c>
      <c r="V183" s="28"/>
      <c r="W183" s="28"/>
    </row>
    <row r="184" spans="1:23" x14ac:dyDescent="0.25">
      <c r="A184" s="1">
        <v>36661</v>
      </c>
      <c r="B184" s="28">
        <v>2.356259755927975</v>
      </c>
      <c r="C184" s="28">
        <v>4.7496026159033846</v>
      </c>
      <c r="D184" s="28">
        <v>1.3833333333333329</v>
      </c>
      <c r="E184" s="28" t="e">
        <v>#N/A</v>
      </c>
      <c r="F184" s="28">
        <v>2.5533333333333328</v>
      </c>
      <c r="G184" s="28">
        <v>2.925479193799144</v>
      </c>
      <c r="H184" s="28">
        <v>2.8662549339888668</v>
      </c>
      <c r="I184" s="28">
        <v>4.8075645467339889</v>
      </c>
      <c r="J184" s="28">
        <v>3.9407449258677278</v>
      </c>
      <c r="K184" s="28">
        <v>3.8769119052352021</v>
      </c>
      <c r="L184" s="28">
        <v>4.5865861687987932</v>
      </c>
      <c r="M184" s="28">
        <v>4.6169213121745063</v>
      </c>
      <c r="N184" s="28">
        <v>4.7000620755005063</v>
      </c>
      <c r="O184" s="28">
        <v>2.4000000000000004</v>
      </c>
      <c r="P184" s="28">
        <v>2.4000000000000004</v>
      </c>
      <c r="Q184" s="28">
        <v>2.4000000000000004</v>
      </c>
      <c r="R184" s="28">
        <v>2.4000000000000004</v>
      </c>
      <c r="S184" s="28">
        <v>2.5225118306687051</v>
      </c>
      <c r="V184" s="28"/>
      <c r="W184" s="28"/>
    </row>
    <row r="185" spans="1:23" x14ac:dyDescent="0.25">
      <c r="A185" s="1">
        <v>36753</v>
      </c>
      <c r="B185" s="28">
        <v>1.465638146902154</v>
      </c>
      <c r="C185" s="28">
        <v>3.9993663810599354</v>
      </c>
      <c r="D185" s="28">
        <v>1</v>
      </c>
      <c r="E185" s="28" t="e">
        <v>#N/A</v>
      </c>
      <c r="F185" s="28">
        <v>2.4000000000000004</v>
      </c>
      <c r="G185" s="28">
        <v>2.8657347887410407</v>
      </c>
      <c r="H185" s="28">
        <v>2.8192104259726727</v>
      </c>
      <c r="I185" s="28">
        <v>4.8327177574409248</v>
      </c>
      <c r="J185" s="28">
        <v>3.1797861992020828</v>
      </c>
      <c r="K185" s="28">
        <v>3.9502214310623458</v>
      </c>
      <c r="L185" s="28">
        <v>4.5289059579087283</v>
      </c>
      <c r="M185" s="28">
        <v>4.4319775741784859</v>
      </c>
      <c r="N185" s="28">
        <v>4.3874128000496428</v>
      </c>
      <c r="O185" s="28">
        <v>2.4000000000000004</v>
      </c>
      <c r="P185" s="28">
        <v>2.4000000000000004</v>
      </c>
      <c r="Q185" s="28">
        <v>2.4000000000000004</v>
      </c>
      <c r="R185" s="28">
        <v>2.4000000000000004</v>
      </c>
      <c r="S185" s="28">
        <v>1.8722761053600152</v>
      </c>
      <c r="V185" s="28"/>
      <c r="W185" s="28"/>
    </row>
    <row r="186" spans="1:23" x14ac:dyDescent="0.25">
      <c r="A186" s="1">
        <v>36845</v>
      </c>
      <c r="B186" s="28">
        <v>1.1330993749672198</v>
      </c>
      <c r="C186" s="28">
        <v>3.7904350331885945</v>
      </c>
      <c r="D186" s="28">
        <v>1.3899999999999997</v>
      </c>
      <c r="E186" s="28" t="e">
        <v>#N/A</v>
      </c>
      <c r="F186" s="28">
        <v>2.580000000000001</v>
      </c>
      <c r="G186" s="28">
        <v>2.964968003915351</v>
      </c>
      <c r="H186" s="28">
        <v>2.8100655818716316</v>
      </c>
      <c r="I186" s="28">
        <v>5.0672744611933345</v>
      </c>
      <c r="J186" s="28">
        <v>2.9896359058716691</v>
      </c>
      <c r="K186" s="28">
        <v>3.9483533066430327</v>
      </c>
      <c r="L186" s="28">
        <v>3.8687456411212646</v>
      </c>
      <c r="M186" s="28">
        <v>2.4304079029145429</v>
      </c>
      <c r="N186" s="28">
        <v>2.4249561130919441</v>
      </c>
      <c r="O186" s="28">
        <v>2.4666666666666668</v>
      </c>
      <c r="P186" s="28">
        <v>2.4666666666666668</v>
      </c>
      <c r="Q186" s="28">
        <v>2.4666666666666668</v>
      </c>
      <c r="R186" s="28">
        <v>2.4666666666666668</v>
      </c>
      <c r="S186" s="28">
        <v>2.0909513575800105</v>
      </c>
      <c r="V186" s="28"/>
      <c r="W186" s="28"/>
    </row>
    <row r="187" spans="1:23" x14ac:dyDescent="0.25">
      <c r="A187" s="1">
        <v>36937</v>
      </c>
      <c r="B187" s="28">
        <v>-6.7459019879683751E-2</v>
      </c>
      <c r="C187" s="28">
        <v>2.484232506052706</v>
      </c>
      <c r="D187" s="28">
        <v>0.91333333333333222</v>
      </c>
      <c r="E187" s="28" t="e">
        <v>#N/A</v>
      </c>
      <c r="F187" s="28">
        <v>1.8933333333333326</v>
      </c>
      <c r="G187" s="28">
        <v>2.5077795482762117</v>
      </c>
      <c r="H187" s="28">
        <v>2.4085252326539859</v>
      </c>
      <c r="I187" s="28">
        <v>4.0217181095123067</v>
      </c>
      <c r="J187" s="28">
        <v>1.7825559686138086</v>
      </c>
      <c r="K187" s="28">
        <v>3.2808204940652406</v>
      </c>
      <c r="L187" s="28">
        <v>2.0000432208151486</v>
      </c>
      <c r="M187" s="28">
        <v>1.8336430825085441</v>
      </c>
      <c r="N187" s="28">
        <v>1.8152742360720924</v>
      </c>
      <c r="O187" s="28">
        <v>1.9333333333333336</v>
      </c>
      <c r="P187" s="28">
        <v>1.9333333333333336</v>
      </c>
      <c r="Q187" s="28">
        <v>1.9333333333333336</v>
      </c>
      <c r="R187" s="28">
        <v>1.9333333333333336</v>
      </c>
      <c r="S187" s="28">
        <v>2.1787430877266445</v>
      </c>
      <c r="V187" s="28"/>
      <c r="W187" s="28"/>
    </row>
    <row r="188" spans="1:23" x14ac:dyDescent="0.25">
      <c r="A188" s="1">
        <v>37026</v>
      </c>
      <c r="B188" s="28">
        <v>-0.26397884786566278</v>
      </c>
      <c r="C188" s="28">
        <v>2.3701207257162049</v>
      </c>
      <c r="D188" s="28">
        <v>0.77000000000000135</v>
      </c>
      <c r="E188" s="28" t="e">
        <v>#N/A</v>
      </c>
      <c r="F188" s="28">
        <v>1.5400000000000009</v>
      </c>
      <c r="G188" s="28">
        <v>2.1300799027532809</v>
      </c>
      <c r="H188" s="28">
        <v>1.9434363564839559</v>
      </c>
      <c r="I188" s="28">
        <v>3.732909625016033</v>
      </c>
      <c r="J188" s="28">
        <v>1.5551219959844271</v>
      </c>
      <c r="K188" s="28">
        <v>2.8203964345158692</v>
      </c>
      <c r="L188" s="28">
        <v>1.0853947336838721</v>
      </c>
      <c r="M188" s="28">
        <v>0.94271035769637246</v>
      </c>
      <c r="N188" s="28">
        <v>-0.33287456390230247</v>
      </c>
      <c r="O188" s="28">
        <v>1.4666666666666668</v>
      </c>
      <c r="P188" s="28">
        <v>1.4666666666666668</v>
      </c>
      <c r="Q188" s="28">
        <v>1.4666666666666668</v>
      </c>
      <c r="R188" s="28">
        <v>1.4666666666666668</v>
      </c>
      <c r="S188" s="28">
        <v>1.202512264486657</v>
      </c>
      <c r="V188" s="28"/>
      <c r="W188" s="28"/>
    </row>
    <row r="189" spans="1:23" x14ac:dyDescent="0.25">
      <c r="A189" s="1">
        <v>37118</v>
      </c>
      <c r="B189" s="28">
        <v>-1.4226313578774934</v>
      </c>
      <c r="C189" s="28">
        <v>1.2193057784945622</v>
      </c>
      <c r="D189" s="28">
        <v>9.3333333333333712E-2</v>
      </c>
      <c r="E189" s="28" t="e">
        <v>#N/A</v>
      </c>
      <c r="F189" s="28">
        <v>0.65333333333333421</v>
      </c>
      <c r="G189" s="28">
        <v>1.3151918015912132</v>
      </c>
      <c r="H189" s="28">
        <v>1.1984130564188926</v>
      </c>
      <c r="I189" s="28">
        <v>2.7973485892863774</v>
      </c>
      <c r="J189" s="28">
        <v>0.44102762705510234</v>
      </c>
      <c r="K189" s="28">
        <v>1.8410391051011619</v>
      </c>
      <c r="L189" s="28">
        <v>-1.2756505182991364</v>
      </c>
      <c r="M189" s="28">
        <v>-1.4512375713983576</v>
      </c>
      <c r="N189" s="28">
        <v>-1.5189337846414255</v>
      </c>
      <c r="O189" s="28">
        <v>0.86666666666666714</v>
      </c>
      <c r="P189" s="28">
        <v>0.86666666666666714</v>
      </c>
      <c r="Q189" s="28">
        <v>0.86666666666666714</v>
      </c>
      <c r="R189" s="28">
        <v>0.73333333333333428</v>
      </c>
      <c r="S189" s="28">
        <v>0.49576797826932761</v>
      </c>
      <c r="V189" s="28"/>
      <c r="W189" s="28"/>
    </row>
    <row r="190" spans="1:23" x14ac:dyDescent="0.25">
      <c r="A190" s="1">
        <v>37210</v>
      </c>
      <c r="B190" s="28">
        <v>-1.857932317063512</v>
      </c>
      <c r="C190" s="28">
        <v>0.95216166138477587</v>
      </c>
      <c r="D190" s="28">
        <v>-1.129999999999999</v>
      </c>
      <c r="E190" s="28" t="e">
        <v>#N/A</v>
      </c>
      <c r="F190" s="28">
        <v>-0.69999999999999929</v>
      </c>
      <c r="G190" s="28">
        <v>-9.5862375442406791E-2</v>
      </c>
      <c r="H190" s="28">
        <v>-0.27253590154760188</v>
      </c>
      <c r="I190" s="28">
        <v>1.7036391497701082</v>
      </c>
      <c r="J190" s="28">
        <v>0.33735789130622446</v>
      </c>
      <c r="K190" s="28">
        <v>0.95932175839962142</v>
      </c>
      <c r="L190" s="28">
        <v>-2.2948481288806772</v>
      </c>
      <c r="M190" s="28">
        <v>-0.88898318569988088</v>
      </c>
      <c r="N190" s="28">
        <v>-0.82639367739881864</v>
      </c>
      <c r="O190" s="28">
        <v>-0.80000000000000071</v>
      </c>
      <c r="P190" s="28">
        <v>-0.80000000000000071</v>
      </c>
      <c r="Q190" s="28">
        <v>-0.80000000000000071</v>
      </c>
      <c r="R190" s="28">
        <v>-0.80000000000000071</v>
      </c>
      <c r="S190" s="28">
        <v>-0.34133960648334494</v>
      </c>
      <c r="V190" s="28"/>
      <c r="W190" s="28"/>
    </row>
    <row r="191" spans="1:23" x14ac:dyDescent="0.25">
      <c r="A191" s="1">
        <v>37302</v>
      </c>
      <c r="B191" s="28">
        <v>-1.7156321615395733</v>
      </c>
      <c r="C191" s="28">
        <v>1.1220929558985666</v>
      </c>
      <c r="D191" s="28">
        <v>-1.42</v>
      </c>
      <c r="E191" s="28" t="e">
        <v>#N/A</v>
      </c>
      <c r="F191" s="28">
        <v>-1.120000000000001</v>
      </c>
      <c r="G191" s="28">
        <v>-0.11586237544240391</v>
      </c>
      <c r="H191" s="28">
        <v>-0.22556027713432042</v>
      </c>
      <c r="I191" s="28">
        <v>1.4566950096585138</v>
      </c>
      <c r="J191" s="28">
        <v>0.21732871309175339</v>
      </c>
      <c r="K191" s="28">
        <v>0.42058358459387968</v>
      </c>
      <c r="L191" s="28">
        <v>-0.15584032684348864</v>
      </c>
      <c r="M191" s="28">
        <v>-0.21691288736324868</v>
      </c>
      <c r="N191" s="28">
        <v>-8.739694005411526E-2</v>
      </c>
      <c r="O191" s="28">
        <v>-0.80000000000000071</v>
      </c>
      <c r="P191" s="28">
        <v>-0.80000000000000071</v>
      </c>
      <c r="Q191" s="28">
        <v>-0.80000000000000071</v>
      </c>
      <c r="R191" s="28">
        <v>-0.80000000000000071</v>
      </c>
      <c r="S191" s="28">
        <v>-0.70869262860932736</v>
      </c>
      <c r="V191" s="28"/>
      <c r="W191" s="28"/>
    </row>
    <row r="192" spans="1:23" x14ac:dyDescent="0.25">
      <c r="A192" s="1">
        <v>37391</v>
      </c>
      <c r="B192" s="28">
        <v>-1.7526829645102506</v>
      </c>
      <c r="C192" s="28">
        <v>1.0113344208532493</v>
      </c>
      <c r="D192" s="28">
        <v>-1.5766666666666662</v>
      </c>
      <c r="E192" s="28" t="e">
        <v>#N/A</v>
      </c>
      <c r="F192" s="28">
        <v>-1.4066666666666663</v>
      </c>
      <c r="G192" s="28">
        <v>-0.33458440073292162</v>
      </c>
      <c r="H192" s="28">
        <v>-0.42196262592295225</v>
      </c>
      <c r="I192" s="28">
        <v>1.1235989271738891</v>
      </c>
      <c r="J192" s="28">
        <v>0.17319246270271099</v>
      </c>
      <c r="K192" s="28">
        <v>0.28350842957161326</v>
      </c>
      <c r="L192" s="28">
        <v>-0.54849098826661047</v>
      </c>
      <c r="M192" s="28">
        <v>-0.53048189514461097</v>
      </c>
      <c r="N192" s="28">
        <v>-0.8319959456035253</v>
      </c>
      <c r="O192" s="28">
        <v>-1.4000000000000021</v>
      </c>
      <c r="P192" s="28">
        <v>-1.4000000000000021</v>
      </c>
      <c r="Q192" s="28">
        <v>-1.4000000000000021</v>
      </c>
      <c r="R192" s="28">
        <v>-1.4000000000000021</v>
      </c>
      <c r="S192" s="28">
        <v>-0.80621086000665798</v>
      </c>
      <c r="V192" s="28"/>
      <c r="W192" s="28"/>
    </row>
    <row r="193" spans="1:23" x14ac:dyDescent="0.25">
      <c r="A193" s="1">
        <v>37483</v>
      </c>
      <c r="B193" s="28">
        <v>-1.9769016301686493</v>
      </c>
      <c r="C193" s="28">
        <v>0.80695779675633605</v>
      </c>
      <c r="D193" s="28">
        <v>-1.2666666666666675</v>
      </c>
      <c r="E193" s="28" t="e">
        <v>#N/A</v>
      </c>
      <c r="F193" s="28">
        <v>-1.2266666666666666</v>
      </c>
      <c r="G193" s="28">
        <v>-0.35458440073292086</v>
      </c>
      <c r="H193" s="28">
        <v>-0.38494894324267181</v>
      </c>
      <c r="I193" s="28">
        <v>1.3041530945026505</v>
      </c>
      <c r="J193" s="28">
        <v>2.0369434424271009E-2</v>
      </c>
      <c r="K193" s="28">
        <v>0.28886490404573983</v>
      </c>
      <c r="L193" s="28">
        <v>-0.7299576288962385</v>
      </c>
      <c r="M193" s="28">
        <v>-0.53278516591852243</v>
      </c>
      <c r="N193" s="28">
        <v>-0.51600453077147834</v>
      </c>
      <c r="O193" s="28">
        <v>-1.0666666666666682</v>
      </c>
      <c r="P193" s="28">
        <v>-1.0666666666666682</v>
      </c>
      <c r="Q193" s="28">
        <v>-1.0666666666666682</v>
      </c>
      <c r="R193" s="28">
        <v>-1.0666666666666682</v>
      </c>
      <c r="S193" s="28">
        <v>-0.70052264278398013</v>
      </c>
      <c r="V193" s="28"/>
      <c r="W193" s="28"/>
    </row>
    <row r="194" spans="1:23" x14ac:dyDescent="0.25">
      <c r="A194" s="1">
        <v>37575</v>
      </c>
      <c r="B194" s="28">
        <v>-2.4548308695772487</v>
      </c>
      <c r="C194" s="28">
        <v>0.27434245902436694</v>
      </c>
      <c r="D194" s="28">
        <v>-1.5833333333333357</v>
      </c>
      <c r="E194" s="28" t="e">
        <v>#N/A</v>
      </c>
      <c r="F194" s="28">
        <v>-1.5133333333333336</v>
      </c>
      <c r="G194" s="28">
        <v>-0.53356202096533312</v>
      </c>
      <c r="H194" s="28">
        <v>-0.45239810492612831</v>
      </c>
      <c r="I194" s="28">
        <v>0.8815726836526494</v>
      </c>
      <c r="J194" s="28">
        <v>-0.55266309455700513</v>
      </c>
      <c r="K194" s="28">
        <v>-0.20207509069807728</v>
      </c>
      <c r="L194" s="28">
        <v>-0.98048409448489215</v>
      </c>
      <c r="M194" s="28">
        <v>-0.81064466047741846</v>
      </c>
      <c r="N194" s="28">
        <v>-1.1989163042237145</v>
      </c>
      <c r="O194" s="28">
        <v>-1.3999999999999986</v>
      </c>
      <c r="P194" s="28">
        <v>-1.3999999999999986</v>
      </c>
      <c r="Q194" s="28">
        <v>-1.3999999999999986</v>
      </c>
      <c r="R194" s="28">
        <v>-1.3999999999999986</v>
      </c>
      <c r="S194" s="28">
        <v>-1.1916337604973251</v>
      </c>
      <c r="V194" s="28"/>
      <c r="W194" s="28"/>
    </row>
    <row r="195" spans="1:23" x14ac:dyDescent="0.25">
      <c r="A195" s="1">
        <v>37667</v>
      </c>
      <c r="B195" s="28">
        <v>-2.5496656013538073</v>
      </c>
      <c r="C195" s="28">
        <v>-2.986837087185485E-2</v>
      </c>
      <c r="D195" s="28">
        <v>-1.6333333333333346</v>
      </c>
      <c r="E195" s="28" t="e">
        <v>#N/A</v>
      </c>
      <c r="F195" s="28">
        <v>-1.533333333333335</v>
      </c>
      <c r="G195" s="28">
        <v>-0.87151726143016273</v>
      </c>
      <c r="H195" s="28">
        <v>-0.85288009535258058</v>
      </c>
      <c r="I195" s="28">
        <v>0.53102480859367773</v>
      </c>
      <c r="J195" s="28">
        <v>-0.89850510810250284</v>
      </c>
      <c r="K195" s="28">
        <v>-0.59558206866832641</v>
      </c>
      <c r="L195" s="28">
        <v>-1.4875828582621082</v>
      </c>
      <c r="M195" s="28">
        <v>-1.4164510375967718</v>
      </c>
      <c r="N195" s="28">
        <v>-1.528818696328972</v>
      </c>
      <c r="O195" s="28">
        <v>-1.1333333333333329</v>
      </c>
      <c r="P195" s="28">
        <v>-1.1333333333333329</v>
      </c>
      <c r="Q195" s="28">
        <v>-1.1333333333333329</v>
      </c>
      <c r="R195" s="28">
        <v>-1.1333333333333329</v>
      </c>
      <c r="S195" s="28">
        <v>-1.279594166026655</v>
      </c>
      <c r="V195" s="28"/>
      <c r="W195" s="28"/>
    </row>
    <row r="196" spans="1:23" x14ac:dyDescent="0.25">
      <c r="A196" s="1">
        <v>37756</v>
      </c>
      <c r="B196" s="28">
        <v>-2.2815038298124262</v>
      </c>
      <c r="C196" s="28">
        <v>0.33454512745493087</v>
      </c>
      <c r="D196" s="28">
        <v>-2.216666666666665</v>
      </c>
      <c r="E196" s="28" t="e">
        <v>#N/A</v>
      </c>
      <c r="F196" s="28">
        <v>-2.086666666666666</v>
      </c>
      <c r="G196" s="28">
        <v>-1.1299836917787838</v>
      </c>
      <c r="H196" s="28">
        <v>-1.1089694635893996</v>
      </c>
      <c r="I196" s="28">
        <v>0.35852079992706898</v>
      </c>
      <c r="J196" s="28">
        <v>-0.7195338445460181</v>
      </c>
      <c r="K196" s="28">
        <v>-0.86445715440454762</v>
      </c>
      <c r="L196" s="28">
        <v>-1.6289212875747436</v>
      </c>
      <c r="M196" s="28">
        <v>-1.4507740191661962</v>
      </c>
      <c r="N196" s="28">
        <v>-1.7097245046902592</v>
      </c>
      <c r="O196" s="28">
        <v>-1.9333333333333336</v>
      </c>
      <c r="P196" s="28">
        <v>-1.9333333333333336</v>
      </c>
      <c r="Q196" s="28">
        <v>-1.9333333333333336</v>
      </c>
      <c r="R196" s="28">
        <v>-1.9333333333333336</v>
      </c>
      <c r="S196" s="28">
        <v>-1.4978296867453338</v>
      </c>
      <c r="V196" s="28"/>
      <c r="W196" s="28"/>
    </row>
    <row r="197" spans="1:23" x14ac:dyDescent="0.25">
      <c r="A197" s="1">
        <v>37848</v>
      </c>
      <c r="B197" s="28">
        <v>-1.2604449299518887</v>
      </c>
      <c r="C197" s="28">
        <v>1.5567575903724955</v>
      </c>
      <c r="D197" s="28">
        <v>-2.2666666666666657</v>
      </c>
      <c r="E197" s="28" t="e">
        <v>#N/A</v>
      </c>
      <c r="F197" s="28">
        <v>-2.1066666666666656</v>
      </c>
      <c r="G197" s="28">
        <v>-1.2294725018949895</v>
      </c>
      <c r="H197" s="28">
        <v>-1.1572669764862824</v>
      </c>
      <c r="I197" s="28">
        <v>0.58771781980413884</v>
      </c>
      <c r="J197" s="28">
        <v>0.47535106100351482</v>
      </c>
      <c r="K197" s="28">
        <v>-0.65812885572941937</v>
      </c>
      <c r="L197" s="28">
        <v>-0.74764461554046469</v>
      </c>
      <c r="M197" s="28">
        <v>-0.5045081552020998</v>
      </c>
      <c r="N197" s="28">
        <v>-0.50450815520207526</v>
      </c>
      <c r="O197" s="28">
        <v>-1.8666666666666654</v>
      </c>
      <c r="P197" s="28">
        <v>-1.8666666666666654</v>
      </c>
      <c r="Q197" s="28">
        <v>-1.8666666666666654</v>
      </c>
      <c r="R197" s="28">
        <v>-1.8666666666666654</v>
      </c>
      <c r="S197" s="28">
        <v>-1.9798048408506759</v>
      </c>
      <c r="V197" s="28"/>
      <c r="W197" s="28"/>
    </row>
    <row r="198" spans="1:23" x14ac:dyDescent="0.25">
      <c r="A198" s="1">
        <v>37940</v>
      </c>
      <c r="B198" s="28">
        <v>-0.73734000385089293</v>
      </c>
      <c r="C198" s="28">
        <v>1.9361919791068711</v>
      </c>
      <c r="D198" s="28">
        <v>-1.6666666666666661</v>
      </c>
      <c r="E198" s="28" t="e">
        <v>#N/A</v>
      </c>
      <c r="F198" s="28">
        <v>-1.5266666666666655</v>
      </c>
      <c r="G198" s="28">
        <v>-0.97126166648826584</v>
      </c>
      <c r="H198" s="28">
        <v>-0.79628813758348393</v>
      </c>
      <c r="I198" s="28">
        <v>1.0480308389634132</v>
      </c>
      <c r="J198" s="28">
        <v>0.8062592141488466</v>
      </c>
      <c r="K198" s="28">
        <v>-0.23433297013184173</v>
      </c>
      <c r="L198" s="28">
        <v>-1.2993381699527407</v>
      </c>
      <c r="M198" s="28">
        <v>-1.2797789141334011</v>
      </c>
      <c r="N198" s="28">
        <v>-1.271396375925123</v>
      </c>
      <c r="O198" s="28">
        <v>-1.3333333333333339</v>
      </c>
      <c r="P198" s="28">
        <v>-1.3333333333333339</v>
      </c>
      <c r="Q198" s="28">
        <v>-1.3333333333333339</v>
      </c>
      <c r="R198" s="28">
        <v>-1.3333333333333339</v>
      </c>
      <c r="S198" s="28">
        <v>-1.6590173327979869</v>
      </c>
      <c r="V198" s="28"/>
      <c r="W198" s="28"/>
    </row>
    <row r="199" spans="1:23" x14ac:dyDescent="0.25">
      <c r="A199" s="1">
        <v>38032</v>
      </c>
      <c r="B199" s="28">
        <v>-0.79548973708013804</v>
      </c>
      <c r="C199" s="28">
        <v>1.5663799791356432</v>
      </c>
      <c r="D199" s="28">
        <v>-1.4000000000000004</v>
      </c>
      <c r="E199" s="28" t="e">
        <v>#N/A</v>
      </c>
      <c r="F199" s="28">
        <v>-1.2800000000000011</v>
      </c>
      <c r="G199" s="28">
        <v>-0.75279523613964761</v>
      </c>
      <c r="H199" s="28">
        <v>-0.61635459159771255</v>
      </c>
      <c r="I199" s="28">
        <v>1.1057736900122013</v>
      </c>
      <c r="J199" s="28">
        <v>0.31099653227047142</v>
      </c>
      <c r="K199" s="28">
        <v>-0.20621663440975091</v>
      </c>
      <c r="L199" s="28">
        <v>-1.0815151540561545</v>
      </c>
      <c r="M199" s="28">
        <v>-1.0131591796187882</v>
      </c>
      <c r="N199" s="28">
        <v>-1.1415575640349136</v>
      </c>
      <c r="O199" s="28">
        <v>-0.86666666666666536</v>
      </c>
      <c r="P199" s="28">
        <v>-0.86666666666666536</v>
      </c>
      <c r="Q199" s="28">
        <v>-0.86666666666666536</v>
      </c>
      <c r="R199" s="28">
        <v>-0.86666666666666536</v>
      </c>
      <c r="S199" s="28">
        <v>-1.4689908553106648</v>
      </c>
      <c r="V199" s="28"/>
      <c r="W199" s="28"/>
    </row>
    <row r="200" spans="1:23" x14ac:dyDescent="0.25">
      <c r="A200" s="1">
        <v>38122</v>
      </c>
      <c r="B200" s="28">
        <v>-0.65916904809180032</v>
      </c>
      <c r="C200" s="28">
        <v>1.7018130948796111</v>
      </c>
      <c r="D200" s="28">
        <v>-1.1999999999999975</v>
      </c>
      <c r="E200" s="28" t="e">
        <v>#N/A</v>
      </c>
      <c r="F200" s="28">
        <v>-1.0999999999999979</v>
      </c>
      <c r="G200" s="28">
        <v>-0.53432880579102515</v>
      </c>
      <c r="H200" s="28">
        <v>-0.32113288283168595</v>
      </c>
      <c r="I200" s="28">
        <v>1.243236492639257</v>
      </c>
      <c r="J200" s="28">
        <v>0.40541803057861414</v>
      </c>
      <c r="K200" s="28">
        <v>-0.10717260375244742</v>
      </c>
      <c r="L200" s="28">
        <v>-1.2027861273545062</v>
      </c>
      <c r="M200" s="28">
        <v>-1.2632854418432393</v>
      </c>
      <c r="N200" s="28">
        <v>-1.2552875899576861</v>
      </c>
      <c r="O200" s="28">
        <v>-0.79999999999999716</v>
      </c>
      <c r="P200" s="28">
        <v>-0.79999999999999716</v>
      </c>
      <c r="Q200" s="28">
        <v>-0.79999999999999716</v>
      </c>
      <c r="R200" s="28">
        <v>-0.79999999999999716</v>
      </c>
      <c r="S200" s="28">
        <v>-1.276599245203343</v>
      </c>
      <c r="V200" s="28"/>
      <c r="W200" s="28"/>
    </row>
    <row r="201" spans="1:23" x14ac:dyDescent="0.25">
      <c r="A201" s="1">
        <v>38214</v>
      </c>
      <c r="B201" s="28">
        <v>-0.37398260673689854</v>
      </c>
      <c r="C201" s="28">
        <v>1.9317745281502341</v>
      </c>
      <c r="D201" s="28">
        <v>-0.86666666666666714</v>
      </c>
      <c r="E201" s="28" t="e">
        <v>#N/A</v>
      </c>
      <c r="F201" s="28">
        <v>-0.78666666666666707</v>
      </c>
      <c r="G201" s="28">
        <v>-0.31586237544240264</v>
      </c>
      <c r="H201" s="28">
        <v>-0.20404724917198216</v>
      </c>
      <c r="I201" s="28">
        <v>1.5631181972753048</v>
      </c>
      <c r="J201" s="28">
        <v>0.43127485387397763</v>
      </c>
      <c r="K201" s="28">
        <v>1.8745760016681601E-2</v>
      </c>
      <c r="L201" s="28">
        <v>-1.1130393697925658</v>
      </c>
      <c r="M201" s="28">
        <v>-1.0557973450603668</v>
      </c>
      <c r="N201" s="28">
        <v>-1.0439854986870645</v>
      </c>
      <c r="O201" s="28">
        <v>-0.46666666666666679</v>
      </c>
      <c r="P201" s="28">
        <v>-0.46666666666666679</v>
      </c>
      <c r="Q201" s="28">
        <v>-0.46666666666666679</v>
      </c>
      <c r="R201" s="28">
        <v>-0.46666666666666679</v>
      </c>
      <c r="S201" s="28">
        <v>-1.0820558566719995</v>
      </c>
      <c r="V201" s="28"/>
      <c r="W201" s="28"/>
    </row>
    <row r="202" spans="1:23" x14ac:dyDescent="0.25">
      <c r="A202" s="1">
        <v>38306</v>
      </c>
      <c r="B202" s="28">
        <v>-1.3389493164330905E-2</v>
      </c>
      <c r="C202" s="28">
        <v>2.1727603830768039</v>
      </c>
      <c r="D202" s="28">
        <v>-0.86666666666666714</v>
      </c>
      <c r="E202" s="28" t="e">
        <v>#N/A</v>
      </c>
      <c r="F202" s="28">
        <v>-0.80666666666666664</v>
      </c>
      <c r="G202" s="28">
        <v>-0.37560678050050728</v>
      </c>
      <c r="H202" s="28">
        <v>-0.47547886698092129</v>
      </c>
      <c r="I202" s="28">
        <v>1.5418753255269451</v>
      </c>
      <c r="J202" s="28">
        <v>0.64910960990827937</v>
      </c>
      <c r="K202" s="28">
        <v>9.1450155142450029E-2</v>
      </c>
      <c r="L202" s="28">
        <v>-1.5155321859914186</v>
      </c>
      <c r="M202" s="28">
        <v>-1.3576081689787081</v>
      </c>
      <c r="N202" s="28">
        <v>-1.3486352134666213</v>
      </c>
      <c r="O202" s="28">
        <v>-0.46666666666666679</v>
      </c>
      <c r="P202" s="28">
        <v>-0.46666666666666679</v>
      </c>
      <c r="Q202" s="28">
        <v>-0.46666666666666679</v>
      </c>
      <c r="R202" s="28">
        <v>-0.46666666666666679</v>
      </c>
      <c r="S202" s="28">
        <v>-1.018900667577995</v>
      </c>
      <c r="V202" s="28"/>
      <c r="W202" s="28"/>
    </row>
    <row r="203" spans="1:23" x14ac:dyDescent="0.25">
      <c r="A203" s="1">
        <v>38398</v>
      </c>
      <c r="B203" s="28">
        <v>0.45197341903373917</v>
      </c>
      <c r="C203" s="28">
        <v>2.5377409346271493</v>
      </c>
      <c r="D203" s="28">
        <v>-0.59999999999999964</v>
      </c>
      <c r="E203" s="28" t="e">
        <v>#N/A</v>
      </c>
      <c r="F203" s="28">
        <v>-0.5600000000000005</v>
      </c>
      <c r="G203" s="28">
        <v>-3.7907134977577091E-2</v>
      </c>
      <c r="H203" s="28">
        <v>-3.2591729462315824E-2</v>
      </c>
      <c r="I203" s="28">
        <v>1.7482224527893937</v>
      </c>
      <c r="J203" s="28">
        <v>1.0214030794476889</v>
      </c>
      <c r="K203" s="28">
        <v>0.40307995010940623</v>
      </c>
      <c r="L203" s="28">
        <v>-1.3701801087953245</v>
      </c>
      <c r="M203" s="28">
        <v>-1.2758077296320465</v>
      </c>
      <c r="N203" s="28">
        <v>-1.2099251253104908</v>
      </c>
      <c r="O203" s="28">
        <v>-0.13333333333333286</v>
      </c>
      <c r="P203" s="28">
        <v>-0.13333333333333286</v>
      </c>
      <c r="Q203" s="28">
        <v>-0.13333333333333286</v>
      </c>
      <c r="R203" s="28">
        <v>-0.13333333333333286</v>
      </c>
      <c r="S203" s="28">
        <v>-0.95398568694000119</v>
      </c>
      <c r="V203" s="28"/>
      <c r="W203" s="28"/>
    </row>
    <row r="204" spans="1:23" x14ac:dyDescent="0.25">
      <c r="A204" s="1">
        <v>38487</v>
      </c>
      <c r="B204" s="28">
        <v>0.31809392550118881</v>
      </c>
      <c r="C204" s="28">
        <v>2.0994687965994872</v>
      </c>
      <c r="D204" s="28">
        <v>-0.20000000000000107</v>
      </c>
      <c r="E204" s="28" t="e">
        <v>#N/A</v>
      </c>
      <c r="F204" s="28">
        <v>-0.18000000000000149</v>
      </c>
      <c r="G204" s="28">
        <v>0.18055929537104329</v>
      </c>
      <c r="H204" s="28">
        <v>0.12203089921001109</v>
      </c>
      <c r="I204" s="28">
        <v>1.835810214089836</v>
      </c>
      <c r="J204" s="28">
        <v>0.44613699513063471</v>
      </c>
      <c r="K204" s="28">
        <v>0.41313980486751056</v>
      </c>
      <c r="L204" s="28">
        <v>-1.1587713459512177</v>
      </c>
      <c r="M204" s="28">
        <v>-1.1890688736670247</v>
      </c>
      <c r="N204" s="28">
        <v>-1.6252084737943908</v>
      </c>
      <c r="O204" s="28">
        <v>0.19999999999999929</v>
      </c>
      <c r="P204" s="28">
        <v>0.19999999999999929</v>
      </c>
      <c r="Q204" s="28">
        <v>0.19999999999999929</v>
      </c>
      <c r="R204" s="28">
        <v>0.19999999999999929</v>
      </c>
      <c r="S204" s="28">
        <v>-0.22079220469933603</v>
      </c>
      <c r="V204" s="28"/>
      <c r="W204" s="28"/>
    </row>
    <row r="205" spans="1:23" x14ac:dyDescent="0.25">
      <c r="A205" s="1">
        <v>38579</v>
      </c>
      <c r="B205" s="28">
        <v>0.49644671989503714</v>
      </c>
      <c r="C205" s="28">
        <v>2.2701214381901003</v>
      </c>
      <c r="D205" s="28">
        <v>6.666666666666643E-2</v>
      </c>
      <c r="E205" s="28" t="e">
        <v>#N/A</v>
      </c>
      <c r="F205" s="28">
        <v>6.666666666666643E-2</v>
      </c>
      <c r="G205" s="28">
        <v>0.24004810548724845</v>
      </c>
      <c r="H205" s="28">
        <v>0.24755393423720448</v>
      </c>
      <c r="I205" s="28">
        <v>2.1944513211682839</v>
      </c>
      <c r="J205" s="28">
        <v>0.50425835264530094</v>
      </c>
      <c r="K205" s="28">
        <v>0.53502884652533567</v>
      </c>
      <c r="L205" s="28">
        <v>-1.4830527121821557</v>
      </c>
      <c r="M205" s="28">
        <v>-1.3695133650774123</v>
      </c>
      <c r="N205" s="28">
        <v>-1.4029590642245566</v>
      </c>
      <c r="O205" s="28">
        <v>0.40000000000000036</v>
      </c>
      <c r="P205" s="28">
        <v>0.40000000000000036</v>
      </c>
      <c r="Q205" s="28">
        <v>0.40000000000000036</v>
      </c>
      <c r="R205" s="28">
        <v>0.40000000000000036</v>
      </c>
      <c r="S205" s="28">
        <v>4.725318466668682E-2</v>
      </c>
      <c r="V205" s="28"/>
      <c r="W205" s="28"/>
    </row>
    <row r="206" spans="1:23" x14ac:dyDescent="0.25">
      <c r="A206" s="1">
        <v>38671</v>
      </c>
      <c r="B206" s="28">
        <v>0.47471551808378865</v>
      </c>
      <c r="C206" s="28">
        <v>2.3310284593556987</v>
      </c>
      <c r="D206" s="28">
        <v>4.1666666666666075E-2</v>
      </c>
      <c r="E206" s="28" t="e">
        <v>#N/A</v>
      </c>
      <c r="F206" s="28">
        <v>6.666666666666643E-2</v>
      </c>
      <c r="G206" s="28">
        <v>0.5182589408939734</v>
      </c>
      <c r="H206" s="28">
        <v>0.49431531917722404</v>
      </c>
      <c r="I206" s="28">
        <v>2.5117317673383592</v>
      </c>
      <c r="J206" s="28">
        <v>0.58748096914821091</v>
      </c>
      <c r="K206" s="28">
        <v>0.91255057153029639</v>
      </c>
      <c r="L206" s="28">
        <v>-1.4942256596427506</v>
      </c>
      <c r="M206" s="28">
        <v>-1.370583747665266</v>
      </c>
      <c r="N206" s="28">
        <v>-1.3644454967160389</v>
      </c>
      <c r="O206" s="28">
        <v>0.53333333333333321</v>
      </c>
      <c r="P206" s="28">
        <v>0.53333333333333321</v>
      </c>
      <c r="Q206" s="28">
        <v>0.53333333333333321</v>
      </c>
      <c r="R206" s="28">
        <v>0.53333333333333321</v>
      </c>
      <c r="S206" s="28">
        <v>-3.3230456666331065E-3</v>
      </c>
      <c r="V206" s="28"/>
      <c r="W206" s="28"/>
    </row>
    <row r="207" spans="1:23" x14ac:dyDescent="0.25">
      <c r="A207" s="1">
        <v>38763</v>
      </c>
      <c r="B207" s="28">
        <v>1.2524257424881795</v>
      </c>
      <c r="C207" s="28">
        <v>3.0752089091957382</v>
      </c>
      <c r="D207" s="28">
        <v>0.4833333333333325</v>
      </c>
      <c r="E207" s="28" t="e">
        <v>#N/A</v>
      </c>
      <c r="F207" s="28">
        <v>0.51333333333333364</v>
      </c>
      <c r="G207" s="28">
        <v>0.89570299147500687</v>
      </c>
      <c r="H207" s="28">
        <v>0.89772494645771594</v>
      </c>
      <c r="I207" s="28">
        <v>3.0571810872995986</v>
      </c>
      <c r="J207" s="28">
        <v>1.196723788985028</v>
      </c>
      <c r="K207" s="28">
        <v>1.4315098929386547</v>
      </c>
      <c r="L207" s="28">
        <v>-0.97102584181676121</v>
      </c>
      <c r="M207" s="28">
        <v>-0.85530322805185133</v>
      </c>
      <c r="N207" s="28">
        <v>-0.77786478726180841</v>
      </c>
      <c r="O207" s="28">
        <v>0.93333333333333357</v>
      </c>
      <c r="P207" s="28">
        <v>0.93333333333333357</v>
      </c>
      <c r="Q207" s="28">
        <v>0.93333333333333357</v>
      </c>
      <c r="R207" s="28">
        <v>0.93333333333333357</v>
      </c>
      <c r="S207" s="28">
        <v>0.53444135714400431</v>
      </c>
      <c r="V207" s="28"/>
      <c r="W207" s="28"/>
    </row>
    <row r="208" spans="1:23" x14ac:dyDescent="0.25">
      <c r="A208" s="1">
        <v>38852</v>
      </c>
      <c r="B208" s="28">
        <v>0.94281319277714215</v>
      </c>
      <c r="C208" s="28">
        <v>2.6921273521104121</v>
      </c>
      <c r="D208" s="28">
        <v>0.65833333333333321</v>
      </c>
      <c r="E208" s="28" t="e">
        <v>#N/A</v>
      </c>
      <c r="F208" s="28">
        <v>0.69333333333333336</v>
      </c>
      <c r="G208" s="28">
        <v>0.99493620664931959</v>
      </c>
      <c r="H208" s="28">
        <v>1.1443917136488839</v>
      </c>
      <c r="I208" s="28">
        <v>3.3560872739509353</v>
      </c>
      <c r="J208" s="28">
        <v>1.002398539595005</v>
      </c>
      <c r="K208" s="28">
        <v>1.9742100072980282</v>
      </c>
      <c r="L208" s="28">
        <v>-0.95453125142636464</v>
      </c>
      <c r="M208" s="28">
        <v>-0.81022043913774056</v>
      </c>
      <c r="N208" s="28">
        <v>-0.89289599415179544</v>
      </c>
      <c r="O208" s="28">
        <v>1.1333333333333329</v>
      </c>
      <c r="P208" s="28">
        <v>1.1333333333333329</v>
      </c>
      <c r="Q208" s="28">
        <v>0.7333333333333325</v>
      </c>
      <c r="R208" s="28">
        <v>0.7333333333333325</v>
      </c>
      <c r="S208" s="28">
        <v>0.74060266312130807</v>
      </c>
      <c r="V208" s="28"/>
      <c r="W208" s="28"/>
    </row>
    <row r="209" spans="1:23" x14ac:dyDescent="0.25">
      <c r="A209" s="1">
        <v>38944</v>
      </c>
      <c r="B209" s="28">
        <v>0.56543801028117757</v>
      </c>
      <c r="C209" s="28">
        <v>2.211658645317212</v>
      </c>
      <c r="D209" s="28">
        <v>0.63333333333333286</v>
      </c>
      <c r="E209" s="28" t="e">
        <v>#N/A</v>
      </c>
      <c r="F209" s="28">
        <v>0.67333333333333201</v>
      </c>
      <c r="G209" s="28">
        <v>0.89544739653311167</v>
      </c>
      <c r="H209" s="28">
        <v>0.98142918321591976</v>
      </c>
      <c r="I209" s="28">
        <v>3.3763726876770104</v>
      </c>
      <c r="J209" s="28">
        <v>0.39272649489787215</v>
      </c>
      <c r="K209" s="28">
        <v>1.7728974049844073</v>
      </c>
      <c r="L209" s="28">
        <v>-1.2788187548570966</v>
      </c>
      <c r="M209" s="28">
        <v>-1.1268456955357913</v>
      </c>
      <c r="N209" s="28">
        <v>-1.187289525947673</v>
      </c>
      <c r="O209" s="28">
        <v>0.59999999999999964</v>
      </c>
      <c r="P209" s="28">
        <v>0.59999999999999964</v>
      </c>
      <c r="Q209" s="28">
        <v>0.59999999999999964</v>
      </c>
      <c r="R209" s="28">
        <v>0.59999999999999964</v>
      </c>
      <c r="S209" s="28">
        <v>0.81543312271331558</v>
      </c>
      <c r="V209" s="28"/>
      <c r="W209" s="28"/>
    </row>
    <row r="210" spans="1:23" x14ac:dyDescent="0.25">
      <c r="A210" s="1">
        <v>39036</v>
      </c>
      <c r="B210" s="28">
        <v>0.91078975453410094</v>
      </c>
      <c r="C210" s="28">
        <v>2.5243924603329861</v>
      </c>
      <c r="D210" s="28">
        <v>0.88333333333333286</v>
      </c>
      <c r="E210" s="28" t="e">
        <v>#N/A</v>
      </c>
      <c r="F210" s="28">
        <v>1.0533333333333328</v>
      </c>
      <c r="G210" s="28">
        <v>1.1536582319398374</v>
      </c>
      <c r="H210" s="28">
        <v>1.2727414010743996</v>
      </c>
      <c r="I210" s="28">
        <v>3.7842026370944915</v>
      </c>
      <c r="J210" s="28">
        <v>0.66255367889156669</v>
      </c>
      <c r="K210" s="28">
        <v>1.8614039643759295</v>
      </c>
      <c r="L210" s="28">
        <v>-0.15657845791846123</v>
      </c>
      <c r="M210" s="28">
        <v>-0.46021955587083335</v>
      </c>
      <c r="N210" s="28">
        <v>-0.40398972291669094</v>
      </c>
      <c r="O210" s="28">
        <v>1.0666666666666664</v>
      </c>
      <c r="P210" s="28">
        <v>1.0666666666666664</v>
      </c>
      <c r="Q210" s="28">
        <v>1.0666666666666664</v>
      </c>
      <c r="R210" s="28">
        <v>1.0666666666666664</v>
      </c>
      <c r="S210" s="28">
        <v>1.4259731560746758</v>
      </c>
      <c r="V210" s="28"/>
      <c r="W210" s="28"/>
    </row>
    <row r="211" spans="1:23" x14ac:dyDescent="0.25">
      <c r="A211" s="1">
        <v>39128</v>
      </c>
      <c r="B211" s="28">
        <v>0.71005373627507506</v>
      </c>
      <c r="C211" s="28">
        <v>2.2482796054387832</v>
      </c>
      <c r="D211" s="28">
        <v>0.60000000000000142</v>
      </c>
      <c r="E211" s="28" t="e">
        <v>#N/A</v>
      </c>
      <c r="F211" s="28">
        <v>0.88000000000000078</v>
      </c>
      <c r="G211" s="28">
        <v>1.0341694218236304</v>
      </c>
      <c r="H211" s="28">
        <v>1.2458760577232519</v>
      </c>
      <c r="I211" s="28">
        <v>3.6021242991005025</v>
      </c>
      <c r="J211" s="28">
        <v>0.62899528351474943</v>
      </c>
      <c r="K211" s="28">
        <v>1.8101966795530302</v>
      </c>
      <c r="L211" s="28">
        <v>-0.77666566433265716</v>
      </c>
      <c r="M211" s="28">
        <v>-0.92615662184801129</v>
      </c>
      <c r="N211" s="28">
        <v>-0.91670604407406442</v>
      </c>
      <c r="O211" s="28">
        <v>1</v>
      </c>
      <c r="P211" s="28">
        <v>1</v>
      </c>
      <c r="Q211" s="28">
        <v>1</v>
      </c>
      <c r="R211" s="28">
        <v>1</v>
      </c>
      <c r="S211" s="28">
        <v>1.4261779495479914</v>
      </c>
      <c r="V211" s="28"/>
      <c r="W211" s="28"/>
    </row>
    <row r="212" spans="1:23" x14ac:dyDescent="0.25">
      <c r="A212" s="1">
        <v>39217</v>
      </c>
      <c r="B212" s="28">
        <v>0.85772806431847182</v>
      </c>
      <c r="C212" s="28">
        <v>2.1325310173481009</v>
      </c>
      <c r="D212" s="28">
        <v>0.45000000000000107</v>
      </c>
      <c r="E212" s="28" t="e">
        <v>#N/A</v>
      </c>
      <c r="F212" s="28">
        <v>0.85999999999999943</v>
      </c>
      <c r="G212" s="28">
        <v>0.89493620664931706</v>
      </c>
      <c r="H212" s="28">
        <v>0.99196213897453334</v>
      </c>
      <c r="I212" s="28">
        <v>3.3715713473738109</v>
      </c>
      <c r="J212" s="28">
        <v>0.35764619139411397</v>
      </c>
      <c r="K212" s="28">
        <v>1.2914916478135776</v>
      </c>
      <c r="L212" s="28">
        <v>-1.8122403010161825</v>
      </c>
      <c r="M212" s="28">
        <v>-1.8122403010161889</v>
      </c>
      <c r="N212" s="28">
        <v>-1.8122403010161972</v>
      </c>
      <c r="O212" s="28">
        <v>1</v>
      </c>
      <c r="P212" s="28">
        <v>1</v>
      </c>
      <c r="Q212" s="28">
        <v>0.59999999999999964</v>
      </c>
      <c r="R212" s="28">
        <v>0.59999999999999964</v>
      </c>
      <c r="S212" s="28">
        <v>0.90956094166800483</v>
      </c>
      <c r="V212" s="28"/>
      <c r="W212" s="28"/>
    </row>
    <row r="213" spans="1:23" x14ac:dyDescent="0.25">
      <c r="A213" s="1">
        <v>39309</v>
      </c>
      <c r="B213" s="28">
        <v>0.96787362839510904</v>
      </c>
      <c r="C213" s="28">
        <v>1.9527549074533961</v>
      </c>
      <c r="D213" s="28">
        <v>-3.3333333333333215E-2</v>
      </c>
      <c r="E213" s="28" t="e">
        <v>#N/A</v>
      </c>
      <c r="F213" s="28">
        <v>0.50666666666666593</v>
      </c>
      <c r="G213" s="28">
        <v>0.67621418135879929</v>
      </c>
      <c r="H213" s="28">
        <v>0.78895995174403954</v>
      </c>
      <c r="I213" s="28">
        <v>2.8565788739499371</v>
      </c>
      <c r="J213" s="28">
        <v>0.29834021631619329</v>
      </c>
      <c r="K213" s="28">
        <v>0.73644214892773441</v>
      </c>
      <c r="L213" s="28">
        <v>-1.5542949087623517</v>
      </c>
      <c r="M213" s="28">
        <v>-1.3122159998738707</v>
      </c>
      <c r="N213" s="28">
        <v>-1.3156017188793012</v>
      </c>
      <c r="O213" s="28">
        <v>0.33333333333333393</v>
      </c>
      <c r="P213" s="28">
        <v>0.33333333333333393</v>
      </c>
      <c r="Q213" s="28">
        <v>0.33333333333333393</v>
      </c>
      <c r="R213" s="28">
        <v>0.19999999999999929</v>
      </c>
      <c r="S213" s="28">
        <v>0.66342612526668177</v>
      </c>
      <c r="V213" s="28"/>
      <c r="W213" s="28"/>
    </row>
    <row r="214" spans="1:23" x14ac:dyDescent="0.25">
      <c r="A214" s="1">
        <v>39401</v>
      </c>
      <c r="B214" s="28">
        <v>1.0918226175202317</v>
      </c>
      <c r="C214" s="28">
        <v>1.4768825502097778</v>
      </c>
      <c r="D214" s="28">
        <v>-0.12499999999999822</v>
      </c>
      <c r="E214" s="28" t="e">
        <v>#N/A</v>
      </c>
      <c r="F214" s="28">
        <v>0.22000000000000064</v>
      </c>
      <c r="G214" s="28">
        <v>0.45749215606828375</v>
      </c>
      <c r="H214" s="28">
        <v>0.80688074363691353</v>
      </c>
      <c r="I214" s="28">
        <v>1.8990776607600157</v>
      </c>
      <c r="J214" s="28">
        <v>-7.151121894355443E-2</v>
      </c>
      <c r="K214" s="28">
        <v>-9.4152321625706747E-3</v>
      </c>
      <c r="L214" s="28">
        <v>-1.1010044548334097</v>
      </c>
      <c r="M214" s="28">
        <v>-1.1035452343445575</v>
      </c>
      <c r="N214" s="28">
        <v>-1.1154022053966064</v>
      </c>
      <c r="O214" s="28">
        <v>-6.666666666666643E-2</v>
      </c>
      <c r="P214" s="28">
        <v>-6.666666666666643E-2</v>
      </c>
      <c r="Q214" s="28">
        <v>-6.666666666666643E-2</v>
      </c>
      <c r="R214" s="28">
        <v>-6.666666666666643E-2</v>
      </c>
      <c r="S214" s="28">
        <v>0.62010774141134561</v>
      </c>
      <c r="V214" s="28"/>
      <c r="W214" s="28"/>
    </row>
    <row r="215" spans="1:23" x14ac:dyDescent="0.25">
      <c r="A215" s="1">
        <v>39493</v>
      </c>
      <c r="B215" s="28">
        <v>0.20017434590980021</v>
      </c>
      <c r="C215" s="28">
        <v>-7.6705682348005899E-2</v>
      </c>
      <c r="D215" s="28">
        <v>-0.34999999999999964</v>
      </c>
      <c r="E215" s="28" t="e">
        <v>#N/A</v>
      </c>
      <c r="F215" s="28">
        <v>-0.19999999999999929</v>
      </c>
      <c r="G215" s="28">
        <v>-0.15867391980326873</v>
      </c>
      <c r="H215" s="28">
        <v>7.1968473189040538E-2</v>
      </c>
      <c r="I215" s="28">
        <v>0.7896263482614394</v>
      </c>
      <c r="J215" s="28">
        <v>-1.654485423555218</v>
      </c>
      <c r="K215" s="28">
        <v>-1.1779676879339576</v>
      </c>
      <c r="L215" s="28">
        <v>-1.6394683714670226</v>
      </c>
      <c r="M215" s="28">
        <v>-1.5654441453566652</v>
      </c>
      <c r="N215" s="28">
        <v>-1.551144010767157</v>
      </c>
      <c r="O215" s="28">
        <v>-0.26666666666666572</v>
      </c>
      <c r="P215" s="28">
        <v>-0.26666666666666572</v>
      </c>
      <c r="Q215" s="28">
        <v>-0.26666666666666572</v>
      </c>
      <c r="R215" s="28">
        <v>-0.26666666666666572</v>
      </c>
      <c r="S215" s="28">
        <v>0.77899626314000159</v>
      </c>
      <c r="V215" s="28"/>
      <c r="W215" s="28"/>
    </row>
    <row r="216" spans="1:23" x14ac:dyDescent="0.25">
      <c r="A216" s="1">
        <v>39583</v>
      </c>
      <c r="B216" s="28">
        <v>0.31030447201103784</v>
      </c>
      <c r="C216" s="28">
        <v>-0.46821441774278816</v>
      </c>
      <c r="D216" s="28">
        <v>-0.84166666666666679</v>
      </c>
      <c r="E216" s="28" t="e">
        <v>#N/A</v>
      </c>
      <c r="F216" s="28">
        <v>-0.86666666666666536</v>
      </c>
      <c r="G216" s="28">
        <v>-0.83432880579102431</v>
      </c>
      <c r="H216" s="28">
        <v>-0.71667381600043656</v>
      </c>
      <c r="I216" s="28">
        <v>-0.37659546261365762</v>
      </c>
      <c r="J216" s="28">
        <v>-2.176987434389893</v>
      </c>
      <c r="K216" s="28">
        <v>-2.4630853725918964</v>
      </c>
      <c r="L216" s="28">
        <v>-1.7564978120610262</v>
      </c>
      <c r="M216" s="28">
        <v>-1.4231587493752604</v>
      </c>
      <c r="N216" s="28">
        <v>-1.4835349462365621</v>
      </c>
      <c r="O216" s="28">
        <v>-1.0666666666666664</v>
      </c>
      <c r="P216" s="28">
        <v>-1.0666666666666664</v>
      </c>
      <c r="Q216" s="28">
        <v>-1.0666666666666664</v>
      </c>
      <c r="R216" s="28">
        <v>-1.0666666666666664</v>
      </c>
      <c r="S216" s="28">
        <v>0.35365786214667594</v>
      </c>
      <c r="V216" s="28"/>
      <c r="W216" s="28"/>
    </row>
    <row r="217" spans="1:23" x14ac:dyDescent="0.25">
      <c r="A217" s="1">
        <v>39675</v>
      </c>
      <c r="B217" s="28">
        <v>-0.65167098958461367</v>
      </c>
      <c r="C217" s="28">
        <v>-1.7965752953785756</v>
      </c>
      <c r="D217" s="28">
        <v>-2</v>
      </c>
      <c r="E217" s="28" t="e">
        <v>#N/A</v>
      </c>
      <c r="F217" s="28">
        <v>-2.2200000000000006</v>
      </c>
      <c r="G217" s="28">
        <v>-2.2453829828246441</v>
      </c>
      <c r="H217" s="28">
        <v>-2.1719153906382496</v>
      </c>
      <c r="I217" s="28">
        <v>-1.9492596501898944</v>
      </c>
      <c r="J217" s="28">
        <v>-3.4275349565125492</v>
      </c>
      <c r="K217" s="28">
        <v>-3.6942795684978726</v>
      </c>
      <c r="L217" s="28">
        <v>-2.1768162393162336</v>
      </c>
      <c r="M217" s="28">
        <v>-2.2410857371794872</v>
      </c>
      <c r="N217" s="28">
        <v>-2.2402510683760655</v>
      </c>
      <c r="O217" s="28">
        <v>-2.3333333333333321</v>
      </c>
      <c r="P217" s="28">
        <v>-2.3333333333333321</v>
      </c>
      <c r="Q217" s="28">
        <v>-2.3333333333333321</v>
      </c>
      <c r="R217" s="28">
        <v>-2.5333333333333332</v>
      </c>
      <c r="S217" s="28">
        <v>-0.54928687216535366</v>
      </c>
      <c r="V217" s="28"/>
      <c r="W217" s="28"/>
    </row>
    <row r="218" spans="1:23" x14ac:dyDescent="0.25">
      <c r="A218" s="1">
        <v>39767</v>
      </c>
      <c r="B218" s="28">
        <v>-3.2171300230793611</v>
      </c>
      <c r="C218" s="28">
        <v>-4.3962391418486106</v>
      </c>
      <c r="D218" s="28">
        <v>-3.7333333333333343</v>
      </c>
      <c r="E218" s="28" t="e">
        <v>#N/A</v>
      </c>
      <c r="F218" s="28">
        <v>-3.9733333333333345</v>
      </c>
      <c r="G218" s="28">
        <v>-4.5308140711365406</v>
      </c>
      <c r="H218" s="28">
        <v>-4.4429880319643118</v>
      </c>
      <c r="I218" s="28">
        <v>-3.4470564182356647</v>
      </c>
      <c r="J218" s="28">
        <v>-5.9120121742280576</v>
      </c>
      <c r="K218" s="28">
        <v>-5.5248179071831132</v>
      </c>
      <c r="L218" s="28">
        <v>-3.6626690143184613</v>
      </c>
      <c r="M218" s="28">
        <v>-4.2805886847613008</v>
      </c>
      <c r="N218" s="28">
        <v>-4.2340452411665366</v>
      </c>
      <c r="O218" s="28">
        <v>-4.1333333333333329</v>
      </c>
      <c r="P218" s="28">
        <v>-4.1333333333333329</v>
      </c>
      <c r="Q218" s="28">
        <v>-4.1333333333333329</v>
      </c>
      <c r="R218" s="28">
        <v>-4.1333333333333329</v>
      </c>
      <c r="S218" s="28">
        <v>-1.7841187398826577</v>
      </c>
      <c r="V218" s="28"/>
      <c r="W218" s="28"/>
    </row>
    <row r="219" spans="1:23" x14ac:dyDescent="0.25">
      <c r="A219" s="1">
        <v>39859</v>
      </c>
      <c r="B219" s="28">
        <v>-4.7024981508418868</v>
      </c>
      <c r="C219" s="28">
        <v>-5.8012253096211497</v>
      </c>
      <c r="D219" s="28">
        <v>-6.533333333333335</v>
      </c>
      <c r="E219" s="28">
        <v>-6.7333333333333343</v>
      </c>
      <c r="F219" s="28">
        <v>-6.7733333333333352</v>
      </c>
      <c r="G219" s="28">
        <v>-7.2731780201456742</v>
      </c>
      <c r="H219" s="28">
        <v>-7.3995504649152339</v>
      </c>
      <c r="I219" s="28">
        <v>-5.7530008975681408</v>
      </c>
      <c r="J219" s="28">
        <v>-7.1374359320159177</v>
      </c>
      <c r="K219" s="28">
        <v>-7.6363139621367324</v>
      </c>
      <c r="L219" s="28">
        <v>-6.3114162953979731</v>
      </c>
      <c r="M219" s="28">
        <v>-6.2056739053390713</v>
      </c>
      <c r="N219" s="28">
        <v>-6.1494982606202901</v>
      </c>
      <c r="O219" s="28">
        <v>-6.5333333333333332</v>
      </c>
      <c r="P219" s="28">
        <v>-6.5333333333333332</v>
      </c>
      <c r="Q219" s="28">
        <v>-6.5333333333333332</v>
      </c>
      <c r="R219" s="28">
        <v>-6.5333333333333332</v>
      </c>
      <c r="S219" s="28">
        <v>-3.872012838074653</v>
      </c>
      <c r="V219" s="28"/>
      <c r="W219" s="28"/>
    </row>
    <row r="220" spans="1:23" x14ac:dyDescent="0.25">
      <c r="A220" s="1">
        <v>39948</v>
      </c>
      <c r="B220" s="28">
        <v>-5.1951843264197484</v>
      </c>
      <c r="C220" s="28">
        <v>-6.1867269129771225</v>
      </c>
      <c r="D220" s="28">
        <v>-8.5999999999999979</v>
      </c>
      <c r="E220" s="28">
        <v>-8.7999999999999972</v>
      </c>
      <c r="F220" s="28">
        <v>-8.8599999999999977</v>
      </c>
      <c r="G220" s="28">
        <v>-8.843209817411708</v>
      </c>
      <c r="H220" s="28">
        <v>-9.0173836329945285</v>
      </c>
      <c r="I220" s="28">
        <v>-7.2423848548326877</v>
      </c>
      <c r="J220" s="28">
        <v>-7.3838237475268942</v>
      </c>
      <c r="K220" s="28">
        <v>-8.7500631349528391</v>
      </c>
      <c r="L220" s="28">
        <v>-6.9028592930478894</v>
      </c>
      <c r="M220" s="28">
        <v>-6.9021371843582173</v>
      </c>
      <c r="N220" s="28">
        <v>-5.9560779926035572</v>
      </c>
      <c r="O220" s="28">
        <v>-8.9333333333333353</v>
      </c>
      <c r="P220" s="28">
        <v>-8.9333333333333353</v>
      </c>
      <c r="Q220" s="28">
        <v>-8.9333333333333353</v>
      </c>
      <c r="R220" s="28">
        <v>-8.9333333333333353</v>
      </c>
      <c r="S220" s="28">
        <v>-5.1054666942200129</v>
      </c>
      <c r="V220" s="28"/>
      <c r="W220" s="28"/>
    </row>
    <row r="221" spans="1:23" x14ac:dyDescent="0.25">
      <c r="A221" s="1">
        <v>40040</v>
      </c>
      <c r="B221" s="28">
        <v>-5.1628841014848703</v>
      </c>
      <c r="C221" s="28">
        <v>-6.2293975840312177</v>
      </c>
      <c r="D221" s="28">
        <v>-9.2666666666666693</v>
      </c>
      <c r="E221" s="28">
        <v>-9.3666666666666227</v>
      </c>
      <c r="F221" s="28">
        <v>-9.5466666666666686</v>
      </c>
      <c r="G221" s="28">
        <v>-9.2209094629346353</v>
      </c>
      <c r="H221" s="28">
        <v>-9.1999384448258699</v>
      </c>
      <c r="I221" s="28">
        <v>-7.8463201021269064</v>
      </c>
      <c r="J221" s="28">
        <v>-7.3638742547696756</v>
      </c>
      <c r="K221" s="28">
        <v>-9.279266273928247</v>
      </c>
      <c r="L221" s="28">
        <v>-5.589401175688657</v>
      </c>
      <c r="M221" s="28">
        <v>-5.7613338014867415</v>
      </c>
      <c r="N221" s="28">
        <v>-5.8868373637781648</v>
      </c>
      <c r="O221" s="28">
        <v>-9.6666666666666696</v>
      </c>
      <c r="P221" s="28">
        <v>-9.6666666666666696</v>
      </c>
      <c r="Q221" s="28">
        <v>-9.6666666666666696</v>
      </c>
      <c r="R221" s="28">
        <v>-9.6666666666666696</v>
      </c>
      <c r="S221" s="28">
        <v>-6.1383363324373335</v>
      </c>
      <c r="V221" s="28"/>
      <c r="W221" s="28"/>
    </row>
    <row r="222" spans="1:23" x14ac:dyDescent="0.25">
      <c r="A222" s="1">
        <v>40132</v>
      </c>
      <c r="B222" s="28">
        <v>-4.4550493027640297</v>
      </c>
      <c r="C222" s="28">
        <v>-5.6822932667157096</v>
      </c>
      <c r="D222" s="28">
        <v>-9.476666666666663</v>
      </c>
      <c r="E222" s="28">
        <v>-9.7000000000000437</v>
      </c>
      <c r="F222" s="28">
        <v>-10.146666666666663</v>
      </c>
      <c r="G222" s="28">
        <v>-9.8568199438642967</v>
      </c>
      <c r="H222" s="28">
        <v>-9.7051475628391159</v>
      </c>
      <c r="I222" s="28">
        <v>-8.2378247512149372</v>
      </c>
      <c r="J222" s="28">
        <v>-6.8618090313877893</v>
      </c>
      <c r="K222" s="28">
        <v>-9.2667514621791103</v>
      </c>
      <c r="L222" s="28">
        <v>-6.0659073869113502</v>
      </c>
      <c r="M222" s="28">
        <v>-6.0223499589417671</v>
      </c>
      <c r="N222" s="28">
        <v>-6.1051804777035956</v>
      </c>
      <c r="O222" s="28">
        <v>-10.466666666666667</v>
      </c>
      <c r="P222" s="28">
        <v>-10.066666666666666</v>
      </c>
      <c r="Q222" s="28">
        <v>-10.066666666666666</v>
      </c>
      <c r="R222" s="28">
        <v>-10.066666666666666</v>
      </c>
      <c r="S222" s="28">
        <v>-7.1590812561626649</v>
      </c>
      <c r="V222" s="28"/>
      <c r="W222" s="28"/>
    </row>
    <row r="223" spans="1:23" x14ac:dyDescent="0.25">
      <c r="A223" s="1">
        <v>40224</v>
      </c>
      <c r="B223" s="28">
        <v>-4.2836190643138075</v>
      </c>
      <c r="C223" s="28">
        <v>-5.7932098204284337</v>
      </c>
      <c r="D223" s="28">
        <v>-8.8866666666666667</v>
      </c>
      <c r="E223" s="28">
        <v>-9.4555555555555681</v>
      </c>
      <c r="F223" s="28">
        <v>-9.9666666666666686</v>
      </c>
      <c r="G223" s="28">
        <v>-9.5986091084575715</v>
      </c>
      <c r="H223" s="28">
        <v>-9.4527020554252257</v>
      </c>
      <c r="I223" s="28">
        <v>-8.1065787694832103</v>
      </c>
      <c r="J223" s="28">
        <v>-7.1090935700678202</v>
      </c>
      <c r="K223" s="28">
        <v>-9.1934677354412209</v>
      </c>
      <c r="L223" s="28">
        <v>-5.7343005476139624</v>
      </c>
      <c r="M223" s="28">
        <v>-5.7805277007325175</v>
      </c>
      <c r="N223" s="28">
        <v>-5.8488016499537707</v>
      </c>
      <c r="O223" s="28">
        <v>-9.3999999999999986</v>
      </c>
      <c r="P223" s="28">
        <v>-9.3999999999999986</v>
      </c>
      <c r="Q223" s="28">
        <v>-9.3999999999999986</v>
      </c>
      <c r="R223" s="28">
        <v>-9.3999999999999986</v>
      </c>
      <c r="S223" s="28">
        <v>-6.9944339100500201</v>
      </c>
      <c r="V223" s="28"/>
      <c r="W223" s="28"/>
    </row>
    <row r="224" spans="1:23" x14ac:dyDescent="0.25">
      <c r="A224" s="1">
        <v>40313</v>
      </c>
      <c r="B224" s="28">
        <v>-3.6753959837041146</v>
      </c>
      <c r="C224" s="28">
        <v>-5.448598598283767</v>
      </c>
      <c r="D224" s="28">
        <v>-8.0966666666666658</v>
      </c>
      <c r="E224" s="28">
        <v>-8.9777777777777974</v>
      </c>
      <c r="F224" s="28">
        <v>-9.586666666666666</v>
      </c>
      <c r="G224" s="28">
        <v>-9.4596314882251527</v>
      </c>
      <c r="H224" s="28">
        <v>-9.1312321349112295</v>
      </c>
      <c r="I224" s="28">
        <v>-7.9497197376921527</v>
      </c>
      <c r="J224" s="28">
        <v>-6.8547803900092852</v>
      </c>
      <c r="K224" s="28">
        <v>-9.0002063526447245</v>
      </c>
      <c r="L224" s="28">
        <v>-5.650327357509771</v>
      </c>
      <c r="M224" s="28">
        <v>-6.3422980801999271</v>
      </c>
      <c r="N224" s="28">
        <v>-6.3181585823014865</v>
      </c>
      <c r="O224" s="28">
        <v>-9.4000000000000021</v>
      </c>
      <c r="P224" s="28">
        <v>-9.4000000000000021</v>
      </c>
      <c r="Q224" s="28">
        <v>-9.4000000000000021</v>
      </c>
      <c r="R224" s="28">
        <v>-9.4000000000000021</v>
      </c>
      <c r="S224" s="28">
        <v>-6.6983297443840115</v>
      </c>
      <c r="V224" s="28"/>
      <c r="W224" s="28"/>
    </row>
    <row r="225" spans="1:23" x14ac:dyDescent="0.25">
      <c r="A225" s="1">
        <v>40405</v>
      </c>
      <c r="B225" s="28">
        <v>-3.2650958242937631</v>
      </c>
      <c r="C225" s="28">
        <v>-4.8251965810772148</v>
      </c>
      <c r="D225" s="28">
        <v>-7.3733333333333331</v>
      </c>
      <c r="E225" s="28">
        <v>-8.458333333333254</v>
      </c>
      <c r="F225" s="28">
        <v>-9.2533333333333339</v>
      </c>
      <c r="G225" s="28">
        <v>-9.2609094629346345</v>
      </c>
      <c r="H225" s="28">
        <v>-8.9712071891050602</v>
      </c>
      <c r="I225" s="28">
        <v>-7.0501049455453195</v>
      </c>
      <c r="J225" s="28">
        <v>-6.3702460113195079</v>
      </c>
      <c r="K225" s="28">
        <v>-8.3343767715003061</v>
      </c>
      <c r="L225" s="28">
        <v>-6.2092427821707927</v>
      </c>
      <c r="M225" s="28">
        <v>-6.0911264198718449</v>
      </c>
      <c r="N225" s="28">
        <v>-6.0833463001994561</v>
      </c>
      <c r="O225" s="28">
        <v>-9.1333333333333364</v>
      </c>
      <c r="P225" s="28">
        <v>-9.1333333333333364</v>
      </c>
      <c r="Q225" s="28">
        <v>-9.1333333333333364</v>
      </c>
      <c r="R225" s="28">
        <v>-9.1333333333333364</v>
      </c>
      <c r="S225" s="28">
        <v>-6.7244277875813339</v>
      </c>
      <c r="V225" s="28"/>
      <c r="W225" s="28"/>
    </row>
    <row r="226" spans="1:23" x14ac:dyDescent="0.25">
      <c r="A226" s="1">
        <v>40497</v>
      </c>
      <c r="B226" s="28">
        <v>-3.1093688329573168</v>
      </c>
      <c r="C226" s="28">
        <v>-4.5182152476404482</v>
      </c>
      <c r="D226" s="28">
        <v>-7.3300000000000036</v>
      </c>
      <c r="E226" s="28">
        <v>-8.0583333333334171</v>
      </c>
      <c r="F226" s="28">
        <v>-9.3400000000000034</v>
      </c>
      <c r="G226" s="28">
        <v>-9.4001426781089474</v>
      </c>
      <c r="H226" s="28">
        <v>-9.185188088393673</v>
      </c>
      <c r="I226" s="28">
        <v>-6.7766533626473304</v>
      </c>
      <c r="J226" s="28">
        <v>-5.9323058255995678</v>
      </c>
      <c r="K226" s="28">
        <v>-7.8221711236818301</v>
      </c>
      <c r="L226" s="28">
        <v>-5.7211494431020045</v>
      </c>
      <c r="M226" s="28">
        <v>-5.2424555982366785</v>
      </c>
      <c r="N226" s="28">
        <v>-5.1673305078739498</v>
      </c>
      <c r="O226" s="28">
        <v>-9.2666666666666657</v>
      </c>
      <c r="P226" s="28">
        <v>-8.8666666666666654</v>
      </c>
      <c r="Q226" s="28">
        <v>-8.8666666666666654</v>
      </c>
      <c r="R226" s="28">
        <v>-8.8666666666666654</v>
      </c>
      <c r="S226" s="28">
        <v>-7.1653416690326566</v>
      </c>
      <c r="V226" s="28"/>
      <c r="W226" s="28"/>
    </row>
    <row r="227" spans="1:23" x14ac:dyDescent="0.25">
      <c r="A227" s="1">
        <v>40589</v>
      </c>
      <c r="B227" s="28">
        <v>-3.7010804100592609</v>
      </c>
      <c r="C227" s="28">
        <v>-5.3920996089774755</v>
      </c>
      <c r="D227" s="28">
        <v>-6.2866666666666653</v>
      </c>
      <c r="E227" s="28">
        <v>-7.1</v>
      </c>
      <c r="F227" s="28">
        <v>-8.4266666666666659</v>
      </c>
      <c r="G227" s="28">
        <v>-8.6252545769468814</v>
      </c>
      <c r="H227" s="28">
        <v>-8.4409509723914748</v>
      </c>
      <c r="I227" s="28">
        <v>-6.5168162515041459</v>
      </c>
      <c r="J227" s="28">
        <v>-6.6633079060808704</v>
      </c>
      <c r="K227" s="28">
        <v>-7.539179293519652</v>
      </c>
      <c r="L227" s="28">
        <v>-5.2157169759421089</v>
      </c>
      <c r="M227" s="28">
        <v>-5.1938525775304498</v>
      </c>
      <c r="N227" s="28">
        <v>-5.1769253013407814</v>
      </c>
      <c r="O227" s="28">
        <v>-7.4</v>
      </c>
      <c r="P227" s="28">
        <v>-7.4</v>
      </c>
      <c r="Q227" s="28">
        <v>-7.4</v>
      </c>
      <c r="R227" s="28">
        <v>-7.4</v>
      </c>
      <c r="S227" s="28">
        <v>-6.8746462907786707</v>
      </c>
      <c r="V227" s="28"/>
      <c r="W227" s="28"/>
    </row>
    <row r="228" spans="1:23" x14ac:dyDescent="0.25">
      <c r="A228" s="1">
        <v>40678</v>
      </c>
      <c r="B228" s="28">
        <v>-3.4196692018246884</v>
      </c>
      <c r="C228" s="28">
        <v>-4.9945224794733196</v>
      </c>
      <c r="D228" s="28">
        <v>-6.2433333333333358</v>
      </c>
      <c r="E228" s="28">
        <v>-7.3333333333333339</v>
      </c>
      <c r="F228" s="28">
        <v>-8.5133333333333372</v>
      </c>
      <c r="G228" s="28">
        <v>-8.6452545769468827</v>
      </c>
      <c r="H228" s="28">
        <v>-8.4908017798097024</v>
      </c>
      <c r="I228" s="28">
        <v>-6.5389495343640487</v>
      </c>
      <c r="J228" s="28">
        <v>-6.233164327755925</v>
      </c>
      <c r="K228" s="28">
        <v>-7.4183590161648123</v>
      </c>
      <c r="L228" s="28">
        <v>-5.3344491193938213</v>
      </c>
      <c r="M228" s="28">
        <v>-6.9164244900251255</v>
      </c>
      <c r="N228" s="28">
        <v>-6.8371028654059449</v>
      </c>
      <c r="O228" s="28">
        <v>-7.7999999999999989</v>
      </c>
      <c r="P228" s="28">
        <v>-7.7999999999999989</v>
      </c>
      <c r="Q228" s="28">
        <v>-7.7999999999999989</v>
      </c>
      <c r="R228" s="28">
        <v>-7.7999999999999989</v>
      </c>
      <c r="S228" s="28">
        <v>-6.9187698858700202</v>
      </c>
      <c r="V228" s="28"/>
      <c r="W228" s="28"/>
    </row>
    <row r="229" spans="1:23" x14ac:dyDescent="0.25">
      <c r="A229" s="1">
        <v>40770</v>
      </c>
      <c r="B229" s="28">
        <v>-3.8396379833296383</v>
      </c>
      <c r="C229" s="28">
        <v>-5.1482236363059881</v>
      </c>
      <c r="D229" s="28">
        <v>-6</v>
      </c>
      <c r="E229" s="28">
        <v>-7.0400000000000293</v>
      </c>
      <c r="F229" s="28">
        <v>-8.4</v>
      </c>
      <c r="G229" s="28">
        <v>-8.7844877921211904</v>
      </c>
      <c r="H229" s="28">
        <v>-8.5135905899178486</v>
      </c>
      <c r="I229" s="28">
        <v>-6.303288091675757</v>
      </c>
      <c r="J229" s="28">
        <v>-6.2614214355370086</v>
      </c>
      <c r="K229" s="28">
        <v>-7.1392928682758203</v>
      </c>
      <c r="L229" s="28">
        <v>-6.7222722859078958</v>
      </c>
      <c r="M229" s="28">
        <v>-6.82705674427703</v>
      </c>
      <c r="N229" s="28">
        <v>-6.8703676537362641</v>
      </c>
      <c r="O229" s="28">
        <v>-7.7999999999999989</v>
      </c>
      <c r="P229" s="28">
        <v>-7.7999999999999989</v>
      </c>
      <c r="Q229" s="28">
        <v>-7.7999999999999989</v>
      </c>
      <c r="R229" s="28">
        <v>-7.7333333333333325</v>
      </c>
      <c r="S229" s="28">
        <v>-6.8305038321599767</v>
      </c>
      <c r="V229" s="28"/>
      <c r="W229" s="28"/>
    </row>
    <row r="230" spans="1:23" x14ac:dyDescent="0.25">
      <c r="A230" s="1">
        <v>40862</v>
      </c>
      <c r="B230" s="28">
        <v>-3.1547129729113945</v>
      </c>
      <c r="C230" s="28">
        <v>-4.3104184189602277</v>
      </c>
      <c r="D230" s="28">
        <v>-5.2666666666666657</v>
      </c>
      <c r="E230" s="28">
        <v>-6.0933333333333763</v>
      </c>
      <c r="F230" s="28">
        <v>-7.6866666666666656</v>
      </c>
      <c r="G230" s="28">
        <v>-8.0890885010753255</v>
      </c>
      <c r="H230" s="28">
        <v>-7.8576839263457838</v>
      </c>
      <c r="I230" s="28">
        <v>-5.547151558550647</v>
      </c>
      <c r="J230" s="28">
        <v>-5.4961541730688142</v>
      </c>
      <c r="K230" s="28">
        <v>-6.4983689379347531</v>
      </c>
      <c r="L230" s="28">
        <v>-6.6962330647796149</v>
      </c>
      <c r="M230" s="28">
        <v>-5.4731655815590381</v>
      </c>
      <c r="N230" s="28">
        <v>-5.4795002639450994</v>
      </c>
      <c r="O230" s="28">
        <v>-7.0000000000000018</v>
      </c>
      <c r="P230" s="28">
        <v>-6.4000000000000021</v>
      </c>
      <c r="Q230" s="28">
        <v>-6.4000000000000021</v>
      </c>
      <c r="R230" s="28">
        <v>-6.4000000000000021</v>
      </c>
      <c r="S230" s="28">
        <v>-6.2756614666433279</v>
      </c>
      <c r="V230" s="28"/>
      <c r="W230" s="28"/>
    </row>
    <row r="231" spans="1:23" x14ac:dyDescent="0.25">
      <c r="A231" s="1">
        <v>40954</v>
      </c>
      <c r="B231" s="28">
        <v>-2.7656324002120645</v>
      </c>
      <c r="C231" s="28">
        <v>-3.5955775422606147</v>
      </c>
      <c r="D231" s="28">
        <v>-4.533333333333335</v>
      </c>
      <c r="E231" s="28">
        <v>-5.3333333333333375</v>
      </c>
      <c r="F231" s="28">
        <v>-6.9733333333333345</v>
      </c>
      <c r="G231" s="28">
        <v>-7.3539448049713627</v>
      </c>
      <c r="H231" s="28">
        <v>-6.9845879674408504</v>
      </c>
      <c r="I231" s="28">
        <v>-4.5278270500908953</v>
      </c>
      <c r="J231" s="28">
        <v>-4.6931267337712406</v>
      </c>
      <c r="K231" s="28">
        <v>-5.2959094593752596</v>
      </c>
      <c r="L231" s="28">
        <v>-5.3811062136044772</v>
      </c>
      <c r="M231" s="28">
        <v>-5.4609924108112606</v>
      </c>
      <c r="N231" s="28">
        <v>-5.4581893863478674</v>
      </c>
      <c r="O231" s="28">
        <v>-5.533333333333335</v>
      </c>
      <c r="P231" s="28">
        <v>-5.533333333333335</v>
      </c>
      <c r="Q231" s="28">
        <v>-5.533333333333335</v>
      </c>
      <c r="R231" s="28">
        <v>-5.533333333333335</v>
      </c>
      <c r="S231" s="28">
        <v>-6.3199805248386696</v>
      </c>
      <c r="V231" s="28"/>
      <c r="W231" s="28"/>
    </row>
    <row r="232" spans="1:23" x14ac:dyDescent="0.25">
      <c r="A232" s="1">
        <v>41044</v>
      </c>
      <c r="B232" s="28">
        <v>-2.7355509410209762</v>
      </c>
      <c r="C232" s="28">
        <v>-3.2885641251007214</v>
      </c>
      <c r="D232" s="28">
        <v>-4.3999999999999986</v>
      </c>
      <c r="E232" s="28">
        <v>-5.2000000000000011</v>
      </c>
      <c r="F232" s="28">
        <v>-6.8599999999999994</v>
      </c>
      <c r="G232" s="28">
        <v>-7.1752227796808485</v>
      </c>
      <c r="H232" s="28">
        <v>-6.9075511274611143</v>
      </c>
      <c r="I232" s="28">
        <v>-4.0969800358099882</v>
      </c>
      <c r="J232" s="28">
        <v>-4.4299191344974238</v>
      </c>
      <c r="K232" s="28">
        <v>-4.7801190590585811</v>
      </c>
      <c r="L232" s="28">
        <v>-5.5141335642591969</v>
      </c>
      <c r="M232" s="28">
        <v>-5.9020623920417838</v>
      </c>
      <c r="N232" s="28">
        <v>-6.0130555728982351</v>
      </c>
      <c r="O232" s="28">
        <v>-5.3333333333333321</v>
      </c>
      <c r="P232" s="28">
        <v>-5.3333333333333321</v>
      </c>
      <c r="Q232" s="28">
        <v>-5.6933333333333316</v>
      </c>
      <c r="R232" s="28">
        <v>-5.6933333333333316</v>
      </c>
      <c r="S232" s="28">
        <v>-6.1628027480300176</v>
      </c>
      <c r="V232" s="28"/>
      <c r="W232" s="28"/>
    </row>
    <row r="233" spans="1:23" x14ac:dyDescent="0.25">
      <c r="A233" s="1">
        <v>41136</v>
      </c>
      <c r="B233" s="28">
        <v>-2.9845165757431413</v>
      </c>
      <c r="C233" s="28">
        <v>-3.3526993018689089</v>
      </c>
      <c r="D233" s="28">
        <v>-4.0666666666666664</v>
      </c>
      <c r="E233" s="28">
        <v>-4.8666666666666689</v>
      </c>
      <c r="F233" s="28">
        <v>-6.5466666666666669</v>
      </c>
      <c r="G233" s="28">
        <v>-7.1554783746227422</v>
      </c>
      <c r="H233" s="28">
        <v>-7.1025736497984271</v>
      </c>
      <c r="I233" s="28">
        <v>-3.8480587625386349</v>
      </c>
      <c r="J233" s="28">
        <v>-4.3977124523301647</v>
      </c>
      <c r="K233" s="28">
        <v>-4.5815125716097178</v>
      </c>
      <c r="L233" s="28">
        <v>-5.9290885978002468</v>
      </c>
      <c r="M233" s="28">
        <v>-5.7777869894434266</v>
      </c>
      <c r="N233" s="28">
        <v>-5.6783010003868881</v>
      </c>
      <c r="O233" s="28">
        <v>-5.4133333333333322</v>
      </c>
      <c r="P233" s="28">
        <v>-5.4133333333333322</v>
      </c>
      <c r="Q233" s="28">
        <v>-5.4133333333333322</v>
      </c>
      <c r="R233" s="28">
        <v>-5.3466666666666658</v>
      </c>
      <c r="S233" s="28">
        <v>-6.0039176862693324</v>
      </c>
      <c r="V233" s="28"/>
      <c r="W233" s="28"/>
    </row>
    <row r="234" spans="1:23" x14ac:dyDescent="0.25">
      <c r="A234" s="1">
        <v>41228</v>
      </c>
      <c r="B234" s="28">
        <v>-3.3013343624164353</v>
      </c>
      <c r="C234" s="28">
        <v>-3.5308316542681837</v>
      </c>
      <c r="D234" s="28">
        <v>-3.5999999999999996</v>
      </c>
      <c r="E234" s="28">
        <v>-4.4000000000000021</v>
      </c>
      <c r="F234" s="28">
        <v>-6.1</v>
      </c>
      <c r="G234" s="28">
        <v>-6.817778729099814</v>
      </c>
      <c r="H234" s="28">
        <v>-6.7180064334396468</v>
      </c>
      <c r="I234" s="28">
        <v>-3.4568360548942945</v>
      </c>
      <c r="J234" s="28">
        <v>-4.6242722071199758</v>
      </c>
      <c r="K234" s="28">
        <v>-4.1739101117649202</v>
      </c>
      <c r="L234" s="28">
        <v>-6.0923415674671419</v>
      </c>
      <c r="M234" s="28">
        <v>-5.8502350848649494</v>
      </c>
      <c r="N234" s="28">
        <v>-5.790946819805038</v>
      </c>
      <c r="O234" s="28">
        <v>-4.8666666666666654</v>
      </c>
      <c r="P234" s="28">
        <v>-4.8666666666666654</v>
      </c>
      <c r="Q234" s="28">
        <v>-4.6666666666666661</v>
      </c>
      <c r="R234" s="28">
        <v>-4.6666666666666661</v>
      </c>
      <c r="S234" s="28">
        <v>-5.5102352390833431</v>
      </c>
      <c r="V234" s="28"/>
      <c r="W234" s="28"/>
    </row>
    <row r="235" spans="1:23" x14ac:dyDescent="0.25">
      <c r="A235" s="1">
        <v>41320</v>
      </c>
      <c r="B235" s="28">
        <v>-2.8912647812112255</v>
      </c>
      <c r="C235" s="28">
        <v>-2.9099767373770051</v>
      </c>
      <c r="D235" s="28">
        <v>-3.4666666666666668</v>
      </c>
      <c r="E235" s="28">
        <v>-4.2666666666666693</v>
      </c>
      <c r="F235" s="28">
        <v>-5.9866666666666664</v>
      </c>
      <c r="G235" s="28">
        <v>-6.6390567038092971</v>
      </c>
      <c r="H235" s="28">
        <v>-6.5299331510047507</v>
      </c>
      <c r="I235" s="28">
        <v>-3.3134433880223018</v>
      </c>
      <c r="J235" s="28">
        <v>-3.993602913231209</v>
      </c>
      <c r="K235" s="28">
        <v>-4.0096883968089916</v>
      </c>
      <c r="L235" s="28">
        <v>-5.6201909547048805</v>
      </c>
      <c r="M235" s="28">
        <v>-5.6469603058569886</v>
      </c>
      <c r="N235" s="28">
        <v>-5.7876709978103964</v>
      </c>
      <c r="O235" s="28">
        <v>-4.4666666666666686</v>
      </c>
      <c r="P235" s="28">
        <v>-4.4666666666666686</v>
      </c>
      <c r="Q235" s="28">
        <v>-4.4666666666666686</v>
      </c>
      <c r="R235" s="28">
        <v>-4.4666666666666686</v>
      </c>
      <c r="S235" s="28">
        <v>-5.7489897877186849</v>
      </c>
      <c r="V235" s="28"/>
      <c r="W235" s="28"/>
    </row>
    <row r="236" spans="1:23" x14ac:dyDescent="0.25">
      <c r="A236" s="1">
        <v>41409</v>
      </c>
      <c r="B236" s="28">
        <v>-3.1886357978475677</v>
      </c>
      <c r="C236" s="28">
        <v>-3.0314262256001903</v>
      </c>
      <c r="D236" s="28">
        <v>-3.0666666666666682</v>
      </c>
      <c r="E236" s="28">
        <v>-3.8666666666666707</v>
      </c>
      <c r="F236" s="28">
        <v>-5.6066666666666674</v>
      </c>
      <c r="G236" s="28">
        <v>-6.4205902734606726</v>
      </c>
      <c r="H236" s="28">
        <v>-6.1713866261428594</v>
      </c>
      <c r="I236" s="28">
        <v>-3.0741743386398515</v>
      </c>
      <c r="J236" s="28">
        <v>-4.1089966065500434</v>
      </c>
      <c r="K236" s="28">
        <v>-3.8125760564102951</v>
      </c>
      <c r="L236" s="28">
        <v>-5.8116246017506761</v>
      </c>
      <c r="M236" s="28">
        <v>-5.6172132752274839</v>
      </c>
      <c r="N236" s="28">
        <v>-5.625037879700554</v>
      </c>
      <c r="O236" s="28">
        <v>-4.1333333333333329</v>
      </c>
      <c r="P236" s="28">
        <v>-4.1333333333333329</v>
      </c>
      <c r="Q236" s="28">
        <v>-4.1333333333333329</v>
      </c>
      <c r="R236" s="28">
        <v>-4.1333333333333329</v>
      </c>
      <c r="S236" s="28">
        <v>-5.5874396170659963</v>
      </c>
      <c r="V236" s="28"/>
      <c r="W236" s="28"/>
    </row>
    <row r="237" spans="1:23" x14ac:dyDescent="0.25">
      <c r="A237" s="1">
        <v>41501</v>
      </c>
      <c r="B237" s="28">
        <v>-2.8579193192811529</v>
      </c>
      <c r="C237" s="28">
        <v>-2.5115730395172031</v>
      </c>
      <c r="D237" s="28">
        <v>-2.4666666666666668</v>
      </c>
      <c r="E237" s="28">
        <v>-3.3999999999999986</v>
      </c>
      <c r="F237" s="28">
        <v>-5.0066666666666659</v>
      </c>
      <c r="G237" s="28">
        <v>-5.9436574127634332</v>
      </c>
      <c r="H237" s="28">
        <v>-5.5388359909754961</v>
      </c>
      <c r="I237" s="28">
        <v>-2.774719256295084</v>
      </c>
      <c r="J237" s="28">
        <v>-3.4042559867547872</v>
      </c>
      <c r="K237" s="28">
        <v>-3.3719627911962657</v>
      </c>
      <c r="L237" s="28">
        <v>-5.384704651528252</v>
      </c>
      <c r="M237" s="28">
        <v>-5.2115339917116108</v>
      </c>
      <c r="N237" s="28">
        <v>-5.0898950853352209</v>
      </c>
      <c r="O237" s="28">
        <v>-3.5999999999999996</v>
      </c>
      <c r="P237" s="28">
        <v>-3.5999999999999996</v>
      </c>
      <c r="Q237" s="28">
        <v>-3.5999999999999996</v>
      </c>
      <c r="R237" s="28">
        <v>-3.4666666666666668</v>
      </c>
      <c r="S237" s="28">
        <v>-5.28027138487397</v>
      </c>
      <c r="V237" s="28"/>
      <c r="W237" s="28"/>
    </row>
    <row r="238" spans="1:23" x14ac:dyDescent="0.25">
      <c r="A238" s="1">
        <v>41593</v>
      </c>
      <c r="B238" s="28">
        <v>-2.6076311101139886</v>
      </c>
      <c r="C238" s="28">
        <v>-2.0194379466938162</v>
      </c>
      <c r="D238" s="28">
        <v>-2.1166666666666671</v>
      </c>
      <c r="E238" s="28">
        <v>-2.8666666666666671</v>
      </c>
      <c r="F238" s="28">
        <v>-4.4266666666666676</v>
      </c>
      <c r="G238" s="28">
        <v>-5.5264689571242966</v>
      </c>
      <c r="H238" s="28">
        <v>-4.8379735110072035</v>
      </c>
      <c r="I238" s="28">
        <v>-2.2501040400818972</v>
      </c>
      <c r="J238" s="28">
        <v>-2.8163671041201899</v>
      </c>
      <c r="K238" s="28">
        <v>-2.8274431919706977</v>
      </c>
      <c r="L238" s="28">
        <v>-4.7671871106350565</v>
      </c>
      <c r="M238" s="28">
        <v>-4.0186746987951825</v>
      </c>
      <c r="N238" s="28">
        <v>-3.9620481927710887</v>
      </c>
      <c r="O238" s="28">
        <v>-2.9333333333333318</v>
      </c>
      <c r="P238" s="28">
        <v>-2.9333333333333318</v>
      </c>
      <c r="Q238" s="28">
        <v>-2.9333333333333318</v>
      </c>
      <c r="R238" s="28">
        <v>-2.9333333333333318</v>
      </c>
      <c r="S238" s="28">
        <v>-5.5200311866133234</v>
      </c>
      <c r="V238" s="28"/>
      <c r="W238" s="28"/>
    </row>
    <row r="239" spans="1:23" x14ac:dyDescent="0.25">
      <c r="A239" s="1">
        <v>41685</v>
      </c>
      <c r="B239" s="28">
        <v>-3.3892863991998743</v>
      </c>
      <c r="C239" s="28">
        <v>-2.8398261883996279</v>
      </c>
      <c r="D239" s="28">
        <v>-1.8333333333333339</v>
      </c>
      <c r="E239" s="28">
        <v>-2.4666666666666668</v>
      </c>
      <c r="F239" s="28">
        <v>-3.913333333333334</v>
      </c>
      <c r="G239" s="28">
        <v>-4.7913252610203312</v>
      </c>
      <c r="H239" s="28">
        <v>-4.2839270677626953</v>
      </c>
      <c r="I239" s="28">
        <v>-2.1511480420633813</v>
      </c>
      <c r="J239" s="28">
        <v>-3.6577407223902871</v>
      </c>
      <c r="K239" s="28">
        <v>-2.8766073329040953</v>
      </c>
      <c r="L239" s="28">
        <v>-4.3429750578863286</v>
      </c>
      <c r="M239" s="28">
        <v>-4.6051131932863782</v>
      </c>
      <c r="N239" s="28">
        <v>-5.0772017803798173</v>
      </c>
      <c r="O239" s="28">
        <v>-2.3333333333333339</v>
      </c>
      <c r="P239" s="28">
        <v>-2.3333333333333339</v>
      </c>
      <c r="Q239" s="28">
        <v>-2.3333333333333339</v>
      </c>
      <c r="R239" s="28">
        <v>-2.3333333333333339</v>
      </c>
      <c r="S239" s="28">
        <v>-4.8950427864279789</v>
      </c>
      <c r="V239" s="28"/>
      <c r="W239" s="28"/>
    </row>
    <row r="240" spans="1:23" x14ac:dyDescent="0.25">
      <c r="A240" s="1">
        <v>41774</v>
      </c>
      <c r="B240" s="28">
        <v>-2.5960334976368569</v>
      </c>
      <c r="C240" s="28">
        <v>-1.9381274294586539</v>
      </c>
      <c r="D240" s="28">
        <v>-1.1500000000000004</v>
      </c>
      <c r="E240" s="28">
        <v>-1.6666666666666661</v>
      </c>
      <c r="F240" s="28">
        <v>-3</v>
      </c>
      <c r="G240" s="28">
        <v>-4.2946479952649881</v>
      </c>
      <c r="H240" s="28">
        <v>-3.9348771074649926</v>
      </c>
      <c r="I240" s="28">
        <v>-1.4030235849371913</v>
      </c>
      <c r="J240" s="28">
        <v>-2.8242545647090025</v>
      </c>
      <c r="K240" s="28">
        <v>-2.2318409916341935</v>
      </c>
      <c r="L240" s="28">
        <v>-4.56489484718018</v>
      </c>
      <c r="M240" s="28">
        <v>-4.0263301590730443</v>
      </c>
      <c r="N240" s="28">
        <v>-3.9297222372234502</v>
      </c>
      <c r="O240" s="28">
        <v>-1.4666666666666668</v>
      </c>
      <c r="P240" s="28">
        <v>-1.4666666666666668</v>
      </c>
      <c r="Q240" s="28">
        <v>-1.4666666666666668</v>
      </c>
      <c r="R240" s="28">
        <v>-1.4666666666666668</v>
      </c>
      <c r="S240" s="28">
        <v>-4.53850039981333</v>
      </c>
      <c r="V240" s="28"/>
      <c r="W240" s="28"/>
    </row>
    <row r="241" spans="1:23" x14ac:dyDescent="0.25">
      <c r="A241" s="1">
        <v>41866</v>
      </c>
      <c r="B241" s="28">
        <v>-1.9165148457052046</v>
      </c>
      <c r="C241" s="28">
        <v>-1.0467061598195362</v>
      </c>
      <c r="D241" s="28">
        <v>-1.1333333333333346</v>
      </c>
      <c r="E241" s="28">
        <v>-1.4333333333333371</v>
      </c>
      <c r="F241" s="28">
        <v>-2.7333333333333343</v>
      </c>
      <c r="G241" s="28">
        <v>-3.9766927548001578</v>
      </c>
      <c r="H241" s="28">
        <v>-3.6294100751123985</v>
      </c>
      <c r="I241" s="28">
        <v>-1.0057774190734232</v>
      </c>
      <c r="J241" s="28">
        <v>-2.04685328446614</v>
      </c>
      <c r="K241" s="28">
        <v>-1.8228288643394706</v>
      </c>
      <c r="L241" s="28">
        <v>-3.4891989602318541</v>
      </c>
      <c r="M241" s="28">
        <v>-3.4085272939137687</v>
      </c>
      <c r="N241" s="28">
        <v>-3.1605366159729877</v>
      </c>
      <c r="O241" s="28">
        <v>-1.1333333333333346</v>
      </c>
      <c r="P241" s="28">
        <v>-1.1333333333333346</v>
      </c>
      <c r="Q241" s="28">
        <v>-1.1333333333333346</v>
      </c>
      <c r="R241" s="28">
        <v>-1.1333333333333346</v>
      </c>
      <c r="S241" s="28">
        <v>-4.2358528841733261</v>
      </c>
      <c r="V241" s="28"/>
      <c r="W241" s="28"/>
    </row>
    <row r="242" spans="1:23" x14ac:dyDescent="0.25">
      <c r="A242" s="1">
        <v>41958</v>
      </c>
      <c r="B242" s="28">
        <v>-1.9325264720535897</v>
      </c>
      <c r="C242" s="28">
        <v>-0.96071954072808852</v>
      </c>
      <c r="D242" s="28">
        <v>-0.65000000000000036</v>
      </c>
      <c r="E242" s="28">
        <v>-0.70000000000000284</v>
      </c>
      <c r="F242" s="28">
        <v>-2.0199999999999996</v>
      </c>
      <c r="G242" s="28">
        <v>-3.3210378688124016</v>
      </c>
      <c r="H242" s="28">
        <v>-3.133256713742703</v>
      </c>
      <c r="I242" s="28">
        <v>-0.41443378032116662</v>
      </c>
      <c r="J242" s="28">
        <v>-1.9603749241225576</v>
      </c>
      <c r="K242" s="28">
        <v>-1.265404062554234</v>
      </c>
      <c r="L242" s="28">
        <v>-1.8615005114012373</v>
      </c>
      <c r="M242" s="28">
        <v>-1.9691955959328515</v>
      </c>
      <c r="N242" s="28">
        <v>-1.9631791107634875</v>
      </c>
      <c r="O242" s="28">
        <v>-0.40000000000000036</v>
      </c>
      <c r="P242" s="28">
        <v>-0.59999999999999964</v>
      </c>
      <c r="Q242" s="28">
        <v>-0.59999999999999964</v>
      </c>
      <c r="R242" s="28">
        <v>-0.59999999999999964</v>
      </c>
      <c r="S242" s="28">
        <v>-3.6790940663426426</v>
      </c>
      <c r="V242" s="28"/>
      <c r="W242" s="28"/>
    </row>
    <row r="243" spans="1:23" x14ac:dyDescent="0.25">
      <c r="A243" s="1">
        <v>42050</v>
      </c>
      <c r="B243" s="28">
        <v>-1.5913586549117511</v>
      </c>
      <c r="C243" s="28">
        <v>-0.44721881729422408</v>
      </c>
      <c r="D243" s="28">
        <v>-0.56666666666666821</v>
      </c>
      <c r="E243" s="28">
        <v>-0.70000000000000284</v>
      </c>
      <c r="F243" s="28">
        <v>-1.7066666666666688</v>
      </c>
      <c r="G243" s="28">
        <v>-2.9038494131732646</v>
      </c>
      <c r="H243" s="28">
        <v>-2.6523067394162223</v>
      </c>
      <c r="I243" s="28">
        <v>9.2515917883041254E-2</v>
      </c>
      <c r="J243" s="28">
        <v>-1.5929234486011401</v>
      </c>
      <c r="K243" s="28">
        <v>-0.90199809844131273</v>
      </c>
      <c r="L243" s="28">
        <v>-2.3062128138912108</v>
      </c>
      <c r="M243" s="28">
        <v>-2.5500757952509652</v>
      </c>
      <c r="N243" s="28">
        <v>-2.4086712163789641</v>
      </c>
      <c r="O243" s="28">
        <v>-0.3533333333333335</v>
      </c>
      <c r="P243" s="28">
        <v>-0.3533333333333335</v>
      </c>
      <c r="Q243" s="28">
        <v>-0.3533333333333335</v>
      </c>
      <c r="R243" s="28">
        <v>-0.3533333333333335</v>
      </c>
      <c r="S243" s="28">
        <v>-3.6549116090453424</v>
      </c>
      <c r="V243" s="28"/>
      <c r="W243" s="28"/>
    </row>
    <row r="244" spans="1:23" x14ac:dyDescent="0.25">
      <c r="A244" s="1">
        <v>42139</v>
      </c>
      <c r="B244" s="28">
        <v>-1.475443394929643</v>
      </c>
      <c r="C244" s="28">
        <v>-0.24260697273853607</v>
      </c>
      <c r="D244" s="28">
        <v>-0.61666666666666714</v>
      </c>
      <c r="E244" s="28">
        <v>-0.66666666666666785</v>
      </c>
      <c r="F244" s="28">
        <v>-1.5066666666666677</v>
      </c>
      <c r="G244" s="28">
        <v>-2.5858941727084388</v>
      </c>
      <c r="H244" s="28">
        <v>-2.2222227855761623</v>
      </c>
      <c r="I244" s="28">
        <v>0.22661705236772889</v>
      </c>
      <c r="J244" s="28">
        <v>-1.2482889005825506</v>
      </c>
      <c r="K244" s="28">
        <v>-0.52908085184342113</v>
      </c>
      <c r="L244" s="28">
        <v>-2.2657366445541429</v>
      </c>
      <c r="M244" s="28">
        <v>-3.1377016691291177</v>
      </c>
      <c r="N244" s="28">
        <v>-3.0825189431024453</v>
      </c>
      <c r="O244" s="28">
        <v>-3.9999999999999147E-2</v>
      </c>
      <c r="P244" s="28">
        <v>-3.9999999999999147E-2</v>
      </c>
      <c r="Q244" s="28">
        <v>-0.67999999999999972</v>
      </c>
      <c r="R244" s="28">
        <v>-0.67999999999999972</v>
      </c>
      <c r="S244" s="28">
        <v>-3.2833224818346736</v>
      </c>
      <c r="V244" s="28"/>
      <c r="W244" s="28"/>
    </row>
    <row r="245" spans="1:23" x14ac:dyDescent="0.25">
      <c r="A245" s="1">
        <v>42231</v>
      </c>
      <c r="B245" s="28">
        <v>-1.6045596445823982</v>
      </c>
      <c r="C245" s="28">
        <v>-0.3824798828420351</v>
      </c>
      <c r="D245" s="28">
        <v>-0.20000000000000107</v>
      </c>
      <c r="E245" s="28">
        <v>-6.6666666666668206E-2</v>
      </c>
      <c r="F245" s="28">
        <v>-0.86000000000000121</v>
      </c>
      <c r="G245" s="28">
        <v>-1.9302392867206801</v>
      </c>
      <c r="H245" s="28">
        <v>-1.4822177193481558</v>
      </c>
      <c r="I245" s="28">
        <v>0.69038670290693993</v>
      </c>
      <c r="J245" s="28">
        <v>-1.4069312032606212</v>
      </c>
      <c r="K245" s="28">
        <v>-0.32309954388417772</v>
      </c>
      <c r="L245" s="28">
        <v>-3.1447729890999279</v>
      </c>
      <c r="M245" s="28">
        <v>-3.0053466457921054</v>
      </c>
      <c r="N245" s="28">
        <v>-3.0277966502230229</v>
      </c>
      <c r="O245" s="28">
        <v>-0.21333333333333293</v>
      </c>
      <c r="P245" s="28">
        <v>-0.21333333333333293</v>
      </c>
      <c r="Q245" s="28">
        <v>-0.21333333333333293</v>
      </c>
      <c r="R245" s="28">
        <v>-0.21333333333333293</v>
      </c>
      <c r="S245" s="28">
        <v>-3.3215047299300267</v>
      </c>
      <c r="V245" s="28"/>
      <c r="W245" s="28"/>
    </row>
    <row r="246" spans="1:23" x14ac:dyDescent="0.25">
      <c r="A246" s="1">
        <v>42323</v>
      </c>
      <c r="B246" s="28">
        <v>-1.8972978264002001</v>
      </c>
      <c r="C246" s="28">
        <v>-0.7466305314344579</v>
      </c>
      <c r="D246" s="28">
        <v>-0.16666666666666607</v>
      </c>
      <c r="E246" s="28">
        <v>-0.16666666666666607</v>
      </c>
      <c r="F246" s="28">
        <v>-0.74666666666666615</v>
      </c>
      <c r="G246" s="28">
        <v>-1.6322840462558532</v>
      </c>
      <c r="H246" s="28">
        <v>-1.1993490825954662</v>
      </c>
      <c r="I246" s="28">
        <v>0.5040591767452991</v>
      </c>
      <c r="J246" s="28">
        <v>-1.7491719845413978</v>
      </c>
      <c r="K246" s="28">
        <v>-0.6076185945723882</v>
      </c>
      <c r="L246" s="28">
        <v>-2.183315188615826</v>
      </c>
      <c r="M246" s="28">
        <v>-2.1071668659611094</v>
      </c>
      <c r="N246" s="28">
        <v>-2.014956006496408</v>
      </c>
      <c r="O246" s="28">
        <v>9.9999999999999645E-2</v>
      </c>
      <c r="P246" s="28">
        <v>-0.27999999999999936</v>
      </c>
      <c r="Q246" s="28">
        <v>-0.27999999999999936</v>
      </c>
      <c r="R246" s="28">
        <v>-0.27999999999999936</v>
      </c>
      <c r="S246" s="28">
        <v>-2.9564483783213547</v>
      </c>
      <c r="V246" s="28"/>
      <c r="W246" s="28"/>
    </row>
    <row r="247" spans="1:23" x14ac:dyDescent="0.25">
      <c r="A247" s="1">
        <v>42415</v>
      </c>
      <c r="B247" s="28">
        <v>-1.7485849862582652</v>
      </c>
      <c r="C247" s="28">
        <v>-0.65087336076497548</v>
      </c>
      <c r="D247" s="28">
        <v>1.7763568394002505E-15</v>
      </c>
      <c r="E247" s="28">
        <v>-6.666666666666643E-2</v>
      </c>
      <c r="F247" s="28">
        <v>-0.47999999999999865</v>
      </c>
      <c r="G247" s="28">
        <v>-1.3938176159072315</v>
      </c>
      <c r="H247" s="28">
        <v>-1.0027685720565205</v>
      </c>
      <c r="I247" s="28">
        <v>0.59849506809902486</v>
      </c>
      <c r="J247" s="28">
        <v>-1.5769603420197218</v>
      </c>
      <c r="K247" s="28">
        <v>-0.48645538077371064</v>
      </c>
      <c r="L247" s="28">
        <v>-2.2579517236883433</v>
      </c>
      <c r="M247" s="28">
        <v>-2.1844645809751397</v>
      </c>
      <c r="N247" s="28">
        <v>-2.1282054321221779</v>
      </c>
      <c r="O247" s="28">
        <v>-0.16666666666666785</v>
      </c>
      <c r="P247" s="28">
        <v>-0.16666666666666785</v>
      </c>
      <c r="Q247" s="28">
        <v>-0.16666666666666785</v>
      </c>
      <c r="R247" s="28">
        <v>-0.16666666666666785</v>
      </c>
      <c r="S247" s="28">
        <v>-2.1766186804426582</v>
      </c>
      <c r="V247" s="28"/>
      <c r="W247" s="28"/>
    </row>
    <row r="248" spans="1:23" x14ac:dyDescent="0.25">
      <c r="A248" s="1">
        <v>42505</v>
      </c>
      <c r="B248" s="28">
        <v>-1.8723384817664503</v>
      </c>
      <c r="C248" s="28">
        <v>-0.85238054193940571</v>
      </c>
      <c r="D248" s="28">
        <v>-0.16666666666666607</v>
      </c>
      <c r="E248" s="28">
        <v>-0.16666666666666607</v>
      </c>
      <c r="F248" s="28">
        <v>-0.56666666666666465</v>
      </c>
      <c r="G248" s="28">
        <v>-1.4933064260234394</v>
      </c>
      <c r="H248" s="28">
        <v>-1.0531669896936349</v>
      </c>
      <c r="I248" s="28">
        <v>0.15389349350512127</v>
      </c>
      <c r="J248" s="28">
        <v>-1.4853725133930309</v>
      </c>
      <c r="K248" s="28">
        <v>-0.69703162949525677</v>
      </c>
      <c r="L248" s="28">
        <v>-2.3944836747038356</v>
      </c>
      <c r="M248" s="28">
        <v>-1.9330701671322406</v>
      </c>
      <c r="N248" s="28">
        <v>-1.8562745608635838</v>
      </c>
      <c r="O248" s="28">
        <v>-5.3333333333332789E-2</v>
      </c>
      <c r="P248" s="28">
        <v>-5.3333333333332789E-2</v>
      </c>
      <c r="Q248" s="28">
        <v>-0.25333333333333208</v>
      </c>
      <c r="R248" s="28">
        <v>-0.25333333333333208</v>
      </c>
      <c r="S248" s="28">
        <v>-2.2076040944999846</v>
      </c>
      <c r="V248" s="28"/>
      <c r="W248" s="28"/>
    </row>
    <row r="249" spans="1:23" x14ac:dyDescent="0.25">
      <c r="A249" s="1">
        <v>42597</v>
      </c>
      <c r="B249" s="28">
        <v>-1.6957301731217849</v>
      </c>
      <c r="C249" s="28">
        <v>-0.75236861666607868</v>
      </c>
      <c r="D249" s="28">
        <v>-0.19999999999999929</v>
      </c>
      <c r="E249" s="28">
        <v>-9.9999999999999645E-2</v>
      </c>
      <c r="F249" s="28">
        <v>-0.51999999999999957</v>
      </c>
      <c r="G249" s="28">
        <v>-1.3543288057910257</v>
      </c>
      <c r="H249" s="28">
        <v>-0.9740841489168407</v>
      </c>
      <c r="I249" s="28">
        <v>5.0853626539902663E-2</v>
      </c>
      <c r="J249" s="28">
        <v>-1.4354869918278235</v>
      </c>
      <c r="K249" s="28">
        <v>-0.84235101096431642</v>
      </c>
      <c r="L249" s="28">
        <v>-1.5268821008071338</v>
      </c>
      <c r="M249" s="28">
        <v>-1.4655240520956749</v>
      </c>
      <c r="N249" s="28">
        <v>-1.3803939602973709</v>
      </c>
      <c r="O249" s="28">
        <v>-0.38666666666666671</v>
      </c>
      <c r="P249" s="28">
        <v>-0.38666666666666671</v>
      </c>
      <c r="Q249" s="28">
        <v>-0.38666666666666671</v>
      </c>
      <c r="R249" s="28">
        <v>-0.32000000000000028</v>
      </c>
      <c r="S249" s="28">
        <v>-1.9703497638826519</v>
      </c>
      <c r="V249" s="28"/>
      <c r="W249" s="28"/>
    </row>
    <row r="250" spans="1:23" x14ac:dyDescent="0.25">
      <c r="A250" s="1">
        <v>42689</v>
      </c>
      <c r="B250" s="28">
        <v>-1.6153126035104795</v>
      </c>
      <c r="C250" s="28">
        <v>-0.63244115849384175</v>
      </c>
      <c r="D250" s="28">
        <v>-8.3333333333333925E-2</v>
      </c>
      <c r="E250" s="28">
        <v>0.16666666666666607</v>
      </c>
      <c r="F250" s="28">
        <v>-0.25333333333333385</v>
      </c>
      <c r="G250" s="28">
        <v>-1.0761179703843027</v>
      </c>
      <c r="H250" s="28">
        <v>-0.65801770407919524</v>
      </c>
      <c r="I250" s="28">
        <v>0.32881797551548786</v>
      </c>
      <c r="J250" s="28">
        <v>-1.3256410374985106</v>
      </c>
      <c r="K250" s="28">
        <v>-0.7375789929450054</v>
      </c>
      <c r="L250" s="28">
        <v>-0.92013985106923635</v>
      </c>
      <c r="M250" s="28">
        <v>-0.92459126579367545</v>
      </c>
      <c r="N250" s="28">
        <v>-0.87007175326781072</v>
      </c>
      <c r="O250" s="28">
        <v>8.0000000000001847E-2</v>
      </c>
      <c r="P250" s="28">
        <v>8.0000000000001847E-2</v>
      </c>
      <c r="Q250" s="28">
        <v>8.0000000000001847E-2</v>
      </c>
      <c r="R250" s="28">
        <v>8.0000000000001847E-2</v>
      </c>
      <c r="S250" s="28">
        <v>-1.9860484888319831</v>
      </c>
      <c r="V250" s="28"/>
      <c r="W250" s="28"/>
    </row>
    <row r="251" spans="1:23" x14ac:dyDescent="0.25">
      <c r="A251" s="1">
        <v>42781</v>
      </c>
      <c r="B251" s="28">
        <v>-1.5597654988518936</v>
      </c>
      <c r="C251" s="28">
        <v>-0.75121305045363196</v>
      </c>
      <c r="D251" s="28">
        <v>0.16666666666666607</v>
      </c>
      <c r="E251" s="28">
        <v>0.56666666666666465</v>
      </c>
      <c r="F251" s="28">
        <v>0.12666666666666515</v>
      </c>
      <c r="G251" s="28">
        <v>-0.61918510968706064</v>
      </c>
      <c r="H251" s="28">
        <v>-0.28541392448194147</v>
      </c>
      <c r="I251" s="28">
        <v>0.4473440119935912</v>
      </c>
      <c r="J251" s="28">
        <v>-1.4151823747550876</v>
      </c>
      <c r="K251" s="28">
        <v>-0.63917170509707155</v>
      </c>
      <c r="L251" s="28">
        <v>-1.0855454801728983</v>
      </c>
      <c r="M251" s="28">
        <v>-0.97267313474910011</v>
      </c>
      <c r="N251" s="28">
        <v>-0.70270477042407009</v>
      </c>
      <c r="O251" s="28">
        <v>0.1466666666666665</v>
      </c>
      <c r="P251" s="28">
        <v>0.1466666666666665</v>
      </c>
      <c r="Q251" s="28">
        <v>0.1466666666666665</v>
      </c>
      <c r="R251" s="28">
        <v>0.1466666666666665</v>
      </c>
      <c r="S251" s="28">
        <v>-1.2141393847493163</v>
      </c>
      <c r="V251" s="28"/>
      <c r="W251" s="28"/>
    </row>
    <row r="252" spans="1:23" x14ac:dyDescent="0.25">
      <c r="A252" s="1">
        <v>42870</v>
      </c>
      <c r="B252" s="28">
        <v>-1.414777532649514</v>
      </c>
      <c r="C252" s="28">
        <v>-0.72296129645431573</v>
      </c>
      <c r="D252" s="28">
        <v>0.41666666666666607</v>
      </c>
      <c r="E252" s="28">
        <v>0.69999999999999929</v>
      </c>
      <c r="F252" s="28">
        <v>0.50666666666666593</v>
      </c>
      <c r="G252" s="28">
        <v>-8.2763438873612011E-2</v>
      </c>
      <c r="H252" s="28">
        <v>0.36569858059078203</v>
      </c>
      <c r="I252" s="28">
        <v>0.68306843542559648</v>
      </c>
      <c r="J252" s="28">
        <v>-1.417312499353967</v>
      </c>
      <c r="K252" s="28">
        <v>-0.56779845605915114</v>
      </c>
      <c r="L252" s="28">
        <v>-0.52412847312407995</v>
      </c>
      <c r="M252" s="28">
        <v>-0.41116583843416227</v>
      </c>
      <c r="N252" s="28">
        <v>-0.40501976352299335</v>
      </c>
      <c r="O252" s="28">
        <v>0.74666666666666792</v>
      </c>
      <c r="P252" s="28">
        <v>0.74666666666666792</v>
      </c>
      <c r="Q252" s="28">
        <v>0.74666666666666792</v>
      </c>
      <c r="R252" s="28">
        <v>0.74666666666666792</v>
      </c>
      <c r="S252" s="28">
        <v>-0.90914150343733979</v>
      </c>
      <c r="V252" s="28"/>
      <c r="W252" s="28"/>
    </row>
    <row r="253" spans="1:23" x14ac:dyDescent="0.25">
      <c r="A253" s="1">
        <v>42962</v>
      </c>
      <c r="B253" s="28">
        <v>-1.1254287415691171</v>
      </c>
      <c r="C253" s="28">
        <v>-0.41145802553089778</v>
      </c>
      <c r="D253" s="28">
        <v>0.33333333333333393</v>
      </c>
      <c r="E253" s="28">
        <v>0.63333333333333464</v>
      </c>
      <c r="F253" s="28">
        <v>0.55333333333333456</v>
      </c>
      <c r="G253" s="28">
        <v>-2.3274628757404717E-2</v>
      </c>
      <c r="H253" s="28">
        <v>0.35625536380084138</v>
      </c>
      <c r="I253" s="28">
        <v>0.83862249507575903</v>
      </c>
      <c r="J253" s="28">
        <v>-1.1786842034294323</v>
      </c>
      <c r="K253" s="28">
        <v>-0.57650871795806857</v>
      </c>
      <c r="L253" s="28">
        <v>-6.3287337136358257E-2</v>
      </c>
      <c r="M253" s="28">
        <v>1.1195076273351347E-2</v>
      </c>
      <c r="N253" s="28">
        <v>-2.2816248658163563E-2</v>
      </c>
      <c r="O253" s="28">
        <v>0.88000000000000078</v>
      </c>
      <c r="P253" s="28">
        <v>0.88000000000000078</v>
      </c>
      <c r="Q253" s="28">
        <v>0.88000000000000078</v>
      </c>
      <c r="R253" s="28">
        <v>0.88000000000000078</v>
      </c>
      <c r="S253" s="28">
        <v>-0.60493559167331057</v>
      </c>
      <c r="V253" s="28"/>
      <c r="W253" s="28"/>
    </row>
    <row r="254" spans="1:23" x14ac:dyDescent="0.25">
      <c r="A254" s="1">
        <v>43054</v>
      </c>
      <c r="B254" s="28">
        <v>-0.62585974435671332</v>
      </c>
      <c r="C254" s="28">
        <v>-2.2382652093209714E-2</v>
      </c>
      <c r="D254" s="28">
        <v>0.56666666666666643</v>
      </c>
      <c r="E254" s="28">
        <v>0.83333333333333393</v>
      </c>
      <c r="F254" s="28">
        <v>0.86666666666666536</v>
      </c>
      <c r="G254" s="28">
        <v>0.433658231939831</v>
      </c>
      <c r="H254" s="28">
        <v>1.0132117068808995</v>
      </c>
      <c r="I254" s="28">
        <v>1.0136402026667124</v>
      </c>
      <c r="J254" s="28">
        <v>-0.75450490411092208</v>
      </c>
      <c r="K254" s="28">
        <v>-0.35252518390872289</v>
      </c>
      <c r="L254" s="28">
        <v>0.20762243381179304</v>
      </c>
      <c r="M254" s="28">
        <v>0.20317842275418033</v>
      </c>
      <c r="N254" s="28">
        <v>0.28901281387350802</v>
      </c>
      <c r="O254" s="28">
        <v>1.2800000000000011</v>
      </c>
      <c r="P254" s="28">
        <v>1.2800000000000011</v>
      </c>
      <c r="Q254" s="28">
        <v>1.2800000000000011</v>
      </c>
      <c r="R254" s="28">
        <v>1.2800000000000011</v>
      </c>
      <c r="S254" s="28">
        <v>-0.76867387275999022</v>
      </c>
      <c r="V254" s="28"/>
      <c r="W254" s="28"/>
    </row>
    <row r="255" spans="1:23" x14ac:dyDescent="0.25">
      <c r="A255" s="1">
        <v>43146</v>
      </c>
      <c r="B255" s="28">
        <v>-0.31265843456641979</v>
      </c>
      <c r="C255" s="28">
        <v>0.20371251253525757</v>
      </c>
      <c r="D255" s="28">
        <v>0.73333333333333428</v>
      </c>
      <c r="E255" s="28">
        <v>0.96666666666666679</v>
      </c>
      <c r="F255" s="28">
        <v>1.1333333333333329</v>
      </c>
      <c r="G255" s="28">
        <v>0.51314704205603967</v>
      </c>
      <c r="H255" s="28">
        <v>1.1379189644306964</v>
      </c>
      <c r="I255" s="28">
        <v>1.2179558102974664</v>
      </c>
      <c r="J255" s="28">
        <v>-0.5319806579093147</v>
      </c>
      <c r="K255" s="28">
        <v>-7.5211681609244074E-2</v>
      </c>
      <c r="L255" s="28">
        <v>-0.14685206244184559</v>
      </c>
      <c r="M255" s="28">
        <v>-0.18190381014738791</v>
      </c>
      <c r="N255" s="28">
        <v>-0.22712705468831967</v>
      </c>
      <c r="O255" s="28">
        <v>1.0400000000000009</v>
      </c>
      <c r="P255" s="28">
        <v>1.0400000000000009</v>
      </c>
      <c r="Q255" s="28">
        <v>1.0400000000000009</v>
      </c>
      <c r="R255" s="28">
        <v>1.0400000000000009</v>
      </c>
      <c r="S255" s="28">
        <v>-0.18802378217333171</v>
      </c>
      <c r="V255" s="28"/>
      <c r="W255" s="28"/>
    </row>
    <row r="256" spans="1:23" x14ac:dyDescent="0.25">
      <c r="A256" s="1">
        <v>43235</v>
      </c>
      <c r="B256" s="28">
        <v>5.5741739596311742E-2</v>
      </c>
      <c r="C256" s="28">
        <v>0.4804888672540133</v>
      </c>
      <c r="D256" s="28">
        <v>0.83333333333333215</v>
      </c>
      <c r="E256" s="28">
        <v>1.0666666666666647</v>
      </c>
      <c r="F256" s="28">
        <v>1.3133333333333326</v>
      </c>
      <c r="G256" s="28">
        <v>0.69186906734655784</v>
      </c>
      <c r="H256" s="28">
        <v>1.3915535730985038</v>
      </c>
      <c r="I256" s="28">
        <v>1.3584046131899896</v>
      </c>
      <c r="J256" s="28">
        <v>-0.22476773376865611</v>
      </c>
      <c r="K256" s="28">
        <v>7.9887229013263727E-2</v>
      </c>
      <c r="L256" s="28">
        <v>0.37710095497336621</v>
      </c>
      <c r="M256" s="28">
        <v>0.32480528283082805</v>
      </c>
      <c r="N256" s="28">
        <v>0.30844626513970974</v>
      </c>
      <c r="O256" s="28">
        <v>1.4400000000000004</v>
      </c>
      <c r="P256" s="28">
        <v>1.4400000000000004</v>
      </c>
      <c r="Q256" s="28">
        <v>1.4400000000000004</v>
      </c>
      <c r="R256" s="28">
        <v>1.4400000000000004</v>
      </c>
      <c r="S256" s="28">
        <v>0.11149708102867351</v>
      </c>
      <c r="U256" s="67"/>
      <c r="V256" s="28"/>
      <c r="W256" s="28"/>
    </row>
    <row r="257" spans="1:51" x14ac:dyDescent="0.25">
      <c r="A257" s="1">
        <v>43327</v>
      </c>
      <c r="B257" s="28">
        <v>6.2106591853603739E-2</v>
      </c>
      <c r="C257" s="28">
        <v>0.4013873841146911</v>
      </c>
      <c r="D257" s="28">
        <v>1.0666666666666655</v>
      </c>
      <c r="E257" s="28">
        <v>1.3666666666666645</v>
      </c>
      <c r="F257" s="28">
        <v>1.626666666666666</v>
      </c>
      <c r="G257" s="28">
        <v>1.1090575229856967</v>
      </c>
      <c r="H257" s="28">
        <v>1.7041903771515823</v>
      </c>
      <c r="I257" s="28">
        <v>1.632974407953637</v>
      </c>
      <c r="J257" s="28">
        <v>-0.52909540856416659</v>
      </c>
      <c r="K257" s="28">
        <v>0.11821141504814392</v>
      </c>
      <c r="L257" s="28">
        <v>0.6761102453736616</v>
      </c>
      <c r="M257" s="28">
        <v>0.67693521644415211</v>
      </c>
      <c r="N257" s="28">
        <v>0.58347119908173894</v>
      </c>
      <c r="O257" s="28">
        <v>1.5733333333333333</v>
      </c>
      <c r="P257" s="28">
        <v>1.5733333333333333</v>
      </c>
      <c r="Q257" s="28">
        <v>1.5733333333333333</v>
      </c>
      <c r="R257" s="28">
        <v>1.6200000000000019</v>
      </c>
      <c r="S257" s="28">
        <v>0.14253906669199523</v>
      </c>
      <c r="U257" s="67"/>
      <c r="V257" s="28"/>
      <c r="W257" s="28"/>
    </row>
    <row r="258" spans="1:51" x14ac:dyDescent="0.25">
      <c r="A258" s="1">
        <v>43419</v>
      </c>
      <c r="B258" s="28">
        <v>-0.19394424586216369</v>
      </c>
      <c r="C258" s="28">
        <v>0.16323323482727964</v>
      </c>
      <c r="D258" s="28">
        <v>0.83333333333333304</v>
      </c>
      <c r="E258" s="28">
        <v>1.0999999999999988</v>
      </c>
      <c r="F258" s="28">
        <v>1.4733333333333336</v>
      </c>
      <c r="G258" s="28">
        <v>0.96982430781138651</v>
      </c>
      <c r="H258" s="28">
        <v>1.4364625341859454</v>
      </c>
      <c r="I258" s="28">
        <v>1.5058172901481131</v>
      </c>
      <c r="J258" s="28">
        <v>-0.64114349603634035</v>
      </c>
      <c r="K258" s="28">
        <v>0.16350649529204198</v>
      </c>
      <c r="L258" s="28">
        <v>0.70244885705709836</v>
      </c>
      <c r="M258" s="28">
        <v>0.59857614615946886</v>
      </c>
      <c r="N258" s="28">
        <v>0.59857614615946886</v>
      </c>
      <c r="O258" s="28">
        <v>1.62</v>
      </c>
      <c r="P258" s="28">
        <v>1.62</v>
      </c>
      <c r="Q258" s="28">
        <v>1.62</v>
      </c>
      <c r="R258" s="28">
        <v>1.62</v>
      </c>
      <c r="S258" s="28">
        <v>0.50513978875066812</v>
      </c>
      <c r="T258" s="68"/>
      <c r="U258" s="68"/>
      <c r="V258" s="28"/>
      <c r="W258" s="28"/>
    </row>
    <row r="259" spans="1:51" x14ac:dyDescent="0.25">
      <c r="A259" s="1">
        <v>43511</v>
      </c>
      <c r="B259" s="28">
        <v>-8.1803232086258629E-2</v>
      </c>
      <c r="C259" s="28">
        <v>0.34548232673419799</v>
      </c>
      <c r="D259" s="28">
        <v>0.66666666666666519</v>
      </c>
      <c r="E259" s="28">
        <v>0.89999999999999947</v>
      </c>
      <c r="F259" s="28">
        <v>1.3866666666666658</v>
      </c>
      <c r="G259" s="28">
        <v>0.98956871286948744</v>
      </c>
      <c r="H259" s="28">
        <v>1.4877064394194064</v>
      </c>
      <c r="I259" s="28">
        <v>1.5654297301322648</v>
      </c>
      <c r="J259" s="28">
        <v>-0.56729920662990119</v>
      </c>
      <c r="K259" s="28">
        <v>0.10092563811484911</v>
      </c>
      <c r="L259" s="28">
        <v>0.84637616244349034</v>
      </c>
      <c r="M259" s="28">
        <v>0.82073308591417804</v>
      </c>
      <c r="N259" s="28">
        <v>0.83574353724086903</v>
      </c>
      <c r="O259" s="28">
        <v>1.4666666666666659</v>
      </c>
      <c r="P259" s="28">
        <v>1.4666666666666659</v>
      </c>
      <c r="Q259" s="28">
        <v>1.4666666666666659</v>
      </c>
      <c r="R259" s="28">
        <v>1.4666666666666659</v>
      </c>
      <c r="S259" s="28">
        <v>0.93261063683202394</v>
      </c>
      <c r="T259" s="68"/>
      <c r="U259" s="68"/>
      <c r="V259" s="28"/>
      <c r="W259" s="28"/>
    </row>
    <row r="260" spans="1:51" x14ac:dyDescent="0.25">
      <c r="A260" s="1">
        <v>43600</v>
      </c>
      <c r="B260" s="28">
        <v>0.21996326317774403</v>
      </c>
      <c r="C260" s="28">
        <v>0.47375803255160354</v>
      </c>
      <c r="D260" s="28">
        <v>1.0999999999999988</v>
      </c>
      <c r="E260" s="28">
        <v>1.2666666666666666</v>
      </c>
      <c r="F260" s="28">
        <v>1.8999999999999995</v>
      </c>
      <c r="G260" s="28">
        <v>1.2875239533343164</v>
      </c>
      <c r="H260" s="28">
        <v>2.0574011745072789</v>
      </c>
      <c r="I260" s="28">
        <v>1.7898543052467693</v>
      </c>
      <c r="J260" s="28">
        <v>-0.28362811148012435</v>
      </c>
      <c r="K260" s="28">
        <v>0.50226313961837121</v>
      </c>
      <c r="L260" s="28">
        <v>0.52993744405735577</v>
      </c>
      <c r="M260" s="28">
        <v>0.83497389414540213</v>
      </c>
      <c r="N260" s="28">
        <v>0.82881450266359535</v>
      </c>
      <c r="O260" s="28">
        <v>1.9333333333333327</v>
      </c>
      <c r="P260" s="28">
        <v>1.873333333333334</v>
      </c>
      <c r="Q260" s="28">
        <v>1.873333333333334</v>
      </c>
      <c r="R260" s="28">
        <v>1.873333333333334</v>
      </c>
      <c r="S260" s="28">
        <v>0.89144396764666567</v>
      </c>
      <c r="U260" s="1"/>
      <c r="V260" s="28"/>
      <c r="W260" s="28"/>
    </row>
    <row r="261" spans="1:51" x14ac:dyDescent="0.25">
      <c r="A261" s="1">
        <v>43692</v>
      </c>
      <c r="B261" s="28">
        <v>0.41630545165085947</v>
      </c>
      <c r="C261" s="28">
        <v>0.46618220864306453</v>
      </c>
      <c r="D261" s="28">
        <v>0.93333333333333268</v>
      </c>
      <c r="E261" s="28">
        <v>1.0666666666666673</v>
      </c>
      <c r="F261" s="28">
        <v>1.8133333333333335</v>
      </c>
      <c r="G261" s="28">
        <v>1.5854791937991444</v>
      </c>
      <c r="H261" s="28">
        <v>2.2621103487181924</v>
      </c>
      <c r="I261" s="28">
        <v>1.1405328347436905</v>
      </c>
      <c r="J261" s="28">
        <v>-0.23661328014890787</v>
      </c>
      <c r="K261" s="28">
        <v>8.1762223894044084E-2</v>
      </c>
      <c r="L261" s="28">
        <v>0.78168980663669108</v>
      </c>
      <c r="M261" s="28">
        <v>0.83187884604231133</v>
      </c>
      <c r="N261" s="28">
        <v>0.82687997975143679</v>
      </c>
      <c r="O261" s="28">
        <v>1.873333333333334</v>
      </c>
      <c r="P261" s="28">
        <v>1.873333333333334</v>
      </c>
      <c r="Q261" s="28">
        <v>1.873333333333334</v>
      </c>
      <c r="R261" s="28">
        <v>1.6333333333333337</v>
      </c>
      <c r="S261" s="28">
        <v>1.3813170154066796</v>
      </c>
      <c r="U261" s="1"/>
      <c r="V261" s="28"/>
      <c r="W261" s="28"/>
    </row>
    <row r="262" spans="1:51" x14ac:dyDescent="0.25">
      <c r="A262" s="1">
        <v>43784</v>
      </c>
      <c r="B262" s="28">
        <v>0.39758849428705306</v>
      </c>
      <c r="C262" s="28">
        <v>0.16006707033552095</v>
      </c>
      <c r="D262" s="28">
        <v>0.99999999999999911</v>
      </c>
      <c r="E262" s="28">
        <v>1.0333333333333323</v>
      </c>
      <c r="F262" s="28">
        <v>1.839999999999999</v>
      </c>
      <c r="G262" s="28">
        <v>1.6647124089734546</v>
      </c>
      <c r="H262" s="28">
        <v>2.2672417899097272</v>
      </c>
      <c r="I262" s="28">
        <v>0.63232982728776488</v>
      </c>
      <c r="J262" s="28">
        <v>-0.56334753505112356</v>
      </c>
      <c r="K262" s="28">
        <v>-8.1772828594844249E-2</v>
      </c>
      <c r="L262" s="28">
        <v>0.62757920198534212</v>
      </c>
      <c r="M262" s="28">
        <v>0.63911329378687687</v>
      </c>
      <c r="N262" s="28">
        <v>0.63911329378687687</v>
      </c>
      <c r="O262" s="28">
        <v>1.8333333333333339</v>
      </c>
      <c r="P262" s="28">
        <v>1.8333333333333339</v>
      </c>
      <c r="Q262" s="28">
        <v>1.8333333333333339</v>
      </c>
      <c r="R262" s="28">
        <v>1.8333333333333339</v>
      </c>
      <c r="S262" s="28">
        <v>1.7226504327173302</v>
      </c>
      <c r="V262" s="28"/>
      <c r="W262" s="28"/>
    </row>
    <row r="263" spans="1:51" x14ac:dyDescent="0.25">
      <c r="A263" s="1">
        <v>43876</v>
      </c>
      <c r="B263" s="28">
        <v>-1.3904017474195027</v>
      </c>
      <c r="C263" s="28">
        <v>-1.6949628493004676</v>
      </c>
      <c r="D263" s="28">
        <v>0.59999999999999876</v>
      </c>
      <c r="E263" s="28">
        <v>0.63333333333333197</v>
      </c>
      <c r="F263" s="28">
        <v>1.419999999999999</v>
      </c>
      <c r="G263" s="28">
        <v>0.84982430781138585</v>
      </c>
      <c r="H263" s="28">
        <v>1.3975692774165582</v>
      </c>
      <c r="I263" s="28">
        <v>-0.15163080054351763</v>
      </c>
      <c r="J263" s="28">
        <v>-2.1301501922216333</v>
      </c>
      <c r="K263" s="28">
        <v>-0.34065767154284821</v>
      </c>
      <c r="L263" s="28">
        <v>-1.0924438471475504</v>
      </c>
      <c r="M263" s="28">
        <v>-1.1610722173604899</v>
      </c>
      <c r="N263" s="28">
        <v>-0.72472130530082424</v>
      </c>
      <c r="O263" s="28">
        <v>1.2133333333333338</v>
      </c>
      <c r="P263" s="28">
        <v>1.2133333333333338</v>
      </c>
      <c r="Q263" s="28">
        <v>1.2133333333333338</v>
      </c>
      <c r="R263" s="28">
        <v>1.1333333333333337</v>
      </c>
      <c r="S263" s="28">
        <v>1.3404640401026739</v>
      </c>
      <c r="V263" s="28"/>
      <c r="W263" s="28"/>
    </row>
    <row r="264" spans="1:51" x14ac:dyDescent="0.25">
      <c r="A264" s="1">
        <v>43966</v>
      </c>
      <c r="B264" s="88">
        <v>-10.621258853861614</v>
      </c>
      <c r="C264" s="88">
        <v>-7.3174106610004124</v>
      </c>
      <c r="D264" s="88">
        <v>-17.733333333333334</v>
      </c>
      <c r="E264" s="88">
        <v>-17.649999999999999</v>
      </c>
      <c r="F264" s="88">
        <v>-16.933333333333334</v>
      </c>
      <c r="G264" s="88">
        <v>-14.829471285081357</v>
      </c>
      <c r="H264" s="88">
        <v>-14.582621417384845</v>
      </c>
      <c r="I264" s="88">
        <v>-7.5693493450598979</v>
      </c>
      <c r="J264" s="88">
        <v>-8.8104587335871081</v>
      </c>
      <c r="K264" s="88">
        <v>-7.8517382513983911</v>
      </c>
      <c r="L264" s="88">
        <v>-10.561887201463183</v>
      </c>
      <c r="M264" s="88">
        <v>-10.164926746916274</v>
      </c>
      <c r="N264" s="88">
        <v>-10.059285135233647</v>
      </c>
      <c r="O264" s="88">
        <v>-17.286666666666669</v>
      </c>
      <c r="P264" s="88">
        <v>-17.286666666666669</v>
      </c>
      <c r="Q264" s="88">
        <v>-17.286666666666669</v>
      </c>
      <c r="R264" s="88">
        <v>-17.286666666666669</v>
      </c>
      <c r="S264" s="88">
        <v>-14.177687103333326</v>
      </c>
      <c r="V264" s="28"/>
      <c r="W264" s="28"/>
    </row>
    <row r="265" spans="1:51" x14ac:dyDescent="0.25">
      <c r="A265" s="1">
        <v>44058</v>
      </c>
      <c r="B265" s="88">
        <v>-4.2910586149843768</v>
      </c>
      <c r="C265" s="88">
        <v>-2.4788768891187063</v>
      </c>
      <c r="D265" s="88">
        <v>-9.4666666666666686</v>
      </c>
      <c r="E265" s="88">
        <v>-9.4333333333333353</v>
      </c>
      <c r="F265" s="88">
        <v>-8.6866666666666674</v>
      </c>
      <c r="G265" s="88">
        <v>-7.4967563493322258</v>
      </c>
      <c r="H265" s="88">
        <v>-7.2486406485740851</v>
      </c>
      <c r="I265" s="88">
        <v>-5.2621575760958201</v>
      </c>
      <c r="J265" s="88">
        <v>-3.4091967870668816</v>
      </c>
      <c r="K265" s="88">
        <v>-5.8187615174279657</v>
      </c>
      <c r="L265" s="88">
        <v>-3.7183947105266815</v>
      </c>
      <c r="M265" s="88">
        <v>-3.7208970811354183</v>
      </c>
      <c r="N265" s="88">
        <v>-3.6534418734216692</v>
      </c>
      <c r="O265" s="88">
        <v>-8.9066666666666681</v>
      </c>
      <c r="P265" s="88">
        <v>-8.9066666666666681</v>
      </c>
      <c r="Q265" s="88">
        <v>-8.9066666666666681</v>
      </c>
      <c r="R265" s="88">
        <v>-8.8400000000000016</v>
      </c>
      <c r="S265" s="88">
        <v>-7.7644762729379977</v>
      </c>
      <c r="V265" s="28"/>
      <c r="W265" s="28"/>
    </row>
    <row r="266" spans="1:51" x14ac:dyDescent="0.25">
      <c r="A266" s="1">
        <v>44150</v>
      </c>
      <c r="B266" s="88">
        <v>-3.6591128138114604</v>
      </c>
      <c r="C266" s="88">
        <v>-1.9996881464927341</v>
      </c>
      <c r="D266" s="88">
        <v>-5.3333333333333339</v>
      </c>
      <c r="E266" s="88">
        <v>-5.3333333333333339</v>
      </c>
      <c r="F266" s="88">
        <v>-4.5733333333333324</v>
      </c>
      <c r="G266" s="88">
        <v>-4.4166927548001578</v>
      </c>
      <c r="H266" s="88">
        <v>-4.427674988054827</v>
      </c>
      <c r="I266" s="88">
        <v>-2.100668112714013</v>
      </c>
      <c r="J266" s="88">
        <v>-2.9058560551166694</v>
      </c>
      <c r="K266" s="88">
        <v>-3.3349679607830343</v>
      </c>
      <c r="L266" s="88">
        <v>-3.2650070566904636</v>
      </c>
      <c r="M266" s="88">
        <v>-3.2465823984506126</v>
      </c>
      <c r="N266" s="88">
        <v>-3.1923746536040691</v>
      </c>
      <c r="O266" s="88">
        <v>-4.793333333333333</v>
      </c>
      <c r="P266" s="88">
        <v>-4.5733333333333324</v>
      </c>
      <c r="Q266" s="88">
        <v>-4.5733333333333324</v>
      </c>
      <c r="R266" s="88">
        <v>-4.5733333333333324</v>
      </c>
      <c r="S266" s="88">
        <v>-5.0859205752640122</v>
      </c>
      <c r="W266" s="28"/>
    </row>
    <row r="267" spans="1:51" x14ac:dyDescent="0.25">
      <c r="A267" s="1">
        <v>44242</v>
      </c>
      <c r="B267" s="88">
        <v>-2.6329549802321366</v>
      </c>
      <c r="C267" s="88">
        <v>-0.84617604422757964</v>
      </c>
      <c r="D267" s="88">
        <v>-4.2000000000000011</v>
      </c>
      <c r="E267" s="88">
        <v>-4.2666666666666675</v>
      </c>
      <c r="F267" s="88">
        <v>-3.4600000000000009</v>
      </c>
      <c r="G267" s="88">
        <v>-3.2841050081151626</v>
      </c>
      <c r="H267" s="88">
        <v>-3.2446798583189791</v>
      </c>
      <c r="I267" s="88">
        <v>-0.77090693316562842</v>
      </c>
      <c r="J267" s="88">
        <v>-1.5914774946626975</v>
      </c>
      <c r="K267" s="88">
        <v>-1.7805742400558113</v>
      </c>
      <c r="L267" s="88">
        <v>-2.1290891564288206</v>
      </c>
      <c r="M267" s="88">
        <v>-2.126545931866179</v>
      </c>
      <c r="N267" s="88">
        <v>-2.6329549802321131</v>
      </c>
      <c r="O267" s="88">
        <v>-3.3933333333333344</v>
      </c>
      <c r="P267" s="88">
        <v>-3.3933333333333344</v>
      </c>
      <c r="Q267" s="88">
        <v>-3.3933333333333344</v>
      </c>
      <c r="R267" s="88">
        <v>-3.3933333333333344</v>
      </c>
      <c r="S267" s="88">
        <v>-4.5415240385433435</v>
      </c>
      <c r="W267" s="28"/>
    </row>
    <row r="268" spans="1:51" x14ac:dyDescent="0.25">
      <c r="A268" s="1">
        <v>44331</v>
      </c>
      <c r="B268" s="88">
        <v>-1.5122095437116312</v>
      </c>
      <c r="C268" s="88">
        <v>0.17906785686635424</v>
      </c>
      <c r="D268" s="88">
        <v>-3.6000000000000032</v>
      </c>
      <c r="E268" s="88">
        <v>-3.7000000000000028</v>
      </c>
      <c r="F268" s="88">
        <v>-2.8800000000000026</v>
      </c>
      <c r="G268" s="88">
        <v>-2.2310060715463691</v>
      </c>
      <c r="H268" s="88">
        <v>-1.7407482353644272</v>
      </c>
      <c r="I268" s="88">
        <v>-0.30282667351463566</v>
      </c>
      <c r="J268" s="88">
        <v>-0.19874676669850216</v>
      </c>
      <c r="K268" s="88">
        <v>-0.39602599971525798</v>
      </c>
      <c r="L268" s="88">
        <v>-1.5637408992343489</v>
      </c>
      <c r="M268" s="88">
        <v>-1.5514148674811237</v>
      </c>
      <c r="N268" s="88">
        <v>-1.5122095437116312</v>
      </c>
      <c r="O268" s="88">
        <v>-2.9466666666666654</v>
      </c>
      <c r="P268" s="88">
        <v>-2.9466666666666654</v>
      </c>
      <c r="Q268" s="88">
        <v>-2.9466666666666654</v>
      </c>
      <c r="R268" s="88">
        <v>-2.9466666666666654</v>
      </c>
      <c r="S268" s="88">
        <v>-3.7972636048946669</v>
      </c>
      <c r="W268" s="28"/>
    </row>
    <row r="269" spans="1:51" x14ac:dyDescent="0.25">
      <c r="A269" s="1">
        <v>44423</v>
      </c>
      <c r="B269" s="88">
        <v>-1.4422488083928153</v>
      </c>
      <c r="C269" s="88">
        <v>-0.21364616645790793</v>
      </c>
      <c r="D269" s="88">
        <v>-2.0000000000000018</v>
      </c>
      <c r="E269" s="88">
        <v>-2.1000000000000014</v>
      </c>
      <c r="F269" s="88">
        <v>-1.2800000000000011</v>
      </c>
      <c r="G269" s="88">
        <v>-0.76046308439654409</v>
      </c>
      <c r="H269" s="88">
        <v>-0.24763517652819764</v>
      </c>
      <c r="I269" s="88">
        <v>0.49820606717155513</v>
      </c>
      <c r="J269" s="88">
        <v>-0.78378197014756079</v>
      </c>
      <c r="K269" s="88">
        <v>0.37769035320348188</v>
      </c>
      <c r="L269" s="88">
        <v>-1.5115568576655676</v>
      </c>
      <c r="M269" s="88">
        <v>-1.4902908530595327</v>
      </c>
      <c r="N269" s="88">
        <v>-1.4422488083928153</v>
      </c>
      <c r="O269" s="88">
        <v>-1.3466666666666676</v>
      </c>
      <c r="P269" s="88">
        <v>-1.3466666666666676</v>
      </c>
      <c r="Q269" s="88">
        <v>-1.3466666666666676</v>
      </c>
      <c r="R269" s="88">
        <v>-1.2800000000000011</v>
      </c>
      <c r="S269" s="88">
        <v>-2.5067622507386886</v>
      </c>
      <c r="W269" s="28"/>
      <c r="AQ269" s="66"/>
    </row>
    <row r="270" spans="1:51" x14ac:dyDescent="0.25">
      <c r="A270" s="1">
        <v>44515</v>
      </c>
      <c r="B270" s="88">
        <v>-0.30193477032611332</v>
      </c>
      <c r="C270" s="88">
        <v>0.92876999655207948</v>
      </c>
      <c r="D270" s="88">
        <v>-0.2666666666666675</v>
      </c>
      <c r="E270" s="88">
        <v>-0.43333333333333357</v>
      </c>
      <c r="F270" s="88">
        <v>0.43333333333333357</v>
      </c>
      <c r="G270" s="88">
        <v>0.53110228252086988</v>
      </c>
      <c r="H270" s="88">
        <v>0.81132105316802083</v>
      </c>
      <c r="I270" s="88">
        <v>1.9185172480474346</v>
      </c>
      <c r="J270" s="88">
        <v>0.49268314872737695</v>
      </c>
      <c r="K270" s="88">
        <v>1.7558126812491359</v>
      </c>
      <c r="L270" s="88">
        <v>-0.30358580973811156</v>
      </c>
      <c r="M270" s="88">
        <v>-0.28038065214883789</v>
      </c>
      <c r="N270" s="88">
        <v>-0.30193477032611332</v>
      </c>
      <c r="O270" s="88">
        <v>0.43333333333333357</v>
      </c>
      <c r="P270" s="88">
        <v>0.43333333333333357</v>
      </c>
      <c r="Q270" s="88">
        <v>0.43333333333333357</v>
      </c>
      <c r="R270" s="88">
        <v>0.43333333333333357</v>
      </c>
      <c r="S270" s="88">
        <v>-1.0946622157833445</v>
      </c>
      <c r="X270" s="67"/>
      <c r="Y270" s="67"/>
      <c r="Z270" s="67"/>
      <c r="AA270" s="67"/>
      <c r="AB270" s="67"/>
      <c r="AC270" s="67"/>
      <c r="AD270" s="67"/>
      <c r="AP270" s="66"/>
      <c r="AQ270" s="66"/>
    </row>
    <row r="271" spans="1:51" x14ac:dyDescent="0.25">
      <c r="A271" s="1">
        <v>44607</v>
      </c>
      <c r="B271" s="88">
        <v>-1.1797236090414447</v>
      </c>
      <c r="C271" s="88">
        <v>-0.12801399922023018</v>
      </c>
      <c r="D271" s="88">
        <v>0.59999999999999876</v>
      </c>
      <c r="E271" s="88">
        <v>0.19999999999999929</v>
      </c>
      <c r="F271" s="88">
        <v>1.2999999999999998</v>
      </c>
      <c r="G271" s="88">
        <v>1.3259903836829372</v>
      </c>
      <c r="H271" s="88">
        <v>1.6541444353700241</v>
      </c>
      <c r="I271" s="88">
        <v>2.1608259432045758</v>
      </c>
      <c r="J271" s="88">
        <v>-0.15826559180783023</v>
      </c>
      <c r="K271" s="88">
        <v>2.1941262104575197</v>
      </c>
      <c r="L271" s="88">
        <v>-1.1797236090414447</v>
      </c>
      <c r="M271" s="88">
        <v>-1.1797236090414447</v>
      </c>
      <c r="N271" s="88">
        <v>-1.1797236090414447</v>
      </c>
      <c r="O271" s="88">
        <v>1.2999999999999998</v>
      </c>
      <c r="P271" s="88">
        <v>1.2999999999999998</v>
      </c>
      <c r="Q271" s="88">
        <v>1.2999999999999998</v>
      </c>
      <c r="R271" s="88">
        <v>1.2999999999999998</v>
      </c>
      <c r="S271" s="88">
        <v>0.33102317370999401</v>
      </c>
      <c r="AP271" s="67"/>
      <c r="AQ271" s="67"/>
    </row>
    <row r="272" spans="1:51" x14ac:dyDescent="0.25">
      <c r="A272" s="1">
        <v>44696</v>
      </c>
      <c r="B272" s="88">
        <v>-1.237964561907791</v>
      </c>
      <c r="C272" s="88">
        <v>-0.37415038187749206</v>
      </c>
      <c r="D272" s="88">
        <v>1.0931734880693869</v>
      </c>
      <c r="E272" s="88">
        <v>0.59317348806938774</v>
      </c>
      <c r="F272" s="88">
        <v>1.7731734880693883</v>
      </c>
      <c r="G272" s="88">
        <v>1.699262267731722</v>
      </c>
      <c r="H272" s="88">
        <v>2.0282867170614405</v>
      </c>
      <c r="I272" s="88">
        <v>2.0371173523265975</v>
      </c>
      <c r="J272" s="88">
        <v>-0.37415038187749206</v>
      </c>
      <c r="K272" s="88">
        <v>2.0371173523265975</v>
      </c>
      <c r="L272" s="88">
        <v>-1.237964561907791</v>
      </c>
      <c r="M272" s="88">
        <v>-1.237964561907791</v>
      </c>
      <c r="N272" s="88">
        <v>-1.237964561907791</v>
      </c>
      <c r="O272" s="88">
        <v>1.7731734880693883</v>
      </c>
      <c r="P272" s="88">
        <v>1.7731734880693883</v>
      </c>
      <c r="Q272" s="88">
        <v>1.7731734880693883</v>
      </c>
      <c r="R272" s="88">
        <v>1.7731734880693883</v>
      </c>
      <c r="S272" s="88">
        <v>0.90789763776251675</v>
      </c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</row>
    <row r="273" spans="24:51" x14ac:dyDescent="0.25">
      <c r="AN273" s="67"/>
      <c r="AO273" s="88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</row>
    <row r="274" spans="24:51" x14ac:dyDescent="0.25"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</row>
    <row r="275" spans="24:51" x14ac:dyDescent="0.25"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</row>
    <row r="276" spans="24:51" x14ac:dyDescent="0.25"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</row>
    <row r="277" spans="24:51" x14ac:dyDescent="0.25"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</row>
    <row r="278" spans="24:51" x14ac:dyDescent="0.25"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</row>
    <row r="279" spans="24:51" x14ac:dyDescent="0.25"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</row>
    <row r="280" spans="24:51" x14ac:dyDescent="0.25"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</row>
    <row r="281" spans="24:51" x14ac:dyDescent="0.25"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</row>
    <row r="282" spans="24:51" x14ac:dyDescent="0.25"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</row>
    <row r="283" spans="24:51" x14ac:dyDescent="0.25"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</row>
    <row r="284" spans="24:51" x14ac:dyDescent="0.25"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</row>
    <row r="285" spans="24:51" x14ac:dyDescent="0.25"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</row>
    <row r="286" spans="24:51" x14ac:dyDescent="0.25"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</row>
    <row r="287" spans="24:51" x14ac:dyDescent="0.25"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</row>
    <row r="288" spans="24:51" x14ac:dyDescent="0.25"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</row>
    <row r="289" spans="24:51" x14ac:dyDescent="0.25"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</row>
    <row r="290" spans="24:51" x14ac:dyDescent="0.25"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</row>
    <row r="291" spans="24:51" x14ac:dyDescent="0.25"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</row>
    <row r="292" spans="24:51" x14ac:dyDescent="0.25"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</row>
    <row r="293" spans="24:51" x14ac:dyDescent="0.25"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P293" s="67"/>
      <c r="AQ293" s="67"/>
      <c r="AR293" s="67"/>
    </row>
    <row r="294" spans="24:51" x14ac:dyDescent="0.25"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P294" s="67"/>
      <c r="AQ294" s="67"/>
      <c r="AR294" s="67"/>
    </row>
    <row r="295" spans="24:51" x14ac:dyDescent="0.25"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P295" s="67"/>
      <c r="AQ295" s="67"/>
      <c r="AR295" s="67"/>
    </row>
    <row r="296" spans="24:51" x14ac:dyDescent="0.25"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P296" s="67"/>
      <c r="AQ296" s="67"/>
      <c r="AR296" s="67"/>
    </row>
    <row r="297" spans="24:51" x14ac:dyDescent="0.25"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P297" s="67"/>
      <c r="AQ297" s="67"/>
      <c r="AR297" s="67"/>
    </row>
    <row r="298" spans="24:51" x14ac:dyDescent="0.25"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P298" s="67"/>
      <c r="AQ298" s="67"/>
      <c r="AR298" s="67"/>
    </row>
    <row r="299" spans="24:51" x14ac:dyDescent="0.25"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P299" s="67"/>
      <c r="AQ299" s="67"/>
      <c r="AR299" s="67"/>
    </row>
    <row r="300" spans="24:51" x14ac:dyDescent="0.25"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</row>
    <row r="301" spans="24:51" x14ac:dyDescent="0.25"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</row>
    <row r="302" spans="24:51" x14ac:dyDescent="0.25"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</row>
    <row r="303" spans="24:51" x14ac:dyDescent="0.25"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</row>
    <row r="304" spans="24:51" x14ac:dyDescent="0.25"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</row>
    <row r="305" spans="24:39" x14ac:dyDescent="0.25"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FOMCTaylor93UR</vt:lpstr>
      <vt:lpstr>FOMCTaylor99UR</vt:lpstr>
      <vt:lpstr>Taylor93GDP</vt:lpstr>
      <vt:lpstr>HeatMapLatestQuarter</vt:lpstr>
      <vt:lpstr>HeatMapPreviousQuarter</vt:lpstr>
      <vt:lpstr>ReadMe</vt:lpstr>
      <vt:lpstr>InflationTargetMeasures</vt:lpstr>
      <vt:lpstr>NaturalRateMeasures</vt:lpstr>
      <vt:lpstr>GapMeasures</vt:lpstr>
      <vt:lpstr>InflationMeasures</vt:lpstr>
      <vt:lpstr>FedFundsRates</vt:lpstr>
      <vt:lpstr>Chart</vt:lpstr>
    </vt:vector>
  </TitlesOfParts>
  <Company>Federal Reserve Bank of Atlanta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Higgins</dc:creator>
  <cp:lastModifiedBy>Paulo Gustavo Grahl</cp:lastModifiedBy>
  <cp:lastPrinted>2017-08-09T12:45:30Z</cp:lastPrinted>
  <dcterms:created xsi:type="dcterms:W3CDTF">2016-08-11T20:21:19Z</dcterms:created>
  <dcterms:modified xsi:type="dcterms:W3CDTF">2022-05-03T13:35:38Z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e5b61573-facd-4d3b-aac6-4e4ddd1fa002</vt:lpwstr>
  </property>
  <property fmtid="{D5CDD505-2E9C-101B-9397-08002B2CF9AE}" pid="3" name="MSIP_Label_65269c60-0483-4c57-9e8c-3779d6900235_Enabled">
    <vt:lpwstr>true</vt:lpwstr>
  </property>
  <property fmtid="{D5CDD505-2E9C-101B-9397-08002B2CF9AE}" pid="4" name="MSIP_Label_65269c60-0483-4c57-9e8c-3779d6900235_SetDate">
    <vt:lpwstr>2022-02-25T17:19:27Z</vt:lpwstr>
  </property>
  <property fmtid="{D5CDD505-2E9C-101B-9397-08002B2CF9AE}" pid="5" name="MSIP_Label_65269c60-0483-4c57-9e8c-3779d6900235_Method">
    <vt:lpwstr>Privileged</vt:lpwstr>
  </property>
  <property fmtid="{D5CDD505-2E9C-101B-9397-08002B2CF9AE}" pid="6" name="MSIP_Label_65269c60-0483-4c57-9e8c-3779d6900235_Name">
    <vt:lpwstr>65269c60-0483-4c57-9e8c-3779d6900235</vt:lpwstr>
  </property>
  <property fmtid="{D5CDD505-2E9C-101B-9397-08002B2CF9AE}" pid="7" name="MSIP_Label_65269c60-0483-4c57-9e8c-3779d6900235_SiteId">
    <vt:lpwstr>b397c653-5b19-463f-b9fc-af658ded9128</vt:lpwstr>
  </property>
  <property fmtid="{D5CDD505-2E9C-101B-9397-08002B2CF9AE}" pid="8" name="MSIP_Label_65269c60-0483-4c57-9e8c-3779d6900235_ActionId">
    <vt:lpwstr>bc96891f-78e9-4d4c-a929-fdb274a218fe</vt:lpwstr>
  </property>
  <property fmtid="{D5CDD505-2E9C-101B-9397-08002B2CF9AE}" pid="9" name="MSIP_Label_65269c60-0483-4c57-9e8c-3779d6900235_ContentBits">
    <vt:lpwstr>0</vt:lpwstr>
  </property>
</Properties>
</file>