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uments\Data_UoL_rock_def_lab\Gouge\Work_Package_0_Steadystate\Paper_STEADY-STATE\Giacomel_et_al_SUBMISSION_GSA_Geosphere\Supplementary Files\SuppFile1\"/>
    </mc:Choice>
  </mc:AlternateContent>
  <xr:revisionPtr revIDLastSave="0" documentId="13_ncr:1_{A72A9AFD-532A-4AA6-AF58-62F7841D59C1}" xr6:coauthVersionLast="36" xr6:coauthVersionMax="36" xr10:uidLastSave="{00000000-0000-0000-0000-000000000000}"/>
  <bookViews>
    <workbookView xWindow="0" yWindow="0" windowWidth="19200" windowHeight="8150" xr2:uid="{DF99186A-1FDF-4B00-828C-4BAF90D52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" i="1" l="1"/>
  <c r="E209" i="1"/>
  <c r="C235" i="1"/>
  <c r="D235" i="1" s="1"/>
  <c r="C234" i="1"/>
  <c r="D234" i="1" s="1"/>
  <c r="C233" i="1"/>
  <c r="D233" i="1" s="1"/>
  <c r="D232" i="1"/>
  <c r="D231" i="1"/>
  <c r="C230" i="1"/>
  <c r="D230" i="1" s="1"/>
  <c r="D229" i="1"/>
  <c r="D228" i="1"/>
  <c r="C227" i="1"/>
  <c r="D227" i="1" s="1"/>
  <c r="E200" i="1"/>
  <c r="E191" i="1"/>
  <c r="E182" i="1"/>
  <c r="E173" i="1"/>
  <c r="E164" i="1"/>
  <c r="C226" i="1"/>
  <c r="C225" i="1"/>
  <c r="D225" i="1" s="1"/>
  <c r="C224" i="1"/>
  <c r="D224" i="1" s="1"/>
  <c r="C221" i="1"/>
  <c r="C218" i="1"/>
  <c r="D218" i="1" s="1"/>
  <c r="C217" i="1"/>
  <c r="C216" i="1"/>
  <c r="C215" i="1"/>
  <c r="C212" i="1"/>
  <c r="C209" i="1"/>
  <c r="D209" i="1" s="1"/>
  <c r="C208" i="1"/>
  <c r="D208" i="1" s="1"/>
  <c r="C207" i="1"/>
  <c r="D207" i="1" s="1"/>
  <c r="C206" i="1"/>
  <c r="D206" i="1" s="1"/>
  <c r="C203" i="1"/>
  <c r="C200" i="1"/>
  <c r="C199" i="1"/>
  <c r="D199" i="1" s="1"/>
  <c r="C198" i="1"/>
  <c r="D198" i="1" s="1"/>
  <c r="C197" i="1"/>
  <c r="D197" i="1" s="1"/>
  <c r="C194" i="1"/>
  <c r="C191" i="1"/>
  <c r="D191" i="1" s="1"/>
  <c r="C190" i="1"/>
  <c r="D190" i="1" s="1"/>
  <c r="C189" i="1"/>
  <c r="C188" i="1"/>
  <c r="C185" i="1"/>
  <c r="D185" i="1" s="1"/>
  <c r="C182" i="1"/>
  <c r="C181" i="1"/>
  <c r="D181" i="1" s="1"/>
  <c r="C180" i="1"/>
  <c r="D180" i="1" s="1"/>
  <c r="C179" i="1"/>
  <c r="D179" i="1" s="1"/>
  <c r="C176" i="1"/>
  <c r="D176" i="1" s="1"/>
  <c r="C173" i="1"/>
  <c r="C172" i="1"/>
  <c r="C171" i="1"/>
  <c r="C170" i="1"/>
  <c r="D170" i="1" s="1"/>
  <c r="C167" i="1"/>
  <c r="D167" i="1" s="1"/>
  <c r="C164" i="1"/>
  <c r="D164" i="1" s="1"/>
  <c r="C156" i="1"/>
  <c r="C155" i="1"/>
  <c r="C154" i="1"/>
  <c r="C151" i="1"/>
  <c r="C148" i="1"/>
  <c r="C147" i="1"/>
  <c r="C146" i="1"/>
  <c r="C145" i="1"/>
  <c r="C142" i="1"/>
  <c r="C139" i="1"/>
  <c r="C138" i="1"/>
  <c r="C137" i="1"/>
  <c r="C136" i="1"/>
  <c r="C133" i="1"/>
  <c r="C130" i="1"/>
  <c r="C129" i="1"/>
  <c r="C128" i="1"/>
  <c r="C127" i="1"/>
  <c r="C124" i="1"/>
  <c r="C121" i="1"/>
  <c r="C120" i="1"/>
  <c r="C119" i="1"/>
  <c r="C118" i="1"/>
  <c r="C115" i="1"/>
  <c r="C112" i="1"/>
  <c r="C111" i="1"/>
  <c r="C110" i="1"/>
  <c r="C109" i="1"/>
  <c r="C106" i="1"/>
  <c r="C103" i="1"/>
  <c r="D165" i="1"/>
  <c r="D166" i="1"/>
  <c r="D168" i="1"/>
  <c r="D169" i="1"/>
  <c r="D171" i="1"/>
  <c r="D172" i="1"/>
  <c r="D173" i="1"/>
  <c r="D174" i="1"/>
  <c r="D175" i="1"/>
  <c r="D177" i="1"/>
  <c r="D178" i="1"/>
  <c r="D182" i="1"/>
  <c r="D183" i="1"/>
  <c r="D184" i="1"/>
  <c r="D186" i="1"/>
  <c r="D187" i="1"/>
  <c r="D188" i="1"/>
  <c r="D189" i="1"/>
  <c r="D192" i="1"/>
  <c r="D193" i="1"/>
  <c r="D194" i="1"/>
  <c r="D195" i="1"/>
  <c r="D196" i="1"/>
  <c r="D200" i="1"/>
  <c r="D201" i="1"/>
  <c r="D202" i="1"/>
  <c r="D203" i="1"/>
  <c r="D204" i="1"/>
  <c r="D205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6" i="1"/>
  <c r="AC82" i="1" l="1"/>
  <c r="AC83" i="1"/>
  <c r="AC79" i="1"/>
  <c r="AC80" i="1"/>
  <c r="AC73" i="1"/>
  <c r="AC74" i="1"/>
  <c r="AC70" i="1"/>
  <c r="AC71" i="1"/>
  <c r="AC64" i="1"/>
  <c r="AC65" i="1"/>
  <c r="AC61" i="1"/>
  <c r="AC62" i="1"/>
  <c r="AC55" i="1"/>
  <c r="AC56" i="1"/>
  <c r="AC52" i="1"/>
  <c r="AC53" i="1"/>
  <c r="AC46" i="1"/>
  <c r="AC47" i="1"/>
  <c r="AC43" i="1"/>
  <c r="AC44" i="1"/>
  <c r="AC37" i="1"/>
  <c r="AC38" i="1"/>
  <c r="AC34" i="1"/>
  <c r="AC35" i="1"/>
  <c r="AC28" i="1"/>
  <c r="AC29" i="1"/>
  <c r="AC25" i="1"/>
  <c r="AC26" i="1"/>
  <c r="W82" i="1"/>
  <c r="W83" i="1"/>
  <c r="W79" i="1"/>
  <c r="W80" i="1"/>
  <c r="W73" i="1"/>
  <c r="W74" i="1"/>
  <c r="W70" i="1"/>
  <c r="W71" i="1"/>
  <c r="W64" i="1"/>
  <c r="W65" i="1"/>
  <c r="W61" i="1"/>
  <c r="W62" i="1"/>
  <c r="W55" i="1"/>
  <c r="W56" i="1"/>
  <c r="W52" i="1"/>
  <c r="W53" i="1"/>
  <c r="W46" i="1"/>
  <c r="W47" i="1"/>
  <c r="W43" i="1"/>
  <c r="W44" i="1"/>
  <c r="W37" i="1"/>
  <c r="W38" i="1"/>
  <c r="W34" i="1"/>
  <c r="W35" i="1"/>
  <c r="W28" i="1"/>
  <c r="W29" i="1"/>
  <c r="W25" i="1"/>
  <c r="W26" i="1"/>
  <c r="Q79" i="1"/>
  <c r="Q80" i="1"/>
  <c r="Q82" i="1"/>
  <c r="Q83" i="1"/>
  <c r="Q70" i="1"/>
  <c r="Q71" i="1"/>
  <c r="Q73" i="1"/>
  <c r="Q74" i="1"/>
  <c r="Q61" i="1"/>
  <c r="Q62" i="1"/>
  <c r="Q64" i="1"/>
  <c r="Q65" i="1"/>
  <c r="Q52" i="1"/>
  <c r="Q53" i="1"/>
  <c r="Q55" i="1"/>
  <c r="Q56" i="1"/>
  <c r="Q43" i="1"/>
  <c r="Q44" i="1"/>
  <c r="Q46" i="1"/>
  <c r="Q47" i="1"/>
  <c r="Q34" i="1"/>
  <c r="Q35" i="1"/>
  <c r="Q37" i="1"/>
  <c r="Q38" i="1"/>
  <c r="Q25" i="1"/>
  <c r="Q26" i="1"/>
  <c r="Q28" i="1"/>
  <c r="Q29" i="1"/>
  <c r="K83" i="1"/>
  <c r="K74" i="1"/>
  <c r="K65" i="1"/>
  <c r="K56" i="1"/>
  <c r="K47" i="1"/>
  <c r="K38" i="1"/>
  <c r="K29" i="1"/>
  <c r="K82" i="1"/>
  <c r="K73" i="1"/>
  <c r="K64" i="1"/>
  <c r="K55" i="1"/>
  <c r="K46" i="1"/>
  <c r="K37" i="1"/>
  <c r="K28" i="1"/>
  <c r="K80" i="1"/>
  <c r="K71" i="1"/>
  <c r="K62" i="1"/>
  <c r="K53" i="1"/>
  <c r="K44" i="1"/>
  <c r="K35" i="1"/>
  <c r="K26" i="1"/>
  <c r="K79" i="1"/>
  <c r="K70" i="1"/>
  <c r="K61" i="1"/>
  <c r="K52" i="1"/>
  <c r="K43" i="1"/>
  <c r="K34" i="1"/>
  <c r="K27" i="1"/>
  <c r="K30" i="1"/>
  <c r="K31" i="1"/>
  <c r="K32" i="1"/>
  <c r="K33" i="1"/>
  <c r="K36" i="1"/>
  <c r="K39" i="1"/>
  <c r="K40" i="1"/>
  <c r="K42" i="1"/>
  <c r="K45" i="1"/>
  <c r="K48" i="1"/>
  <c r="K49" i="1"/>
  <c r="K50" i="1"/>
  <c r="K51" i="1"/>
  <c r="K54" i="1"/>
  <c r="K57" i="1"/>
  <c r="K58" i="1"/>
  <c r="K60" i="1"/>
  <c r="K63" i="1"/>
  <c r="K66" i="1"/>
  <c r="K67" i="1"/>
  <c r="K68" i="1"/>
  <c r="K69" i="1"/>
  <c r="K72" i="1"/>
  <c r="K75" i="1"/>
  <c r="K76" i="1"/>
  <c r="K77" i="1"/>
  <c r="K78" i="1"/>
  <c r="K81" i="1"/>
  <c r="K84" i="1"/>
  <c r="K85" i="1"/>
  <c r="K86" i="1"/>
  <c r="K25" i="1"/>
  <c r="E83" i="1"/>
  <c r="E74" i="1"/>
  <c r="E65" i="1"/>
  <c r="E56" i="1"/>
  <c r="E47" i="1"/>
  <c r="E38" i="1"/>
  <c r="E29" i="1"/>
  <c r="E82" i="1"/>
  <c r="E73" i="1"/>
  <c r="E64" i="1"/>
  <c r="E55" i="1"/>
  <c r="E46" i="1"/>
  <c r="E37" i="1"/>
  <c r="E28" i="1"/>
  <c r="E80" i="1"/>
  <c r="E71" i="1"/>
  <c r="E62" i="1"/>
  <c r="E53" i="1"/>
  <c r="E44" i="1"/>
  <c r="E35" i="1"/>
  <c r="E26" i="1"/>
  <c r="E61" i="1"/>
  <c r="E52" i="1"/>
  <c r="E70" i="1"/>
  <c r="E79" i="1"/>
  <c r="E43" i="1"/>
  <c r="E34" i="1"/>
  <c r="E25" i="1"/>
  <c r="C97" i="1" l="1"/>
  <c r="C102" i="1" l="1"/>
  <c r="C101" i="1"/>
  <c r="C100" i="1"/>
  <c r="C94" i="1"/>
  <c r="AC86" i="1"/>
  <c r="AC85" i="1"/>
  <c r="AC84" i="1"/>
  <c r="AC81" i="1"/>
  <c r="AC78" i="1"/>
  <c r="AC77" i="1"/>
  <c r="AC76" i="1"/>
  <c r="AC75" i="1"/>
  <c r="AC72" i="1"/>
  <c r="AC69" i="1"/>
  <c r="AC68" i="1"/>
  <c r="AC67" i="1"/>
  <c r="AC66" i="1"/>
  <c r="AC63" i="1"/>
  <c r="AC60" i="1"/>
  <c r="AC58" i="1"/>
  <c r="AC57" i="1"/>
  <c r="AC54" i="1"/>
  <c r="AC51" i="1"/>
  <c r="AC50" i="1"/>
  <c r="AC49" i="1"/>
  <c r="AC48" i="1"/>
  <c r="AC45" i="1"/>
  <c r="AC42" i="1"/>
  <c r="AC40" i="1"/>
  <c r="AC39" i="1"/>
  <c r="AC36" i="1"/>
  <c r="AC33" i="1"/>
  <c r="AC32" i="1"/>
  <c r="AC31" i="1"/>
  <c r="AC30" i="1"/>
  <c r="AC27" i="1"/>
  <c r="AC24" i="1"/>
  <c r="E86" i="1"/>
  <c r="E85" i="1"/>
  <c r="E84" i="1"/>
  <c r="E81" i="1"/>
  <c r="E78" i="1"/>
  <c r="E77" i="1"/>
  <c r="E76" i="1"/>
  <c r="E75" i="1"/>
  <c r="E72" i="1"/>
  <c r="E69" i="1"/>
  <c r="E68" i="1"/>
  <c r="E67" i="1"/>
  <c r="E66" i="1"/>
  <c r="E63" i="1"/>
  <c r="E60" i="1"/>
  <c r="E58" i="1"/>
  <c r="E57" i="1"/>
  <c r="E54" i="1"/>
  <c r="E51" i="1"/>
  <c r="E50" i="1"/>
  <c r="E49" i="1"/>
  <c r="E48" i="1"/>
  <c r="E45" i="1"/>
  <c r="E42" i="1"/>
  <c r="E40" i="1"/>
  <c r="E39" i="1"/>
  <c r="E36" i="1"/>
  <c r="E33" i="1"/>
  <c r="E32" i="1"/>
  <c r="E31" i="1"/>
  <c r="E30" i="1"/>
  <c r="E27" i="1"/>
  <c r="E24" i="1"/>
  <c r="W86" i="1"/>
  <c r="W85" i="1"/>
  <c r="W84" i="1"/>
  <c r="W81" i="1"/>
  <c r="W78" i="1"/>
  <c r="W77" i="1"/>
  <c r="W76" i="1"/>
  <c r="W75" i="1"/>
  <c r="W72" i="1"/>
  <c r="W69" i="1"/>
  <c r="W68" i="1"/>
  <c r="W67" i="1"/>
  <c r="W66" i="1"/>
  <c r="W63" i="1"/>
  <c r="W60" i="1"/>
  <c r="W58" i="1"/>
  <c r="W57" i="1"/>
  <c r="W54" i="1"/>
  <c r="W51" i="1"/>
  <c r="W50" i="1"/>
  <c r="W49" i="1"/>
  <c r="W48" i="1"/>
  <c r="W45" i="1"/>
  <c r="W42" i="1"/>
  <c r="W40" i="1"/>
  <c r="W39" i="1"/>
  <c r="W36" i="1"/>
  <c r="W33" i="1"/>
  <c r="W32" i="1"/>
  <c r="W31" i="1"/>
  <c r="W30" i="1"/>
  <c r="W27" i="1"/>
  <c r="W24" i="1"/>
  <c r="Q86" i="1"/>
  <c r="Q85" i="1"/>
  <c r="Q84" i="1"/>
  <c r="Q81" i="1"/>
  <c r="Q78" i="1"/>
  <c r="Q77" i="1"/>
  <c r="Q76" i="1"/>
  <c r="Q75" i="1"/>
  <c r="Q72" i="1"/>
  <c r="Q69" i="1"/>
  <c r="Q68" i="1"/>
  <c r="Q67" i="1"/>
  <c r="Q66" i="1"/>
  <c r="Q63" i="1"/>
  <c r="Q60" i="1"/>
  <c r="Q58" i="1"/>
  <c r="Q57" i="1"/>
  <c r="Q54" i="1"/>
  <c r="Q51" i="1"/>
  <c r="Q50" i="1"/>
  <c r="Q49" i="1"/>
  <c r="Q48" i="1"/>
  <c r="Q45" i="1"/>
  <c r="Q42" i="1"/>
  <c r="Q40" i="1"/>
  <c r="Q39" i="1"/>
  <c r="Q36" i="1"/>
  <c r="Q33" i="1"/>
  <c r="Q32" i="1"/>
  <c r="Q31" i="1"/>
  <c r="Q30" i="1"/>
  <c r="Q27" i="1"/>
  <c r="Q24" i="1"/>
  <c r="K24" i="1"/>
</calcChain>
</file>

<file path=xl/sharedStrings.xml><?xml version="1.0" encoding="utf-8"?>
<sst xmlns="http://schemas.openxmlformats.org/spreadsheetml/2006/main" count="89" uniqueCount="60">
  <si>
    <t>f(Hz)</t>
  </si>
  <si>
    <t>GaussNoise(SD)</t>
  </si>
  <si>
    <t>Npoints</t>
  </si>
  <si>
    <t>NOISE (SD)</t>
  </si>
  <si>
    <t>f (Hz)</t>
  </si>
  <si>
    <t>Δδ (µm)</t>
  </si>
  <si>
    <t>vel-before_velstep(µm/s)</t>
  </si>
  <si>
    <t>N points/slip (1/µm)</t>
  </si>
  <si>
    <t>S1 slope(1/µm)</t>
  </si>
  <si>
    <t>sampling f(Hz)</t>
  </si>
  <si>
    <t>Intrinsic values to generate the velocity step:</t>
  </si>
  <si>
    <t>a = 0.0012</t>
  </si>
  <si>
    <t>b1 = 0.010</t>
  </si>
  <si>
    <t>b2 = 0.007</t>
  </si>
  <si>
    <r>
      <t xml:space="preserve">D_RS1 = 20 </t>
    </r>
    <r>
      <rPr>
        <sz val="14"/>
        <color theme="1"/>
        <rFont val="Calibri"/>
        <family val="2"/>
      </rPr>
      <t>µm</t>
    </r>
  </si>
  <si>
    <t>D_RS2 = 500 µm</t>
  </si>
  <si>
    <t xml:space="preserve">example of velocity step: </t>
  </si>
  <si>
    <t>Npoints/slip</t>
  </si>
  <si>
    <t>LS1(µm)</t>
  </si>
  <si>
    <t>Boundaries good estimations of S1 ~0</t>
  </si>
  <si>
    <t>&lt;45</t>
  </si>
  <si>
    <t>Approximated Npoints/slip in the code (1/µm)</t>
  </si>
  <si>
    <t>SD&lt;=0.000275</t>
  </si>
  <si>
    <t>ADDED 10% TOLERANCE</t>
  </si>
  <si>
    <t>0.000275&lt;SD&lt;=0.0004125</t>
  </si>
  <si>
    <t>0.0004125&lt;SD&lt;=0.00055</t>
  </si>
  <si>
    <t>0.00055&lt;SD&lt;=0.000825</t>
  </si>
  <si>
    <t>SD&gt;0.000825</t>
  </si>
  <si>
    <t>IN NOISE (= SD + 10 %)</t>
  </si>
  <si>
    <t>(= LS1 - 10%)</t>
  </si>
  <si>
    <t>X&gt;=180</t>
  </si>
  <si>
    <r>
      <t>157.5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x&lt;180</t>
    </r>
  </si>
  <si>
    <r>
      <t>135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x&lt;157.5</t>
    </r>
  </si>
  <si>
    <r>
      <t>112.5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x&lt;135</t>
    </r>
  </si>
  <si>
    <r>
      <t>90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x&lt;112.5</t>
    </r>
  </si>
  <si>
    <r>
      <rPr>
        <sz val="11"/>
        <color theme="1"/>
        <rFont val="Calibri"/>
        <family val="2"/>
      </rPr>
      <t>67.5≤</t>
    </r>
    <r>
      <rPr>
        <sz val="11"/>
        <color theme="1"/>
        <rFont val="Calibri"/>
        <family val="2"/>
        <scheme val="minor"/>
      </rPr>
      <t>x&lt;90</t>
    </r>
  </si>
  <si>
    <r>
      <t>45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x&lt;67.5</t>
    </r>
  </si>
  <si>
    <t>ADDED 10% TOLERANCE (N points/slip - 10%)</t>
  </si>
  <si>
    <t>Errors in the program "steadystate.m" associated with the calculation of the slope before the vel step (S1)</t>
  </si>
  <si>
    <t xml:space="preserve">When this happens, in the spreadsheet: </t>
  </si>
  <si>
    <t>flag 1 code</t>
  </si>
  <si>
    <t>flag 2 code</t>
  </si>
  <si>
    <t>flag 3 code</t>
  </si>
  <si>
    <t>flag 4 code</t>
  </si>
  <si>
    <t>flag 5 code</t>
  </si>
  <si>
    <t>Evolution law used : slip law</t>
  </si>
  <si>
    <t>k = 0.01 μm^-1</t>
  </si>
  <si>
    <r>
      <t xml:space="preserve">Threshold for reasonably considering S1 ~ 0 : |S1| </t>
    </r>
    <r>
      <rPr>
        <b/>
        <sz val="14"/>
        <color theme="1"/>
        <rFont val="Calibri"/>
        <family val="2"/>
      </rPr>
      <t>≤ 5 * 10^-7 µm^-1</t>
    </r>
  </si>
  <si>
    <t>Tolerance: |S1|&lt; 1*10^-6 µm^-1</t>
  </si>
  <si>
    <t>|S1|&lt; 1*10^-6 µm^-1</t>
  </si>
  <si>
    <r>
      <t xml:space="preserve">|S1| </t>
    </r>
    <r>
      <rPr>
        <b/>
        <sz val="14"/>
        <color theme="1"/>
        <rFont val="Calibri"/>
        <family val="2"/>
      </rPr>
      <t>≤ 5 * 10^-7 µm^-1</t>
    </r>
  </si>
  <si>
    <t>&lt; 45</t>
  </si>
  <si>
    <t>TOLERANCE IN DISPLACEMENT</t>
  </si>
  <si>
    <t xml:space="preserve">ADDED </t>
  </si>
  <si>
    <t>flag 7 code</t>
  </si>
  <si>
    <t>flag 6 code</t>
  </si>
  <si>
    <r>
      <t xml:space="preserve">Errors in the code </t>
    </r>
    <r>
      <rPr>
        <b/>
        <i/>
        <sz val="20"/>
        <color theme="1"/>
        <rFont val="Calibri"/>
        <family val="2"/>
        <scheme val="minor"/>
      </rPr>
      <t>steadystate.m</t>
    </r>
  </si>
  <si>
    <t>|S1|&gt;= 1*10^-6 µm^-1</t>
  </si>
  <si>
    <t>Slope S1 calculations  on 0-trend synthetic velocity steps as a function of number of points/unit slip,</t>
  </si>
  <si>
    <t>slip window length (LS1), and level of noise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</si>
</sst>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48E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indexed="64"/>
      </left>
      <right/>
      <top/>
      <bottom style="double">
        <color rgb="FFFF0000"/>
      </bottom>
      <diagonal/>
    </border>
    <border>
      <left/>
      <right style="medium">
        <color indexed="64"/>
      </right>
      <top/>
      <bottom style="double">
        <color rgb="FFFF0000"/>
      </bottom>
      <diagonal/>
    </border>
    <border>
      <left style="medium">
        <color indexed="64"/>
      </left>
      <right/>
      <top style="double">
        <color rgb="FFFF0000"/>
      </top>
      <bottom/>
      <diagonal/>
    </border>
    <border>
      <left/>
      <right style="medium">
        <color indexed="64"/>
      </right>
      <top style="double">
        <color rgb="FFFF0000"/>
      </top>
      <bottom/>
      <diagonal/>
    </border>
    <border>
      <left style="medium">
        <color indexed="64"/>
      </left>
      <right style="medium">
        <color indexed="64"/>
      </right>
      <top style="double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/>
      <bottom style="double">
        <color rgb="FFFF0000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Border="1"/>
    <xf numFmtId="0" fontId="0" fillId="6" borderId="0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3" borderId="0" xfId="0" applyFill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7" fillId="0" borderId="0" xfId="0" applyFont="1"/>
    <xf numFmtId="0" fontId="0" fillId="3" borderId="4" xfId="0" applyFill="1" applyBorder="1"/>
    <xf numFmtId="0" fontId="0" fillId="0" borderId="18" xfId="0" applyBorder="1"/>
    <xf numFmtId="0" fontId="0" fillId="0" borderId="20" xfId="0" applyBorder="1" applyAlignment="1">
      <alignment vertical="top"/>
    </xf>
    <xf numFmtId="0" fontId="0" fillId="3" borderId="0" xfId="0" applyFill="1" applyBorder="1"/>
    <xf numFmtId="0" fontId="0" fillId="3" borderId="12" xfId="0" applyFill="1" applyBorder="1"/>
    <xf numFmtId="0" fontId="0" fillId="3" borderId="20" xfId="0" applyFill="1" applyBorder="1"/>
    <xf numFmtId="0" fontId="0" fillId="3" borderId="17" xfId="0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4" xfId="0" applyBorder="1"/>
    <xf numFmtId="0" fontId="0" fillId="0" borderId="18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0" fillId="9" borderId="11" xfId="0" applyFill="1" applyBorder="1"/>
    <xf numFmtId="0" fontId="0" fillId="0" borderId="12" xfId="0" applyFill="1" applyBorder="1"/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2" borderId="0" xfId="0" applyFill="1"/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0" borderId="4" xfId="0" applyFill="1" applyBorder="1"/>
    <xf numFmtId="0" fontId="0" fillId="0" borderId="17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2" borderId="0" xfId="0" applyFill="1" applyBorder="1"/>
    <xf numFmtId="0" fontId="0" fillId="12" borderId="7" xfId="0" applyFill="1" applyBorder="1"/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3" xfId="0" applyFill="1" applyBorder="1"/>
    <xf numFmtId="0" fontId="9" fillId="12" borderId="0" xfId="0" applyFont="1" applyFill="1" applyBorder="1"/>
    <xf numFmtId="0" fontId="9" fillId="12" borderId="7" xfId="0" applyFont="1" applyFill="1" applyBorder="1"/>
    <xf numFmtId="0" fontId="0" fillId="12" borderId="3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3" borderId="11" xfId="0" applyFill="1" applyBorder="1"/>
    <xf numFmtId="0" fontId="9" fillId="12" borderId="12" xfId="0" applyFont="1" applyFill="1" applyBorder="1"/>
    <xf numFmtId="0" fontId="9" fillId="12" borderId="13" xfId="0" applyFont="1" applyFill="1" applyBorder="1"/>
    <xf numFmtId="0" fontId="0" fillId="12" borderId="11" xfId="0" applyFill="1" applyBorder="1"/>
    <xf numFmtId="0" fontId="0" fillId="12" borderId="23" xfId="0" applyFill="1" applyBorder="1"/>
    <xf numFmtId="0" fontId="0" fillId="3" borderId="19" xfId="0" applyFill="1" applyBorder="1"/>
    <xf numFmtId="0" fontId="0" fillId="12" borderId="20" xfId="0" applyFill="1" applyBorder="1"/>
    <xf numFmtId="0" fontId="0" fillId="12" borderId="18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/>
    <xf numFmtId="0" fontId="0" fillId="0" borderId="1" xfId="0" applyFill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25" xfId="0" applyFill="1" applyBorder="1"/>
    <xf numFmtId="0" fontId="0" fillId="0" borderId="27" xfId="0" applyFill="1" applyBorder="1"/>
    <xf numFmtId="0" fontId="0" fillId="12" borderId="21" xfId="0" applyFill="1" applyBorder="1"/>
    <xf numFmtId="0" fontId="0" fillId="11" borderId="1" xfId="0" applyFill="1" applyBorder="1"/>
    <xf numFmtId="0" fontId="0" fillId="11" borderId="5" xfId="0" applyFill="1" applyBorder="1"/>
    <xf numFmtId="0" fontId="0" fillId="9" borderId="27" xfId="0" applyFill="1" applyBorder="1"/>
    <xf numFmtId="0" fontId="0" fillId="8" borderId="26" xfId="0" applyFill="1" applyBorder="1"/>
    <xf numFmtId="0" fontId="0" fillId="9" borderId="26" xfId="0" applyFill="1" applyBorder="1"/>
    <xf numFmtId="0" fontId="0" fillId="10" borderId="1" xfId="0" applyFill="1" applyBorder="1"/>
    <xf numFmtId="0" fontId="0" fillId="10" borderId="5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27" xfId="0" applyFill="1" applyBorder="1"/>
    <xf numFmtId="0" fontId="0" fillId="14" borderId="1" xfId="0" applyFill="1" applyBorder="1"/>
    <xf numFmtId="0" fontId="0" fillId="14" borderId="5" xfId="0" applyFill="1" applyBorder="1"/>
    <xf numFmtId="0" fontId="0" fillId="14" borderId="0" xfId="0" applyFill="1"/>
    <xf numFmtId="0" fontId="0" fillId="15" borderId="0" xfId="0" applyFill="1"/>
    <xf numFmtId="0" fontId="0" fillId="15" borderId="1" xfId="0" applyFill="1" applyBorder="1"/>
    <xf numFmtId="0" fontId="0" fillId="15" borderId="5" xfId="0" applyFill="1" applyBorder="1"/>
    <xf numFmtId="0" fontId="0" fillId="15" borderId="27" xfId="0" applyFill="1" applyBorder="1"/>
    <xf numFmtId="0" fontId="11" fillId="0" borderId="0" xfId="0" applyFont="1"/>
    <xf numFmtId="0" fontId="0" fillId="14" borderId="26" xfId="0" applyFill="1" applyBorder="1"/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8EF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39121</xdr:colOff>
      <xdr:row>7</xdr:row>
      <xdr:rowOff>15168</xdr:rowOff>
    </xdr:from>
    <xdr:to>
      <xdr:col>2</xdr:col>
      <xdr:colOff>1458343</xdr:colOff>
      <xdr:row>18</xdr:row>
      <xdr:rowOff>76928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AA4197-7E35-4609-B63F-698F4DA43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340" y="1622512"/>
          <a:ext cx="3191665" cy="2264416"/>
        </a:xfrm>
        <a:prstGeom prst="rect">
          <a:avLst/>
        </a:prstGeom>
      </xdr:spPr>
    </xdr:pic>
    <xdr:clientData/>
  </xdr:twoCellAnchor>
  <xdr:twoCellAnchor>
    <xdr:from>
      <xdr:col>2</xdr:col>
      <xdr:colOff>186531</xdr:colOff>
      <xdr:row>7</xdr:row>
      <xdr:rowOff>101599</xdr:rowOff>
    </xdr:from>
    <xdr:to>
      <xdr:col>2</xdr:col>
      <xdr:colOff>1299368</xdr:colOff>
      <xdr:row>9</xdr:row>
      <xdr:rowOff>119062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6BDE5FD-98B7-4C1B-999D-539F39FCA722}"/>
            </a:ext>
          </a:extLst>
        </xdr:cNvPr>
        <xdr:cNvSpPr/>
      </xdr:nvSpPr>
      <xdr:spPr>
        <a:xfrm>
          <a:off x="2567781" y="1708943"/>
          <a:ext cx="1112837" cy="49371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95250</xdr:colOff>
      <xdr:row>11</xdr:row>
      <xdr:rowOff>103981</xdr:rowOff>
    </xdr:from>
    <xdr:to>
      <xdr:col>1</xdr:col>
      <xdr:colOff>547687</xdr:colOff>
      <xdr:row>11</xdr:row>
      <xdr:rowOff>107156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0DCA7CE-445B-495D-9C62-75E78E30EC5D}"/>
            </a:ext>
          </a:extLst>
        </xdr:cNvPr>
        <xdr:cNvCxnSpPr/>
      </xdr:nvCxnSpPr>
      <xdr:spPr>
        <a:xfrm flipH="1" flipV="1">
          <a:off x="702469" y="2544762"/>
          <a:ext cx="452437" cy="31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68263</xdr:colOff>
      <xdr:row>9</xdr:row>
      <xdr:rowOff>59530</xdr:rowOff>
    </xdr:from>
    <xdr:to>
      <xdr:col>1</xdr:col>
      <xdr:colOff>658019</xdr:colOff>
      <xdr:row>11</xdr:row>
      <xdr:rowOff>112712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3E44575-3345-4A26-8829-390837FC7157}"/>
            </a:ext>
          </a:extLst>
        </xdr:cNvPr>
        <xdr:cNvSpPr txBox="1"/>
      </xdr:nvSpPr>
      <xdr:spPr>
        <a:xfrm>
          <a:off x="675482" y="2143124"/>
          <a:ext cx="589756" cy="410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LS1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DA54-8627-48BB-94A2-BD8E0238A30A}">
  <dimension ref="A1:AE236"/>
  <sheetViews>
    <sheetView tabSelected="1" zoomScale="80" zoomScaleNormal="80" workbookViewId="0">
      <selection activeCell="L159" sqref="L158:L159"/>
    </sheetView>
  </sheetViews>
  <sheetFormatPr defaultRowHeight="14.5" x14ac:dyDescent="0.35"/>
  <cols>
    <col min="2" max="2" width="25.36328125" customWidth="1"/>
    <col min="3" max="3" width="21" customWidth="1"/>
    <col min="4" max="4" width="44.90625" customWidth="1"/>
    <col min="5" max="5" width="30" customWidth="1"/>
    <col min="6" max="6" width="24.08984375" customWidth="1"/>
    <col min="7" max="7" width="25.81640625" customWidth="1"/>
    <col min="8" max="8" width="25.54296875" bestFit="1" customWidth="1"/>
    <col min="9" max="9" width="25.81640625" customWidth="1"/>
    <col min="10" max="10" width="23.90625" customWidth="1"/>
    <col min="11" max="11" width="18.90625" customWidth="1"/>
    <col min="12" max="12" width="16.36328125" bestFit="1" customWidth="1"/>
    <col min="13" max="13" width="16.54296875" customWidth="1"/>
    <col min="14" max="14" width="18.26953125" customWidth="1"/>
    <col min="15" max="15" width="15.54296875" bestFit="1" customWidth="1"/>
    <col min="17" max="17" width="17.36328125" customWidth="1"/>
    <col min="18" max="18" width="19.1796875" customWidth="1"/>
    <col min="20" max="20" width="17.08984375" customWidth="1"/>
    <col min="21" max="21" width="11.1796875" customWidth="1"/>
    <col min="22" max="22" width="12.7265625" customWidth="1"/>
    <col min="23" max="23" width="18.26953125" customWidth="1"/>
    <col min="24" max="24" width="15.08984375" bestFit="1" customWidth="1"/>
    <col min="25" max="25" width="13.90625" bestFit="1" customWidth="1"/>
    <col min="26" max="26" width="14.7265625" customWidth="1"/>
    <col min="27" max="27" width="18.08984375" customWidth="1"/>
    <col min="29" max="29" width="17" customWidth="1"/>
    <col min="30" max="30" width="17.6328125" customWidth="1"/>
  </cols>
  <sheetData>
    <row r="1" spans="2:15" ht="23" x14ac:dyDescent="0.5">
      <c r="B1" s="49" t="s">
        <v>58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2:15" ht="23" x14ac:dyDescent="0.5">
      <c r="B2" s="49" t="s">
        <v>59</v>
      </c>
    </row>
    <row r="3" spans="2:15" ht="23.5" x14ac:dyDescent="0.55000000000000004">
      <c r="B3" s="44" t="s">
        <v>10</v>
      </c>
    </row>
    <row r="4" spans="2:15" ht="18.5" x14ac:dyDescent="0.45">
      <c r="B4" s="45" t="s">
        <v>11</v>
      </c>
      <c r="C4" s="45" t="s">
        <v>12</v>
      </c>
      <c r="D4" s="45" t="s">
        <v>13</v>
      </c>
      <c r="E4" s="45" t="s">
        <v>14</v>
      </c>
      <c r="F4" s="45" t="s">
        <v>15</v>
      </c>
      <c r="H4" s="45" t="s">
        <v>46</v>
      </c>
      <c r="J4" s="45" t="s">
        <v>45</v>
      </c>
    </row>
    <row r="6" spans="2:15" ht="18.5" x14ac:dyDescent="0.45">
      <c r="B6" s="45" t="s">
        <v>16</v>
      </c>
    </row>
    <row r="8" spans="2:15" ht="18.5" x14ac:dyDescent="0.45">
      <c r="F8" s="57" t="s">
        <v>47</v>
      </c>
      <c r="G8" s="45"/>
      <c r="H8" s="45"/>
      <c r="J8" s="45" t="s">
        <v>57</v>
      </c>
    </row>
    <row r="9" spans="2:15" ht="18.5" x14ac:dyDescent="0.45">
      <c r="F9" s="45" t="s">
        <v>39</v>
      </c>
      <c r="H9" s="86"/>
      <c r="J9" s="45" t="s">
        <v>39</v>
      </c>
      <c r="L9" s="108"/>
    </row>
    <row r="11" spans="2:15" ht="18.5" x14ac:dyDescent="0.45">
      <c r="F11" s="57" t="s">
        <v>48</v>
      </c>
    </row>
    <row r="12" spans="2:15" ht="18.5" x14ac:dyDescent="0.45">
      <c r="F12" s="45" t="s">
        <v>39</v>
      </c>
      <c r="G12" s="45"/>
      <c r="H12" s="8"/>
    </row>
    <row r="15" spans="2:15" x14ac:dyDescent="0.35">
      <c r="D15" s="4"/>
    </row>
    <row r="23" spans="1:31" ht="15" thickBot="1" x14ac:dyDescent="0.4">
      <c r="A23" s="47" t="s">
        <v>0</v>
      </c>
      <c r="B23" s="50" t="s">
        <v>1</v>
      </c>
      <c r="C23" s="47" t="s">
        <v>18</v>
      </c>
      <c r="D23" s="47" t="s">
        <v>2</v>
      </c>
      <c r="E23" s="52" t="s">
        <v>17</v>
      </c>
      <c r="F23" s="51" t="s">
        <v>8</v>
      </c>
      <c r="G23" s="46" t="s">
        <v>9</v>
      </c>
      <c r="H23" s="50" t="s">
        <v>1</v>
      </c>
      <c r="I23" s="47" t="s">
        <v>18</v>
      </c>
      <c r="J23" s="47" t="s">
        <v>2</v>
      </c>
      <c r="K23" s="52" t="s">
        <v>17</v>
      </c>
      <c r="L23" s="50" t="s">
        <v>8</v>
      </c>
      <c r="M23" s="47" t="s">
        <v>0</v>
      </c>
      <c r="N23" s="50" t="s">
        <v>1</v>
      </c>
      <c r="O23" s="47" t="s">
        <v>18</v>
      </c>
      <c r="P23" s="47" t="s">
        <v>2</v>
      </c>
      <c r="Q23" s="52" t="s">
        <v>17</v>
      </c>
      <c r="R23" s="51" t="s">
        <v>8</v>
      </c>
      <c r="S23" s="47" t="s">
        <v>0</v>
      </c>
      <c r="T23" s="50" t="s">
        <v>1</v>
      </c>
      <c r="U23" s="47" t="s">
        <v>18</v>
      </c>
      <c r="V23" s="47" t="s">
        <v>2</v>
      </c>
      <c r="W23" s="52" t="s">
        <v>17</v>
      </c>
      <c r="X23" s="48" t="s">
        <v>8</v>
      </c>
      <c r="Y23" s="47" t="s">
        <v>0</v>
      </c>
      <c r="Z23" s="50" t="s">
        <v>1</v>
      </c>
      <c r="AA23" s="47" t="s">
        <v>18</v>
      </c>
      <c r="AB23" s="47" t="s">
        <v>2</v>
      </c>
      <c r="AC23" s="52" t="s">
        <v>17</v>
      </c>
      <c r="AD23" s="48" t="s">
        <v>8</v>
      </c>
    </row>
    <row r="24" spans="1:31" x14ac:dyDescent="0.35">
      <c r="A24" s="21">
        <v>0.1</v>
      </c>
      <c r="B24" s="22">
        <v>2.5000000000000001E-4</v>
      </c>
      <c r="C24" s="22">
        <v>200</v>
      </c>
      <c r="D24" s="22">
        <v>67</v>
      </c>
      <c r="E24" s="34">
        <f>D24/C24</f>
        <v>0.33500000000000002</v>
      </c>
      <c r="F24" s="87">
        <v>4.5245696650434112E-7</v>
      </c>
      <c r="G24" s="11">
        <v>0.1</v>
      </c>
      <c r="H24" s="12">
        <v>3.7500000000000001E-4</v>
      </c>
      <c r="I24" s="12">
        <v>200</v>
      </c>
      <c r="J24" s="13">
        <v>67</v>
      </c>
      <c r="K24" s="13">
        <f>J24/I24</f>
        <v>0.33500000000000002</v>
      </c>
      <c r="L24" s="111">
        <v>1.7751350200857974E-6</v>
      </c>
      <c r="M24" s="14">
        <v>0.1</v>
      </c>
      <c r="N24" s="15">
        <v>5.0000000000000001E-4</v>
      </c>
      <c r="O24" s="15">
        <v>200</v>
      </c>
      <c r="P24" s="15">
        <v>67</v>
      </c>
      <c r="Q24" s="37">
        <f>P24/O24</f>
        <v>0.33500000000000002</v>
      </c>
      <c r="R24" s="111">
        <v>-1.8094686992842141E-6</v>
      </c>
      <c r="S24" s="16">
        <v>0.1</v>
      </c>
      <c r="T24" s="17">
        <v>7.5000000000000002E-4</v>
      </c>
      <c r="U24" s="17">
        <v>200</v>
      </c>
      <c r="V24" s="18">
        <v>67</v>
      </c>
      <c r="W24" s="18">
        <f>V24/U24</f>
        <v>0.33500000000000002</v>
      </c>
      <c r="X24" s="23">
        <v>-5.2057892356574509E-7</v>
      </c>
      <c r="Y24" s="19">
        <v>0.1</v>
      </c>
      <c r="Z24" s="20">
        <v>1E-3</v>
      </c>
      <c r="AA24" s="20">
        <v>200</v>
      </c>
      <c r="AB24" s="20">
        <v>67</v>
      </c>
      <c r="AC24" s="39">
        <f>AB24/AA24</f>
        <v>0.33500000000000002</v>
      </c>
      <c r="AD24" s="23">
        <v>6.8261633011296781E-7</v>
      </c>
    </row>
    <row r="25" spans="1:31" x14ac:dyDescent="0.35">
      <c r="A25" s="21">
        <v>0.3</v>
      </c>
      <c r="B25" s="22">
        <v>2.5000000000000001E-4</v>
      </c>
      <c r="C25" s="22">
        <v>200</v>
      </c>
      <c r="D25" s="22">
        <v>201</v>
      </c>
      <c r="E25" s="34">
        <f t="shared" ref="E25" si="0">D25/C25</f>
        <v>1.0049999999999999</v>
      </c>
      <c r="F25" s="87">
        <v>3.8654797176464393E-7</v>
      </c>
      <c r="G25" s="11">
        <v>0.3</v>
      </c>
      <c r="H25" s="12">
        <v>3.7500000000000001E-4</v>
      </c>
      <c r="I25" s="12">
        <v>200</v>
      </c>
      <c r="J25" s="13">
        <v>200</v>
      </c>
      <c r="K25" s="82">
        <f>J25/I25</f>
        <v>1</v>
      </c>
      <c r="L25" s="87">
        <v>-1.1524776823604366E-7</v>
      </c>
      <c r="M25" s="14">
        <v>0.3</v>
      </c>
      <c r="N25" s="15">
        <v>5.0000000000000001E-4</v>
      </c>
      <c r="O25" s="15">
        <v>200</v>
      </c>
      <c r="P25" s="37">
        <v>200</v>
      </c>
      <c r="Q25" s="37">
        <f t="shared" ref="Q25:Q29" si="1">P25/O25</f>
        <v>1</v>
      </c>
      <c r="R25" s="23">
        <v>5.8367586431482185E-7</v>
      </c>
      <c r="S25" s="16">
        <v>0.3</v>
      </c>
      <c r="T25" s="17">
        <v>7.5000000000000002E-4</v>
      </c>
      <c r="U25" s="17">
        <v>200</v>
      </c>
      <c r="V25" s="18">
        <v>200</v>
      </c>
      <c r="W25" s="84">
        <f t="shared" ref="W25:W29" si="2">V25/U25</f>
        <v>1</v>
      </c>
      <c r="X25" s="79">
        <v>9.5033591785146884E-7</v>
      </c>
      <c r="Y25" s="19">
        <v>0.3</v>
      </c>
      <c r="Z25" s="20">
        <v>1E-3</v>
      </c>
      <c r="AA25" s="20">
        <v>200</v>
      </c>
      <c r="AB25" s="39">
        <v>200</v>
      </c>
      <c r="AC25" s="85">
        <f t="shared" ref="AC25:AC29" si="3">AB25/AA25</f>
        <v>1</v>
      </c>
      <c r="AD25" s="113">
        <v>-1.2210920007625728E-6</v>
      </c>
      <c r="AE25" s="67"/>
    </row>
    <row r="26" spans="1:31" x14ac:dyDescent="0.35">
      <c r="A26" s="21">
        <v>0.6</v>
      </c>
      <c r="B26" s="22">
        <v>2.5000000000000001E-4</v>
      </c>
      <c r="C26" s="22">
        <v>200</v>
      </c>
      <c r="D26" s="34">
        <v>401</v>
      </c>
      <c r="E26" s="34">
        <f>D26/C26</f>
        <v>2.0049999999999999</v>
      </c>
      <c r="F26" s="87">
        <v>3.2936771001449781E-7</v>
      </c>
      <c r="G26" s="11">
        <v>0.6</v>
      </c>
      <c r="H26" s="12">
        <v>3.7500000000000001E-4</v>
      </c>
      <c r="I26" s="12">
        <v>200</v>
      </c>
      <c r="J26" s="13">
        <v>401</v>
      </c>
      <c r="K26" s="82">
        <f>J26/I26</f>
        <v>2.0049999999999999</v>
      </c>
      <c r="L26" s="91">
        <v>2.215832438956816E-8</v>
      </c>
      <c r="M26" s="14">
        <v>0.6</v>
      </c>
      <c r="N26" s="15">
        <v>5.0000000000000001E-4</v>
      </c>
      <c r="O26" s="15">
        <v>200</v>
      </c>
      <c r="P26" s="37">
        <v>401</v>
      </c>
      <c r="Q26" s="37">
        <f t="shared" si="1"/>
        <v>2.0049999999999999</v>
      </c>
      <c r="R26" s="87">
        <v>-2.3861546140651382E-7</v>
      </c>
      <c r="S26" s="16">
        <v>0.6</v>
      </c>
      <c r="T26" s="17">
        <v>7.5000000000000002E-4</v>
      </c>
      <c r="U26" s="17">
        <v>200</v>
      </c>
      <c r="V26" s="18">
        <v>400</v>
      </c>
      <c r="W26" s="84">
        <f t="shared" si="2"/>
        <v>2</v>
      </c>
      <c r="X26" s="91">
        <v>-1.4653876159336359E-7</v>
      </c>
      <c r="Y26" s="19">
        <v>0.6</v>
      </c>
      <c r="Z26" s="20">
        <v>1E-3</v>
      </c>
      <c r="AA26" s="20">
        <v>200</v>
      </c>
      <c r="AB26" s="39">
        <v>401</v>
      </c>
      <c r="AC26" s="39">
        <f t="shared" si="3"/>
        <v>2.0049999999999999</v>
      </c>
      <c r="AD26" s="88">
        <v>-2.0990870955527997E-7</v>
      </c>
      <c r="AE26" s="67"/>
    </row>
    <row r="27" spans="1:31" x14ac:dyDescent="0.35">
      <c r="A27" s="21">
        <v>1</v>
      </c>
      <c r="B27" s="22">
        <v>2.5000000000000001E-4</v>
      </c>
      <c r="C27" s="22">
        <v>200</v>
      </c>
      <c r="D27" s="22">
        <v>667</v>
      </c>
      <c r="E27" s="34">
        <f t="shared" ref="E27" si="4">D27/C27</f>
        <v>3.335</v>
      </c>
      <c r="F27" s="87">
        <v>1.4083048565897425E-7</v>
      </c>
      <c r="G27" s="11">
        <v>1</v>
      </c>
      <c r="H27" s="12">
        <v>3.7500000000000001E-4</v>
      </c>
      <c r="I27" s="12">
        <v>200</v>
      </c>
      <c r="J27" s="13">
        <v>666</v>
      </c>
      <c r="K27" s="13">
        <f t="shared" ref="K27:K29" si="5">J27/I27</f>
        <v>3.33</v>
      </c>
      <c r="L27" s="87">
        <v>-3.1583138188829674E-8</v>
      </c>
      <c r="M27" s="14">
        <v>1</v>
      </c>
      <c r="N27" s="15">
        <v>5.0000000000000001E-4</v>
      </c>
      <c r="O27" s="15">
        <v>200</v>
      </c>
      <c r="P27" s="15">
        <v>667</v>
      </c>
      <c r="Q27" s="37">
        <f t="shared" si="1"/>
        <v>3.335</v>
      </c>
      <c r="R27" s="87">
        <v>-2.9846192510251019E-7</v>
      </c>
      <c r="S27" s="16">
        <v>1</v>
      </c>
      <c r="T27" s="17">
        <v>7.5000000000000002E-4</v>
      </c>
      <c r="U27" s="17">
        <v>200</v>
      </c>
      <c r="V27" s="18">
        <v>666</v>
      </c>
      <c r="W27" s="18">
        <f t="shared" si="2"/>
        <v>3.33</v>
      </c>
      <c r="X27" s="23">
        <v>-6.5764814538011822E-7</v>
      </c>
      <c r="Y27" s="19">
        <v>1</v>
      </c>
      <c r="Z27" s="20">
        <v>1E-3</v>
      </c>
      <c r="AA27" s="20">
        <v>200</v>
      </c>
      <c r="AB27" s="20">
        <v>664</v>
      </c>
      <c r="AC27" s="39">
        <f t="shared" si="3"/>
        <v>3.32</v>
      </c>
      <c r="AD27" s="87">
        <v>3.5687826664824783E-7</v>
      </c>
    </row>
    <row r="28" spans="1:31" x14ac:dyDescent="0.35">
      <c r="A28" s="22">
        <v>1.8</v>
      </c>
      <c r="B28" s="22">
        <v>2.5000000000000001E-4</v>
      </c>
      <c r="C28" s="22">
        <v>200</v>
      </c>
      <c r="D28" s="34">
        <v>1201</v>
      </c>
      <c r="E28" s="22">
        <f t="shared" ref="E28:E40" si="6">D28/C28</f>
        <v>6.0049999999999999</v>
      </c>
      <c r="F28" s="88">
        <v>-7.6793565485344455E-8</v>
      </c>
      <c r="G28" s="11">
        <v>1.8</v>
      </c>
      <c r="H28" s="12">
        <v>3.7500000000000001E-4</v>
      </c>
      <c r="I28" s="12">
        <v>200</v>
      </c>
      <c r="J28" s="13">
        <v>1201</v>
      </c>
      <c r="K28" s="82">
        <f t="shared" si="5"/>
        <v>6.0049999999999999</v>
      </c>
      <c r="L28" s="87">
        <v>-1.8139144406483993E-7</v>
      </c>
      <c r="M28" s="14">
        <v>1.8</v>
      </c>
      <c r="N28" s="15">
        <v>5.0000000000000001E-4</v>
      </c>
      <c r="O28" s="15">
        <v>200</v>
      </c>
      <c r="P28" s="37">
        <v>1201</v>
      </c>
      <c r="Q28" s="83">
        <f t="shared" si="1"/>
        <v>6.0049999999999999</v>
      </c>
      <c r="R28" s="91">
        <v>2.0632160313769937E-7</v>
      </c>
      <c r="S28" s="16">
        <v>1.8</v>
      </c>
      <c r="T28" s="17">
        <v>7.5000000000000002E-4</v>
      </c>
      <c r="U28" s="17">
        <v>200</v>
      </c>
      <c r="V28" s="18">
        <v>1200</v>
      </c>
      <c r="W28" s="18">
        <f t="shared" si="2"/>
        <v>6</v>
      </c>
      <c r="X28" s="23">
        <v>-7.0358615475555496E-7</v>
      </c>
      <c r="Y28" s="19">
        <v>1.8</v>
      </c>
      <c r="Z28" s="20">
        <v>1E-3</v>
      </c>
      <c r="AA28" s="20">
        <v>200</v>
      </c>
      <c r="AB28" s="39">
        <v>1200</v>
      </c>
      <c r="AC28" s="39">
        <f t="shared" si="3"/>
        <v>6</v>
      </c>
      <c r="AD28" s="87">
        <v>-6.8150309389737901E-10</v>
      </c>
    </row>
    <row r="29" spans="1:31" x14ac:dyDescent="0.35">
      <c r="A29" s="22">
        <v>3</v>
      </c>
      <c r="B29" s="22">
        <v>2.5000000000000001E-4</v>
      </c>
      <c r="C29" s="22">
        <v>200</v>
      </c>
      <c r="D29" s="34">
        <v>2000</v>
      </c>
      <c r="E29" s="22">
        <f t="shared" si="6"/>
        <v>10</v>
      </c>
      <c r="F29" s="88">
        <v>-5.4187823158022991E-8</v>
      </c>
      <c r="G29" s="11">
        <v>3</v>
      </c>
      <c r="H29" s="12">
        <v>3.7500000000000001E-4</v>
      </c>
      <c r="I29" s="12">
        <v>200</v>
      </c>
      <c r="J29" s="13">
        <v>2000</v>
      </c>
      <c r="K29" s="82">
        <f t="shared" si="5"/>
        <v>10</v>
      </c>
      <c r="L29" s="87">
        <v>1.3130566312357768E-7</v>
      </c>
      <c r="M29" s="14">
        <v>3</v>
      </c>
      <c r="N29" s="15">
        <v>5.0000000000000001E-4</v>
      </c>
      <c r="O29" s="15">
        <v>200</v>
      </c>
      <c r="P29" s="37">
        <v>2000</v>
      </c>
      <c r="Q29" s="37">
        <f t="shared" si="1"/>
        <v>10</v>
      </c>
      <c r="R29" s="87">
        <v>-1.1150687724793203E-7</v>
      </c>
      <c r="S29" s="16">
        <v>3</v>
      </c>
      <c r="T29" s="17">
        <v>7.5000000000000002E-4</v>
      </c>
      <c r="U29" s="17">
        <v>200</v>
      </c>
      <c r="V29" s="18">
        <v>2001</v>
      </c>
      <c r="W29" s="84">
        <f t="shared" si="2"/>
        <v>10.005000000000001</v>
      </c>
      <c r="X29" s="79">
        <v>-6.9296596947120081E-7</v>
      </c>
      <c r="Y29" s="19">
        <v>3</v>
      </c>
      <c r="Z29" s="20">
        <v>1E-3</v>
      </c>
      <c r="AA29" s="20">
        <v>200</v>
      </c>
      <c r="AB29" s="39">
        <v>2001</v>
      </c>
      <c r="AC29" s="39">
        <f t="shared" si="3"/>
        <v>10.005000000000001</v>
      </c>
      <c r="AD29" s="87">
        <v>-2.6894388591605357E-7</v>
      </c>
    </row>
    <row r="30" spans="1:31" x14ac:dyDescent="0.35">
      <c r="A30" s="21">
        <v>10</v>
      </c>
      <c r="B30" s="22">
        <v>2.5000000000000001E-4</v>
      </c>
      <c r="C30" s="22">
        <v>200</v>
      </c>
      <c r="D30" s="22">
        <v>6668</v>
      </c>
      <c r="E30" s="34">
        <f t="shared" si="6"/>
        <v>33.340000000000003</v>
      </c>
      <c r="F30" s="87">
        <v>6.7650374960435406E-8</v>
      </c>
      <c r="G30" s="11">
        <v>10</v>
      </c>
      <c r="H30" s="12">
        <v>3.7500000000000001E-4</v>
      </c>
      <c r="I30" s="12">
        <v>200</v>
      </c>
      <c r="J30" s="13">
        <v>6664</v>
      </c>
      <c r="K30" s="13">
        <f>J30/I30</f>
        <v>33.32</v>
      </c>
      <c r="L30" s="87">
        <v>-6.2875863698567255E-8</v>
      </c>
      <c r="M30" s="14">
        <v>10</v>
      </c>
      <c r="N30" s="15">
        <v>5.0000000000000001E-4</v>
      </c>
      <c r="O30" s="15">
        <v>200</v>
      </c>
      <c r="P30" s="15">
        <v>6665</v>
      </c>
      <c r="Q30" s="37">
        <f>P30/O30</f>
        <v>33.325000000000003</v>
      </c>
      <c r="R30" s="87">
        <v>-1.7740900783923005E-7</v>
      </c>
      <c r="S30" s="16">
        <v>10</v>
      </c>
      <c r="T30" s="17">
        <v>7.5000000000000002E-4</v>
      </c>
      <c r="U30" s="17">
        <v>200</v>
      </c>
      <c r="V30" s="18">
        <v>6658</v>
      </c>
      <c r="W30" s="18">
        <f>V30/U30</f>
        <v>33.29</v>
      </c>
      <c r="X30" s="87">
        <v>1.5935170342910437E-8</v>
      </c>
      <c r="Y30" s="19">
        <v>10</v>
      </c>
      <c r="Z30" s="20">
        <v>1E-3</v>
      </c>
      <c r="AA30" s="20">
        <v>200</v>
      </c>
      <c r="AB30" s="20">
        <v>6668</v>
      </c>
      <c r="AC30" s="39">
        <f>AB30/AA30</f>
        <v>33.340000000000003</v>
      </c>
      <c r="AD30" s="87">
        <v>1.167631764578769E-7</v>
      </c>
    </row>
    <row r="31" spans="1:31" x14ac:dyDescent="0.35">
      <c r="A31" s="21">
        <v>100</v>
      </c>
      <c r="B31" s="22">
        <v>2.5000000000000001E-4</v>
      </c>
      <c r="C31" s="22">
        <v>200</v>
      </c>
      <c r="D31" s="22">
        <v>66666</v>
      </c>
      <c r="E31" s="34">
        <f t="shared" si="6"/>
        <v>333.33</v>
      </c>
      <c r="F31" s="87">
        <v>-3.0153963731136914E-8</v>
      </c>
      <c r="G31" s="11">
        <v>100</v>
      </c>
      <c r="H31" s="12">
        <v>3.7500000000000001E-4</v>
      </c>
      <c r="I31" s="12">
        <v>200</v>
      </c>
      <c r="J31" s="13">
        <v>66669</v>
      </c>
      <c r="K31" s="13">
        <f>J31/I31</f>
        <v>333.34500000000003</v>
      </c>
      <c r="L31" s="87">
        <v>2.2148128988209082E-8</v>
      </c>
      <c r="M31" s="14">
        <v>100</v>
      </c>
      <c r="N31" s="15">
        <v>5.0000000000000001E-4</v>
      </c>
      <c r="O31" s="15">
        <v>200</v>
      </c>
      <c r="P31" s="15">
        <v>66669</v>
      </c>
      <c r="Q31" s="37">
        <f>P31/O31</f>
        <v>333.34500000000003</v>
      </c>
      <c r="R31" s="87">
        <v>-1.3769891317646079E-8</v>
      </c>
      <c r="S31" s="16">
        <v>100</v>
      </c>
      <c r="T31" s="17">
        <v>7.5000000000000002E-4</v>
      </c>
      <c r="U31" s="17">
        <v>200</v>
      </c>
      <c r="V31" s="18">
        <v>66663</v>
      </c>
      <c r="W31" s="18">
        <f>V31/U31</f>
        <v>333.315</v>
      </c>
      <c r="X31" s="87">
        <v>-1.4085877853799447E-8</v>
      </c>
      <c r="Y31" s="19">
        <v>100</v>
      </c>
      <c r="Z31" s="20">
        <v>1E-3</v>
      </c>
      <c r="AA31" s="20">
        <v>200</v>
      </c>
      <c r="AB31" s="20">
        <v>66672</v>
      </c>
      <c r="AC31" s="39">
        <f>AB31/AA31</f>
        <v>333.36</v>
      </c>
      <c r="AD31" s="87">
        <v>-7.2651421663033249E-8</v>
      </c>
    </row>
    <row r="32" spans="1:31" ht="15" thickBot="1" x14ac:dyDescent="0.4">
      <c r="A32" s="24">
        <v>1000</v>
      </c>
      <c r="B32" s="25">
        <v>2.5000000000000001E-4</v>
      </c>
      <c r="C32" s="25">
        <v>200</v>
      </c>
      <c r="D32" s="25">
        <v>666685</v>
      </c>
      <c r="E32" s="53">
        <f t="shared" si="6"/>
        <v>3333.4250000000002</v>
      </c>
      <c r="F32" s="89">
        <v>2.8958778297609032E-9</v>
      </c>
      <c r="G32" s="26">
        <v>1000</v>
      </c>
      <c r="H32" s="27">
        <v>3.7500000000000001E-4</v>
      </c>
      <c r="I32" s="27">
        <v>200</v>
      </c>
      <c r="J32" s="27">
        <v>666693</v>
      </c>
      <c r="K32" s="43">
        <f>J32/I32</f>
        <v>3333.4650000000001</v>
      </c>
      <c r="L32" s="89">
        <v>3.7271490297445262E-10</v>
      </c>
      <c r="M32" s="28">
        <v>1000</v>
      </c>
      <c r="N32" s="29">
        <v>5.0000000000000001E-4</v>
      </c>
      <c r="O32" s="29">
        <v>200</v>
      </c>
      <c r="P32" s="29">
        <v>666680</v>
      </c>
      <c r="Q32" s="54">
        <f>P32/O32</f>
        <v>3333.4</v>
      </c>
      <c r="R32" s="89">
        <v>1.6717703870216354E-8</v>
      </c>
      <c r="S32" s="30">
        <v>1000</v>
      </c>
      <c r="T32" s="31">
        <v>7.5000000000000002E-4</v>
      </c>
      <c r="U32" s="31">
        <v>200</v>
      </c>
      <c r="V32" s="31">
        <v>666679</v>
      </c>
      <c r="W32" s="55">
        <f>V32/U32</f>
        <v>3333.395</v>
      </c>
      <c r="X32" s="89">
        <v>1.3915444164161302E-8</v>
      </c>
      <c r="Y32" s="32">
        <v>1000</v>
      </c>
      <c r="Z32" s="33">
        <v>1E-3</v>
      </c>
      <c r="AA32" s="33">
        <v>200</v>
      </c>
      <c r="AB32" s="33">
        <v>666717</v>
      </c>
      <c r="AC32" s="56">
        <f>AB32/AA32</f>
        <v>3333.585</v>
      </c>
      <c r="AD32" s="89">
        <v>-1.9019107012380301E-8</v>
      </c>
    </row>
    <row r="33" spans="1:31" x14ac:dyDescent="0.35">
      <c r="A33" s="9">
        <v>0.1</v>
      </c>
      <c r="B33" s="10">
        <v>2.5000000000000001E-4</v>
      </c>
      <c r="C33" s="10">
        <v>175</v>
      </c>
      <c r="D33" s="34">
        <v>61</v>
      </c>
      <c r="E33" s="34">
        <f t="shared" si="6"/>
        <v>0.34857142857142859</v>
      </c>
      <c r="F33" s="90">
        <v>1.1757122464571935E-7</v>
      </c>
      <c r="G33" s="11">
        <v>0.1</v>
      </c>
      <c r="H33" s="12">
        <v>3.7500000000000001E-4</v>
      </c>
      <c r="I33" s="12">
        <v>175</v>
      </c>
      <c r="J33" s="13">
        <v>59</v>
      </c>
      <c r="K33" s="13">
        <f>J33/I33</f>
        <v>0.33714285714285713</v>
      </c>
      <c r="L33" s="87">
        <v>-3.7253881372044235E-7</v>
      </c>
      <c r="M33" s="14">
        <v>0.1</v>
      </c>
      <c r="N33" s="15">
        <v>5.0000000000000001E-4</v>
      </c>
      <c r="O33" s="36">
        <v>175</v>
      </c>
      <c r="P33" s="37">
        <v>59</v>
      </c>
      <c r="Q33" s="37">
        <f>P33/O33</f>
        <v>0.33714285714285713</v>
      </c>
      <c r="R33" s="23">
        <v>8.7828639595149933E-7</v>
      </c>
      <c r="S33" s="16">
        <v>0.1</v>
      </c>
      <c r="T33" s="17">
        <v>7.5000000000000002E-4</v>
      </c>
      <c r="U33" s="17">
        <v>175</v>
      </c>
      <c r="V33" s="18">
        <v>59</v>
      </c>
      <c r="W33" s="18">
        <f>V33/U33</f>
        <v>0.33714285714285713</v>
      </c>
      <c r="X33" s="111">
        <v>-1.6441412743371429E-6</v>
      </c>
      <c r="Y33" s="19">
        <v>0.1</v>
      </c>
      <c r="Z33" s="20">
        <v>1E-3</v>
      </c>
      <c r="AA33" s="38">
        <v>175</v>
      </c>
      <c r="AB33" s="39">
        <v>59</v>
      </c>
      <c r="AC33" s="39">
        <f>AB33/AA33</f>
        <v>0.33714285714285713</v>
      </c>
      <c r="AD33" s="111">
        <v>-3.1007691371653978E-6</v>
      </c>
    </row>
    <row r="34" spans="1:31" x14ac:dyDescent="0.35">
      <c r="A34" s="21">
        <v>0.3</v>
      </c>
      <c r="B34" s="22">
        <v>2.5000000000000001E-4</v>
      </c>
      <c r="C34" s="22">
        <v>175</v>
      </c>
      <c r="D34" s="22">
        <v>177</v>
      </c>
      <c r="E34" s="34">
        <f t="shared" si="6"/>
        <v>1.0114285714285713</v>
      </c>
      <c r="F34" s="87">
        <v>5.1389927989217853E-7</v>
      </c>
      <c r="G34" s="11">
        <v>0.3</v>
      </c>
      <c r="H34" s="12">
        <v>3.7500000000000001E-4</v>
      </c>
      <c r="I34" s="12">
        <v>175</v>
      </c>
      <c r="J34" s="13">
        <v>176</v>
      </c>
      <c r="K34" s="12">
        <f>J34/I34:I34</f>
        <v>1.0057142857142858</v>
      </c>
      <c r="L34" s="87">
        <v>-6.6120157460068473E-8</v>
      </c>
      <c r="M34" s="14">
        <v>0.3</v>
      </c>
      <c r="N34" s="15">
        <v>5.0000000000000001E-4</v>
      </c>
      <c r="O34" s="15">
        <v>175</v>
      </c>
      <c r="P34" s="37">
        <v>176</v>
      </c>
      <c r="Q34" s="37">
        <f t="shared" ref="Q34:Q35" si="7">P34/O34</f>
        <v>1.0057142857142858</v>
      </c>
      <c r="R34" s="23">
        <v>7.1850412834972151E-7</v>
      </c>
      <c r="S34" s="16">
        <v>0.3</v>
      </c>
      <c r="T34" s="17">
        <v>7.5000000000000002E-4</v>
      </c>
      <c r="U34" s="17">
        <v>175</v>
      </c>
      <c r="V34" s="18">
        <v>176</v>
      </c>
      <c r="W34" s="84">
        <f t="shared" ref="W34:W38" si="8">V34/U34</f>
        <v>1.0057142857142858</v>
      </c>
      <c r="X34" s="79">
        <v>9.6311660808788776E-7</v>
      </c>
      <c r="Y34" s="19">
        <v>0.3</v>
      </c>
      <c r="Z34" s="20">
        <v>1E-3</v>
      </c>
      <c r="AA34" s="20">
        <v>175</v>
      </c>
      <c r="AB34" s="39">
        <v>176</v>
      </c>
      <c r="AC34" s="85">
        <f t="shared" ref="AC34:AC38" si="9">AB34/AA34</f>
        <v>1.0057142857142858</v>
      </c>
      <c r="AD34" s="112">
        <v>-1.357657085667034E-6</v>
      </c>
    </row>
    <row r="35" spans="1:31" x14ac:dyDescent="0.35">
      <c r="A35" s="21">
        <v>0.6</v>
      </c>
      <c r="B35" s="22">
        <v>2.5000000000000001E-4</v>
      </c>
      <c r="C35" s="22">
        <v>175</v>
      </c>
      <c r="D35" s="34">
        <v>352</v>
      </c>
      <c r="E35" s="34">
        <f t="shared" si="6"/>
        <v>2.0114285714285716</v>
      </c>
      <c r="F35" s="87">
        <v>3.2879212627556963E-7</v>
      </c>
      <c r="G35" s="11">
        <v>0.6</v>
      </c>
      <c r="H35" s="12">
        <v>3.7500000000000001E-4</v>
      </c>
      <c r="I35" s="12">
        <v>175</v>
      </c>
      <c r="J35" s="13">
        <v>352</v>
      </c>
      <c r="K35" s="12">
        <f>J35/I35:I35</f>
        <v>2.0114285714285716</v>
      </c>
      <c r="L35" s="87">
        <v>-1.8503024295762741E-7</v>
      </c>
      <c r="M35" s="14">
        <v>0.6</v>
      </c>
      <c r="N35" s="15">
        <v>5.0000000000000001E-4</v>
      </c>
      <c r="O35" s="15">
        <v>175</v>
      </c>
      <c r="P35" s="37">
        <v>352</v>
      </c>
      <c r="Q35" s="37">
        <f t="shared" si="7"/>
        <v>2.0114285714285716</v>
      </c>
      <c r="R35" s="87">
        <v>-3.081656189465954E-7</v>
      </c>
      <c r="S35" s="16">
        <v>0.6</v>
      </c>
      <c r="T35" s="17">
        <v>7.5000000000000002E-4</v>
      </c>
      <c r="U35" s="17">
        <v>175</v>
      </c>
      <c r="V35" s="18">
        <v>350</v>
      </c>
      <c r="W35" s="18">
        <f t="shared" si="8"/>
        <v>2</v>
      </c>
      <c r="X35" s="87">
        <v>3.7763952511969201E-7</v>
      </c>
      <c r="Y35" s="19">
        <v>0.6</v>
      </c>
      <c r="Z35" s="20">
        <v>1E-3</v>
      </c>
      <c r="AA35" s="20">
        <v>175</v>
      </c>
      <c r="AB35" s="39">
        <v>351</v>
      </c>
      <c r="AC35" s="39">
        <f t="shared" si="9"/>
        <v>2.0057142857142858</v>
      </c>
      <c r="AD35" s="87">
        <v>-6.1257382913428154E-8</v>
      </c>
      <c r="AE35" s="67"/>
    </row>
    <row r="36" spans="1:31" x14ac:dyDescent="0.35">
      <c r="A36" s="21">
        <v>1</v>
      </c>
      <c r="B36" s="22">
        <v>2.5000000000000001E-4</v>
      </c>
      <c r="C36" s="22">
        <v>175</v>
      </c>
      <c r="D36" s="34">
        <v>584</v>
      </c>
      <c r="E36" s="34">
        <f t="shared" si="6"/>
        <v>3.3371428571428572</v>
      </c>
      <c r="F36" s="87">
        <v>-2.9293485319420988E-7</v>
      </c>
      <c r="G36" s="11">
        <v>1</v>
      </c>
      <c r="H36" s="12">
        <v>3.7500000000000001E-4</v>
      </c>
      <c r="I36" s="12">
        <v>175</v>
      </c>
      <c r="J36" s="13">
        <v>585</v>
      </c>
      <c r="K36" s="13">
        <f>J36/I36</f>
        <v>3.342857142857143</v>
      </c>
      <c r="L36" s="87">
        <v>-6.4941138944096858E-8</v>
      </c>
      <c r="M36" s="14">
        <v>1</v>
      </c>
      <c r="N36" s="15">
        <v>5.0000000000000001E-4</v>
      </c>
      <c r="O36" s="15">
        <v>175</v>
      </c>
      <c r="P36" s="37">
        <v>585</v>
      </c>
      <c r="Q36" s="37">
        <f>P36/O36</f>
        <v>3.342857142857143</v>
      </c>
      <c r="R36" s="87">
        <v>-7.6132026935594164E-9</v>
      </c>
      <c r="S36" s="16">
        <v>1</v>
      </c>
      <c r="T36" s="17">
        <v>7.5000000000000002E-4</v>
      </c>
      <c r="U36" s="17">
        <v>175</v>
      </c>
      <c r="V36" s="18">
        <v>582</v>
      </c>
      <c r="W36" s="18">
        <f>V36/U36</f>
        <v>3.3257142857142856</v>
      </c>
      <c r="X36" s="111">
        <v>1.2309881311568241E-6</v>
      </c>
      <c r="Y36" s="19">
        <v>1</v>
      </c>
      <c r="Z36" s="20">
        <v>1E-3</v>
      </c>
      <c r="AA36" s="20">
        <v>175</v>
      </c>
      <c r="AB36" s="39">
        <v>574</v>
      </c>
      <c r="AC36" s="39">
        <f>AB36/AA36</f>
        <v>3.28</v>
      </c>
      <c r="AD36" s="87">
        <v>7.9725992660515398E-8</v>
      </c>
    </row>
    <row r="37" spans="1:31" x14ac:dyDescent="0.35">
      <c r="A37" s="22">
        <v>1.8</v>
      </c>
      <c r="B37" s="22">
        <v>2.5000000000000001E-4</v>
      </c>
      <c r="C37" s="22">
        <v>175</v>
      </c>
      <c r="D37" s="34">
        <v>1052</v>
      </c>
      <c r="E37" s="22">
        <f t="shared" si="6"/>
        <v>6.0114285714285716</v>
      </c>
      <c r="F37" s="87">
        <v>-1.270349937493683E-7</v>
      </c>
      <c r="G37" s="11">
        <v>1.8</v>
      </c>
      <c r="H37" s="12">
        <v>3.7500000000000001E-4</v>
      </c>
      <c r="I37" s="12">
        <v>175</v>
      </c>
      <c r="J37" s="13">
        <v>1052</v>
      </c>
      <c r="K37" s="82">
        <f>J37/I37</f>
        <v>6.0114285714285716</v>
      </c>
      <c r="L37" s="91">
        <v>-3.1447588560685061E-7</v>
      </c>
      <c r="M37" s="14">
        <v>1.8</v>
      </c>
      <c r="N37" s="15">
        <v>5.0000000000000001E-4</v>
      </c>
      <c r="O37" s="15">
        <v>175</v>
      </c>
      <c r="P37" s="37">
        <v>1051</v>
      </c>
      <c r="Q37" s="37">
        <f t="shared" ref="Q37:Q38" si="10">P37/O37</f>
        <v>6.0057142857142853</v>
      </c>
      <c r="R37" s="87">
        <v>3.703226226181407E-7</v>
      </c>
      <c r="S37" s="16">
        <v>1.8</v>
      </c>
      <c r="T37" s="17">
        <v>7.5000000000000002E-4</v>
      </c>
      <c r="U37" s="17">
        <v>175</v>
      </c>
      <c r="V37" s="18">
        <v>1050</v>
      </c>
      <c r="W37" s="18">
        <f t="shared" si="8"/>
        <v>6</v>
      </c>
      <c r="X37" s="23">
        <v>-6.8363583821810293E-7</v>
      </c>
      <c r="Y37" s="19">
        <v>1.8</v>
      </c>
      <c r="Z37" s="20">
        <v>1E-3</v>
      </c>
      <c r="AA37" s="20">
        <v>175</v>
      </c>
      <c r="AB37" s="39">
        <v>1051</v>
      </c>
      <c r="AC37" s="85">
        <f t="shared" si="9"/>
        <v>6.0057142857142853</v>
      </c>
      <c r="AD37" s="91">
        <v>1.2401221369006879E-7</v>
      </c>
      <c r="AE37" s="67"/>
    </row>
    <row r="38" spans="1:31" x14ac:dyDescent="0.35">
      <c r="A38" s="22">
        <v>3</v>
      </c>
      <c r="B38" s="22">
        <v>2.5000000000000001E-4</v>
      </c>
      <c r="C38" s="22">
        <v>175</v>
      </c>
      <c r="D38" s="34">
        <v>1751</v>
      </c>
      <c r="E38" s="22">
        <f t="shared" si="6"/>
        <v>10.005714285714285</v>
      </c>
      <c r="F38" s="87">
        <v>-5.6037983225718312E-8</v>
      </c>
      <c r="G38" s="11">
        <v>3</v>
      </c>
      <c r="H38" s="12">
        <v>3.7500000000000001E-4</v>
      </c>
      <c r="I38" s="12">
        <v>175</v>
      </c>
      <c r="J38" s="13">
        <v>1751</v>
      </c>
      <c r="K38" s="13">
        <f>J38/I38</f>
        <v>10.005714285714285</v>
      </c>
      <c r="L38" s="88">
        <v>2.21392830396467E-7</v>
      </c>
      <c r="M38" s="14">
        <v>3</v>
      </c>
      <c r="N38" s="15">
        <v>5.0000000000000001E-4</v>
      </c>
      <c r="O38" s="15">
        <v>175</v>
      </c>
      <c r="P38" s="37">
        <v>1751</v>
      </c>
      <c r="Q38" s="37">
        <f t="shared" si="10"/>
        <v>10.005714285714285</v>
      </c>
      <c r="R38" s="87">
        <v>3.225108586854485E-8</v>
      </c>
      <c r="S38" s="16">
        <v>3</v>
      </c>
      <c r="T38" s="17">
        <v>7.5000000000000002E-4</v>
      </c>
      <c r="U38" s="17">
        <v>175</v>
      </c>
      <c r="V38" s="18">
        <v>1751</v>
      </c>
      <c r="W38" s="18">
        <f t="shared" si="8"/>
        <v>10.005714285714285</v>
      </c>
      <c r="X38" s="23">
        <v>-6.6872317085978654E-7</v>
      </c>
      <c r="Y38" s="19">
        <v>3</v>
      </c>
      <c r="Z38" s="20">
        <v>1E-3</v>
      </c>
      <c r="AA38" s="20">
        <v>175</v>
      </c>
      <c r="AB38" s="39">
        <v>1751</v>
      </c>
      <c r="AC38" s="39">
        <f t="shared" si="9"/>
        <v>10.005714285714285</v>
      </c>
      <c r="AD38" s="87">
        <v>-2.4356967387088808E-7</v>
      </c>
      <c r="AE38" s="67"/>
    </row>
    <row r="39" spans="1:31" x14ac:dyDescent="0.35">
      <c r="A39" s="21">
        <v>10</v>
      </c>
      <c r="B39" s="22">
        <v>2.5000000000000001E-4</v>
      </c>
      <c r="C39" s="22">
        <v>175</v>
      </c>
      <c r="D39" s="34">
        <v>5833</v>
      </c>
      <c r="E39" s="34">
        <f t="shared" si="6"/>
        <v>33.331428571428575</v>
      </c>
      <c r="F39" s="87">
        <v>-2.248573386548569E-8</v>
      </c>
      <c r="G39" s="11">
        <v>10</v>
      </c>
      <c r="H39" s="12">
        <v>3.7500000000000001E-4</v>
      </c>
      <c r="I39" s="12">
        <v>175</v>
      </c>
      <c r="J39" s="13">
        <v>5829</v>
      </c>
      <c r="K39" s="13">
        <f>J39/I39</f>
        <v>33.308571428571426</v>
      </c>
      <c r="L39" s="87">
        <v>-4.4988982991569678E-8</v>
      </c>
      <c r="M39" s="14">
        <v>10</v>
      </c>
      <c r="N39" s="15">
        <v>5.0000000000000001E-4</v>
      </c>
      <c r="O39" s="15">
        <v>175</v>
      </c>
      <c r="P39" s="37">
        <v>5829</v>
      </c>
      <c r="Q39" s="37">
        <f>P39/O39</f>
        <v>33.308571428571426</v>
      </c>
      <c r="R39" s="87">
        <v>8.7496807666606956E-8</v>
      </c>
      <c r="S39" s="16">
        <v>10</v>
      </c>
      <c r="T39" s="17">
        <v>7.5000000000000002E-4</v>
      </c>
      <c r="U39" s="17">
        <v>175</v>
      </c>
      <c r="V39" s="18">
        <v>5831</v>
      </c>
      <c r="W39" s="18">
        <f>V39/U39</f>
        <v>33.32</v>
      </c>
      <c r="X39" s="87">
        <v>-2.6951178281010908E-7</v>
      </c>
      <c r="Y39" s="19">
        <v>10</v>
      </c>
      <c r="Z39" s="20">
        <v>1E-3</v>
      </c>
      <c r="AA39" s="20">
        <v>175</v>
      </c>
      <c r="AB39" s="39">
        <v>5824</v>
      </c>
      <c r="AC39" s="39">
        <f>AB39/AA39</f>
        <v>33.28</v>
      </c>
      <c r="AD39" s="87">
        <v>1.5339802913884424E-8</v>
      </c>
    </row>
    <row r="40" spans="1:31" x14ac:dyDescent="0.35">
      <c r="A40" s="21">
        <v>100</v>
      </c>
      <c r="B40" s="22">
        <v>2.5000000000000001E-4</v>
      </c>
      <c r="C40" s="22">
        <v>175</v>
      </c>
      <c r="D40" s="34">
        <v>58334</v>
      </c>
      <c r="E40" s="34">
        <f t="shared" si="6"/>
        <v>333.33714285714285</v>
      </c>
      <c r="F40" s="87">
        <v>3.6566701379569023E-8</v>
      </c>
      <c r="G40" s="11">
        <v>100</v>
      </c>
      <c r="H40" s="12">
        <v>3.7500000000000001E-4</v>
      </c>
      <c r="I40" s="12">
        <v>175</v>
      </c>
      <c r="J40" s="12">
        <v>58321</v>
      </c>
      <c r="K40" s="13">
        <f>J40/I40</f>
        <v>333.26285714285711</v>
      </c>
      <c r="L40" s="87">
        <v>-1.4872781984503824E-8</v>
      </c>
      <c r="M40" s="14">
        <v>100</v>
      </c>
      <c r="N40" s="15">
        <v>5.0000000000000001E-4</v>
      </c>
      <c r="O40" s="15">
        <v>175</v>
      </c>
      <c r="P40" s="15">
        <v>58326</v>
      </c>
      <c r="Q40" s="37">
        <f>P40/O40</f>
        <v>333.29142857142858</v>
      </c>
      <c r="R40" s="87">
        <v>-2.1293646947970206E-8</v>
      </c>
      <c r="S40" s="16">
        <v>100</v>
      </c>
      <c r="T40" s="17">
        <v>7.5000000000000002E-4</v>
      </c>
      <c r="U40" s="17">
        <v>175</v>
      </c>
      <c r="V40" s="17">
        <v>58327</v>
      </c>
      <c r="W40" s="18">
        <f>V40/U40</f>
        <v>333.29714285714283</v>
      </c>
      <c r="X40" s="87">
        <v>-3.7725424528270426E-8</v>
      </c>
      <c r="Y40" s="19">
        <v>100</v>
      </c>
      <c r="Z40" s="20">
        <v>1E-3</v>
      </c>
      <c r="AA40" s="20">
        <v>175</v>
      </c>
      <c r="AB40" s="20">
        <v>58336</v>
      </c>
      <c r="AC40" s="39">
        <f>AB40/AA40</f>
        <v>333.3485714285714</v>
      </c>
      <c r="AD40" s="87">
        <v>-4.7866294638850183E-8</v>
      </c>
    </row>
    <row r="41" spans="1:31" ht="15" thickBot="1" x14ac:dyDescent="0.4">
      <c r="A41" s="24">
        <v>1000</v>
      </c>
      <c r="B41" s="25">
        <v>2.5000000000000001E-4</v>
      </c>
      <c r="C41" s="25">
        <v>175</v>
      </c>
      <c r="D41" s="34"/>
      <c r="E41" s="53"/>
      <c r="F41" s="87"/>
      <c r="G41" s="26">
        <v>1000</v>
      </c>
      <c r="H41" s="27">
        <v>3.7500000000000001E-4</v>
      </c>
      <c r="I41" s="27">
        <v>175</v>
      </c>
      <c r="J41" s="27"/>
      <c r="K41" s="43"/>
      <c r="L41" s="89"/>
      <c r="M41" s="28">
        <v>1000</v>
      </c>
      <c r="N41" s="29">
        <v>5.0000000000000001E-4</v>
      </c>
      <c r="O41" s="29">
        <v>175</v>
      </c>
      <c r="P41" s="29"/>
      <c r="Q41" s="54"/>
      <c r="R41" s="89"/>
      <c r="S41" s="30">
        <v>1000</v>
      </c>
      <c r="T41" s="31">
        <v>7.5000000000000002E-4</v>
      </c>
      <c r="U41" s="31">
        <v>175</v>
      </c>
      <c r="V41" s="31"/>
      <c r="W41" s="55"/>
      <c r="X41" s="89"/>
      <c r="Y41" s="32">
        <v>1000</v>
      </c>
      <c r="Z41" s="33">
        <v>1E-3</v>
      </c>
      <c r="AA41" s="33">
        <v>175</v>
      </c>
      <c r="AB41" s="33"/>
      <c r="AC41" s="56"/>
      <c r="AD41" s="89"/>
    </row>
    <row r="42" spans="1:31" x14ac:dyDescent="0.35">
      <c r="A42" s="9">
        <v>0.1</v>
      </c>
      <c r="B42" s="10">
        <v>2.5000000000000001E-4</v>
      </c>
      <c r="C42" s="10">
        <v>150</v>
      </c>
      <c r="D42" s="10">
        <v>51</v>
      </c>
      <c r="E42" s="34">
        <f>D42/C42</f>
        <v>0.34</v>
      </c>
      <c r="F42" s="109">
        <v>1.1170135746624068E-6</v>
      </c>
      <c r="G42" s="11">
        <v>0.1</v>
      </c>
      <c r="H42" s="12">
        <v>3.7500000000000001E-4</v>
      </c>
      <c r="I42" s="12">
        <v>150</v>
      </c>
      <c r="J42" s="13">
        <v>50</v>
      </c>
      <c r="K42" s="13">
        <f t="shared" ref="K42:K58" si="11">J42/I42</f>
        <v>0.33333333333333331</v>
      </c>
      <c r="L42" s="111">
        <v>1.5451780712269034E-6</v>
      </c>
      <c r="M42" s="14">
        <v>0.1</v>
      </c>
      <c r="N42" s="15">
        <v>5.0000000000000001E-4</v>
      </c>
      <c r="O42" s="15">
        <v>150</v>
      </c>
      <c r="P42" s="15">
        <v>51</v>
      </c>
      <c r="Q42" s="37">
        <f>P42/O42</f>
        <v>0.34</v>
      </c>
      <c r="R42" s="111">
        <v>-1.3939969834081789E-6</v>
      </c>
      <c r="S42" s="16">
        <v>0.1</v>
      </c>
      <c r="T42" s="17">
        <v>7.5000000000000002E-4</v>
      </c>
      <c r="U42" s="17">
        <v>150</v>
      </c>
      <c r="V42" s="18">
        <v>50</v>
      </c>
      <c r="W42" s="18">
        <f>V42/U42</f>
        <v>0.33333333333333331</v>
      </c>
      <c r="X42" s="87">
        <v>3.8631452580963912E-7</v>
      </c>
      <c r="Y42" s="19">
        <v>0.1</v>
      </c>
      <c r="Z42" s="20">
        <v>1E-3</v>
      </c>
      <c r="AA42" s="20">
        <v>150</v>
      </c>
      <c r="AB42" s="20">
        <v>50</v>
      </c>
      <c r="AC42" s="39">
        <f>AB42/AA42</f>
        <v>0.33333333333333331</v>
      </c>
      <c r="AD42" s="111">
        <v>1.8152380952376241E-6</v>
      </c>
    </row>
    <row r="43" spans="1:31" x14ac:dyDescent="0.35">
      <c r="A43" s="21">
        <v>0.3</v>
      </c>
      <c r="B43" s="22">
        <v>2.5000000000000001E-4</v>
      </c>
      <c r="C43" s="22">
        <v>150</v>
      </c>
      <c r="D43" s="22">
        <v>152</v>
      </c>
      <c r="E43" s="34">
        <f t="shared" ref="E43" si="12">D43/C43</f>
        <v>1.0133333333333334</v>
      </c>
      <c r="F43" s="23">
        <v>6.3981917958731571E-7</v>
      </c>
      <c r="G43" s="11">
        <v>0.3</v>
      </c>
      <c r="H43" s="12">
        <v>3.7500000000000001E-4</v>
      </c>
      <c r="I43" s="12">
        <v>150</v>
      </c>
      <c r="J43" s="13">
        <v>151</v>
      </c>
      <c r="K43" s="82">
        <f t="shared" si="11"/>
        <v>1.0066666666666666</v>
      </c>
      <c r="L43" s="92">
        <v>-1.0119443026716676E-7</v>
      </c>
      <c r="M43" s="14">
        <v>0.3</v>
      </c>
      <c r="N43" s="15">
        <v>5.0000000000000001E-4</v>
      </c>
      <c r="O43" s="15">
        <v>150</v>
      </c>
      <c r="P43" s="37">
        <v>150</v>
      </c>
      <c r="Q43" s="83">
        <f t="shared" ref="Q43:Q44" si="13">P43/O43</f>
        <v>1</v>
      </c>
      <c r="R43" s="79">
        <v>9.7363376846255196E-7</v>
      </c>
      <c r="S43" s="16">
        <v>0.3</v>
      </c>
      <c r="T43" s="17">
        <v>7.5000000000000002E-4</v>
      </c>
      <c r="U43" s="17">
        <v>150</v>
      </c>
      <c r="V43" s="18">
        <v>151</v>
      </c>
      <c r="W43" s="84">
        <f t="shared" ref="W43:W47" si="14">V43/U43</f>
        <v>1.0066666666666666</v>
      </c>
      <c r="X43" s="113">
        <v>1.6832299874597463E-6</v>
      </c>
      <c r="Y43" s="19">
        <v>0.3</v>
      </c>
      <c r="Z43" s="20">
        <v>1E-3</v>
      </c>
      <c r="AA43" s="20">
        <v>150</v>
      </c>
      <c r="AB43" s="39">
        <v>151</v>
      </c>
      <c r="AC43" s="39">
        <f t="shared" ref="AC43:AC47" si="15">AB43/AA43</f>
        <v>1.0066666666666666</v>
      </c>
      <c r="AD43" s="88">
        <v>-4.3372802782754706E-7</v>
      </c>
      <c r="AE43" s="67"/>
    </row>
    <row r="44" spans="1:31" x14ac:dyDescent="0.35">
      <c r="A44" s="21">
        <v>0.6</v>
      </c>
      <c r="B44" s="22">
        <v>2.5000000000000001E-4</v>
      </c>
      <c r="C44" s="22">
        <v>150</v>
      </c>
      <c r="D44" s="34">
        <v>302</v>
      </c>
      <c r="E44" s="81">
        <f t="shared" ref="E44:E58" si="16">D44/C44</f>
        <v>2.0133333333333332</v>
      </c>
      <c r="F44" s="87">
        <v>3.2216385180612699E-7</v>
      </c>
      <c r="G44" s="11">
        <v>0.6</v>
      </c>
      <c r="H44" s="12">
        <v>3.7500000000000001E-4</v>
      </c>
      <c r="I44" s="12">
        <v>150</v>
      </c>
      <c r="J44" s="13">
        <v>302</v>
      </c>
      <c r="K44" s="82">
        <f t="shared" si="11"/>
        <v>2.0133333333333332</v>
      </c>
      <c r="L44" s="92">
        <v>-7.6008229268213974E-8</v>
      </c>
      <c r="M44" s="14">
        <v>0.6</v>
      </c>
      <c r="N44" s="15">
        <v>5.0000000000000001E-4</v>
      </c>
      <c r="O44" s="15">
        <v>150</v>
      </c>
      <c r="P44" s="37">
        <v>301</v>
      </c>
      <c r="Q44" s="37">
        <f t="shared" si="13"/>
        <v>2.0066666666666668</v>
      </c>
      <c r="R44" s="87">
        <v>-3.8075558657184952E-7</v>
      </c>
      <c r="S44" s="16">
        <v>0.6</v>
      </c>
      <c r="T44" s="17">
        <v>7.5000000000000002E-4</v>
      </c>
      <c r="U44" s="17">
        <v>150</v>
      </c>
      <c r="V44" s="18">
        <v>301</v>
      </c>
      <c r="W44" s="18">
        <f t="shared" si="14"/>
        <v>2.0066666666666668</v>
      </c>
      <c r="X44" s="111">
        <v>1.3812801573552417E-6</v>
      </c>
      <c r="Y44" s="19">
        <v>0.6</v>
      </c>
      <c r="Z44" s="20">
        <v>1E-3</v>
      </c>
      <c r="AA44" s="20">
        <v>150</v>
      </c>
      <c r="AB44" s="39">
        <v>302</v>
      </c>
      <c r="AC44" s="85">
        <f t="shared" si="15"/>
        <v>2.0133333333333332</v>
      </c>
      <c r="AD44" s="113">
        <v>-2.0293398563063929E-6</v>
      </c>
      <c r="AE44" s="67"/>
    </row>
    <row r="45" spans="1:31" x14ac:dyDescent="0.35">
      <c r="A45" s="21">
        <v>1</v>
      </c>
      <c r="B45" s="22">
        <v>2.5000000000000001E-4</v>
      </c>
      <c r="C45" s="22">
        <v>150</v>
      </c>
      <c r="D45" s="22">
        <v>501</v>
      </c>
      <c r="E45" s="34">
        <f t="shared" si="16"/>
        <v>3.34</v>
      </c>
      <c r="F45" s="87">
        <v>9.6406708496313248E-8</v>
      </c>
      <c r="G45" s="11">
        <v>1</v>
      </c>
      <c r="H45" s="12">
        <v>3.7500000000000001E-4</v>
      </c>
      <c r="I45" s="12">
        <v>150</v>
      </c>
      <c r="J45" s="13">
        <v>497</v>
      </c>
      <c r="K45" s="13">
        <f t="shared" si="11"/>
        <v>3.3133333333333335</v>
      </c>
      <c r="L45" s="87">
        <v>-2.7053303106828966E-7</v>
      </c>
      <c r="M45" s="14">
        <v>1</v>
      </c>
      <c r="N45" s="15">
        <v>5.0000000000000001E-4</v>
      </c>
      <c r="O45" s="15">
        <v>150</v>
      </c>
      <c r="P45" s="15">
        <v>500</v>
      </c>
      <c r="Q45" s="37">
        <f>P45/O45</f>
        <v>3.3333333333333335</v>
      </c>
      <c r="R45" s="23">
        <v>-9.2257985032075108E-7</v>
      </c>
      <c r="S45" s="16">
        <v>1</v>
      </c>
      <c r="T45" s="17">
        <v>7.5000000000000002E-4</v>
      </c>
      <c r="U45" s="17">
        <v>150</v>
      </c>
      <c r="V45" s="18">
        <v>500</v>
      </c>
      <c r="W45" s="18">
        <f>V45/U45</f>
        <v>3.3333333333333335</v>
      </c>
      <c r="X45" s="111">
        <v>-1.5601702406818295E-6</v>
      </c>
      <c r="Y45" s="19">
        <v>1</v>
      </c>
      <c r="Z45" s="20">
        <v>1E-3</v>
      </c>
      <c r="AA45" s="20">
        <v>150</v>
      </c>
      <c r="AB45" s="20">
        <v>495</v>
      </c>
      <c r="AC45" s="39">
        <f>AB45/AA45</f>
        <v>3.3</v>
      </c>
      <c r="AD45" s="87">
        <v>-1.6565089315596054E-7</v>
      </c>
    </row>
    <row r="46" spans="1:31" x14ac:dyDescent="0.35">
      <c r="A46" s="22">
        <v>1.8</v>
      </c>
      <c r="B46" s="22">
        <v>2.5000000000000001E-4</v>
      </c>
      <c r="C46" s="22">
        <v>150</v>
      </c>
      <c r="D46" s="34">
        <v>902</v>
      </c>
      <c r="E46" s="81">
        <f t="shared" si="16"/>
        <v>6.0133333333333336</v>
      </c>
      <c r="F46" s="87">
        <v>-1.1195346826335541E-7</v>
      </c>
      <c r="G46" s="11">
        <v>1.8</v>
      </c>
      <c r="H46" s="12">
        <v>3.7500000000000001E-4</v>
      </c>
      <c r="I46" s="12">
        <v>150</v>
      </c>
      <c r="J46" s="13">
        <v>902</v>
      </c>
      <c r="K46" s="13">
        <f t="shared" si="11"/>
        <v>6.0133333333333336</v>
      </c>
      <c r="L46" s="87">
        <v>-2.6485569957650684E-7</v>
      </c>
      <c r="M46" s="14">
        <v>1.8</v>
      </c>
      <c r="N46" s="15">
        <v>5.0000000000000001E-4</v>
      </c>
      <c r="O46" s="15">
        <v>150</v>
      </c>
      <c r="P46" s="37">
        <v>902</v>
      </c>
      <c r="Q46" s="37">
        <f t="shared" ref="Q46:Q47" si="17">P46/O46</f>
        <v>6.0133333333333336</v>
      </c>
      <c r="R46" s="87">
        <v>-1.1485882504345844E-7</v>
      </c>
      <c r="S46" s="16">
        <v>1.8</v>
      </c>
      <c r="T46" s="17">
        <v>7.5000000000000002E-4</v>
      </c>
      <c r="U46" s="17">
        <v>150</v>
      </c>
      <c r="V46" s="18">
        <v>900</v>
      </c>
      <c r="W46" s="84">
        <f t="shared" si="14"/>
        <v>6</v>
      </c>
      <c r="X46" s="113">
        <v>-1.0243955358966889E-6</v>
      </c>
      <c r="Y46" s="19">
        <v>1.8</v>
      </c>
      <c r="Z46" s="20">
        <v>1E-3</v>
      </c>
      <c r="AA46" s="20">
        <v>150</v>
      </c>
      <c r="AB46" s="39">
        <v>900</v>
      </c>
      <c r="AC46" s="39">
        <f t="shared" si="15"/>
        <v>6</v>
      </c>
      <c r="AD46" s="88">
        <v>4.4266958604605616E-7</v>
      </c>
      <c r="AE46" s="67"/>
    </row>
    <row r="47" spans="1:31" x14ac:dyDescent="0.35">
      <c r="A47" s="22">
        <v>3</v>
      </c>
      <c r="B47" s="22">
        <v>2.5000000000000001E-4</v>
      </c>
      <c r="C47" s="22">
        <v>150</v>
      </c>
      <c r="D47" s="34">
        <v>1501</v>
      </c>
      <c r="E47" s="22">
        <f t="shared" si="16"/>
        <v>10.006666666666666</v>
      </c>
      <c r="F47" s="87">
        <v>-1.5177785864274635E-7</v>
      </c>
      <c r="G47" s="11">
        <v>3</v>
      </c>
      <c r="H47" s="12">
        <v>3.7500000000000001E-4</v>
      </c>
      <c r="I47" s="12">
        <v>150</v>
      </c>
      <c r="J47" s="13">
        <v>1500</v>
      </c>
      <c r="K47" s="13">
        <f t="shared" si="11"/>
        <v>10</v>
      </c>
      <c r="L47" s="87">
        <v>7.1753187747295914E-8</v>
      </c>
      <c r="M47" s="14">
        <v>3</v>
      </c>
      <c r="N47" s="15">
        <v>5.0000000000000001E-4</v>
      </c>
      <c r="O47" s="15">
        <v>150</v>
      </c>
      <c r="P47" s="37">
        <v>1500</v>
      </c>
      <c r="Q47" s="83">
        <f t="shared" si="17"/>
        <v>10</v>
      </c>
      <c r="R47" s="91">
        <v>1.2231811105510953E-7</v>
      </c>
      <c r="S47" s="16">
        <v>3</v>
      </c>
      <c r="T47" s="17">
        <v>7.5000000000000002E-4</v>
      </c>
      <c r="U47" s="17">
        <v>150</v>
      </c>
      <c r="V47" s="18">
        <v>1501</v>
      </c>
      <c r="W47" s="18">
        <f t="shared" si="14"/>
        <v>10.006666666666666</v>
      </c>
      <c r="X47" s="87">
        <v>1.0231082999276697E-7</v>
      </c>
      <c r="Y47" s="19">
        <v>3</v>
      </c>
      <c r="Z47" s="20">
        <v>1E-3</v>
      </c>
      <c r="AA47" s="20">
        <v>150</v>
      </c>
      <c r="AB47" s="39">
        <v>1502</v>
      </c>
      <c r="AC47" s="85">
        <f t="shared" si="15"/>
        <v>10.013333333333334</v>
      </c>
      <c r="AD47" s="91">
        <v>3.1779354188369774E-7</v>
      </c>
      <c r="AE47" s="67"/>
    </row>
    <row r="48" spans="1:31" x14ac:dyDescent="0.35">
      <c r="A48" s="21">
        <v>10</v>
      </c>
      <c r="B48" s="22">
        <v>2.5000000000000001E-4</v>
      </c>
      <c r="C48" s="22">
        <v>150</v>
      </c>
      <c r="D48" s="22">
        <v>4998</v>
      </c>
      <c r="E48" s="34">
        <f t="shared" si="16"/>
        <v>33.32</v>
      </c>
      <c r="F48" s="87">
        <v>8.1906808917313731E-8</v>
      </c>
      <c r="G48" s="11">
        <v>10</v>
      </c>
      <c r="H48" s="12">
        <v>3.7500000000000001E-4</v>
      </c>
      <c r="I48" s="12">
        <v>150</v>
      </c>
      <c r="J48" s="13">
        <v>4992</v>
      </c>
      <c r="K48" s="13">
        <f t="shared" si="11"/>
        <v>33.28</v>
      </c>
      <c r="L48" s="87">
        <v>5.5709971262023522E-8</v>
      </c>
      <c r="M48" s="14">
        <v>10</v>
      </c>
      <c r="N48" s="15">
        <v>5.0000000000000001E-4</v>
      </c>
      <c r="O48" s="15">
        <v>150</v>
      </c>
      <c r="P48" s="15">
        <v>5001</v>
      </c>
      <c r="Q48" s="37">
        <f>P48/O48</f>
        <v>33.340000000000003</v>
      </c>
      <c r="R48" s="87">
        <v>-1.2729314672492799E-7</v>
      </c>
      <c r="S48" s="16">
        <v>10</v>
      </c>
      <c r="T48" s="17">
        <v>7.5000000000000002E-4</v>
      </c>
      <c r="U48" s="17">
        <v>150</v>
      </c>
      <c r="V48" s="18">
        <v>4988</v>
      </c>
      <c r="W48" s="18">
        <f>V48/U48</f>
        <v>33.25333333333333</v>
      </c>
      <c r="X48" s="87">
        <v>2.796004249858979E-7</v>
      </c>
      <c r="Y48" s="19">
        <v>10</v>
      </c>
      <c r="Z48" s="20">
        <v>1E-3</v>
      </c>
      <c r="AA48" s="20">
        <v>150</v>
      </c>
      <c r="AB48" s="20">
        <v>4984</v>
      </c>
      <c r="AC48" s="39">
        <f>AB48/AA48</f>
        <v>33.226666666666667</v>
      </c>
      <c r="AD48" s="87">
        <v>4.5024826213518809E-7</v>
      </c>
    </row>
    <row r="49" spans="1:31" x14ac:dyDescent="0.35">
      <c r="A49" s="21">
        <v>100</v>
      </c>
      <c r="B49" s="22">
        <v>2.5000000000000001E-4</v>
      </c>
      <c r="C49" s="22">
        <v>150</v>
      </c>
      <c r="D49" s="22">
        <v>50007</v>
      </c>
      <c r="E49" s="34">
        <f t="shared" si="16"/>
        <v>333.38</v>
      </c>
      <c r="F49" s="87">
        <v>-7.9293779331938521E-9</v>
      </c>
      <c r="G49" s="11">
        <v>100</v>
      </c>
      <c r="H49" s="12">
        <v>3.7500000000000001E-4</v>
      </c>
      <c r="I49" s="12">
        <v>150</v>
      </c>
      <c r="J49" s="13">
        <v>49994</v>
      </c>
      <c r="K49" s="13">
        <f t="shared" si="11"/>
        <v>333.29333333333335</v>
      </c>
      <c r="L49" s="87">
        <v>6.8447085585762996E-8</v>
      </c>
      <c r="M49" s="14">
        <v>100</v>
      </c>
      <c r="N49" s="15">
        <v>5.0000000000000001E-4</v>
      </c>
      <c r="O49" s="15">
        <v>150</v>
      </c>
      <c r="P49" s="15">
        <v>49996</v>
      </c>
      <c r="Q49" s="37">
        <f>P49/O49</f>
        <v>333.30666666666667</v>
      </c>
      <c r="R49" s="87">
        <v>4.5826963691464503E-8</v>
      </c>
      <c r="S49" s="16">
        <v>100</v>
      </c>
      <c r="T49" s="17">
        <v>7.5000000000000002E-4</v>
      </c>
      <c r="U49" s="17">
        <v>150</v>
      </c>
      <c r="V49" s="18">
        <v>49977</v>
      </c>
      <c r="W49" s="18">
        <f>V49/U49</f>
        <v>333.18</v>
      </c>
      <c r="X49" s="87">
        <v>3.6534124733864761E-8</v>
      </c>
      <c r="Y49" s="19">
        <v>100</v>
      </c>
      <c r="Z49" s="20">
        <v>1E-3</v>
      </c>
      <c r="AA49" s="20">
        <v>150</v>
      </c>
      <c r="AB49" s="20">
        <v>49966</v>
      </c>
      <c r="AC49" s="39">
        <f>AB49/AA49</f>
        <v>333.10666666666668</v>
      </c>
      <c r="AD49" s="87">
        <v>-3.0173030650990439E-8</v>
      </c>
    </row>
    <row r="50" spans="1:31" ht="15" thickBot="1" x14ac:dyDescent="0.4">
      <c r="A50" s="24">
        <v>1000</v>
      </c>
      <c r="B50" s="25">
        <v>2.5000000000000001E-4</v>
      </c>
      <c r="C50" s="25">
        <v>150</v>
      </c>
      <c r="D50" s="25">
        <v>500315</v>
      </c>
      <c r="E50" s="53">
        <f t="shared" si="16"/>
        <v>3335.4333333333334</v>
      </c>
      <c r="F50" s="89">
        <v>6.2329778882236106E-9</v>
      </c>
      <c r="G50" s="26">
        <v>1000</v>
      </c>
      <c r="H50" s="27">
        <v>3.7500000000000001E-4</v>
      </c>
      <c r="I50" s="27">
        <v>150</v>
      </c>
      <c r="J50" s="27">
        <v>500382</v>
      </c>
      <c r="K50" s="43">
        <f t="shared" si="11"/>
        <v>3335.88</v>
      </c>
      <c r="L50" s="89">
        <v>-2.9680273818406668E-9</v>
      </c>
      <c r="M50" s="28">
        <v>1000</v>
      </c>
      <c r="N50" s="29">
        <v>5.0000000000000001E-4</v>
      </c>
      <c r="O50" s="29">
        <v>150</v>
      </c>
      <c r="P50" s="29">
        <v>501648</v>
      </c>
      <c r="Q50" s="54">
        <f>P50/O50</f>
        <v>3344.32</v>
      </c>
      <c r="R50" s="89">
        <v>2.0728465354380193E-8</v>
      </c>
      <c r="S50" s="30">
        <v>1000</v>
      </c>
      <c r="T50" s="31">
        <v>7.5000000000000002E-4</v>
      </c>
      <c r="U50" s="31">
        <v>150</v>
      </c>
      <c r="V50" s="31">
        <v>500474</v>
      </c>
      <c r="W50" s="55">
        <f>V50/U50</f>
        <v>3336.4933333333333</v>
      </c>
      <c r="X50" s="89">
        <v>5.7198538328315463E-8</v>
      </c>
      <c r="Y50" s="32">
        <v>1000</v>
      </c>
      <c r="Z50" s="33">
        <v>1E-3</v>
      </c>
      <c r="AA50" s="33">
        <v>150</v>
      </c>
      <c r="AB50" s="33">
        <v>499655</v>
      </c>
      <c r="AC50" s="56">
        <f>AB50/AA50</f>
        <v>3331.0333333333333</v>
      </c>
      <c r="AD50" s="89">
        <v>-2.390486186127355E-8</v>
      </c>
    </row>
    <row r="51" spans="1:31" x14ac:dyDescent="0.35">
      <c r="A51" s="9">
        <v>0.1</v>
      </c>
      <c r="B51" s="10">
        <v>2.5000000000000001E-4</v>
      </c>
      <c r="C51" s="10">
        <v>125</v>
      </c>
      <c r="D51" s="34">
        <v>42</v>
      </c>
      <c r="E51" s="34">
        <f t="shared" si="16"/>
        <v>0.33600000000000002</v>
      </c>
      <c r="F51" s="87">
        <v>2.5734931454631191E-7</v>
      </c>
      <c r="G51" s="11">
        <v>0.1</v>
      </c>
      <c r="H51" s="12">
        <v>3.7500000000000001E-4</v>
      </c>
      <c r="I51" s="12">
        <v>125</v>
      </c>
      <c r="J51" s="13">
        <v>42</v>
      </c>
      <c r="K51" s="13">
        <f t="shared" si="11"/>
        <v>0.33600000000000002</v>
      </c>
      <c r="L51" s="87">
        <v>-1.2920836165948176E-7</v>
      </c>
      <c r="M51" s="14">
        <v>0.1</v>
      </c>
      <c r="N51" s="15">
        <v>5.0000000000000001E-4</v>
      </c>
      <c r="O51" s="36">
        <v>125</v>
      </c>
      <c r="P51" s="37">
        <v>42</v>
      </c>
      <c r="Q51" s="37">
        <f>P51/O51</f>
        <v>0.33600000000000002</v>
      </c>
      <c r="R51" s="111">
        <v>1.1971813039966149E-6</v>
      </c>
      <c r="S51" s="16">
        <v>0.1</v>
      </c>
      <c r="T51" s="17">
        <v>7.5000000000000002E-4</v>
      </c>
      <c r="U51" s="17">
        <v>125</v>
      </c>
      <c r="V51" s="18">
        <v>42</v>
      </c>
      <c r="W51" s="18">
        <f>V51/U51</f>
        <v>0.33600000000000002</v>
      </c>
      <c r="X51" s="111">
        <v>-5.7338604835667118E-6</v>
      </c>
      <c r="Y51" s="19">
        <v>0.1</v>
      </c>
      <c r="Z51" s="20">
        <v>1E-3</v>
      </c>
      <c r="AA51" s="38">
        <v>125</v>
      </c>
      <c r="AB51" s="39">
        <v>43</v>
      </c>
      <c r="AC51" s="39">
        <f>AB51/AA51</f>
        <v>0.34399999999999997</v>
      </c>
      <c r="AD51" s="111">
        <v>-2.7018641679105317E-6</v>
      </c>
    </row>
    <row r="52" spans="1:31" x14ac:dyDescent="0.35">
      <c r="A52" s="21">
        <v>0.3</v>
      </c>
      <c r="B52" s="22">
        <v>2.5000000000000001E-4</v>
      </c>
      <c r="C52" s="22">
        <v>125</v>
      </c>
      <c r="D52" s="22">
        <v>126</v>
      </c>
      <c r="E52" s="81">
        <f t="shared" si="16"/>
        <v>1.008</v>
      </c>
      <c r="F52" s="23">
        <v>8.5286640499821628E-7</v>
      </c>
      <c r="G52" s="11">
        <v>0.3</v>
      </c>
      <c r="H52" s="12">
        <v>3.7500000000000001E-4</v>
      </c>
      <c r="I52" s="12">
        <v>125</v>
      </c>
      <c r="J52" s="13">
        <v>126</v>
      </c>
      <c r="K52" s="82">
        <f t="shared" si="11"/>
        <v>1.008</v>
      </c>
      <c r="L52" s="23">
        <v>-7.4071417543415502E-7</v>
      </c>
      <c r="M52" s="14">
        <v>0.3</v>
      </c>
      <c r="N52" s="15">
        <v>5.0000000000000001E-4</v>
      </c>
      <c r="O52" s="15">
        <v>125</v>
      </c>
      <c r="P52" s="37">
        <v>126</v>
      </c>
      <c r="Q52" s="83">
        <f t="shared" ref="Q52:Q53" si="18">P52/O52</f>
        <v>1.008</v>
      </c>
      <c r="R52" s="113">
        <v>1.3806783655487092E-6</v>
      </c>
      <c r="S52" s="16">
        <v>0.3</v>
      </c>
      <c r="T52" s="17">
        <v>7.5000000000000002E-4</v>
      </c>
      <c r="U52" s="17">
        <v>125</v>
      </c>
      <c r="V52" s="18">
        <v>125</v>
      </c>
      <c r="W52" s="84">
        <f t="shared" ref="W52:W56" si="19">V52/U52</f>
        <v>1</v>
      </c>
      <c r="X52" s="113">
        <v>1.6155875595188004E-6</v>
      </c>
      <c r="Y52" s="19">
        <v>0.3</v>
      </c>
      <c r="Z52" s="20">
        <v>1E-3</v>
      </c>
      <c r="AA52" s="20">
        <v>125</v>
      </c>
      <c r="AB52" s="39">
        <v>126</v>
      </c>
      <c r="AC52" s="39">
        <f t="shared" ref="AC52:AC56" si="20">AB52/AA52</f>
        <v>1.008</v>
      </c>
      <c r="AD52" s="23">
        <v>-5.1581551569699637E-7</v>
      </c>
    </row>
    <row r="53" spans="1:31" x14ac:dyDescent="0.35">
      <c r="A53" s="21">
        <v>0.6</v>
      </c>
      <c r="B53" s="22">
        <v>2.5000000000000001E-4</v>
      </c>
      <c r="C53" s="22">
        <v>125</v>
      </c>
      <c r="D53" s="34">
        <v>251</v>
      </c>
      <c r="E53" s="81">
        <f t="shared" si="16"/>
        <v>2.008</v>
      </c>
      <c r="F53" s="87">
        <v>4.5048082948699533E-7</v>
      </c>
      <c r="G53" s="11">
        <v>0.6</v>
      </c>
      <c r="H53" s="12">
        <v>3.7500000000000001E-4</v>
      </c>
      <c r="I53" s="12">
        <v>125</v>
      </c>
      <c r="J53" s="13">
        <v>251</v>
      </c>
      <c r="K53" s="12">
        <f t="shared" si="11"/>
        <v>2.008</v>
      </c>
      <c r="L53" s="87">
        <v>-6.705914508863791E-8</v>
      </c>
      <c r="M53" s="14">
        <v>0.6</v>
      </c>
      <c r="N53" s="15">
        <v>5.0000000000000001E-4</v>
      </c>
      <c r="O53" s="15">
        <v>125</v>
      </c>
      <c r="P53" s="37">
        <v>252</v>
      </c>
      <c r="Q53" s="83">
        <f t="shared" si="18"/>
        <v>2.016</v>
      </c>
      <c r="R53" s="91">
        <v>-3.7149800601564304E-7</v>
      </c>
      <c r="S53" s="16">
        <v>0.6</v>
      </c>
      <c r="T53" s="17">
        <v>7.5000000000000002E-4</v>
      </c>
      <c r="U53" s="17">
        <v>125</v>
      </c>
      <c r="V53" s="18">
        <v>251</v>
      </c>
      <c r="W53" s="84">
        <f t="shared" si="19"/>
        <v>2.008</v>
      </c>
      <c r="X53" s="113">
        <v>1.0007235701519515E-6</v>
      </c>
      <c r="Y53" s="19">
        <v>0.6</v>
      </c>
      <c r="Z53" s="20">
        <v>1E-3</v>
      </c>
      <c r="AA53" s="20">
        <v>125</v>
      </c>
      <c r="AB53" s="39">
        <v>252</v>
      </c>
      <c r="AC53" s="39">
        <f t="shared" si="20"/>
        <v>2.016</v>
      </c>
      <c r="AD53" s="111">
        <v>-2.6411006561935846E-6</v>
      </c>
      <c r="AE53" s="67"/>
    </row>
    <row r="54" spans="1:31" x14ac:dyDescent="0.35">
      <c r="A54" s="21">
        <v>1</v>
      </c>
      <c r="B54" s="22">
        <v>2.5000000000000001E-4</v>
      </c>
      <c r="C54" s="22">
        <v>125</v>
      </c>
      <c r="D54" s="34">
        <v>417</v>
      </c>
      <c r="E54" s="34">
        <f t="shared" si="16"/>
        <v>3.3359999999999999</v>
      </c>
      <c r="F54" s="87">
        <v>-4.3031856217779023E-7</v>
      </c>
      <c r="G54" s="11">
        <v>1</v>
      </c>
      <c r="H54" s="12">
        <v>3.7500000000000001E-4</v>
      </c>
      <c r="I54" s="12">
        <v>125</v>
      </c>
      <c r="J54" s="13">
        <v>417</v>
      </c>
      <c r="K54" s="13">
        <f t="shared" si="11"/>
        <v>3.3359999999999999</v>
      </c>
      <c r="L54" s="87">
        <v>3.4040791170030467E-7</v>
      </c>
      <c r="M54" s="14">
        <v>1</v>
      </c>
      <c r="N54" s="15">
        <v>5.0000000000000001E-4</v>
      </c>
      <c r="O54" s="15">
        <v>125</v>
      </c>
      <c r="P54" s="37">
        <v>418</v>
      </c>
      <c r="Q54" s="37">
        <f>P54/O54</f>
        <v>3.3439999999999999</v>
      </c>
      <c r="R54" s="87">
        <v>5.3602794523825637E-7</v>
      </c>
      <c r="S54" s="16">
        <v>1</v>
      </c>
      <c r="T54" s="17">
        <v>7.5000000000000002E-4</v>
      </c>
      <c r="U54" s="17">
        <v>125</v>
      </c>
      <c r="V54" s="18">
        <v>416</v>
      </c>
      <c r="W54" s="18">
        <f>V54/U54</f>
        <v>3.3279999999999998</v>
      </c>
      <c r="X54" s="87">
        <v>-7.253207873417958E-8</v>
      </c>
      <c r="Y54" s="19">
        <v>1</v>
      </c>
      <c r="Z54" s="20">
        <v>1E-3</v>
      </c>
      <c r="AA54" s="20">
        <v>125</v>
      </c>
      <c r="AB54" s="39">
        <v>409</v>
      </c>
      <c r="AC54" s="39">
        <f>AB54/AA54</f>
        <v>3.2719999999999998</v>
      </c>
      <c r="AD54" s="87">
        <v>-1.1535522339787661E-7</v>
      </c>
    </row>
    <row r="55" spans="1:31" x14ac:dyDescent="0.35">
      <c r="A55" s="22">
        <v>1.8</v>
      </c>
      <c r="B55" s="22">
        <v>2.5000000000000001E-4</v>
      </c>
      <c r="C55" s="22">
        <v>125</v>
      </c>
      <c r="D55" s="34">
        <v>752</v>
      </c>
      <c r="E55" s="22">
        <f t="shared" si="16"/>
        <v>6.016</v>
      </c>
      <c r="F55" s="88">
        <v>1.1499520164883897E-7</v>
      </c>
      <c r="G55" s="11">
        <v>1.8</v>
      </c>
      <c r="H55" s="12">
        <v>3.7500000000000001E-4</v>
      </c>
      <c r="I55" s="12">
        <v>125</v>
      </c>
      <c r="J55" s="13">
        <v>752</v>
      </c>
      <c r="K55" s="82">
        <f t="shared" si="11"/>
        <v>6.016</v>
      </c>
      <c r="L55" s="87">
        <v>1.2642323233830802E-7</v>
      </c>
      <c r="M55" s="14">
        <v>1.8</v>
      </c>
      <c r="N55" s="15">
        <v>5.0000000000000001E-4</v>
      </c>
      <c r="O55" s="15">
        <v>125</v>
      </c>
      <c r="P55" s="37">
        <v>752</v>
      </c>
      <c r="Q55" s="37">
        <f t="shared" ref="Q55:Q56" si="21">P55/O55</f>
        <v>6.016</v>
      </c>
      <c r="R55" s="87">
        <v>-5.9183590059673389E-8</v>
      </c>
      <c r="S55" s="16">
        <v>1.8</v>
      </c>
      <c r="T55" s="17">
        <v>7.5000000000000002E-4</v>
      </c>
      <c r="U55" s="17">
        <v>125</v>
      </c>
      <c r="V55" s="18">
        <v>751</v>
      </c>
      <c r="W55" s="18">
        <f t="shared" si="19"/>
        <v>6.008</v>
      </c>
      <c r="X55" s="23">
        <v>-7.215627573150879E-7</v>
      </c>
      <c r="Y55" s="19">
        <v>1.8</v>
      </c>
      <c r="Z55" s="20">
        <v>1E-3</v>
      </c>
      <c r="AA55" s="20">
        <v>125</v>
      </c>
      <c r="AB55" s="39">
        <v>751</v>
      </c>
      <c r="AC55" s="85">
        <f t="shared" si="20"/>
        <v>6.008</v>
      </c>
      <c r="AD55" s="92">
        <v>4.0360204934372127E-7</v>
      </c>
    </row>
    <row r="56" spans="1:31" x14ac:dyDescent="0.35">
      <c r="A56" s="22">
        <v>3</v>
      </c>
      <c r="B56" s="22">
        <v>2.5000000000000001E-4</v>
      </c>
      <c r="C56" s="22">
        <v>125</v>
      </c>
      <c r="D56" s="34">
        <v>1251</v>
      </c>
      <c r="E56" s="81">
        <f t="shared" si="16"/>
        <v>10.007999999999999</v>
      </c>
      <c r="F56" s="91">
        <v>-1.1548460409332287E-7</v>
      </c>
      <c r="G56" s="11">
        <v>3</v>
      </c>
      <c r="H56" s="12">
        <v>3.7500000000000001E-4</v>
      </c>
      <c r="I56" s="12">
        <v>125</v>
      </c>
      <c r="J56" s="13">
        <v>1250</v>
      </c>
      <c r="K56" s="82">
        <f t="shared" si="11"/>
        <v>10</v>
      </c>
      <c r="L56" s="91">
        <v>1.7176615477104928E-7</v>
      </c>
      <c r="M56" s="14">
        <v>3</v>
      </c>
      <c r="N56" s="15">
        <v>5.0000000000000001E-4</v>
      </c>
      <c r="O56" s="15">
        <v>125</v>
      </c>
      <c r="P56" s="37">
        <v>1250</v>
      </c>
      <c r="Q56" s="37">
        <f t="shared" si="21"/>
        <v>10</v>
      </c>
      <c r="R56" s="87">
        <v>3.998665033621715E-7</v>
      </c>
      <c r="S56" s="16">
        <v>3</v>
      </c>
      <c r="T56" s="17">
        <v>7.5000000000000002E-4</v>
      </c>
      <c r="U56" s="17">
        <v>125</v>
      </c>
      <c r="V56" s="18">
        <v>1252</v>
      </c>
      <c r="W56" s="18">
        <f t="shared" si="19"/>
        <v>10.016</v>
      </c>
      <c r="X56" s="87">
        <v>2.3379356330353406E-7</v>
      </c>
      <c r="Y56" s="19">
        <v>3</v>
      </c>
      <c r="Z56" s="20">
        <v>1E-3</v>
      </c>
      <c r="AA56" s="20">
        <v>125</v>
      </c>
      <c r="AB56" s="39">
        <v>1252</v>
      </c>
      <c r="AC56" s="39">
        <f t="shared" si="20"/>
        <v>10.016</v>
      </c>
      <c r="AD56" s="87">
        <v>5.3514746550949158E-7</v>
      </c>
      <c r="AE56" s="67"/>
    </row>
    <row r="57" spans="1:31" x14ac:dyDescent="0.35">
      <c r="A57" s="21">
        <v>10</v>
      </c>
      <c r="B57" s="22">
        <v>2.5000000000000001E-4</v>
      </c>
      <c r="C57" s="22">
        <v>125</v>
      </c>
      <c r="D57" s="34">
        <v>4159</v>
      </c>
      <c r="E57" s="34">
        <f t="shared" si="16"/>
        <v>33.271999999999998</v>
      </c>
      <c r="F57" s="87">
        <v>-7.6577385393364342E-9</v>
      </c>
      <c r="G57" s="11">
        <v>10</v>
      </c>
      <c r="H57" s="12">
        <v>3.7500000000000001E-4</v>
      </c>
      <c r="I57" s="12">
        <v>125</v>
      </c>
      <c r="J57" s="13">
        <v>4164</v>
      </c>
      <c r="K57" s="13">
        <f t="shared" si="11"/>
        <v>33.311999999999998</v>
      </c>
      <c r="L57" s="87">
        <v>-2.4618039566563168E-7</v>
      </c>
      <c r="M57" s="14">
        <v>10</v>
      </c>
      <c r="N57" s="15">
        <v>5.0000000000000001E-4</v>
      </c>
      <c r="O57" s="15">
        <v>125</v>
      </c>
      <c r="P57" s="37">
        <v>4166</v>
      </c>
      <c r="Q57" s="37">
        <f>P57/O57</f>
        <v>33.328000000000003</v>
      </c>
      <c r="R57" s="87">
        <v>2.1429803957685399E-7</v>
      </c>
      <c r="S57" s="16">
        <v>10</v>
      </c>
      <c r="T57" s="17">
        <v>7.5000000000000002E-4</v>
      </c>
      <c r="U57" s="17">
        <v>125</v>
      </c>
      <c r="V57" s="18">
        <v>4155</v>
      </c>
      <c r="W57" s="18">
        <f>V57/U57</f>
        <v>33.24</v>
      </c>
      <c r="X57" s="23">
        <v>-7.2138180941368694E-7</v>
      </c>
      <c r="Y57" s="19">
        <v>10</v>
      </c>
      <c r="Z57" s="20">
        <v>1E-3</v>
      </c>
      <c r="AA57" s="20">
        <v>125</v>
      </c>
      <c r="AB57" s="39">
        <v>4152</v>
      </c>
      <c r="AC57" s="39">
        <f>AB57/AA57</f>
        <v>33.216000000000001</v>
      </c>
      <c r="AD57" s="87">
        <v>-4.8283701332951611E-7</v>
      </c>
    </row>
    <row r="58" spans="1:31" x14ac:dyDescent="0.35">
      <c r="A58" s="21">
        <v>100</v>
      </c>
      <c r="B58" s="22">
        <v>2.5000000000000001E-4</v>
      </c>
      <c r="C58" s="22">
        <v>125</v>
      </c>
      <c r="D58" s="34">
        <v>41673</v>
      </c>
      <c r="E58" s="34">
        <f t="shared" si="16"/>
        <v>333.38400000000001</v>
      </c>
      <c r="F58" s="87">
        <v>4.8343753285412784E-8</v>
      </c>
      <c r="G58" s="11">
        <v>100</v>
      </c>
      <c r="H58" s="12">
        <v>3.7500000000000001E-4</v>
      </c>
      <c r="I58" s="12">
        <v>125</v>
      </c>
      <c r="J58" s="13">
        <v>41665</v>
      </c>
      <c r="K58" s="13">
        <f t="shared" si="11"/>
        <v>333.32</v>
      </c>
      <c r="L58" s="87">
        <v>-6.1728997297891351E-11</v>
      </c>
      <c r="M58" s="14">
        <v>100</v>
      </c>
      <c r="N58" s="15">
        <v>5.0000000000000001E-4</v>
      </c>
      <c r="O58" s="15">
        <v>125</v>
      </c>
      <c r="P58" s="37">
        <v>41664</v>
      </c>
      <c r="Q58" s="37">
        <f>P58/O58</f>
        <v>333.31200000000001</v>
      </c>
      <c r="R58" s="87">
        <v>-2.0053483328956034E-8</v>
      </c>
      <c r="S58" s="16">
        <v>100</v>
      </c>
      <c r="T58" s="17">
        <v>7.5000000000000002E-4</v>
      </c>
      <c r="U58" s="17">
        <v>125</v>
      </c>
      <c r="V58" s="18">
        <v>41670</v>
      </c>
      <c r="W58" s="18">
        <f>V58/U58</f>
        <v>333.36</v>
      </c>
      <c r="X58" s="87">
        <v>-9.4396522867360105E-8</v>
      </c>
      <c r="Y58" s="19">
        <v>100</v>
      </c>
      <c r="Z58" s="20">
        <v>1E-3</v>
      </c>
      <c r="AA58" s="20">
        <v>125</v>
      </c>
      <c r="AB58" s="39">
        <v>41668</v>
      </c>
      <c r="AC58" s="39">
        <f>AB58/AA58</f>
        <v>333.34399999999999</v>
      </c>
      <c r="AD58" s="87">
        <v>-1.7445837234790958E-7</v>
      </c>
    </row>
    <row r="59" spans="1:31" ht="15" thickBot="1" x14ac:dyDescent="0.4">
      <c r="A59" s="24">
        <v>1000</v>
      </c>
      <c r="B59" s="25">
        <v>2.5000000000000001E-4</v>
      </c>
      <c r="C59" s="25">
        <v>125</v>
      </c>
      <c r="D59" s="34"/>
      <c r="E59" s="53"/>
      <c r="F59" s="89"/>
      <c r="G59" s="26">
        <v>1000</v>
      </c>
      <c r="H59" s="27">
        <v>3.7500000000000001E-4</v>
      </c>
      <c r="I59" s="27">
        <v>125</v>
      </c>
      <c r="J59" s="13"/>
      <c r="K59" s="43"/>
      <c r="L59" s="89"/>
      <c r="M59" s="28">
        <v>1000</v>
      </c>
      <c r="N59" s="29">
        <v>5.0000000000000001E-4</v>
      </c>
      <c r="O59" s="29">
        <v>125</v>
      </c>
      <c r="P59" s="29"/>
      <c r="Q59" s="54"/>
      <c r="R59" s="89"/>
      <c r="S59" s="30">
        <v>1000</v>
      </c>
      <c r="T59" s="31">
        <v>7.5000000000000002E-4</v>
      </c>
      <c r="U59" s="31">
        <v>125</v>
      </c>
      <c r="V59" s="31"/>
      <c r="W59" s="55"/>
      <c r="X59" s="89"/>
      <c r="Y59" s="32">
        <v>1000</v>
      </c>
      <c r="Z59" s="33">
        <v>1E-3</v>
      </c>
      <c r="AA59" s="33">
        <v>125</v>
      </c>
      <c r="AB59" s="33"/>
      <c r="AC59" s="56"/>
      <c r="AD59" s="89"/>
    </row>
    <row r="60" spans="1:31" x14ac:dyDescent="0.35">
      <c r="A60" s="9">
        <v>0.1</v>
      </c>
      <c r="B60" s="10">
        <v>2.5000000000000001E-4</v>
      </c>
      <c r="C60" s="10">
        <v>100</v>
      </c>
      <c r="D60" s="10">
        <v>33</v>
      </c>
      <c r="E60" s="34">
        <f t="shared" ref="E60:E86" si="22">D60/C60</f>
        <v>0.33</v>
      </c>
      <c r="F60" s="90">
        <v>1.6053921568612127E-7</v>
      </c>
      <c r="G60" s="11">
        <v>0.1</v>
      </c>
      <c r="H60" s="40">
        <v>3.7500000000000001E-4</v>
      </c>
      <c r="I60" s="40">
        <v>100</v>
      </c>
      <c r="J60" s="40">
        <v>33</v>
      </c>
      <c r="K60" s="13">
        <f t="shared" ref="K60:K86" si="23">J60/I60</f>
        <v>0.33</v>
      </c>
      <c r="L60" s="109">
        <v>1.4722593582883777E-6</v>
      </c>
      <c r="M60" s="14">
        <v>0.1</v>
      </c>
      <c r="N60" s="15">
        <v>5.0000000000000001E-4</v>
      </c>
      <c r="O60" s="41">
        <v>100</v>
      </c>
      <c r="P60" s="15">
        <v>34</v>
      </c>
      <c r="Q60" s="37">
        <f>P60/O60</f>
        <v>0.34</v>
      </c>
      <c r="R60" s="111">
        <v>3.2133944486858E-6</v>
      </c>
      <c r="S60" s="16">
        <v>0.1</v>
      </c>
      <c r="T60" s="17">
        <v>7.5000000000000002E-4</v>
      </c>
      <c r="U60" s="42">
        <v>100</v>
      </c>
      <c r="V60" s="17">
        <v>34</v>
      </c>
      <c r="W60" s="18">
        <f>V60/U60</f>
        <v>0.34</v>
      </c>
      <c r="X60" s="111">
        <v>2.1160682454783397E-6</v>
      </c>
      <c r="Y60" s="19">
        <v>0.1</v>
      </c>
      <c r="Z60" s="20">
        <v>1E-3</v>
      </c>
      <c r="AA60" s="20">
        <v>100</v>
      </c>
      <c r="AB60" s="20">
        <v>34</v>
      </c>
      <c r="AC60" s="39">
        <f>AB60/AA60</f>
        <v>0.34</v>
      </c>
      <c r="AD60" s="87">
        <v>2.6666666666478361E-7</v>
      </c>
    </row>
    <row r="61" spans="1:31" x14ac:dyDescent="0.35">
      <c r="A61" s="21">
        <v>0.3</v>
      </c>
      <c r="B61" s="22">
        <v>2.5000000000000001E-4</v>
      </c>
      <c r="C61" s="22">
        <v>100</v>
      </c>
      <c r="D61" s="22">
        <v>101</v>
      </c>
      <c r="E61" s="34">
        <f t="shared" si="22"/>
        <v>1.01</v>
      </c>
      <c r="F61" s="110">
        <v>1.0399967701752817E-6</v>
      </c>
      <c r="G61" s="11">
        <v>0.3</v>
      </c>
      <c r="H61" s="12">
        <v>3.7500000000000001E-4</v>
      </c>
      <c r="I61" s="12">
        <v>100</v>
      </c>
      <c r="J61" s="13">
        <v>101</v>
      </c>
      <c r="K61" s="13">
        <f t="shared" si="23"/>
        <v>1.01</v>
      </c>
      <c r="L61" s="80">
        <v>8.6269111191888036E-7</v>
      </c>
      <c r="M61" s="14">
        <v>0.3</v>
      </c>
      <c r="N61" s="15">
        <v>5.0000000000000001E-4</v>
      </c>
      <c r="O61" s="15">
        <v>100</v>
      </c>
      <c r="P61" s="37">
        <v>101</v>
      </c>
      <c r="Q61" s="83">
        <f t="shared" ref="Q61:Q62" si="24">P61/O61</f>
        <v>1.01</v>
      </c>
      <c r="R61" s="113">
        <v>2.3549706610705982E-6</v>
      </c>
      <c r="S61" s="16">
        <v>0.3</v>
      </c>
      <c r="T61" s="17">
        <v>7.5000000000000002E-4</v>
      </c>
      <c r="U61" s="17">
        <v>100</v>
      </c>
      <c r="V61" s="18">
        <v>100</v>
      </c>
      <c r="W61" s="84">
        <f t="shared" ref="W61:W65" si="25">V61/U61</f>
        <v>1</v>
      </c>
      <c r="X61" s="91">
        <v>1.9734438575065123E-7</v>
      </c>
      <c r="Y61" s="19">
        <v>0.3</v>
      </c>
      <c r="Z61" s="20">
        <v>1E-3</v>
      </c>
      <c r="AA61" s="20">
        <v>100</v>
      </c>
      <c r="AB61" s="39">
        <v>101</v>
      </c>
      <c r="AC61" s="85">
        <f t="shared" ref="AC61:AC65" si="26">AB61/AA61</f>
        <v>1.01</v>
      </c>
      <c r="AD61" s="111">
        <v>-2.8153629267073578E-6</v>
      </c>
    </row>
    <row r="62" spans="1:31" x14ac:dyDescent="0.35">
      <c r="A62" s="21">
        <v>0.6</v>
      </c>
      <c r="B62" s="22">
        <v>2.5000000000000001E-4</v>
      </c>
      <c r="C62" s="22">
        <v>100</v>
      </c>
      <c r="D62" s="34">
        <v>201</v>
      </c>
      <c r="E62" s="34">
        <f t="shared" si="22"/>
        <v>2.0099999999999998</v>
      </c>
      <c r="F62" s="87">
        <v>4.6936802585544823E-7</v>
      </c>
      <c r="G62" s="11">
        <v>0.6</v>
      </c>
      <c r="H62" s="12">
        <v>3.7500000000000001E-4</v>
      </c>
      <c r="I62" s="12">
        <v>100</v>
      </c>
      <c r="J62" s="13">
        <v>201</v>
      </c>
      <c r="K62" s="82">
        <f t="shared" si="23"/>
        <v>2.0099999999999998</v>
      </c>
      <c r="L62" s="87">
        <v>-2.8301020869537297E-7</v>
      </c>
      <c r="M62" s="14">
        <v>0.6</v>
      </c>
      <c r="N62" s="15">
        <v>5.0000000000000001E-4</v>
      </c>
      <c r="O62" s="15">
        <v>100</v>
      </c>
      <c r="P62" s="37">
        <v>202</v>
      </c>
      <c r="Q62" s="83">
        <f t="shared" si="24"/>
        <v>2.02</v>
      </c>
      <c r="R62" s="79">
        <v>-8.4492123109060943E-7</v>
      </c>
      <c r="S62" s="16">
        <v>0.6</v>
      </c>
      <c r="T62" s="17">
        <v>7.5000000000000002E-4</v>
      </c>
      <c r="U62" s="17">
        <v>100</v>
      </c>
      <c r="V62" s="18">
        <v>201</v>
      </c>
      <c r="W62" s="84">
        <f t="shared" si="25"/>
        <v>2.0099999999999998</v>
      </c>
      <c r="X62" s="113">
        <v>1.876614312330105E-6</v>
      </c>
      <c r="Y62" s="19">
        <v>0.6</v>
      </c>
      <c r="Z62" s="20">
        <v>1E-3</v>
      </c>
      <c r="AA62" s="20">
        <v>100</v>
      </c>
      <c r="AB62" s="39">
        <v>202</v>
      </c>
      <c r="AC62" s="85">
        <f t="shared" si="26"/>
        <v>2.02</v>
      </c>
      <c r="AD62" s="113">
        <v>-3.3671685334129258E-6</v>
      </c>
      <c r="AE62" s="67"/>
    </row>
    <row r="63" spans="1:31" x14ac:dyDescent="0.35">
      <c r="A63" s="21">
        <v>1</v>
      </c>
      <c r="B63" s="22">
        <v>2.5000000000000001E-4</v>
      </c>
      <c r="C63" s="22">
        <v>100</v>
      </c>
      <c r="D63" s="22">
        <v>332</v>
      </c>
      <c r="E63" s="34">
        <f t="shared" si="22"/>
        <v>3.32</v>
      </c>
      <c r="F63" s="87">
        <v>1.3130718896314983E-7</v>
      </c>
      <c r="G63" s="11">
        <v>1</v>
      </c>
      <c r="H63" s="12">
        <v>3.7500000000000001E-4</v>
      </c>
      <c r="I63" s="12">
        <v>100</v>
      </c>
      <c r="J63" s="12">
        <v>331</v>
      </c>
      <c r="K63" s="13">
        <f t="shared" si="23"/>
        <v>3.31</v>
      </c>
      <c r="L63" s="87">
        <v>-4.9189893327810987E-7</v>
      </c>
      <c r="M63" s="14">
        <v>1</v>
      </c>
      <c r="N63" s="15">
        <v>5.0000000000000001E-4</v>
      </c>
      <c r="O63" s="15">
        <v>100</v>
      </c>
      <c r="P63" s="15">
        <v>334</v>
      </c>
      <c r="Q63" s="37">
        <f>P63/O63</f>
        <v>3.34</v>
      </c>
      <c r="R63" s="111">
        <v>-2.0417715060658346E-6</v>
      </c>
      <c r="S63" s="16">
        <v>1</v>
      </c>
      <c r="T63" s="17">
        <v>7.5000000000000002E-4</v>
      </c>
      <c r="U63" s="17">
        <v>100</v>
      </c>
      <c r="V63" s="18">
        <v>334</v>
      </c>
      <c r="W63" s="18">
        <f>V63/U63</f>
        <v>3.34</v>
      </c>
      <c r="X63" s="111">
        <v>-1.1542975632695325E-6</v>
      </c>
      <c r="Y63" s="19">
        <v>1</v>
      </c>
      <c r="Z63" s="20">
        <v>1E-3</v>
      </c>
      <c r="AA63" s="20">
        <v>100</v>
      </c>
      <c r="AB63" s="20">
        <v>334</v>
      </c>
      <c r="AC63" s="39">
        <f>AB63/AA63</f>
        <v>3.34</v>
      </c>
      <c r="AD63" s="111">
        <v>-1.5276946443271871E-6</v>
      </c>
    </row>
    <row r="64" spans="1:31" x14ac:dyDescent="0.35">
      <c r="A64" s="22">
        <v>1.8</v>
      </c>
      <c r="B64" s="22">
        <v>2.5000000000000001E-4</v>
      </c>
      <c r="C64" s="22">
        <v>100</v>
      </c>
      <c r="D64" s="34">
        <v>602</v>
      </c>
      <c r="E64" s="22">
        <f t="shared" si="22"/>
        <v>6.02</v>
      </c>
      <c r="F64" s="87">
        <v>2.9315948982403771E-7</v>
      </c>
      <c r="G64" s="11">
        <v>1.8</v>
      </c>
      <c r="H64" s="12">
        <v>3.7500000000000001E-4</v>
      </c>
      <c r="I64" s="12">
        <v>100</v>
      </c>
      <c r="J64" s="13">
        <v>602</v>
      </c>
      <c r="K64" s="82">
        <f t="shared" si="23"/>
        <v>6.02</v>
      </c>
      <c r="L64" s="87">
        <v>4.3332280963927831E-7</v>
      </c>
      <c r="M64" s="14">
        <v>1.8</v>
      </c>
      <c r="N64" s="15">
        <v>5.0000000000000001E-4</v>
      </c>
      <c r="O64" s="15">
        <v>100</v>
      </c>
      <c r="P64" s="37">
        <v>602</v>
      </c>
      <c r="Q64" s="83">
        <f t="shared" ref="Q64:Q65" si="27">P64/O64</f>
        <v>6.02</v>
      </c>
      <c r="R64" s="91">
        <v>-2.2450058671402248E-7</v>
      </c>
      <c r="S64" s="16">
        <v>1.8</v>
      </c>
      <c r="T64" s="17">
        <v>7.5000000000000002E-4</v>
      </c>
      <c r="U64" s="17">
        <v>100</v>
      </c>
      <c r="V64" s="18">
        <v>601</v>
      </c>
      <c r="W64" s="18">
        <f t="shared" si="25"/>
        <v>6.01</v>
      </c>
      <c r="X64" s="23">
        <v>6.7638454621672169E-7</v>
      </c>
      <c r="Y64" s="19">
        <v>1.8</v>
      </c>
      <c r="Z64" s="20">
        <v>1E-3</v>
      </c>
      <c r="AA64" s="20">
        <v>100</v>
      </c>
      <c r="AB64" s="39">
        <v>601</v>
      </c>
      <c r="AC64" s="39">
        <f t="shared" si="26"/>
        <v>6.01</v>
      </c>
      <c r="AD64" s="80">
        <v>-9.7264649494180821E-7</v>
      </c>
      <c r="AE64" s="67"/>
    </row>
    <row r="65" spans="1:31" x14ac:dyDescent="0.35">
      <c r="A65" s="22">
        <v>3</v>
      </c>
      <c r="B65" s="22">
        <v>2.5000000000000001E-4</v>
      </c>
      <c r="C65" s="22">
        <v>100</v>
      </c>
      <c r="D65" s="34">
        <v>1000</v>
      </c>
      <c r="E65" s="22">
        <f t="shared" si="22"/>
        <v>10</v>
      </c>
      <c r="F65" s="87">
        <v>3.6714171136181277E-8</v>
      </c>
      <c r="G65" s="11">
        <v>3</v>
      </c>
      <c r="H65" s="12">
        <v>3.7500000000000001E-4</v>
      </c>
      <c r="I65" s="12">
        <v>100</v>
      </c>
      <c r="J65" s="13">
        <v>1001</v>
      </c>
      <c r="K65" s="13">
        <f t="shared" si="23"/>
        <v>10.01</v>
      </c>
      <c r="L65" s="88">
        <v>-2.2883323723163027E-7</v>
      </c>
      <c r="M65" s="14">
        <v>3</v>
      </c>
      <c r="N65" s="15">
        <v>5.0000000000000001E-4</v>
      </c>
      <c r="O65" s="15">
        <v>100</v>
      </c>
      <c r="P65" s="37">
        <v>1001</v>
      </c>
      <c r="Q65" s="37">
        <f t="shared" si="27"/>
        <v>10.01</v>
      </c>
      <c r="R65" s="87">
        <v>2.0692262517870325E-7</v>
      </c>
      <c r="S65" s="16">
        <v>3</v>
      </c>
      <c r="T65" s="17">
        <v>7.5000000000000002E-4</v>
      </c>
      <c r="U65" s="17">
        <v>100</v>
      </c>
      <c r="V65" s="18">
        <v>1001</v>
      </c>
      <c r="W65" s="18">
        <f t="shared" si="25"/>
        <v>10.01</v>
      </c>
      <c r="X65" s="111">
        <v>1.2929934514505553E-6</v>
      </c>
      <c r="Y65" s="19">
        <v>3</v>
      </c>
      <c r="Z65" s="20">
        <v>1E-3</v>
      </c>
      <c r="AA65" s="20">
        <v>100</v>
      </c>
      <c r="AB65" s="39">
        <v>1002</v>
      </c>
      <c r="AC65" s="39">
        <f t="shared" si="26"/>
        <v>10.02</v>
      </c>
      <c r="AD65" s="23">
        <v>7.710383570303652E-7</v>
      </c>
    </row>
    <row r="66" spans="1:31" x14ac:dyDescent="0.35">
      <c r="A66" s="21">
        <v>10</v>
      </c>
      <c r="B66" s="22">
        <v>2.5000000000000001E-4</v>
      </c>
      <c r="C66" s="22">
        <v>100</v>
      </c>
      <c r="D66" s="22">
        <v>3321</v>
      </c>
      <c r="E66" s="34">
        <f t="shared" si="22"/>
        <v>33.21</v>
      </c>
      <c r="F66" s="87">
        <v>8.9785007728516579E-9</v>
      </c>
      <c r="G66" s="11">
        <v>10</v>
      </c>
      <c r="H66" s="12">
        <v>3.7500000000000001E-4</v>
      </c>
      <c r="I66" s="12">
        <v>100</v>
      </c>
      <c r="J66" s="12">
        <v>3329</v>
      </c>
      <c r="K66" s="13">
        <f t="shared" si="23"/>
        <v>33.29</v>
      </c>
      <c r="L66" s="87">
        <v>1.0950835185151557E-7</v>
      </c>
      <c r="M66" s="14">
        <v>10</v>
      </c>
      <c r="N66" s="15">
        <v>5.0000000000000001E-4</v>
      </c>
      <c r="O66" s="15">
        <v>100</v>
      </c>
      <c r="P66" s="15">
        <v>3320</v>
      </c>
      <c r="Q66" s="37">
        <f>P66/O66</f>
        <v>33.200000000000003</v>
      </c>
      <c r="R66" s="87">
        <v>-4.9963304897175517E-8</v>
      </c>
      <c r="S66" s="16">
        <v>10</v>
      </c>
      <c r="T66" s="17">
        <v>7.5000000000000002E-4</v>
      </c>
      <c r="U66" s="17">
        <v>100</v>
      </c>
      <c r="V66" s="18">
        <v>3323</v>
      </c>
      <c r="W66" s="18">
        <f>V66/U66</f>
        <v>33.229999999999997</v>
      </c>
      <c r="X66" s="23">
        <v>9.8405678777751555E-7</v>
      </c>
      <c r="Y66" s="19">
        <v>10</v>
      </c>
      <c r="Z66" s="20">
        <v>1E-3</v>
      </c>
      <c r="AA66" s="20">
        <v>100</v>
      </c>
      <c r="AB66" s="20">
        <v>3315</v>
      </c>
      <c r="AC66" s="39">
        <f>AB66/AA66</f>
        <v>33.15</v>
      </c>
      <c r="AD66" s="23">
        <v>-5.3854186350936934E-7</v>
      </c>
    </row>
    <row r="67" spans="1:31" x14ac:dyDescent="0.35">
      <c r="A67" s="21">
        <v>100</v>
      </c>
      <c r="B67" s="22">
        <v>2.5000000000000001E-4</v>
      </c>
      <c r="C67" s="22">
        <v>100</v>
      </c>
      <c r="D67" s="22">
        <v>33253</v>
      </c>
      <c r="E67" s="34">
        <f t="shared" si="22"/>
        <v>332.53</v>
      </c>
      <c r="F67" s="87">
        <v>6.2716241106186437E-8</v>
      </c>
      <c r="G67" s="11">
        <v>100</v>
      </c>
      <c r="H67" s="12">
        <v>3.7500000000000001E-4</v>
      </c>
      <c r="I67" s="12">
        <v>100</v>
      </c>
      <c r="J67" s="12">
        <v>33327</v>
      </c>
      <c r="K67" s="13">
        <f t="shared" si="23"/>
        <v>333.27</v>
      </c>
      <c r="L67" s="87">
        <v>1.5832031478836539E-7</v>
      </c>
      <c r="M67" s="14">
        <v>100</v>
      </c>
      <c r="N67" s="15">
        <v>5.0000000000000001E-4</v>
      </c>
      <c r="O67" s="15">
        <v>100</v>
      </c>
      <c r="P67" s="15">
        <v>33349</v>
      </c>
      <c r="Q67" s="37">
        <f>P67/O67</f>
        <v>333.49</v>
      </c>
      <c r="R67" s="87">
        <v>-9.6602498490065953E-9</v>
      </c>
      <c r="S67" s="16">
        <v>100</v>
      </c>
      <c r="T67" s="17">
        <v>7.5000000000000002E-4</v>
      </c>
      <c r="U67" s="17">
        <v>100</v>
      </c>
      <c r="V67" s="18">
        <v>33327</v>
      </c>
      <c r="W67" s="18">
        <f>V67/U67</f>
        <v>333.27</v>
      </c>
      <c r="X67" s="87">
        <v>2.4991051960652665E-7</v>
      </c>
      <c r="Y67" s="19">
        <v>100</v>
      </c>
      <c r="Z67" s="20">
        <v>1E-3</v>
      </c>
      <c r="AA67" s="20">
        <v>100</v>
      </c>
      <c r="AB67" s="20">
        <v>33220</v>
      </c>
      <c r="AC67" s="39">
        <f>AB67/AA67</f>
        <v>332.2</v>
      </c>
      <c r="AD67" s="87">
        <v>-1.6019311754881002E-7</v>
      </c>
    </row>
    <row r="68" spans="1:31" ht="15" thickBot="1" x14ac:dyDescent="0.4">
      <c r="A68" s="24">
        <v>1000</v>
      </c>
      <c r="B68" s="25">
        <v>2.5000000000000001E-4</v>
      </c>
      <c r="C68" s="25">
        <v>100</v>
      </c>
      <c r="D68" s="25">
        <v>333375</v>
      </c>
      <c r="E68" s="53">
        <f t="shared" si="22"/>
        <v>3333.75</v>
      </c>
      <c r="F68" s="89">
        <v>-2.0959034632150979E-8</v>
      </c>
      <c r="G68" s="26">
        <v>1000</v>
      </c>
      <c r="H68" s="27">
        <v>3.7500000000000001E-4</v>
      </c>
      <c r="I68" s="27">
        <v>100</v>
      </c>
      <c r="J68" s="27">
        <v>333942</v>
      </c>
      <c r="K68" s="43">
        <f t="shared" si="23"/>
        <v>3339.42</v>
      </c>
      <c r="L68" s="89">
        <v>1.8621508668500357E-8</v>
      </c>
      <c r="M68" s="28">
        <v>1000</v>
      </c>
      <c r="N68" s="29">
        <v>5.0000000000000001E-4</v>
      </c>
      <c r="O68" s="29">
        <v>100</v>
      </c>
      <c r="P68" s="29">
        <v>333564</v>
      </c>
      <c r="Q68" s="54">
        <f>P68/O68</f>
        <v>3335.64</v>
      </c>
      <c r="R68" s="89">
        <v>2.3171311104050255E-8</v>
      </c>
      <c r="S68" s="30">
        <v>1000</v>
      </c>
      <c r="T68" s="31">
        <v>7.5000000000000002E-4</v>
      </c>
      <c r="U68" s="31">
        <v>100</v>
      </c>
      <c r="V68" s="31">
        <v>332756</v>
      </c>
      <c r="W68" s="55">
        <f>V68/U68</f>
        <v>3327.56</v>
      </c>
      <c r="X68" s="89">
        <v>8.4250743751098908E-8</v>
      </c>
      <c r="Y68" s="32">
        <v>1000</v>
      </c>
      <c r="Z68" s="33">
        <v>1E-3</v>
      </c>
      <c r="AA68" s="33">
        <v>100</v>
      </c>
      <c r="AB68" s="33">
        <v>334050</v>
      </c>
      <c r="AC68" s="56">
        <f>AB68/AA68</f>
        <v>3340.5</v>
      </c>
      <c r="AD68" s="89">
        <v>-1.1155403513700448E-7</v>
      </c>
    </row>
    <row r="69" spans="1:31" x14ac:dyDescent="0.35">
      <c r="A69" s="9">
        <v>0.1</v>
      </c>
      <c r="B69" s="10">
        <v>2.5000000000000001E-4</v>
      </c>
      <c r="C69" s="10">
        <v>75</v>
      </c>
      <c r="D69" s="10">
        <v>25</v>
      </c>
      <c r="E69" s="34">
        <f t="shared" si="22"/>
        <v>0.33333333333333331</v>
      </c>
      <c r="F69" s="109">
        <v>-1.4351282051301049E-6</v>
      </c>
      <c r="G69" s="11">
        <v>0.1</v>
      </c>
      <c r="H69" s="12">
        <v>3.7500000000000001E-4</v>
      </c>
      <c r="I69" s="12">
        <v>75</v>
      </c>
      <c r="J69" s="13">
        <v>25</v>
      </c>
      <c r="K69" s="13">
        <f t="shared" si="23"/>
        <v>0.33333333333333331</v>
      </c>
      <c r="L69" s="111">
        <v>-1.2007692307700273E-6</v>
      </c>
      <c r="M69" s="14">
        <v>0.1</v>
      </c>
      <c r="N69" s="15">
        <v>5.0000000000000001E-4</v>
      </c>
      <c r="O69" s="36">
        <v>75</v>
      </c>
      <c r="P69" s="36">
        <v>25</v>
      </c>
      <c r="Q69" s="37">
        <f>P69/O69</f>
        <v>0.33333333333333331</v>
      </c>
      <c r="R69" s="35">
        <v>7.0256410256236271E-7</v>
      </c>
      <c r="S69" s="16">
        <v>0.1</v>
      </c>
      <c r="T69" s="17">
        <v>7.5000000000000002E-4</v>
      </c>
      <c r="U69" s="17">
        <v>75</v>
      </c>
      <c r="V69" s="18">
        <v>25</v>
      </c>
      <c r="W69" s="18">
        <f>V69/U69</f>
        <v>0.33333333333333331</v>
      </c>
      <c r="X69" s="111">
        <v>-8.0620512820519252E-6</v>
      </c>
      <c r="Y69" s="19">
        <v>0.1</v>
      </c>
      <c r="Z69" s="20">
        <v>1E-3</v>
      </c>
      <c r="AA69" s="38">
        <v>75</v>
      </c>
      <c r="AB69" s="38">
        <v>25</v>
      </c>
      <c r="AC69" s="39">
        <f>AB69/AA69</f>
        <v>0.33333333333333331</v>
      </c>
      <c r="AD69" s="35">
        <v>-7.5384615384683232E-7</v>
      </c>
    </row>
    <row r="70" spans="1:31" x14ac:dyDescent="0.35">
      <c r="A70" s="21">
        <v>0.3</v>
      </c>
      <c r="B70" s="22">
        <v>2.5000000000000001E-4</v>
      </c>
      <c r="C70" s="22">
        <v>75</v>
      </c>
      <c r="D70" s="22">
        <v>77</v>
      </c>
      <c r="E70" s="81">
        <f t="shared" si="22"/>
        <v>1.0266666666666666</v>
      </c>
      <c r="F70" s="87">
        <v>-2.6696788899206868E-7</v>
      </c>
      <c r="G70" s="11">
        <v>0.3</v>
      </c>
      <c r="H70" s="12">
        <v>3.7500000000000001E-4</v>
      </c>
      <c r="I70" s="12">
        <v>75</v>
      </c>
      <c r="J70" s="13">
        <v>75</v>
      </c>
      <c r="K70" s="82">
        <f t="shared" si="23"/>
        <v>1</v>
      </c>
      <c r="L70" s="79">
        <v>-8.7212111678754109E-7</v>
      </c>
      <c r="M70" s="14">
        <v>0.3</v>
      </c>
      <c r="N70" s="15">
        <v>5.0000000000000001E-4</v>
      </c>
      <c r="O70" s="15">
        <v>75</v>
      </c>
      <c r="P70" s="37">
        <v>76</v>
      </c>
      <c r="Q70" s="37">
        <f t="shared" ref="Q70:Q71" si="28">P70/O70</f>
        <v>1.0133333333333334</v>
      </c>
      <c r="R70" s="111">
        <v>6.4940050255604071E-6</v>
      </c>
      <c r="S70" s="16">
        <v>0.3</v>
      </c>
      <c r="T70" s="17">
        <v>7.5000000000000002E-4</v>
      </c>
      <c r="U70" s="17">
        <v>75</v>
      </c>
      <c r="V70" s="18">
        <v>76</v>
      </c>
      <c r="W70" s="84">
        <f t="shared" ref="W70:W74" si="29">V70/U70</f>
        <v>1.0133333333333334</v>
      </c>
      <c r="X70" s="113">
        <v>4.8130390065527497E-6</v>
      </c>
      <c r="Y70" s="19">
        <v>0.3</v>
      </c>
      <c r="Z70" s="20">
        <v>1E-3</v>
      </c>
      <c r="AA70" s="20">
        <v>75</v>
      </c>
      <c r="AB70" s="39">
        <v>76</v>
      </c>
      <c r="AC70" s="85">
        <f t="shared" ref="AC70:AC74" si="30">AB70/AA70</f>
        <v>1.0133333333333334</v>
      </c>
      <c r="AD70" s="111">
        <v>4.2100312046362315E-6</v>
      </c>
    </row>
    <row r="71" spans="1:31" x14ac:dyDescent="0.35">
      <c r="A71" s="21">
        <v>0.6</v>
      </c>
      <c r="B71" s="22">
        <v>2.5000000000000001E-4</v>
      </c>
      <c r="C71" s="22">
        <v>75</v>
      </c>
      <c r="D71" s="34">
        <v>152</v>
      </c>
      <c r="E71" s="34">
        <f t="shared" si="22"/>
        <v>2.0266666666666668</v>
      </c>
      <c r="F71" s="88">
        <v>-1.4687286621522211E-7</v>
      </c>
      <c r="G71" s="11">
        <v>0.6</v>
      </c>
      <c r="H71" s="12">
        <v>3.7500000000000001E-4</v>
      </c>
      <c r="I71" s="12">
        <v>75</v>
      </c>
      <c r="J71" s="13">
        <v>151</v>
      </c>
      <c r="K71" s="82">
        <f t="shared" si="23"/>
        <v>2.0133333333333332</v>
      </c>
      <c r="L71" s="111">
        <v>-1.584735567366746E-6</v>
      </c>
      <c r="M71" s="14">
        <v>0.6</v>
      </c>
      <c r="N71" s="15">
        <v>5.0000000000000001E-4</v>
      </c>
      <c r="O71" s="15">
        <v>75</v>
      </c>
      <c r="P71" s="37">
        <v>152</v>
      </c>
      <c r="Q71" s="37">
        <f t="shared" si="28"/>
        <v>2.0266666666666668</v>
      </c>
      <c r="R71" s="23">
        <v>5.6540327957724613E-7</v>
      </c>
      <c r="S71" s="16">
        <v>0.6</v>
      </c>
      <c r="T71" s="17">
        <v>7.5000000000000002E-4</v>
      </c>
      <c r="U71" s="17">
        <v>75</v>
      </c>
      <c r="V71" s="18">
        <v>151</v>
      </c>
      <c r="W71" s="18">
        <f t="shared" si="29"/>
        <v>2.0133333333333332</v>
      </c>
      <c r="X71" s="111">
        <v>3.0737862476649517E-6</v>
      </c>
      <c r="Y71" s="19">
        <v>0.6</v>
      </c>
      <c r="Z71" s="20">
        <v>1E-3</v>
      </c>
      <c r="AA71" s="20">
        <v>75</v>
      </c>
      <c r="AB71" s="39">
        <v>152</v>
      </c>
      <c r="AC71" s="39">
        <f t="shared" si="30"/>
        <v>2.0266666666666668</v>
      </c>
      <c r="AD71" s="111">
        <v>-2.4840353951775576E-6</v>
      </c>
    </row>
    <row r="72" spans="1:31" x14ac:dyDescent="0.35">
      <c r="A72" s="21">
        <v>1</v>
      </c>
      <c r="B72" s="22">
        <v>2.5000000000000001E-4</v>
      </c>
      <c r="C72" s="22">
        <v>75</v>
      </c>
      <c r="D72" s="22">
        <v>250</v>
      </c>
      <c r="E72" s="34">
        <f t="shared" si="22"/>
        <v>3.3333333333333335</v>
      </c>
      <c r="F72" s="87">
        <v>-4.0501512024100686E-7</v>
      </c>
      <c r="G72" s="11">
        <v>1</v>
      </c>
      <c r="H72" s="12">
        <v>3.7500000000000001E-4</v>
      </c>
      <c r="I72" s="12">
        <v>75</v>
      </c>
      <c r="J72" s="13">
        <v>249</v>
      </c>
      <c r="K72" s="13">
        <f t="shared" si="23"/>
        <v>3.32</v>
      </c>
      <c r="L72" s="87">
        <v>2.7317269076218462E-7</v>
      </c>
      <c r="M72" s="14">
        <v>1</v>
      </c>
      <c r="N72" s="15">
        <v>5.0000000000000001E-4</v>
      </c>
      <c r="O72" s="15">
        <v>75</v>
      </c>
      <c r="P72" s="15">
        <v>251</v>
      </c>
      <c r="Q72" s="37">
        <f>P72/O72</f>
        <v>3.3466666666666667</v>
      </c>
      <c r="R72" s="111">
        <v>-1.1106962625675208E-6</v>
      </c>
      <c r="S72" s="16">
        <v>1</v>
      </c>
      <c r="T72" s="17">
        <v>7.5000000000000002E-4</v>
      </c>
      <c r="U72" s="17">
        <v>75</v>
      </c>
      <c r="V72" s="18">
        <v>250</v>
      </c>
      <c r="W72" s="18">
        <f>V72/U72</f>
        <v>3.3333333333333335</v>
      </c>
      <c r="X72" s="111">
        <v>-1.7591475063593607E-6</v>
      </c>
      <c r="Y72" s="19">
        <v>1</v>
      </c>
      <c r="Z72" s="20">
        <v>1E-3</v>
      </c>
      <c r="AA72" s="20">
        <v>75</v>
      </c>
      <c r="AB72" s="20">
        <v>252</v>
      </c>
      <c r="AC72" s="39">
        <f>AB72/AA72</f>
        <v>3.36</v>
      </c>
      <c r="AD72" s="111">
        <v>-4.2113808396489396E-6</v>
      </c>
    </row>
    <row r="73" spans="1:31" x14ac:dyDescent="0.35">
      <c r="A73" s="22">
        <v>1.8</v>
      </c>
      <c r="B73" s="22">
        <v>2.5000000000000001E-4</v>
      </c>
      <c r="C73" s="22">
        <v>75</v>
      </c>
      <c r="D73" s="34">
        <v>452</v>
      </c>
      <c r="E73" s="81">
        <f t="shared" si="22"/>
        <v>6.0266666666666664</v>
      </c>
      <c r="F73" s="91">
        <v>1.8401590407739795E-7</v>
      </c>
      <c r="G73" s="11">
        <v>1.8</v>
      </c>
      <c r="H73" s="12">
        <v>3.7500000000000001E-4</v>
      </c>
      <c r="I73" s="12">
        <v>75</v>
      </c>
      <c r="J73" s="13">
        <v>452</v>
      </c>
      <c r="K73" s="82">
        <f t="shared" si="23"/>
        <v>6.0266666666666664</v>
      </c>
      <c r="L73" s="23">
        <v>-6.0194131993317024E-7</v>
      </c>
      <c r="M73" s="14">
        <v>1.8</v>
      </c>
      <c r="N73" s="15">
        <v>5.0000000000000001E-4</v>
      </c>
      <c r="O73" s="15">
        <v>75</v>
      </c>
      <c r="P73" s="37">
        <v>451</v>
      </c>
      <c r="Q73" s="37">
        <f t="shared" ref="Q73:Q74" si="31">P73/O73</f>
        <v>6.0133333333333336</v>
      </c>
      <c r="R73" s="87">
        <v>-2.6106993197743738E-7</v>
      </c>
      <c r="S73" s="16">
        <v>1.8</v>
      </c>
      <c r="T73" s="17">
        <v>7.5000000000000002E-4</v>
      </c>
      <c r="U73" s="17">
        <v>75</v>
      </c>
      <c r="V73" s="18">
        <v>451</v>
      </c>
      <c r="W73" s="18">
        <f t="shared" si="29"/>
        <v>6.0133333333333336</v>
      </c>
      <c r="X73" s="23">
        <v>-8.4198862131999747E-7</v>
      </c>
      <c r="Y73" s="19">
        <v>1.8</v>
      </c>
      <c r="Z73" s="20">
        <v>1E-3</v>
      </c>
      <c r="AA73" s="20">
        <v>75</v>
      </c>
      <c r="AB73" s="39">
        <v>451</v>
      </c>
      <c r="AC73" s="85">
        <f t="shared" si="30"/>
        <v>6.0133333333333336</v>
      </c>
      <c r="AD73" s="113">
        <v>-2.4634135134412074E-6</v>
      </c>
      <c r="AE73" s="67"/>
    </row>
    <row r="74" spans="1:31" x14ac:dyDescent="0.35">
      <c r="A74" s="22">
        <v>3</v>
      </c>
      <c r="B74" s="22">
        <v>2.5000000000000001E-4</v>
      </c>
      <c r="C74" s="22">
        <v>75</v>
      </c>
      <c r="D74" s="34">
        <v>751</v>
      </c>
      <c r="E74" s="22">
        <f t="shared" si="22"/>
        <v>10.013333333333334</v>
      </c>
      <c r="F74" s="87">
        <v>5.3887931352819436E-7</v>
      </c>
      <c r="G74" s="11">
        <v>3</v>
      </c>
      <c r="H74" s="12">
        <v>3.7500000000000001E-4</v>
      </c>
      <c r="I74" s="12">
        <v>75</v>
      </c>
      <c r="J74" s="13">
        <v>751</v>
      </c>
      <c r="K74" s="82">
        <f t="shared" si="23"/>
        <v>10.013333333333334</v>
      </c>
      <c r="L74" s="91">
        <v>2.6472519452470737E-7</v>
      </c>
      <c r="M74" s="14">
        <v>3</v>
      </c>
      <c r="N74" s="15">
        <v>5.0000000000000001E-4</v>
      </c>
      <c r="O74" s="15">
        <v>75</v>
      </c>
      <c r="P74" s="37">
        <v>750</v>
      </c>
      <c r="Q74" s="37">
        <f t="shared" si="31"/>
        <v>10</v>
      </c>
      <c r="R74" s="23">
        <v>8.4361097139489666E-7</v>
      </c>
      <c r="S74" s="16">
        <v>3</v>
      </c>
      <c r="T74" s="17">
        <v>7.5000000000000002E-4</v>
      </c>
      <c r="U74" s="17">
        <v>75</v>
      </c>
      <c r="V74" s="18">
        <v>752</v>
      </c>
      <c r="W74" s="18">
        <f t="shared" si="29"/>
        <v>10.026666666666667</v>
      </c>
      <c r="X74" s="87">
        <v>4.080489754620877E-7</v>
      </c>
      <c r="Y74" s="19">
        <v>3</v>
      </c>
      <c r="Z74" s="20">
        <v>1E-3</v>
      </c>
      <c r="AA74" s="20">
        <v>75</v>
      </c>
      <c r="AB74" s="39">
        <v>752</v>
      </c>
      <c r="AC74" s="85">
        <f t="shared" si="30"/>
        <v>10.026666666666667</v>
      </c>
      <c r="AD74" s="23">
        <v>-5.3327031420734989E-7</v>
      </c>
    </row>
    <row r="75" spans="1:31" x14ac:dyDescent="0.35">
      <c r="A75" s="21">
        <v>10</v>
      </c>
      <c r="B75" s="22">
        <v>2.5000000000000001E-4</v>
      </c>
      <c r="C75" s="22">
        <v>75</v>
      </c>
      <c r="D75" s="22">
        <v>2485</v>
      </c>
      <c r="E75" s="34">
        <f t="shared" si="22"/>
        <v>33.133333333333333</v>
      </c>
      <c r="F75" s="87">
        <v>9.6487293551429036E-8</v>
      </c>
      <c r="G75" s="11">
        <v>10</v>
      </c>
      <c r="H75" s="12">
        <v>3.7500000000000001E-4</v>
      </c>
      <c r="I75" s="12">
        <v>75</v>
      </c>
      <c r="J75" s="13">
        <v>2496</v>
      </c>
      <c r="K75" s="13">
        <f t="shared" si="23"/>
        <v>33.28</v>
      </c>
      <c r="L75" s="87">
        <v>2.0846313299824149E-7</v>
      </c>
      <c r="M75" s="14">
        <v>10</v>
      </c>
      <c r="N75" s="15">
        <v>5.0000000000000001E-4</v>
      </c>
      <c r="O75" s="15">
        <v>75</v>
      </c>
      <c r="P75" s="15">
        <v>2496</v>
      </c>
      <c r="Q75" s="37">
        <f>P75/O75</f>
        <v>33.28</v>
      </c>
      <c r="R75" s="87">
        <v>-5.6407355338841471E-7</v>
      </c>
      <c r="S75" s="16">
        <v>10</v>
      </c>
      <c r="T75" s="17">
        <v>7.5000000000000002E-4</v>
      </c>
      <c r="U75" s="17">
        <v>75</v>
      </c>
      <c r="V75" s="18">
        <v>2501</v>
      </c>
      <c r="W75" s="18">
        <f>V75/U75</f>
        <v>33.346666666666664</v>
      </c>
      <c r="X75" s="23">
        <v>6.7599836484365208E-7</v>
      </c>
      <c r="Y75" s="19">
        <v>10</v>
      </c>
      <c r="Z75" s="20">
        <v>1E-3</v>
      </c>
      <c r="AA75" s="20">
        <v>75</v>
      </c>
      <c r="AB75" s="20">
        <v>2510</v>
      </c>
      <c r="AC75" s="39">
        <f>AB75/AA75</f>
        <v>33.466666666666669</v>
      </c>
      <c r="AD75" s="23">
        <v>-5.9378108291101244E-7</v>
      </c>
    </row>
    <row r="76" spans="1:31" x14ac:dyDescent="0.35">
      <c r="A76" s="21">
        <v>100</v>
      </c>
      <c r="B76" s="22">
        <v>2.5000000000000001E-4</v>
      </c>
      <c r="C76" s="22">
        <v>75</v>
      </c>
      <c r="D76" s="22">
        <v>24988</v>
      </c>
      <c r="E76" s="34">
        <f t="shared" si="22"/>
        <v>333.17333333333335</v>
      </c>
      <c r="F76" s="87">
        <v>8.8142672043899069E-8</v>
      </c>
      <c r="G76" s="11">
        <v>100</v>
      </c>
      <c r="H76" s="12">
        <v>3.7500000000000001E-4</v>
      </c>
      <c r="I76" s="12">
        <v>75</v>
      </c>
      <c r="J76" s="13">
        <v>25017</v>
      </c>
      <c r="K76" s="13">
        <f t="shared" si="23"/>
        <v>333.56</v>
      </c>
      <c r="L76" s="87">
        <v>1.2744069716778272E-7</v>
      </c>
      <c r="M76" s="14">
        <v>100</v>
      </c>
      <c r="N76" s="15">
        <v>5.0000000000000001E-4</v>
      </c>
      <c r="O76" s="15">
        <v>75</v>
      </c>
      <c r="P76" s="15">
        <v>24994</v>
      </c>
      <c r="Q76" s="37">
        <f>P76/O76</f>
        <v>333.25333333333333</v>
      </c>
      <c r="R76" s="87">
        <v>-3.1260856521641573E-8</v>
      </c>
      <c r="S76" s="16">
        <v>100</v>
      </c>
      <c r="T76" s="17">
        <v>7.5000000000000002E-4</v>
      </c>
      <c r="U76" s="17">
        <v>75</v>
      </c>
      <c r="V76" s="18">
        <v>25005</v>
      </c>
      <c r="W76" s="18">
        <f>V76/U76</f>
        <v>333.4</v>
      </c>
      <c r="X76" s="87">
        <v>2.9028176330078539E-7</v>
      </c>
      <c r="Y76" s="19">
        <v>100</v>
      </c>
      <c r="Z76" s="20">
        <v>1E-3</v>
      </c>
      <c r="AA76" s="20">
        <v>75</v>
      </c>
      <c r="AB76" s="20">
        <v>24975</v>
      </c>
      <c r="AC76" s="39">
        <f>AB76/AA76</f>
        <v>333</v>
      </c>
      <c r="AD76" s="87">
        <v>1.3682916609687098E-7</v>
      </c>
    </row>
    <row r="77" spans="1:31" ht="15" thickBot="1" x14ac:dyDescent="0.4">
      <c r="A77" s="24">
        <v>1000</v>
      </c>
      <c r="B77" s="25">
        <v>2.5000000000000001E-4</v>
      </c>
      <c r="C77" s="25">
        <v>75</v>
      </c>
      <c r="D77" s="25">
        <v>250002</v>
      </c>
      <c r="E77" s="53">
        <f t="shared" si="22"/>
        <v>3333.36</v>
      </c>
      <c r="F77" s="89">
        <v>2.1741519723877314E-8</v>
      </c>
      <c r="G77" s="26">
        <v>1000</v>
      </c>
      <c r="H77" s="27">
        <v>3.7500000000000001E-4</v>
      </c>
      <c r="I77" s="27">
        <v>75</v>
      </c>
      <c r="J77" s="27">
        <v>250022</v>
      </c>
      <c r="K77" s="43">
        <f t="shared" si="23"/>
        <v>3333.6266666666666</v>
      </c>
      <c r="L77" s="89">
        <v>1.886465249040862E-8</v>
      </c>
      <c r="M77" s="28">
        <v>1000</v>
      </c>
      <c r="N77" s="29">
        <v>5.0000000000000001E-4</v>
      </c>
      <c r="O77" s="29">
        <v>75</v>
      </c>
      <c r="P77" s="29">
        <v>249971</v>
      </c>
      <c r="Q77" s="54">
        <f>P77/O77</f>
        <v>3332.9466666666667</v>
      </c>
      <c r="R77" s="89">
        <v>4.0588436264432628E-8</v>
      </c>
      <c r="S77" s="30">
        <v>1000</v>
      </c>
      <c r="T77" s="31">
        <v>7.5000000000000002E-4</v>
      </c>
      <c r="U77" s="31">
        <v>75</v>
      </c>
      <c r="V77" s="31">
        <v>249994</v>
      </c>
      <c r="W77" s="55">
        <f>V77/U77</f>
        <v>3333.2533333333336</v>
      </c>
      <c r="X77" s="89">
        <v>5.3183896900925546E-8</v>
      </c>
      <c r="Y77" s="32">
        <v>1000</v>
      </c>
      <c r="Z77" s="33">
        <v>1E-3</v>
      </c>
      <c r="AA77" s="33">
        <v>75</v>
      </c>
      <c r="AB77" s="33">
        <v>250040</v>
      </c>
      <c r="AC77" s="56">
        <f>AB77/AA77</f>
        <v>3333.8666666666668</v>
      </c>
      <c r="AD77" s="89">
        <v>-1.67960051751103E-7</v>
      </c>
    </row>
    <row r="78" spans="1:31" x14ac:dyDescent="0.35">
      <c r="A78" s="21">
        <v>0.1</v>
      </c>
      <c r="B78" s="22">
        <v>2.5000000000000001E-4</v>
      </c>
      <c r="C78" s="22">
        <v>50</v>
      </c>
      <c r="D78" s="22">
        <v>17</v>
      </c>
      <c r="E78" s="34">
        <f t="shared" si="22"/>
        <v>0.34</v>
      </c>
      <c r="F78" s="111">
        <v>3.7900326797372721E-6</v>
      </c>
      <c r="G78" s="11">
        <v>0.1</v>
      </c>
      <c r="H78" s="12">
        <v>3.7500000000000001E-4</v>
      </c>
      <c r="I78" s="12">
        <v>50</v>
      </c>
      <c r="J78" s="13">
        <v>16</v>
      </c>
      <c r="K78" s="13">
        <f t="shared" si="23"/>
        <v>0.32</v>
      </c>
      <c r="L78" s="109">
        <v>-2.4401960784306797E-6</v>
      </c>
      <c r="M78" s="14">
        <v>0.1</v>
      </c>
      <c r="N78" s="15">
        <v>5.0000000000000001E-4</v>
      </c>
      <c r="O78" s="36">
        <v>50</v>
      </c>
      <c r="P78" s="36">
        <v>17</v>
      </c>
      <c r="Q78" s="37">
        <f>P78/O78</f>
        <v>0.34</v>
      </c>
      <c r="R78" s="109">
        <v>8.3692810457499835E-6</v>
      </c>
      <c r="S78" s="16">
        <v>0.1</v>
      </c>
      <c r="T78" s="17">
        <v>7.5000000000000002E-4</v>
      </c>
      <c r="U78" s="17">
        <v>50</v>
      </c>
      <c r="V78" s="18">
        <v>17</v>
      </c>
      <c r="W78" s="18">
        <f>V78/U78</f>
        <v>0.34</v>
      </c>
      <c r="X78" s="111">
        <v>-2.6555555555556483E-5</v>
      </c>
      <c r="Y78" s="19">
        <v>0.1</v>
      </c>
      <c r="Z78" s="20">
        <v>1E-3</v>
      </c>
      <c r="AA78" s="38">
        <v>50</v>
      </c>
      <c r="AB78" s="38">
        <v>17</v>
      </c>
      <c r="AC78" s="39">
        <f>AB78/AA78</f>
        <v>0.34</v>
      </c>
      <c r="AD78" s="109">
        <v>5.7802287581712452E-6</v>
      </c>
    </row>
    <row r="79" spans="1:31" x14ac:dyDescent="0.35">
      <c r="A79" s="21">
        <v>0.3</v>
      </c>
      <c r="B79" s="22">
        <v>2.5000000000000001E-4</v>
      </c>
      <c r="C79" s="22">
        <v>50</v>
      </c>
      <c r="D79" s="22">
        <v>51</v>
      </c>
      <c r="E79" s="34">
        <f t="shared" si="22"/>
        <v>1.02</v>
      </c>
      <c r="F79" s="23">
        <v>-8.8700579234143526E-7</v>
      </c>
      <c r="G79" s="11">
        <v>0.3</v>
      </c>
      <c r="H79" s="12">
        <v>3.7500000000000001E-4</v>
      </c>
      <c r="I79" s="12">
        <v>50</v>
      </c>
      <c r="J79" s="13">
        <v>50</v>
      </c>
      <c r="K79" s="12">
        <f t="shared" si="23"/>
        <v>1</v>
      </c>
      <c r="L79" s="111">
        <v>2.2035315231347912E-6</v>
      </c>
      <c r="M79" s="14">
        <v>0.3</v>
      </c>
      <c r="N79" s="15">
        <v>5.0000000000000001E-4</v>
      </c>
      <c r="O79" s="15">
        <v>50</v>
      </c>
      <c r="P79" s="37">
        <v>51</v>
      </c>
      <c r="Q79" s="37">
        <f t="shared" ref="Q79:Q80" si="32">P79/O79</f>
        <v>1.02</v>
      </c>
      <c r="R79" s="111">
        <v>8.7916887818578969E-6</v>
      </c>
      <c r="S79" s="16">
        <v>0.3</v>
      </c>
      <c r="T79" s="17">
        <v>7.5000000000000002E-4</v>
      </c>
      <c r="U79" s="17">
        <v>50</v>
      </c>
      <c r="V79" s="18">
        <v>51</v>
      </c>
      <c r="W79" s="84">
        <f t="shared" ref="W79:W83" si="33">V79/U79</f>
        <v>1.02</v>
      </c>
      <c r="X79" s="91">
        <v>4.3422913057044467E-7</v>
      </c>
      <c r="Y79" s="19">
        <v>0.3</v>
      </c>
      <c r="Z79" s="20">
        <v>1E-3</v>
      </c>
      <c r="AA79" s="20">
        <v>50</v>
      </c>
      <c r="AB79" s="39">
        <v>51</v>
      </c>
      <c r="AC79" s="85">
        <f t="shared" ref="AC79:AC83" si="34">AB79/AA79</f>
        <v>1.02</v>
      </c>
      <c r="AD79" s="113">
        <v>1.1879134111541609E-5</v>
      </c>
      <c r="AE79" s="67"/>
    </row>
    <row r="80" spans="1:31" x14ac:dyDescent="0.35">
      <c r="A80" s="21">
        <v>0.6</v>
      </c>
      <c r="B80" s="22">
        <v>2.5000000000000001E-4</v>
      </c>
      <c r="C80" s="22">
        <v>50</v>
      </c>
      <c r="D80" s="34">
        <v>102</v>
      </c>
      <c r="E80" s="81">
        <f t="shared" si="22"/>
        <v>2.04</v>
      </c>
      <c r="F80" s="23">
        <v>8.6523019398745093E-7</v>
      </c>
      <c r="G80" s="11">
        <v>0.6</v>
      </c>
      <c r="H80" s="12">
        <v>3.7500000000000001E-4</v>
      </c>
      <c r="I80" s="12">
        <v>50</v>
      </c>
      <c r="J80" s="13">
        <v>102</v>
      </c>
      <c r="K80" s="82">
        <f t="shared" si="23"/>
        <v>2.04</v>
      </c>
      <c r="L80" s="112">
        <v>-1.3716803155165982E-6</v>
      </c>
      <c r="M80" s="14">
        <v>0.6</v>
      </c>
      <c r="N80" s="15">
        <v>5.0000000000000001E-4</v>
      </c>
      <c r="O80" s="15">
        <v>50</v>
      </c>
      <c r="P80" s="37">
        <v>102</v>
      </c>
      <c r="Q80" s="83">
        <f t="shared" si="32"/>
        <v>2.04</v>
      </c>
      <c r="R80" s="113">
        <v>3.8448202457483448E-6</v>
      </c>
      <c r="S80" s="16">
        <v>0.6</v>
      </c>
      <c r="T80" s="17">
        <v>7.5000000000000002E-4</v>
      </c>
      <c r="U80" s="17">
        <v>50</v>
      </c>
      <c r="V80" s="18">
        <v>101</v>
      </c>
      <c r="W80" s="18">
        <f t="shared" si="33"/>
        <v>2.02</v>
      </c>
      <c r="X80" s="111">
        <v>4.7515574985510823E-6</v>
      </c>
      <c r="Y80" s="19">
        <v>0.6</v>
      </c>
      <c r="Z80" s="20">
        <v>1E-3</v>
      </c>
      <c r="AA80" s="20">
        <v>50</v>
      </c>
      <c r="AB80" s="39">
        <v>102</v>
      </c>
      <c r="AC80" s="39">
        <f t="shared" si="34"/>
        <v>2.04</v>
      </c>
      <c r="AD80" s="111">
        <v>-9.3642173309598662E-6</v>
      </c>
    </row>
    <row r="81" spans="1:31" x14ac:dyDescent="0.35">
      <c r="A81" s="21">
        <v>1</v>
      </c>
      <c r="B81" s="22">
        <v>2.5000000000000001E-4</v>
      </c>
      <c r="C81" s="22">
        <v>50</v>
      </c>
      <c r="D81" s="22">
        <v>166</v>
      </c>
      <c r="E81" s="34">
        <f t="shared" si="22"/>
        <v>3.32</v>
      </c>
      <c r="F81" s="23">
        <v>-6.4612505547438481E-7</v>
      </c>
      <c r="G81" s="11">
        <v>1</v>
      </c>
      <c r="H81" s="12">
        <v>3.7500000000000001E-4</v>
      </c>
      <c r="I81" s="12">
        <v>50</v>
      </c>
      <c r="J81" s="13">
        <v>166</v>
      </c>
      <c r="K81" s="13">
        <f t="shared" si="23"/>
        <v>3.32</v>
      </c>
      <c r="L81" s="111">
        <v>1.5274948460162968E-6</v>
      </c>
      <c r="M81" s="14">
        <v>1</v>
      </c>
      <c r="N81" s="15">
        <v>5.0000000000000001E-4</v>
      </c>
      <c r="O81" s="15">
        <v>50</v>
      </c>
      <c r="P81" s="15">
        <v>165</v>
      </c>
      <c r="Q81" s="37">
        <f>P81/O81</f>
        <v>3.3</v>
      </c>
      <c r="R81" s="87">
        <v>-5.4632721573792431E-7</v>
      </c>
      <c r="S81" s="16">
        <v>1</v>
      </c>
      <c r="T81" s="17">
        <v>7.5000000000000002E-4</v>
      </c>
      <c r="U81" s="17">
        <v>50</v>
      </c>
      <c r="V81" s="18">
        <v>167</v>
      </c>
      <c r="W81" s="18">
        <f>V81/U81</f>
        <v>3.34</v>
      </c>
      <c r="X81" s="87">
        <v>-2.3732225737982598E-7</v>
      </c>
      <c r="Y81" s="19">
        <v>1</v>
      </c>
      <c r="Z81" s="20">
        <v>1E-3</v>
      </c>
      <c r="AA81" s="20">
        <v>50</v>
      </c>
      <c r="AB81" s="20">
        <v>164</v>
      </c>
      <c r="AC81" s="39">
        <f>AB81/AA81</f>
        <v>3.28</v>
      </c>
      <c r="AD81" s="111">
        <v>3.8879563251861437E-6</v>
      </c>
    </row>
    <row r="82" spans="1:31" x14ac:dyDescent="0.35">
      <c r="A82" s="22">
        <v>1.8</v>
      </c>
      <c r="B82" s="22">
        <v>2.5000000000000001E-4</v>
      </c>
      <c r="C82" s="22">
        <v>50</v>
      </c>
      <c r="D82" s="34">
        <v>302</v>
      </c>
      <c r="E82" s="22">
        <f t="shared" si="22"/>
        <v>6.04</v>
      </c>
      <c r="F82" s="23">
        <v>9.9877410850591135E-7</v>
      </c>
      <c r="G82" s="11">
        <v>1.8</v>
      </c>
      <c r="H82" s="12">
        <v>3.7500000000000001E-4</v>
      </c>
      <c r="I82" s="12">
        <v>50</v>
      </c>
      <c r="J82" s="13">
        <v>302</v>
      </c>
      <c r="K82" s="13">
        <f t="shared" si="23"/>
        <v>6.04</v>
      </c>
      <c r="L82" s="87">
        <v>-3.6542551090759927E-7</v>
      </c>
      <c r="M82" s="14">
        <v>1.8</v>
      </c>
      <c r="N82" s="15">
        <v>5.0000000000000001E-4</v>
      </c>
      <c r="O82" s="15">
        <v>50</v>
      </c>
      <c r="P82" s="37">
        <v>302</v>
      </c>
      <c r="Q82" s="83">
        <f t="shared" ref="Q82:Q83" si="35">P82/O82</f>
        <v>6.04</v>
      </c>
      <c r="R82" s="113">
        <v>-1.4794387755837668E-6</v>
      </c>
      <c r="S82" s="16">
        <v>1.8</v>
      </c>
      <c r="T82" s="17">
        <v>7.5000000000000002E-4</v>
      </c>
      <c r="U82" s="17">
        <v>50</v>
      </c>
      <c r="V82" s="18">
        <v>300</v>
      </c>
      <c r="W82" s="84">
        <f t="shared" si="33"/>
        <v>6</v>
      </c>
      <c r="X82" s="113">
        <v>1.1137015940569366E-6</v>
      </c>
      <c r="Y82" s="19">
        <v>1.8</v>
      </c>
      <c r="Z82" s="20">
        <v>1E-3</v>
      </c>
      <c r="AA82" s="20">
        <v>50</v>
      </c>
      <c r="AB82" s="39">
        <v>301</v>
      </c>
      <c r="AC82" s="39">
        <f t="shared" si="34"/>
        <v>6.02</v>
      </c>
      <c r="AD82" s="88">
        <v>-3.1587651316035498E-7</v>
      </c>
      <c r="AE82" s="67"/>
    </row>
    <row r="83" spans="1:31" x14ac:dyDescent="0.35">
      <c r="A83" s="22">
        <v>3</v>
      </c>
      <c r="B83" s="22">
        <v>2.5000000000000001E-4</v>
      </c>
      <c r="C83" s="22">
        <v>50</v>
      </c>
      <c r="D83" s="34">
        <v>501</v>
      </c>
      <c r="E83" s="81">
        <f t="shared" si="22"/>
        <v>10.02</v>
      </c>
      <c r="F83" s="87">
        <v>-2.2943652321380251E-7</v>
      </c>
      <c r="G83" s="11">
        <v>3</v>
      </c>
      <c r="H83" s="12">
        <v>3.7500000000000001E-4</v>
      </c>
      <c r="I83" s="12">
        <v>50</v>
      </c>
      <c r="J83" s="13">
        <v>501</v>
      </c>
      <c r="K83" s="13">
        <f t="shared" si="23"/>
        <v>10.02</v>
      </c>
      <c r="L83" s="111">
        <v>-1.8358128006154875E-6</v>
      </c>
      <c r="M83" s="14">
        <v>3</v>
      </c>
      <c r="N83" s="15">
        <v>5.0000000000000001E-4</v>
      </c>
      <c r="O83" s="15">
        <v>50</v>
      </c>
      <c r="P83" s="37">
        <v>500</v>
      </c>
      <c r="Q83" s="83">
        <f t="shared" si="35"/>
        <v>10</v>
      </c>
      <c r="R83" s="91">
        <v>5.680191441315404E-7</v>
      </c>
      <c r="S83" s="16">
        <v>3</v>
      </c>
      <c r="T83" s="17">
        <v>7.5000000000000002E-4</v>
      </c>
      <c r="U83" s="17">
        <v>50</v>
      </c>
      <c r="V83" s="18">
        <v>502</v>
      </c>
      <c r="W83" s="18">
        <f t="shared" si="33"/>
        <v>10.039999999999999</v>
      </c>
      <c r="X83" s="111">
        <v>-1.1131589481462262E-6</v>
      </c>
      <c r="Y83" s="19">
        <v>3</v>
      </c>
      <c r="Z83" s="20">
        <v>1E-3</v>
      </c>
      <c r="AA83" s="20">
        <v>50</v>
      </c>
      <c r="AB83" s="39">
        <v>501</v>
      </c>
      <c r="AC83" s="39">
        <f t="shared" si="34"/>
        <v>10.02</v>
      </c>
      <c r="AD83" s="88">
        <v>2.6346840204607122E-7</v>
      </c>
      <c r="AE83" s="67"/>
    </row>
    <row r="84" spans="1:31" x14ac:dyDescent="0.35">
      <c r="A84" s="21">
        <v>10</v>
      </c>
      <c r="B84" s="22">
        <v>2.5000000000000001E-4</v>
      </c>
      <c r="C84" s="22">
        <v>50</v>
      </c>
      <c r="D84" s="22">
        <v>1659</v>
      </c>
      <c r="E84" s="34">
        <f t="shared" si="22"/>
        <v>33.18</v>
      </c>
      <c r="F84" s="87">
        <v>4.6827884870639584E-7</v>
      </c>
      <c r="G84" s="11">
        <v>10</v>
      </c>
      <c r="H84" s="12">
        <v>3.7500000000000001E-4</v>
      </c>
      <c r="I84" s="12">
        <v>50</v>
      </c>
      <c r="J84" s="13">
        <v>1663</v>
      </c>
      <c r="K84" s="13">
        <f t="shared" si="23"/>
        <v>33.26</v>
      </c>
      <c r="L84" s="87">
        <v>-1.8462549016181998E-7</v>
      </c>
      <c r="M84" s="14">
        <v>10</v>
      </c>
      <c r="N84" s="15">
        <v>5.0000000000000001E-4</v>
      </c>
      <c r="O84" s="15">
        <v>50</v>
      </c>
      <c r="P84" s="15">
        <v>1663</v>
      </c>
      <c r="Q84" s="37">
        <f>P84/O84</f>
        <v>33.26</v>
      </c>
      <c r="R84" s="87">
        <v>-7.2006607747547207E-7</v>
      </c>
      <c r="S84" s="16">
        <v>10</v>
      </c>
      <c r="T84" s="17">
        <v>7.5000000000000002E-4</v>
      </c>
      <c r="U84" s="17">
        <v>50</v>
      </c>
      <c r="V84" s="18">
        <v>1665</v>
      </c>
      <c r="W84" s="18">
        <f>V84/U84</f>
        <v>33.299999999999997</v>
      </c>
      <c r="X84" s="87">
        <v>2.5861808687511734E-7</v>
      </c>
      <c r="Y84" s="19">
        <v>10</v>
      </c>
      <c r="Z84" s="20">
        <v>1E-3</v>
      </c>
      <c r="AA84" s="20">
        <v>50</v>
      </c>
      <c r="AB84" s="20">
        <v>1659</v>
      </c>
      <c r="AC84" s="39">
        <f>AB84/AA84</f>
        <v>33.18</v>
      </c>
      <c r="AD84" s="111">
        <v>-2.1043824474201759E-6</v>
      </c>
    </row>
    <row r="85" spans="1:31" x14ac:dyDescent="0.35">
      <c r="A85" s="21">
        <v>100</v>
      </c>
      <c r="B85" s="22">
        <v>2.5000000000000001E-4</v>
      </c>
      <c r="C85" s="22">
        <v>50</v>
      </c>
      <c r="D85" s="22">
        <v>16689</v>
      </c>
      <c r="E85" s="34">
        <f t="shared" si="22"/>
        <v>333.78</v>
      </c>
      <c r="F85" s="87">
        <v>1.321422799556637E-7</v>
      </c>
      <c r="G85" s="11">
        <v>100</v>
      </c>
      <c r="H85" s="12">
        <v>3.7500000000000001E-4</v>
      </c>
      <c r="I85" s="12">
        <v>50</v>
      </c>
      <c r="J85" s="13">
        <v>16670</v>
      </c>
      <c r="K85" s="13">
        <f t="shared" si="23"/>
        <v>333.4</v>
      </c>
      <c r="L85" s="87">
        <v>1.1626700213817834E-7</v>
      </c>
      <c r="M85" s="14">
        <v>100</v>
      </c>
      <c r="N85" s="15">
        <v>5.0000000000000001E-4</v>
      </c>
      <c r="O85" s="15">
        <v>50</v>
      </c>
      <c r="P85" s="15">
        <v>16644</v>
      </c>
      <c r="Q85" s="37">
        <f>P85/O85</f>
        <v>332.88</v>
      </c>
      <c r="R85" s="87">
        <v>-2.644985804117838E-7</v>
      </c>
      <c r="S85" s="16">
        <v>100</v>
      </c>
      <c r="T85" s="17">
        <v>7.5000000000000002E-4</v>
      </c>
      <c r="U85" s="17">
        <v>50</v>
      </c>
      <c r="V85" s="18">
        <v>16656</v>
      </c>
      <c r="W85" s="18">
        <f>V85/U85</f>
        <v>333.12</v>
      </c>
      <c r="X85" s="87">
        <v>5.8305098828538388E-7</v>
      </c>
      <c r="Y85" s="19">
        <v>100</v>
      </c>
      <c r="Z85" s="20">
        <v>1E-3</v>
      </c>
      <c r="AA85" s="20">
        <v>50</v>
      </c>
      <c r="AB85" s="20">
        <v>16657</v>
      </c>
      <c r="AC85" s="39">
        <f>AB85/AA85</f>
        <v>333.14</v>
      </c>
      <c r="AD85" s="23">
        <v>9.2381740620458015E-7</v>
      </c>
    </row>
    <row r="86" spans="1:31" ht="15" thickBot="1" x14ac:dyDescent="0.4">
      <c r="A86" s="24">
        <v>1000</v>
      </c>
      <c r="B86" s="25">
        <v>2.5000000000000001E-4</v>
      </c>
      <c r="C86" s="25">
        <v>50</v>
      </c>
      <c r="D86" s="25">
        <v>166197</v>
      </c>
      <c r="E86" s="53">
        <f t="shared" si="22"/>
        <v>3323.94</v>
      </c>
      <c r="F86" s="89">
        <v>9.373180279633942E-8</v>
      </c>
      <c r="G86" s="26">
        <v>1000</v>
      </c>
      <c r="H86" s="27">
        <v>3.7500000000000001E-4</v>
      </c>
      <c r="I86" s="27">
        <v>50</v>
      </c>
      <c r="J86" s="27">
        <v>166746</v>
      </c>
      <c r="K86" s="43">
        <f t="shared" si="23"/>
        <v>3334.92</v>
      </c>
      <c r="L86" s="89">
        <v>-4.4297698056834435E-8</v>
      </c>
      <c r="M86" s="28">
        <v>1000</v>
      </c>
      <c r="N86" s="29">
        <v>5.0000000000000001E-4</v>
      </c>
      <c r="O86" s="29">
        <v>50</v>
      </c>
      <c r="P86" s="29">
        <v>166714</v>
      </c>
      <c r="Q86" s="54">
        <f>P86/O86</f>
        <v>3334.28</v>
      </c>
      <c r="R86" s="89">
        <v>4.6397291674725348E-8</v>
      </c>
      <c r="S86" s="30">
        <v>1000</v>
      </c>
      <c r="T86" s="31">
        <v>7.5000000000000002E-4</v>
      </c>
      <c r="U86" s="31">
        <v>50</v>
      </c>
      <c r="V86" s="31">
        <v>167023</v>
      </c>
      <c r="W86" s="55">
        <f>V86/U86</f>
        <v>3340.46</v>
      </c>
      <c r="X86" s="89">
        <v>4.6891755907270971E-8</v>
      </c>
      <c r="Y86" s="32">
        <v>1000</v>
      </c>
      <c r="Z86" s="33">
        <v>1E-3</v>
      </c>
      <c r="AA86" s="33">
        <v>50</v>
      </c>
      <c r="AB86" s="33">
        <v>166476</v>
      </c>
      <c r="AC86" s="56">
        <f>AB86/AA86</f>
        <v>3329.52</v>
      </c>
      <c r="AD86" s="89">
        <v>-2.2778338798820266E-7</v>
      </c>
    </row>
    <row r="87" spans="1:31" x14ac:dyDescent="0.35">
      <c r="U87" s="77"/>
      <c r="V87" s="7"/>
      <c r="W87" s="7"/>
    </row>
    <row r="89" spans="1:31" ht="19" thickBot="1" x14ac:dyDescent="0.5">
      <c r="F89" s="60"/>
      <c r="H89" s="57" t="s">
        <v>50</v>
      </c>
      <c r="I89" s="45" t="s">
        <v>49</v>
      </c>
      <c r="J89" s="45"/>
      <c r="L89" s="57"/>
      <c r="N89" s="72"/>
    </row>
    <row r="90" spans="1:31" ht="19" thickTop="1" x14ac:dyDescent="0.45">
      <c r="F90" s="45" t="s">
        <v>19</v>
      </c>
      <c r="H90" s="86"/>
      <c r="I90" s="8"/>
      <c r="J90" s="72"/>
      <c r="L90" s="45"/>
      <c r="M90" s="45"/>
      <c r="N90" s="72"/>
    </row>
    <row r="91" spans="1:31" x14ac:dyDescent="0.35">
      <c r="E91" s="3"/>
      <c r="F91" s="3"/>
      <c r="G91" s="3"/>
      <c r="H91" s="3"/>
      <c r="I91" s="3"/>
      <c r="K91" s="3"/>
    </row>
    <row r="92" spans="1:31" ht="16" thickBot="1" x14ac:dyDescent="0.4">
      <c r="E92" s="173" t="s">
        <v>3</v>
      </c>
      <c r="F92" s="173"/>
      <c r="G92" s="173"/>
      <c r="H92" s="173"/>
      <c r="I92" s="173"/>
    </row>
    <row r="93" spans="1:31" ht="15" thickBot="1" x14ac:dyDescent="0.4">
      <c r="A93" s="3" t="s">
        <v>4</v>
      </c>
      <c r="B93" t="s">
        <v>6</v>
      </c>
      <c r="C93" t="s">
        <v>7</v>
      </c>
      <c r="D93" s="74" t="s">
        <v>5</v>
      </c>
      <c r="E93" s="101">
        <v>2.5000000000000001E-4</v>
      </c>
      <c r="F93" s="102">
        <v>3.7500000000000001E-4</v>
      </c>
      <c r="G93" s="5">
        <v>5.0000000000000001E-4</v>
      </c>
      <c r="H93" s="5">
        <v>7.5000000000000002E-4</v>
      </c>
      <c r="I93" s="6">
        <v>1E-3</v>
      </c>
    </row>
    <row r="94" spans="1:31" ht="15.5" thickTop="1" thickBot="1" x14ac:dyDescent="0.4">
      <c r="A94" s="99">
        <v>0.1</v>
      </c>
      <c r="B94" s="99">
        <v>0.3</v>
      </c>
      <c r="C94" s="136">
        <f>A94/B94</f>
        <v>0.33333333333333337</v>
      </c>
      <c r="D94" s="170">
        <v>200</v>
      </c>
      <c r="E94" s="124"/>
      <c r="F94" s="68"/>
      <c r="G94" s="94"/>
      <c r="H94" s="64"/>
      <c r="I94" s="125"/>
    </row>
    <row r="95" spans="1:31" ht="15" thickTop="1" x14ac:dyDescent="0.35">
      <c r="A95" s="97">
        <v>0.3</v>
      </c>
      <c r="B95" s="97">
        <v>0.3</v>
      </c>
      <c r="C95" s="97">
        <v>1</v>
      </c>
      <c r="D95" s="171"/>
      <c r="E95" s="104"/>
      <c r="F95" s="106"/>
      <c r="G95" s="8"/>
      <c r="H95" s="8"/>
      <c r="I95" s="76"/>
    </row>
    <row r="96" spans="1:31" x14ac:dyDescent="0.35">
      <c r="A96" s="97">
        <v>0.6</v>
      </c>
      <c r="B96" s="97">
        <v>0.3</v>
      </c>
      <c r="C96" s="97">
        <v>2</v>
      </c>
      <c r="D96" s="171"/>
      <c r="E96" s="104"/>
      <c r="F96" s="106"/>
      <c r="G96" s="106"/>
      <c r="H96" s="86"/>
      <c r="I96" s="118"/>
    </row>
    <row r="97" spans="1:13" x14ac:dyDescent="0.35">
      <c r="A97" s="97">
        <v>1</v>
      </c>
      <c r="B97" s="97">
        <v>0.3</v>
      </c>
      <c r="C97" s="137">
        <f>A97/B97</f>
        <v>3.3333333333333335</v>
      </c>
      <c r="D97" s="171"/>
      <c r="E97" s="104"/>
      <c r="F97" s="106"/>
      <c r="G97" s="106"/>
      <c r="H97" s="61"/>
      <c r="I97" s="118"/>
    </row>
    <row r="98" spans="1:13" x14ac:dyDescent="0.35">
      <c r="A98" s="98">
        <v>1.8</v>
      </c>
      <c r="B98" s="98">
        <v>0.3</v>
      </c>
      <c r="C98" s="97">
        <v>6</v>
      </c>
      <c r="D98" s="171"/>
      <c r="E98" s="104"/>
      <c r="F98" s="106"/>
      <c r="G98" s="106"/>
      <c r="H98" s="61"/>
      <c r="I98" s="118"/>
    </row>
    <row r="99" spans="1:13" x14ac:dyDescent="0.35">
      <c r="A99" s="98">
        <v>3</v>
      </c>
      <c r="B99" s="98">
        <v>0.3</v>
      </c>
      <c r="C99" s="97">
        <v>10</v>
      </c>
      <c r="D99" s="171"/>
      <c r="E99" s="104"/>
      <c r="F99" s="106"/>
      <c r="G99" s="106"/>
      <c r="H99" s="61"/>
      <c r="I99" s="118"/>
      <c r="M99" s="72"/>
    </row>
    <row r="100" spans="1:13" x14ac:dyDescent="0.35">
      <c r="A100" s="97">
        <v>10</v>
      </c>
      <c r="B100" s="97">
        <v>0.3</v>
      </c>
      <c r="C100" s="137">
        <f t="shared" ref="C100:C102" si="36">A100/B100</f>
        <v>33.333333333333336</v>
      </c>
      <c r="D100" s="171"/>
      <c r="E100" s="104"/>
      <c r="F100" s="106"/>
      <c r="G100" s="106"/>
      <c r="H100" s="106"/>
      <c r="I100" s="118"/>
    </row>
    <row r="101" spans="1:13" x14ac:dyDescent="0.35">
      <c r="A101" s="97">
        <v>100</v>
      </c>
      <c r="B101" s="97">
        <v>0.3</v>
      </c>
      <c r="C101" s="137">
        <f t="shared" si="36"/>
        <v>333.33333333333337</v>
      </c>
      <c r="D101" s="171"/>
      <c r="E101" s="104"/>
      <c r="F101" s="106"/>
      <c r="G101" s="106"/>
      <c r="H101" s="106"/>
      <c r="I101" s="118"/>
    </row>
    <row r="102" spans="1:13" ht="15" thickBot="1" x14ac:dyDescent="0.4">
      <c r="A102" s="100">
        <v>1000</v>
      </c>
      <c r="B102" s="100">
        <v>0.3</v>
      </c>
      <c r="C102" s="138">
        <f t="shared" si="36"/>
        <v>3333.3333333333335</v>
      </c>
      <c r="D102" s="172"/>
      <c r="E102" s="104"/>
      <c r="F102" s="126"/>
      <c r="G102" s="107"/>
      <c r="H102" s="107"/>
      <c r="I102" s="119"/>
    </row>
    <row r="103" spans="1:13" ht="15.5" thickTop="1" thickBot="1" x14ac:dyDescent="0.4">
      <c r="A103" s="99">
        <v>0.1</v>
      </c>
      <c r="B103" s="99">
        <v>0.3</v>
      </c>
      <c r="C103" s="136">
        <f>A103/B103</f>
        <v>0.33333333333333337</v>
      </c>
      <c r="D103" s="170">
        <v>175</v>
      </c>
      <c r="E103" s="124"/>
      <c r="F103" s="106"/>
      <c r="G103" s="64"/>
      <c r="H103" s="95"/>
      <c r="I103" s="96"/>
    </row>
    <row r="104" spans="1:13" ht="15.5" thickTop="1" thickBot="1" x14ac:dyDescent="0.4">
      <c r="A104" s="97">
        <v>0.3</v>
      </c>
      <c r="B104" s="97">
        <v>0.3</v>
      </c>
      <c r="C104" s="97">
        <v>1</v>
      </c>
      <c r="D104" s="171"/>
      <c r="E104" s="104"/>
      <c r="F104" s="106"/>
      <c r="G104" s="61"/>
      <c r="H104" s="63"/>
      <c r="I104" s="66"/>
    </row>
    <row r="105" spans="1:13" ht="15" thickTop="1" x14ac:dyDescent="0.35">
      <c r="A105" s="97">
        <v>0.6</v>
      </c>
      <c r="B105" s="97">
        <v>0.3</v>
      </c>
      <c r="C105" s="97">
        <v>2</v>
      </c>
      <c r="D105" s="171"/>
      <c r="E105" s="104"/>
      <c r="F105" s="106"/>
      <c r="G105" s="106"/>
      <c r="H105" s="106"/>
      <c r="I105" s="121"/>
    </row>
    <row r="106" spans="1:13" x14ac:dyDescent="0.35">
      <c r="A106" s="97">
        <v>1</v>
      </c>
      <c r="B106" s="97">
        <v>0.3</v>
      </c>
      <c r="C106" s="137">
        <f>A106/B106</f>
        <v>3.3333333333333335</v>
      </c>
      <c r="D106" s="171"/>
      <c r="E106" s="104"/>
      <c r="F106" s="106"/>
      <c r="G106" s="106"/>
      <c r="H106" s="7"/>
      <c r="I106" s="121"/>
    </row>
    <row r="107" spans="1:13" x14ac:dyDescent="0.35">
      <c r="A107" s="98">
        <v>1.8</v>
      </c>
      <c r="B107" s="98">
        <v>0.3</v>
      </c>
      <c r="C107" s="97">
        <v>6</v>
      </c>
      <c r="D107" s="171"/>
      <c r="E107" s="104"/>
      <c r="F107" s="106"/>
      <c r="G107" s="106"/>
      <c r="H107" s="61"/>
      <c r="I107" s="121"/>
    </row>
    <row r="108" spans="1:13" x14ac:dyDescent="0.35">
      <c r="A108" s="98">
        <v>3</v>
      </c>
      <c r="B108" s="98">
        <v>0.3</v>
      </c>
      <c r="C108" s="97">
        <v>10</v>
      </c>
      <c r="D108" s="171"/>
      <c r="E108" s="104"/>
      <c r="F108" s="106"/>
      <c r="G108" s="106"/>
      <c r="H108" s="61"/>
      <c r="I108" s="121"/>
    </row>
    <row r="109" spans="1:13" x14ac:dyDescent="0.35">
      <c r="A109" s="97">
        <v>10</v>
      </c>
      <c r="B109" s="97">
        <v>0.3</v>
      </c>
      <c r="C109" s="137">
        <f t="shared" ref="C109:C111" si="37">A109/B109</f>
        <v>33.333333333333336</v>
      </c>
      <c r="D109" s="171"/>
      <c r="E109" s="104"/>
      <c r="F109" s="106"/>
      <c r="G109" s="106"/>
      <c r="H109" s="106"/>
      <c r="I109" s="121"/>
    </row>
    <row r="110" spans="1:13" x14ac:dyDescent="0.35">
      <c r="A110" s="97">
        <v>100</v>
      </c>
      <c r="B110" s="97">
        <v>0.3</v>
      </c>
      <c r="C110" s="137">
        <f t="shared" si="37"/>
        <v>333.33333333333337</v>
      </c>
      <c r="D110" s="171"/>
      <c r="E110" s="104"/>
      <c r="F110" s="106"/>
      <c r="G110" s="106"/>
      <c r="H110" s="106"/>
      <c r="I110" s="121"/>
    </row>
    <row r="111" spans="1:13" ht="15" thickBot="1" x14ac:dyDescent="0.4">
      <c r="A111" s="100">
        <v>1000</v>
      </c>
      <c r="B111" s="100">
        <v>0.3</v>
      </c>
      <c r="C111" s="138">
        <f t="shared" si="37"/>
        <v>3333.3333333333335</v>
      </c>
      <c r="D111" s="172"/>
      <c r="E111" s="144"/>
      <c r="F111" s="106"/>
      <c r="G111" s="107"/>
      <c r="H111" s="107"/>
      <c r="I111" s="122"/>
    </row>
    <row r="112" spans="1:13" ht="15" thickTop="1" x14ac:dyDescent="0.35">
      <c r="A112" s="99">
        <v>0.1</v>
      </c>
      <c r="B112" s="99">
        <v>0.3</v>
      </c>
      <c r="C112" s="136">
        <f>A112/B112</f>
        <v>0.33333333333333337</v>
      </c>
      <c r="D112" s="170">
        <v>150</v>
      </c>
      <c r="E112" s="93"/>
      <c r="F112" s="59"/>
      <c r="G112" s="95"/>
      <c r="H112" s="117"/>
      <c r="I112" s="96"/>
    </row>
    <row r="113" spans="1:9" ht="15" thickBot="1" x14ac:dyDescent="0.4">
      <c r="A113" s="97">
        <v>0.3</v>
      </c>
      <c r="B113" s="97">
        <v>0.3</v>
      </c>
      <c r="C113" s="97">
        <v>1</v>
      </c>
      <c r="D113" s="171"/>
      <c r="E113" s="58"/>
      <c r="F113" s="106"/>
      <c r="G113" s="61"/>
      <c r="H113" s="7"/>
      <c r="I113" s="118"/>
    </row>
    <row r="114" spans="1:9" ht="15.5" thickTop="1" thickBot="1" x14ac:dyDescent="0.4">
      <c r="A114" s="97">
        <v>0.6</v>
      </c>
      <c r="B114" s="97">
        <v>0.3</v>
      </c>
      <c r="C114" s="97">
        <v>2</v>
      </c>
      <c r="D114" s="171"/>
      <c r="E114" s="104"/>
      <c r="F114" s="106"/>
      <c r="G114" s="127"/>
      <c r="H114" s="65"/>
      <c r="I114" s="66"/>
    </row>
    <row r="115" spans="1:9" ht="15" thickTop="1" x14ac:dyDescent="0.35">
      <c r="A115" s="97">
        <v>1</v>
      </c>
      <c r="B115" s="97">
        <v>0.3</v>
      </c>
      <c r="C115" s="137">
        <f>A115/B115</f>
        <v>3.3333333333333335</v>
      </c>
      <c r="D115" s="171"/>
      <c r="E115" s="104"/>
      <c r="F115" s="106"/>
      <c r="G115" s="61"/>
      <c r="H115" s="7"/>
      <c r="I115" s="118"/>
    </row>
    <row r="116" spans="1:9" x14ac:dyDescent="0.35">
      <c r="A116" s="98">
        <v>1.8</v>
      </c>
      <c r="B116" s="98">
        <v>0.3</v>
      </c>
      <c r="C116" s="97">
        <v>6</v>
      </c>
      <c r="D116" s="171"/>
      <c r="E116" s="104"/>
      <c r="F116" s="106"/>
      <c r="G116" s="106"/>
      <c r="H116" s="7"/>
      <c r="I116" s="118"/>
    </row>
    <row r="117" spans="1:9" x14ac:dyDescent="0.35">
      <c r="A117" s="98">
        <v>3</v>
      </c>
      <c r="B117" s="98">
        <v>0.3</v>
      </c>
      <c r="C117" s="97">
        <v>10</v>
      </c>
      <c r="D117" s="171"/>
      <c r="E117" s="104"/>
      <c r="F117" s="106"/>
      <c r="G117" s="106"/>
      <c r="H117" s="106"/>
      <c r="I117" s="118"/>
    </row>
    <row r="118" spans="1:9" x14ac:dyDescent="0.35">
      <c r="A118" s="97">
        <v>10</v>
      </c>
      <c r="B118" s="97">
        <v>0.3</v>
      </c>
      <c r="C118" s="137">
        <f t="shared" ref="C118:C120" si="38">A118/B118</f>
        <v>33.333333333333336</v>
      </c>
      <c r="D118" s="171"/>
      <c r="E118" s="104"/>
      <c r="F118" s="106"/>
      <c r="G118" s="106"/>
      <c r="H118" s="106"/>
      <c r="I118" s="118"/>
    </row>
    <row r="119" spans="1:9" x14ac:dyDescent="0.35">
      <c r="A119" s="97">
        <v>100</v>
      </c>
      <c r="B119" s="97">
        <v>0.3</v>
      </c>
      <c r="C119" s="137">
        <f t="shared" si="38"/>
        <v>333.33333333333337</v>
      </c>
      <c r="D119" s="171"/>
      <c r="E119" s="104"/>
      <c r="F119" s="106"/>
      <c r="G119" s="106"/>
      <c r="H119" s="106"/>
      <c r="I119" s="118"/>
    </row>
    <row r="120" spans="1:9" ht="15" thickBot="1" x14ac:dyDescent="0.4">
      <c r="A120" s="100">
        <v>1000</v>
      </c>
      <c r="B120" s="100">
        <v>0.3</v>
      </c>
      <c r="C120" s="138">
        <f t="shared" si="38"/>
        <v>3333.3333333333335</v>
      </c>
      <c r="D120" s="172"/>
      <c r="E120" s="144"/>
      <c r="F120" s="126"/>
      <c r="G120" s="107"/>
      <c r="H120" s="107"/>
      <c r="I120" s="119"/>
    </row>
    <row r="121" spans="1:9" ht="15" thickTop="1" x14ac:dyDescent="0.35">
      <c r="A121" s="99">
        <v>0.1</v>
      </c>
      <c r="B121" s="99">
        <v>0.3</v>
      </c>
      <c r="C121" s="136">
        <f>A121/B121</f>
        <v>0.33333333333333337</v>
      </c>
      <c r="D121" s="170">
        <v>125</v>
      </c>
      <c r="E121" s="124"/>
      <c r="F121" s="127"/>
      <c r="G121" s="95"/>
      <c r="H121" s="95"/>
      <c r="I121" s="96"/>
    </row>
    <row r="122" spans="1:9" ht="15" thickBot="1" x14ac:dyDescent="0.4">
      <c r="A122" s="97">
        <v>0.3</v>
      </c>
      <c r="B122" s="97">
        <v>0.3</v>
      </c>
      <c r="C122" s="97">
        <v>1</v>
      </c>
      <c r="D122" s="171"/>
      <c r="E122" s="58"/>
      <c r="F122" s="61"/>
      <c r="G122" s="7"/>
      <c r="H122" s="7"/>
      <c r="I122" s="62"/>
    </row>
    <row r="123" spans="1:9" ht="15.5" thickTop="1" thickBot="1" x14ac:dyDescent="0.4">
      <c r="A123" s="97">
        <v>0.6</v>
      </c>
      <c r="B123" s="97">
        <v>0.3</v>
      </c>
      <c r="C123" s="97">
        <v>2</v>
      </c>
      <c r="D123" s="171"/>
      <c r="E123" s="104"/>
      <c r="F123" s="106"/>
      <c r="G123" s="127"/>
      <c r="H123" s="65"/>
      <c r="I123" s="66"/>
    </row>
    <row r="124" spans="1:9" ht="15" thickTop="1" x14ac:dyDescent="0.35">
      <c r="A124" s="97">
        <v>1</v>
      </c>
      <c r="B124" s="97">
        <v>0.3</v>
      </c>
      <c r="C124" s="137">
        <f>A124/B124</f>
        <v>3.3333333333333335</v>
      </c>
      <c r="D124" s="171"/>
      <c r="E124" s="104"/>
      <c r="F124" s="106"/>
      <c r="G124" s="106"/>
      <c r="H124" s="106"/>
      <c r="I124" s="118"/>
    </row>
    <row r="125" spans="1:9" x14ac:dyDescent="0.35">
      <c r="A125" s="98">
        <v>1.8</v>
      </c>
      <c r="B125" s="98">
        <v>0.3</v>
      </c>
      <c r="C125" s="97">
        <v>6</v>
      </c>
      <c r="D125" s="171"/>
      <c r="E125" s="104"/>
      <c r="F125" s="106"/>
      <c r="G125" s="106"/>
      <c r="H125" s="61"/>
      <c r="I125" s="118"/>
    </row>
    <row r="126" spans="1:9" x14ac:dyDescent="0.35">
      <c r="A126" s="98">
        <v>3</v>
      </c>
      <c r="B126" s="98">
        <v>0.3</v>
      </c>
      <c r="C126" s="97">
        <v>10</v>
      </c>
      <c r="D126" s="171"/>
      <c r="E126" s="104"/>
      <c r="F126" s="106"/>
      <c r="G126" s="106"/>
      <c r="H126" s="106"/>
      <c r="I126" s="118"/>
    </row>
    <row r="127" spans="1:9" x14ac:dyDescent="0.35">
      <c r="A127" s="97">
        <v>10</v>
      </c>
      <c r="B127" s="97">
        <v>0.3</v>
      </c>
      <c r="C127" s="137">
        <f t="shared" ref="C127:C129" si="39">A127/B127</f>
        <v>33.333333333333336</v>
      </c>
      <c r="D127" s="171"/>
      <c r="E127" s="104"/>
      <c r="F127" s="106"/>
      <c r="G127" s="106"/>
      <c r="H127" s="61"/>
      <c r="I127" s="118"/>
    </row>
    <row r="128" spans="1:9" x14ac:dyDescent="0.35">
      <c r="A128" s="97">
        <v>100</v>
      </c>
      <c r="B128" s="97">
        <v>0.3</v>
      </c>
      <c r="C128" s="137">
        <f t="shared" si="39"/>
        <v>333.33333333333337</v>
      </c>
      <c r="D128" s="171"/>
      <c r="E128" s="104"/>
      <c r="F128" s="106"/>
      <c r="G128" s="106"/>
      <c r="H128" s="106"/>
      <c r="I128" s="118"/>
    </row>
    <row r="129" spans="1:9" ht="15" thickBot="1" x14ac:dyDescent="0.4">
      <c r="A129" s="100">
        <v>1000</v>
      </c>
      <c r="B129" s="100">
        <v>0.3</v>
      </c>
      <c r="C129" s="138">
        <f t="shared" si="39"/>
        <v>3333.3333333333335</v>
      </c>
      <c r="D129" s="172"/>
      <c r="E129" s="144"/>
      <c r="F129" s="107"/>
      <c r="G129" s="107"/>
      <c r="H129" s="107"/>
      <c r="I129" s="119"/>
    </row>
    <row r="130" spans="1:9" x14ac:dyDescent="0.35">
      <c r="A130" s="99">
        <v>0.1</v>
      </c>
      <c r="B130" s="99">
        <v>0.3</v>
      </c>
      <c r="C130" s="136">
        <f>A130/B130</f>
        <v>0.33333333333333337</v>
      </c>
      <c r="D130" s="170">
        <v>100</v>
      </c>
      <c r="E130" s="104"/>
      <c r="F130" s="95"/>
      <c r="G130" s="95"/>
      <c r="H130" s="95"/>
      <c r="I130" s="123"/>
    </row>
    <row r="131" spans="1:9" ht="15" thickBot="1" x14ac:dyDescent="0.4">
      <c r="A131" s="97">
        <v>0.3</v>
      </c>
      <c r="B131" s="97">
        <v>0.3</v>
      </c>
      <c r="C131" s="97">
        <v>1</v>
      </c>
      <c r="D131" s="171"/>
      <c r="E131" s="93"/>
      <c r="F131" s="8"/>
      <c r="G131" s="7"/>
      <c r="H131" s="86"/>
      <c r="I131" s="76"/>
    </row>
    <row r="132" spans="1:9" ht="15.5" thickTop="1" thickBot="1" x14ac:dyDescent="0.4">
      <c r="A132" s="97">
        <v>0.6</v>
      </c>
      <c r="B132" s="97">
        <v>0.3</v>
      </c>
      <c r="C132" s="97">
        <v>2</v>
      </c>
      <c r="D132" s="171"/>
      <c r="E132" s="104"/>
      <c r="F132" s="127"/>
      <c r="G132" s="63"/>
      <c r="H132" s="7"/>
      <c r="I132" s="76"/>
    </row>
    <row r="133" spans="1:9" ht="15.5" thickTop="1" thickBot="1" x14ac:dyDescent="0.4">
      <c r="A133" s="97">
        <v>1</v>
      </c>
      <c r="B133" s="97">
        <v>0.3</v>
      </c>
      <c r="C133" s="137">
        <f>A133/B133</f>
        <v>3.3333333333333335</v>
      </c>
      <c r="D133" s="171"/>
      <c r="E133" s="104"/>
      <c r="F133" s="86"/>
      <c r="G133" s="7"/>
      <c r="H133" s="68"/>
      <c r="I133" s="66"/>
    </row>
    <row r="134" spans="1:9" ht="15" thickTop="1" x14ac:dyDescent="0.35">
      <c r="A134" s="98">
        <v>1.8</v>
      </c>
      <c r="B134" s="98">
        <v>0.3</v>
      </c>
      <c r="C134" s="97">
        <v>6</v>
      </c>
      <c r="D134" s="171"/>
      <c r="E134" s="104"/>
      <c r="F134" s="86"/>
      <c r="G134" s="86"/>
      <c r="H134" s="61"/>
      <c r="I134" s="62"/>
    </row>
    <row r="135" spans="1:9" x14ac:dyDescent="0.35">
      <c r="A135" s="98">
        <v>3</v>
      </c>
      <c r="B135" s="98">
        <v>0.3</v>
      </c>
      <c r="C135" s="97">
        <v>10</v>
      </c>
      <c r="D135" s="171"/>
      <c r="E135" s="104"/>
      <c r="F135" s="86"/>
      <c r="G135" s="86"/>
      <c r="H135" s="7"/>
      <c r="I135" s="62"/>
    </row>
    <row r="136" spans="1:9" x14ac:dyDescent="0.35">
      <c r="A136" s="97">
        <v>10</v>
      </c>
      <c r="B136" s="97">
        <v>0.3</v>
      </c>
      <c r="C136" s="137">
        <f t="shared" ref="C136:C138" si="40">A136/B136</f>
        <v>33.333333333333336</v>
      </c>
      <c r="D136" s="171"/>
      <c r="E136" s="104"/>
      <c r="F136" s="86"/>
      <c r="G136" s="86"/>
      <c r="H136" s="61"/>
      <c r="I136" s="62"/>
    </row>
    <row r="137" spans="1:9" x14ac:dyDescent="0.35">
      <c r="A137" s="97">
        <v>100</v>
      </c>
      <c r="B137" s="97">
        <v>0.3</v>
      </c>
      <c r="C137" s="137">
        <f t="shared" si="40"/>
        <v>333.33333333333337</v>
      </c>
      <c r="D137" s="171"/>
      <c r="E137" s="104"/>
      <c r="F137" s="86"/>
      <c r="G137" s="86"/>
      <c r="H137" s="86"/>
      <c r="I137" s="118"/>
    </row>
    <row r="138" spans="1:9" ht="15" thickBot="1" x14ac:dyDescent="0.4">
      <c r="A138" s="100">
        <v>1000</v>
      </c>
      <c r="B138" s="100">
        <v>0.3</v>
      </c>
      <c r="C138" s="138">
        <f t="shared" si="40"/>
        <v>3333.3333333333335</v>
      </c>
      <c r="D138" s="172"/>
      <c r="E138" s="105"/>
      <c r="F138" s="86"/>
      <c r="G138" s="86"/>
      <c r="H138" s="86"/>
      <c r="I138" s="119"/>
    </row>
    <row r="139" spans="1:9" ht="15" thickBot="1" x14ac:dyDescent="0.4">
      <c r="A139" s="99">
        <v>0.1</v>
      </c>
      <c r="B139" s="99">
        <v>0.3</v>
      </c>
      <c r="C139" s="136">
        <f>A139/B139</f>
        <v>0.33333333333333337</v>
      </c>
      <c r="D139" s="170">
        <v>75</v>
      </c>
      <c r="E139" s="103"/>
      <c r="F139" s="95"/>
      <c r="G139" s="114"/>
      <c r="H139" s="95"/>
      <c r="I139" s="120"/>
    </row>
    <row r="140" spans="1:9" ht="15" thickTop="1" x14ac:dyDescent="0.35">
      <c r="A140" s="97">
        <v>0.3</v>
      </c>
      <c r="B140" s="97">
        <v>0.3</v>
      </c>
      <c r="C140" s="97">
        <v>1</v>
      </c>
      <c r="D140" s="171"/>
      <c r="E140" s="124"/>
      <c r="F140" s="8"/>
      <c r="G140" s="7"/>
      <c r="H140" s="7"/>
      <c r="I140" s="76"/>
    </row>
    <row r="141" spans="1:9" ht="15" thickBot="1" x14ac:dyDescent="0.4">
      <c r="A141" s="97">
        <v>0.6</v>
      </c>
      <c r="B141" s="97">
        <v>0.3</v>
      </c>
      <c r="C141" s="97">
        <v>2</v>
      </c>
      <c r="D141" s="171"/>
      <c r="E141" s="104"/>
      <c r="F141" s="7"/>
      <c r="G141" s="61"/>
      <c r="H141" s="65"/>
      <c r="I141" s="76"/>
    </row>
    <row r="142" spans="1:9" ht="15.5" thickTop="1" thickBot="1" x14ac:dyDescent="0.4">
      <c r="A142" s="97">
        <v>1</v>
      </c>
      <c r="B142" s="97">
        <v>0.3</v>
      </c>
      <c r="C142" s="137">
        <f>A142/B142</f>
        <v>3.3333333333333335</v>
      </c>
      <c r="D142" s="171"/>
      <c r="E142" s="104"/>
      <c r="F142" s="127"/>
      <c r="G142" s="68"/>
      <c r="H142" s="7"/>
      <c r="I142" s="76"/>
    </row>
    <row r="143" spans="1:9" ht="15" thickTop="1" x14ac:dyDescent="0.35">
      <c r="A143" s="98">
        <v>1.8</v>
      </c>
      <c r="B143" s="98">
        <v>0.3</v>
      </c>
      <c r="C143" s="97">
        <v>6</v>
      </c>
      <c r="D143" s="171"/>
      <c r="E143" s="104"/>
      <c r="F143" s="8"/>
      <c r="G143" s="86"/>
      <c r="H143" s="61"/>
      <c r="I143" s="129"/>
    </row>
    <row r="144" spans="1:9" x14ac:dyDescent="0.35">
      <c r="A144" s="98">
        <v>3</v>
      </c>
      <c r="B144" s="98">
        <v>0.3</v>
      </c>
      <c r="C144" s="97">
        <v>10</v>
      </c>
      <c r="D144" s="171"/>
      <c r="E144" s="104"/>
      <c r="F144" s="106"/>
      <c r="G144" s="61"/>
      <c r="H144" s="86"/>
      <c r="I144" s="62"/>
    </row>
    <row r="145" spans="1:9" x14ac:dyDescent="0.35">
      <c r="A145" s="97">
        <v>10</v>
      </c>
      <c r="B145" s="97">
        <v>0.3</v>
      </c>
      <c r="C145" s="137">
        <f t="shared" ref="C145:C147" si="41">A145/B145</f>
        <v>33.333333333333336</v>
      </c>
      <c r="D145" s="171"/>
      <c r="E145" s="104"/>
      <c r="F145" s="106"/>
      <c r="G145" s="86"/>
      <c r="H145" s="61"/>
      <c r="I145" s="62"/>
    </row>
    <row r="146" spans="1:9" x14ac:dyDescent="0.35">
      <c r="A146" s="97">
        <v>100</v>
      </c>
      <c r="B146" s="97">
        <v>0.3</v>
      </c>
      <c r="C146" s="137">
        <f t="shared" si="41"/>
        <v>333.33333333333337</v>
      </c>
      <c r="D146" s="171"/>
      <c r="E146" s="104"/>
      <c r="F146" s="106"/>
      <c r="G146" s="86"/>
      <c r="H146" s="86"/>
      <c r="I146" s="118"/>
    </row>
    <row r="147" spans="1:9" ht="15" thickBot="1" x14ac:dyDescent="0.4">
      <c r="A147" s="100">
        <v>1000</v>
      </c>
      <c r="B147" s="100">
        <v>0.3</v>
      </c>
      <c r="C147" s="138">
        <f t="shared" si="41"/>
        <v>3333.3333333333335</v>
      </c>
      <c r="D147" s="172"/>
      <c r="E147" s="105"/>
      <c r="F147" s="107"/>
      <c r="G147" s="86"/>
      <c r="H147" s="86"/>
      <c r="I147" s="119"/>
    </row>
    <row r="148" spans="1:9" x14ac:dyDescent="0.35">
      <c r="A148" s="99">
        <v>0.1</v>
      </c>
      <c r="B148" s="99">
        <v>0.3</v>
      </c>
      <c r="C148" s="136">
        <f>A148/B148</f>
        <v>0.33333333333333337</v>
      </c>
      <c r="D148" s="170">
        <v>50</v>
      </c>
      <c r="E148" s="103"/>
      <c r="F148" s="95"/>
      <c r="G148" s="95"/>
      <c r="H148" s="95"/>
      <c r="I148" s="96"/>
    </row>
    <row r="149" spans="1:9" ht="15" thickBot="1" x14ac:dyDescent="0.4">
      <c r="A149" s="97">
        <v>0.3</v>
      </c>
      <c r="B149" s="97">
        <v>0.3</v>
      </c>
      <c r="C149" s="97">
        <v>1</v>
      </c>
      <c r="D149" s="171"/>
      <c r="E149" s="58"/>
      <c r="F149" s="7"/>
      <c r="G149" s="7"/>
      <c r="H149" s="106"/>
      <c r="I149" s="76"/>
    </row>
    <row r="150" spans="1:9" ht="15.5" thickTop="1" thickBot="1" x14ac:dyDescent="0.4">
      <c r="A150" s="97">
        <v>0.6</v>
      </c>
      <c r="B150" s="97">
        <v>0.3</v>
      </c>
      <c r="C150" s="97">
        <v>2</v>
      </c>
      <c r="D150" s="171"/>
      <c r="E150" s="128"/>
      <c r="F150" s="7"/>
      <c r="G150" s="7"/>
      <c r="H150" s="7"/>
      <c r="I150" s="76"/>
    </row>
    <row r="151" spans="1:9" ht="15.5" thickTop="1" thickBot="1" x14ac:dyDescent="0.4">
      <c r="A151" s="97">
        <v>1</v>
      </c>
      <c r="B151" s="97">
        <v>0.3</v>
      </c>
      <c r="C151" s="137">
        <f>A151/B151</f>
        <v>3.3333333333333335</v>
      </c>
      <c r="D151" s="171"/>
      <c r="E151" s="58"/>
      <c r="F151" s="68"/>
      <c r="G151" s="127"/>
      <c r="H151" s="127"/>
      <c r="I151" s="66"/>
    </row>
    <row r="152" spans="1:9" ht="15" thickTop="1" x14ac:dyDescent="0.35">
      <c r="A152" s="98">
        <v>1.8</v>
      </c>
      <c r="B152" s="98">
        <v>0.3</v>
      </c>
      <c r="C152" s="97">
        <v>6</v>
      </c>
      <c r="D152" s="171"/>
      <c r="E152" s="58"/>
      <c r="F152" s="106"/>
      <c r="G152" s="7"/>
      <c r="H152" s="7"/>
      <c r="I152" s="118"/>
    </row>
    <row r="153" spans="1:9" x14ac:dyDescent="0.35">
      <c r="A153" s="98">
        <v>3</v>
      </c>
      <c r="B153" s="98">
        <v>0.3</v>
      </c>
      <c r="C153" s="97">
        <v>10</v>
      </c>
      <c r="D153" s="171"/>
      <c r="E153" s="104"/>
      <c r="F153" s="7"/>
      <c r="G153" s="115"/>
      <c r="H153" s="7"/>
      <c r="I153" s="118"/>
    </row>
    <row r="154" spans="1:9" x14ac:dyDescent="0.35">
      <c r="A154" s="97">
        <v>10</v>
      </c>
      <c r="B154" s="97">
        <v>0.3</v>
      </c>
      <c r="C154" s="137">
        <f t="shared" ref="C154:C156" si="42">A154/B154</f>
        <v>33.333333333333336</v>
      </c>
      <c r="D154" s="171"/>
      <c r="E154" s="104"/>
      <c r="F154" s="106"/>
      <c r="G154" s="115"/>
      <c r="H154" s="106"/>
      <c r="I154" s="76"/>
    </row>
    <row r="155" spans="1:9" x14ac:dyDescent="0.35">
      <c r="A155" s="97">
        <v>100</v>
      </c>
      <c r="B155" s="97">
        <v>0.3</v>
      </c>
      <c r="C155" s="137">
        <f t="shared" si="42"/>
        <v>333.33333333333337</v>
      </c>
      <c r="D155" s="171"/>
      <c r="E155" s="104"/>
      <c r="F155" s="106"/>
      <c r="G155" s="115"/>
      <c r="H155" s="106"/>
      <c r="I155" s="62"/>
    </row>
    <row r="156" spans="1:9" ht="15" thickBot="1" x14ac:dyDescent="0.4">
      <c r="A156" s="100">
        <v>1000</v>
      </c>
      <c r="B156" s="100">
        <v>0.3</v>
      </c>
      <c r="C156" s="138">
        <f t="shared" si="42"/>
        <v>3333.3333333333335</v>
      </c>
      <c r="D156" s="172"/>
      <c r="E156" s="105"/>
      <c r="F156" s="107"/>
      <c r="G156" s="116"/>
      <c r="H156" s="107"/>
      <c r="I156" s="119"/>
    </row>
    <row r="160" spans="1:9" ht="26" x14ac:dyDescent="0.6">
      <c r="B160" s="162" t="s">
        <v>56</v>
      </c>
      <c r="C160" s="162"/>
      <c r="F160" s="3"/>
      <c r="G160" s="3"/>
      <c r="H160" s="3"/>
      <c r="I160" s="3"/>
    </row>
    <row r="161" spans="1:14" x14ac:dyDescent="0.35">
      <c r="E161" s="3" t="s">
        <v>53</v>
      </c>
      <c r="H161" t="s">
        <v>23</v>
      </c>
      <c r="L161" s="3"/>
    </row>
    <row r="162" spans="1:14" x14ac:dyDescent="0.35">
      <c r="D162" t="s">
        <v>21</v>
      </c>
      <c r="E162" s="3" t="s">
        <v>52</v>
      </c>
      <c r="H162" s="3" t="s">
        <v>28</v>
      </c>
      <c r="I162" s="130"/>
      <c r="J162" s="130"/>
      <c r="L162" s="3"/>
    </row>
    <row r="163" spans="1:14" ht="15" thickBot="1" x14ac:dyDescent="0.4">
      <c r="A163" s="3" t="s">
        <v>4</v>
      </c>
      <c r="B163" t="s">
        <v>6</v>
      </c>
      <c r="C163" t="s">
        <v>7</v>
      </c>
      <c r="D163" t="s">
        <v>37</v>
      </c>
      <c r="E163" s="3" t="s">
        <v>29</v>
      </c>
      <c r="F163" s="3" t="s">
        <v>22</v>
      </c>
      <c r="G163" s="3" t="s">
        <v>24</v>
      </c>
      <c r="H163" s="78" t="s">
        <v>25</v>
      </c>
      <c r="I163" s="3" t="s">
        <v>26</v>
      </c>
      <c r="J163" s="78" t="s">
        <v>27</v>
      </c>
    </row>
    <row r="164" spans="1:14" ht="15" thickBot="1" x14ac:dyDescent="0.4">
      <c r="A164" s="99">
        <v>0.1</v>
      </c>
      <c r="B164" s="99">
        <v>0.3</v>
      </c>
      <c r="C164" s="139">
        <f>A164/B164</f>
        <v>0.33333333333333337</v>
      </c>
      <c r="D164" s="131">
        <f>C164-C164*0.1</f>
        <v>0.30000000000000004</v>
      </c>
      <c r="E164" s="167">
        <f>200-200*0.1</f>
        <v>180</v>
      </c>
      <c r="F164" s="135"/>
      <c r="G164" s="135"/>
      <c r="H164" s="69"/>
      <c r="I164" s="148"/>
      <c r="J164" s="148"/>
      <c r="K164" s="67"/>
      <c r="M164" s="60"/>
      <c r="N164" t="s">
        <v>19</v>
      </c>
    </row>
    <row r="165" spans="1:14" ht="15" thickTop="1" x14ac:dyDescent="0.35">
      <c r="A165" s="97">
        <v>0.3</v>
      </c>
      <c r="B165" s="97">
        <v>0.3</v>
      </c>
      <c r="C165" s="67">
        <v>1</v>
      </c>
      <c r="D165" s="132">
        <f t="shared" ref="D165:D228" si="43">C165-C165*0.1</f>
        <v>0.9</v>
      </c>
      <c r="E165" s="168"/>
      <c r="F165" s="98"/>
      <c r="G165" s="98"/>
      <c r="H165" s="142"/>
      <c r="I165" s="142"/>
      <c r="J165" s="98"/>
    </row>
    <row r="166" spans="1:14" x14ac:dyDescent="0.35">
      <c r="A166" s="97">
        <v>0.6</v>
      </c>
      <c r="B166" s="97">
        <v>0.3</v>
      </c>
      <c r="C166" s="67">
        <v>2</v>
      </c>
      <c r="D166" s="132">
        <f t="shared" si="43"/>
        <v>1.8</v>
      </c>
      <c r="E166" s="168"/>
      <c r="F166" s="98"/>
      <c r="G166" s="98"/>
      <c r="H166" s="98"/>
      <c r="I166" s="98"/>
      <c r="J166" s="98"/>
      <c r="M166" t="s">
        <v>38</v>
      </c>
    </row>
    <row r="167" spans="1:14" x14ac:dyDescent="0.35">
      <c r="A167" s="97">
        <v>1</v>
      </c>
      <c r="B167" s="97">
        <v>0.3</v>
      </c>
      <c r="C167" s="140">
        <f>A167/B167</f>
        <v>3.3333333333333335</v>
      </c>
      <c r="D167" s="132">
        <f t="shared" si="43"/>
        <v>3</v>
      </c>
      <c r="E167" s="168"/>
      <c r="F167" s="98"/>
      <c r="G167" s="98"/>
      <c r="H167" s="98"/>
      <c r="I167" s="98"/>
      <c r="J167" s="98"/>
      <c r="M167" s="69"/>
      <c r="N167" t="s">
        <v>40</v>
      </c>
    </row>
    <row r="168" spans="1:14" x14ac:dyDescent="0.35">
      <c r="A168" s="98">
        <v>1.8</v>
      </c>
      <c r="B168" s="98">
        <v>0.3</v>
      </c>
      <c r="C168" s="67">
        <v>6</v>
      </c>
      <c r="D168" s="132">
        <f t="shared" si="43"/>
        <v>5.4</v>
      </c>
      <c r="E168" s="168"/>
      <c r="F168" s="98"/>
      <c r="G168" s="98"/>
      <c r="H168" s="98"/>
      <c r="I168" s="98"/>
      <c r="J168" s="98"/>
      <c r="K168" t="s">
        <v>30</v>
      </c>
      <c r="M168" s="70"/>
      <c r="N168" t="s">
        <v>41</v>
      </c>
    </row>
    <row r="169" spans="1:14" x14ac:dyDescent="0.35">
      <c r="A169" s="98">
        <v>3</v>
      </c>
      <c r="B169" s="98">
        <v>0.3</v>
      </c>
      <c r="C169" s="67">
        <v>10</v>
      </c>
      <c r="D169" s="132">
        <f t="shared" si="43"/>
        <v>9</v>
      </c>
      <c r="E169" s="168"/>
      <c r="F169" s="98"/>
      <c r="G169" s="98"/>
      <c r="H169" s="98"/>
      <c r="I169" s="98"/>
      <c r="J169" s="98"/>
      <c r="M169" s="71"/>
      <c r="N169" t="s">
        <v>42</v>
      </c>
    </row>
    <row r="170" spans="1:14" x14ac:dyDescent="0.35">
      <c r="A170" s="97">
        <v>10</v>
      </c>
      <c r="B170" s="97">
        <v>0.3</v>
      </c>
      <c r="C170" s="140">
        <f t="shared" ref="C170:C172" si="44">A170/B170</f>
        <v>33.333333333333336</v>
      </c>
      <c r="D170" s="132">
        <f t="shared" si="43"/>
        <v>30</v>
      </c>
      <c r="E170" s="168"/>
      <c r="F170" s="98"/>
      <c r="G170" s="98"/>
      <c r="H170" s="98"/>
      <c r="I170" s="98"/>
      <c r="J170" s="98"/>
      <c r="M170" s="2"/>
      <c r="N170" t="s">
        <v>43</v>
      </c>
    </row>
    <row r="171" spans="1:14" x14ac:dyDescent="0.35">
      <c r="A171" s="97">
        <v>100</v>
      </c>
      <c r="B171" s="97">
        <v>0.3</v>
      </c>
      <c r="C171" s="140">
        <f t="shared" si="44"/>
        <v>333.33333333333337</v>
      </c>
      <c r="D171" s="132">
        <f t="shared" si="43"/>
        <v>300.00000000000006</v>
      </c>
      <c r="E171" s="168"/>
      <c r="F171" s="98"/>
      <c r="G171" s="98"/>
      <c r="H171" s="98"/>
      <c r="I171" s="98"/>
      <c r="J171" s="98"/>
      <c r="M171" s="158"/>
      <c r="N171" t="s">
        <v>44</v>
      </c>
    </row>
    <row r="172" spans="1:14" ht="15" thickBot="1" x14ac:dyDescent="0.4">
      <c r="A172" s="100">
        <v>1000</v>
      </c>
      <c r="B172" s="100">
        <v>0.3</v>
      </c>
      <c r="C172" s="141">
        <f t="shared" si="44"/>
        <v>3333.3333333333335</v>
      </c>
      <c r="D172" s="133">
        <f t="shared" si="43"/>
        <v>3000</v>
      </c>
      <c r="E172" s="169"/>
      <c r="F172" s="98"/>
      <c r="G172" s="98"/>
      <c r="H172" s="134"/>
      <c r="I172" s="134"/>
      <c r="J172" s="134"/>
      <c r="M172" s="157"/>
      <c r="N172" t="s">
        <v>55</v>
      </c>
    </row>
    <row r="173" spans="1:14" ht="15.5" thickTop="1" thickBot="1" x14ac:dyDescent="0.4">
      <c r="A173" s="99">
        <v>0.1</v>
      </c>
      <c r="B173" s="99">
        <v>0.3</v>
      </c>
      <c r="C173" s="139">
        <f>A173/B173</f>
        <v>0.33333333333333337</v>
      </c>
      <c r="D173" s="131">
        <f t="shared" si="43"/>
        <v>0.30000000000000004</v>
      </c>
      <c r="E173" s="167">
        <f>175-175*0.1</f>
        <v>157.5</v>
      </c>
      <c r="F173" s="142"/>
      <c r="G173" s="142"/>
      <c r="H173" s="149"/>
      <c r="I173" s="75"/>
      <c r="J173" s="70"/>
      <c r="K173" s="67"/>
      <c r="M173" s="73"/>
      <c r="N173" t="s">
        <v>54</v>
      </c>
    </row>
    <row r="174" spans="1:14" ht="15.5" thickTop="1" thickBot="1" x14ac:dyDescent="0.4">
      <c r="A174" s="97">
        <v>0.3</v>
      </c>
      <c r="B174" s="97">
        <v>0.3</v>
      </c>
      <c r="C174" s="67">
        <v>1</v>
      </c>
      <c r="D174" s="132">
        <f t="shared" si="43"/>
        <v>0.9</v>
      </c>
      <c r="E174" s="168"/>
      <c r="F174" s="98"/>
      <c r="G174" s="98"/>
      <c r="H174" s="142"/>
      <c r="I174" s="147"/>
      <c r="J174" s="147"/>
    </row>
    <row r="175" spans="1:14" ht="15" thickTop="1" x14ac:dyDescent="0.35">
      <c r="A175" s="97">
        <v>0.6</v>
      </c>
      <c r="B175" s="97">
        <v>0.3</v>
      </c>
      <c r="C175" s="67">
        <v>2</v>
      </c>
      <c r="D175" s="132">
        <f t="shared" si="43"/>
        <v>1.8</v>
      </c>
      <c r="E175" s="168"/>
      <c r="F175" s="98"/>
      <c r="G175" s="98"/>
      <c r="H175" s="98"/>
      <c r="I175" s="98"/>
      <c r="J175" s="98"/>
    </row>
    <row r="176" spans="1:14" x14ac:dyDescent="0.35">
      <c r="A176" s="97">
        <v>1</v>
      </c>
      <c r="B176" s="97">
        <v>0.3</v>
      </c>
      <c r="C176" s="140">
        <f>A176/B176</f>
        <v>3.3333333333333335</v>
      </c>
      <c r="D176" s="132">
        <f t="shared" si="43"/>
        <v>3</v>
      </c>
      <c r="E176" s="168"/>
      <c r="F176" s="98"/>
      <c r="G176" s="98"/>
      <c r="H176" s="98"/>
      <c r="I176" s="98"/>
      <c r="J176" s="98"/>
    </row>
    <row r="177" spans="1:17" x14ac:dyDescent="0.35">
      <c r="A177" s="98">
        <v>1.8</v>
      </c>
      <c r="B177" s="98">
        <v>0.3</v>
      </c>
      <c r="C177" s="67">
        <v>6</v>
      </c>
      <c r="D177" s="132">
        <f t="shared" si="43"/>
        <v>5.4</v>
      </c>
      <c r="E177" s="168"/>
      <c r="F177" s="98"/>
      <c r="G177" s="98"/>
      <c r="H177" s="98"/>
      <c r="I177" s="98"/>
      <c r="J177" s="98"/>
      <c r="K177" t="s">
        <v>31</v>
      </c>
    </row>
    <row r="178" spans="1:17" x14ac:dyDescent="0.35">
      <c r="A178" s="98">
        <v>3</v>
      </c>
      <c r="B178" s="98">
        <v>0.3</v>
      </c>
      <c r="C178" s="67">
        <v>10</v>
      </c>
      <c r="D178" s="132">
        <f t="shared" si="43"/>
        <v>9</v>
      </c>
      <c r="E178" s="168"/>
      <c r="F178" s="98"/>
      <c r="G178" s="98"/>
      <c r="H178" s="98"/>
      <c r="I178" s="98"/>
      <c r="J178" s="98"/>
    </row>
    <row r="179" spans="1:17" x14ac:dyDescent="0.35">
      <c r="A179" s="97">
        <v>10</v>
      </c>
      <c r="B179" s="97">
        <v>0.3</v>
      </c>
      <c r="C179" s="140">
        <f t="shared" ref="C179:C181" si="45">A179/B179</f>
        <v>33.333333333333336</v>
      </c>
      <c r="D179" s="132">
        <f t="shared" si="43"/>
        <v>30</v>
      </c>
      <c r="E179" s="168"/>
      <c r="F179" s="98"/>
      <c r="G179" s="98"/>
      <c r="H179" s="98"/>
      <c r="I179" s="98"/>
      <c r="J179" s="98"/>
    </row>
    <row r="180" spans="1:17" x14ac:dyDescent="0.35">
      <c r="A180" s="97">
        <v>100</v>
      </c>
      <c r="B180" s="97">
        <v>0.3</v>
      </c>
      <c r="C180" s="140">
        <f t="shared" si="45"/>
        <v>333.33333333333337</v>
      </c>
      <c r="D180" s="132">
        <f t="shared" si="43"/>
        <v>300.00000000000006</v>
      </c>
      <c r="E180" s="168"/>
      <c r="F180" s="98"/>
      <c r="G180" s="98"/>
      <c r="H180" s="98"/>
      <c r="I180" s="98"/>
      <c r="J180" s="98"/>
    </row>
    <row r="181" spans="1:17" ht="15" thickBot="1" x14ac:dyDescent="0.4">
      <c r="A181" s="100">
        <v>1000</v>
      </c>
      <c r="B181" s="100">
        <v>0.3</v>
      </c>
      <c r="C181" s="141">
        <f t="shared" si="45"/>
        <v>3333.3333333333335</v>
      </c>
      <c r="D181" s="133">
        <f t="shared" si="43"/>
        <v>3000</v>
      </c>
      <c r="E181" s="169"/>
      <c r="F181" s="98"/>
      <c r="G181" s="98"/>
      <c r="H181" s="134"/>
      <c r="I181" s="134"/>
      <c r="J181" s="134"/>
    </row>
    <row r="182" spans="1:17" ht="15" thickTop="1" x14ac:dyDescent="0.35">
      <c r="A182" s="99">
        <v>0.1</v>
      </c>
      <c r="B182" s="99">
        <v>0.3</v>
      </c>
      <c r="C182" s="139">
        <f>A182/B182</f>
        <v>0.33333333333333337</v>
      </c>
      <c r="D182" s="131">
        <f t="shared" si="43"/>
        <v>0.30000000000000004</v>
      </c>
      <c r="E182" s="167">
        <f>150-150*0.1</f>
        <v>135</v>
      </c>
      <c r="F182" s="142"/>
      <c r="G182" s="142"/>
      <c r="H182" s="150"/>
      <c r="I182" s="150"/>
      <c r="J182" s="150"/>
    </row>
    <row r="183" spans="1:17" ht="15" thickBot="1" x14ac:dyDescent="0.4">
      <c r="A183" s="97">
        <v>0.3</v>
      </c>
      <c r="B183" s="97">
        <v>0.3</v>
      </c>
      <c r="C183" s="67">
        <v>1</v>
      </c>
      <c r="D183" s="132">
        <f t="shared" si="43"/>
        <v>0.9</v>
      </c>
      <c r="E183" s="168"/>
      <c r="F183" s="98"/>
      <c r="G183" s="98"/>
      <c r="H183" s="151"/>
      <c r="I183" s="151"/>
      <c r="J183" s="151"/>
    </row>
    <row r="184" spans="1:17" ht="15.5" thickTop="1" thickBot="1" x14ac:dyDescent="0.4">
      <c r="A184" s="97">
        <v>0.6</v>
      </c>
      <c r="B184" s="97">
        <v>0.3</v>
      </c>
      <c r="C184" s="67">
        <v>2</v>
      </c>
      <c r="D184" s="132">
        <f t="shared" si="43"/>
        <v>1.8</v>
      </c>
      <c r="E184" s="168"/>
      <c r="F184" s="98"/>
      <c r="G184" s="98"/>
      <c r="H184" s="142"/>
      <c r="I184" s="151"/>
      <c r="J184" s="151"/>
    </row>
    <row r="185" spans="1:17" ht="15" thickTop="1" x14ac:dyDescent="0.35">
      <c r="A185" s="97">
        <v>1</v>
      </c>
      <c r="B185" s="97">
        <v>0.3</v>
      </c>
      <c r="C185" s="140">
        <f>A185/B185</f>
        <v>3.3333333333333335</v>
      </c>
      <c r="D185" s="132">
        <f t="shared" si="43"/>
        <v>3</v>
      </c>
      <c r="E185" s="168"/>
      <c r="F185" s="98"/>
      <c r="G185" s="98"/>
      <c r="H185" s="98"/>
      <c r="I185" s="142"/>
      <c r="J185" s="142"/>
      <c r="K185" t="s">
        <v>32</v>
      </c>
    </row>
    <row r="186" spans="1:17" x14ac:dyDescent="0.35">
      <c r="A186" s="98">
        <v>1.8</v>
      </c>
      <c r="B186" s="98">
        <v>0.3</v>
      </c>
      <c r="C186" s="67">
        <v>6</v>
      </c>
      <c r="D186" s="132">
        <f t="shared" si="43"/>
        <v>5.4</v>
      </c>
      <c r="E186" s="168"/>
      <c r="F186" s="98"/>
      <c r="G186" s="98"/>
      <c r="H186" s="98"/>
      <c r="I186" s="98"/>
      <c r="J186" s="98"/>
    </row>
    <row r="187" spans="1:17" x14ac:dyDescent="0.35">
      <c r="A187" s="98">
        <v>3</v>
      </c>
      <c r="B187" s="98">
        <v>0.3</v>
      </c>
      <c r="C187" s="67">
        <v>10</v>
      </c>
      <c r="D187" s="132">
        <f t="shared" si="43"/>
        <v>9</v>
      </c>
      <c r="E187" s="168"/>
      <c r="F187" s="98"/>
      <c r="G187" s="98"/>
      <c r="H187" s="98"/>
      <c r="I187" s="98"/>
      <c r="J187" s="98"/>
    </row>
    <row r="188" spans="1:17" x14ac:dyDescent="0.35">
      <c r="A188" s="97">
        <v>10</v>
      </c>
      <c r="B188" s="97">
        <v>0.3</v>
      </c>
      <c r="C188" s="140">
        <f t="shared" ref="C188:C190" si="46">A188/B188</f>
        <v>33.333333333333336</v>
      </c>
      <c r="D188" s="132">
        <f t="shared" si="43"/>
        <v>30</v>
      </c>
      <c r="E188" s="168"/>
      <c r="F188" s="98"/>
      <c r="G188" s="98"/>
      <c r="H188" s="98"/>
      <c r="I188" s="98"/>
      <c r="J188" s="98"/>
    </row>
    <row r="189" spans="1:17" x14ac:dyDescent="0.35">
      <c r="A189" s="97">
        <v>100</v>
      </c>
      <c r="B189" s="97">
        <v>0.3</v>
      </c>
      <c r="C189" s="140">
        <f t="shared" si="46"/>
        <v>333.33333333333337</v>
      </c>
      <c r="D189" s="132">
        <f t="shared" si="43"/>
        <v>300.00000000000006</v>
      </c>
      <c r="E189" s="168"/>
      <c r="F189" s="98"/>
      <c r="G189" s="98"/>
      <c r="H189" s="98"/>
      <c r="I189" s="98"/>
      <c r="J189" s="98"/>
    </row>
    <row r="190" spans="1:17" ht="15" thickBot="1" x14ac:dyDescent="0.4">
      <c r="A190" s="100">
        <v>1000</v>
      </c>
      <c r="B190" s="100">
        <v>0.3</v>
      </c>
      <c r="C190" s="141">
        <f t="shared" si="46"/>
        <v>3333.3333333333335</v>
      </c>
      <c r="D190" s="133">
        <f t="shared" si="43"/>
        <v>3000</v>
      </c>
      <c r="E190" s="169"/>
      <c r="F190" s="98"/>
      <c r="G190" s="143"/>
      <c r="H190" s="134"/>
      <c r="I190" s="134"/>
      <c r="J190" s="134"/>
    </row>
    <row r="191" spans="1:17" ht="15" thickTop="1" x14ac:dyDescent="0.35">
      <c r="A191" s="99">
        <v>0.1</v>
      </c>
      <c r="B191" s="99">
        <v>0.3</v>
      </c>
      <c r="C191" s="139">
        <f>A191/B191</f>
        <v>0.33333333333333337</v>
      </c>
      <c r="D191" s="131">
        <f t="shared" si="43"/>
        <v>0.30000000000000004</v>
      </c>
      <c r="E191" s="167">
        <f>125-125*0.1</f>
        <v>112.5</v>
      </c>
      <c r="F191" s="142"/>
      <c r="G191" s="98"/>
      <c r="H191" s="150"/>
      <c r="I191" s="150"/>
      <c r="J191" s="150"/>
      <c r="O191" s="72"/>
      <c r="P191" s="72"/>
      <c r="Q191" s="72"/>
    </row>
    <row r="192" spans="1:17" ht="15" thickBot="1" x14ac:dyDescent="0.4">
      <c r="A192" s="97">
        <v>0.3</v>
      </c>
      <c r="B192" s="97">
        <v>0.3</v>
      </c>
      <c r="C192" s="67">
        <v>1</v>
      </c>
      <c r="D192" s="132">
        <f t="shared" si="43"/>
        <v>0.9</v>
      </c>
      <c r="E192" s="168"/>
      <c r="F192" s="98"/>
      <c r="G192" s="98"/>
      <c r="H192" s="151"/>
      <c r="I192" s="151"/>
      <c r="J192" s="151"/>
      <c r="O192" s="7"/>
      <c r="P192" s="72"/>
      <c r="Q192" s="72"/>
    </row>
    <row r="193" spans="1:19" ht="15.5" thickTop="1" thickBot="1" x14ac:dyDescent="0.4">
      <c r="A193" s="97">
        <v>0.6</v>
      </c>
      <c r="B193" s="97">
        <v>0.3</v>
      </c>
      <c r="C193" s="67">
        <v>2</v>
      </c>
      <c r="D193" s="132">
        <f t="shared" si="43"/>
        <v>1.8</v>
      </c>
      <c r="E193" s="168"/>
      <c r="F193" s="98"/>
      <c r="G193" s="98"/>
      <c r="H193" s="142"/>
      <c r="I193" s="151"/>
      <c r="J193" s="151"/>
      <c r="O193" s="7"/>
      <c r="P193" s="72"/>
      <c r="Q193" s="72"/>
    </row>
    <row r="194" spans="1:19" ht="15" thickTop="1" x14ac:dyDescent="0.35">
      <c r="A194" s="97">
        <v>1</v>
      </c>
      <c r="B194" s="97">
        <v>0.3</v>
      </c>
      <c r="C194" s="140">
        <f>A194/B194</f>
        <v>3.3333333333333335</v>
      </c>
      <c r="D194" s="132">
        <f t="shared" si="43"/>
        <v>3</v>
      </c>
      <c r="E194" s="168"/>
      <c r="F194" s="98"/>
      <c r="G194" s="98"/>
      <c r="H194" s="98"/>
      <c r="I194" s="142"/>
      <c r="J194" s="142"/>
      <c r="K194" t="s">
        <v>33</v>
      </c>
      <c r="O194" s="1"/>
    </row>
    <row r="195" spans="1:19" x14ac:dyDescent="0.35">
      <c r="A195" s="98">
        <v>1.8</v>
      </c>
      <c r="B195" s="98">
        <v>0.3</v>
      </c>
      <c r="C195" s="67">
        <v>6</v>
      </c>
      <c r="D195" s="132">
        <f t="shared" si="43"/>
        <v>5.4</v>
      </c>
      <c r="E195" s="168"/>
      <c r="F195" s="98"/>
      <c r="G195" s="98"/>
      <c r="H195" s="98"/>
      <c r="I195" s="98"/>
      <c r="J195" s="98"/>
    </row>
    <row r="196" spans="1:19" x14ac:dyDescent="0.35">
      <c r="A196" s="98">
        <v>3</v>
      </c>
      <c r="B196" s="98">
        <v>0.3</v>
      </c>
      <c r="C196" s="67">
        <v>10</v>
      </c>
      <c r="D196" s="132">
        <f t="shared" si="43"/>
        <v>9</v>
      </c>
      <c r="E196" s="168"/>
      <c r="F196" s="98"/>
      <c r="G196" s="98"/>
      <c r="H196" s="98"/>
      <c r="I196" s="98"/>
      <c r="J196" s="98"/>
    </row>
    <row r="197" spans="1:19" x14ac:dyDescent="0.35">
      <c r="A197" s="97">
        <v>10</v>
      </c>
      <c r="B197" s="97">
        <v>0.3</v>
      </c>
      <c r="C197" s="140">
        <f t="shared" ref="C197:C199" si="47">A197/B197</f>
        <v>33.333333333333336</v>
      </c>
      <c r="D197" s="132">
        <f t="shared" si="43"/>
        <v>30</v>
      </c>
      <c r="E197" s="168"/>
      <c r="F197" s="98"/>
      <c r="G197" s="98"/>
      <c r="H197" s="98"/>
      <c r="I197" s="98"/>
      <c r="J197" s="98"/>
    </row>
    <row r="198" spans="1:19" x14ac:dyDescent="0.35">
      <c r="A198" s="97">
        <v>100</v>
      </c>
      <c r="B198" s="97">
        <v>0.3</v>
      </c>
      <c r="C198" s="140">
        <f t="shared" si="47"/>
        <v>333.33333333333337</v>
      </c>
      <c r="D198" s="132">
        <f t="shared" si="43"/>
        <v>300.00000000000006</v>
      </c>
      <c r="E198" s="168"/>
      <c r="F198" s="98"/>
      <c r="G198" s="98"/>
      <c r="H198" s="98"/>
      <c r="I198" s="98"/>
      <c r="J198" s="98"/>
    </row>
    <row r="199" spans="1:19" ht="15" thickBot="1" x14ac:dyDescent="0.4">
      <c r="A199" s="100">
        <v>1000</v>
      </c>
      <c r="B199" s="100">
        <v>0.3</v>
      </c>
      <c r="C199" s="141">
        <f t="shared" si="47"/>
        <v>3333.3333333333335</v>
      </c>
      <c r="D199" s="133">
        <f t="shared" si="43"/>
        <v>3000</v>
      </c>
      <c r="E199" s="169"/>
      <c r="F199" s="98"/>
      <c r="G199" s="134"/>
      <c r="H199" s="134"/>
      <c r="I199" s="134"/>
      <c r="J199" s="134"/>
    </row>
    <row r="200" spans="1:19" ht="15" thickTop="1" x14ac:dyDescent="0.35">
      <c r="A200" s="99">
        <v>0.1</v>
      </c>
      <c r="B200" s="99">
        <v>0.3</v>
      </c>
      <c r="C200" s="139">
        <f>A200/B200</f>
        <v>0.33333333333333337</v>
      </c>
      <c r="D200" s="131">
        <f t="shared" si="43"/>
        <v>0.30000000000000004</v>
      </c>
      <c r="E200" s="167">
        <f>100-100*0.1</f>
        <v>90</v>
      </c>
      <c r="F200" s="142"/>
      <c r="G200" s="152"/>
      <c r="H200" s="152"/>
      <c r="I200" s="152"/>
      <c r="J200" s="152"/>
    </row>
    <row r="201" spans="1:19" ht="15" thickBot="1" x14ac:dyDescent="0.4">
      <c r="A201" s="97">
        <v>0.3</v>
      </c>
      <c r="B201" s="97">
        <v>0.3</v>
      </c>
      <c r="C201" s="67">
        <v>1</v>
      </c>
      <c r="D201" s="132">
        <f t="shared" si="43"/>
        <v>0.9</v>
      </c>
      <c r="E201" s="168"/>
      <c r="F201" s="98"/>
      <c r="G201" s="153"/>
      <c r="H201" s="153"/>
      <c r="I201" s="153"/>
      <c r="J201" s="153"/>
    </row>
    <row r="202" spans="1:19" ht="15.5" thickTop="1" thickBot="1" x14ac:dyDescent="0.4">
      <c r="A202" s="97">
        <v>0.6</v>
      </c>
      <c r="B202" s="97">
        <v>0.3</v>
      </c>
      <c r="C202" s="67">
        <v>2</v>
      </c>
      <c r="D202" s="132">
        <f t="shared" si="43"/>
        <v>1.8</v>
      </c>
      <c r="E202" s="168"/>
      <c r="F202" s="98"/>
      <c r="G202" s="142"/>
      <c r="H202" s="154"/>
      <c r="I202" s="154"/>
      <c r="J202" s="153"/>
    </row>
    <row r="203" spans="1:19" ht="15.5" thickTop="1" thickBot="1" x14ac:dyDescent="0.4">
      <c r="A203" s="97">
        <v>1</v>
      </c>
      <c r="B203" s="97">
        <v>0.3</v>
      </c>
      <c r="C203" s="140">
        <f>A203/B203</f>
        <v>3.3333333333333335</v>
      </c>
      <c r="D203" s="132">
        <f t="shared" si="43"/>
        <v>3</v>
      </c>
      <c r="E203" s="168"/>
      <c r="F203" s="98"/>
      <c r="G203" s="98"/>
      <c r="H203" s="98"/>
      <c r="I203" s="98"/>
      <c r="J203" s="153"/>
      <c r="K203" t="s">
        <v>34</v>
      </c>
    </row>
    <row r="204" spans="1:19" ht="15" thickTop="1" x14ac:dyDescent="0.35">
      <c r="A204" s="98">
        <v>1.8</v>
      </c>
      <c r="B204" s="98">
        <v>0.3</v>
      </c>
      <c r="C204" s="67">
        <v>6</v>
      </c>
      <c r="D204" s="132">
        <f t="shared" si="43"/>
        <v>5.4</v>
      </c>
      <c r="E204" s="168"/>
      <c r="F204" s="98"/>
      <c r="G204" s="98"/>
      <c r="H204" s="98"/>
      <c r="I204" s="98"/>
      <c r="J204" s="142"/>
    </row>
    <row r="205" spans="1:19" x14ac:dyDescent="0.35">
      <c r="A205" s="98">
        <v>3</v>
      </c>
      <c r="B205" s="98">
        <v>0.3</v>
      </c>
      <c r="C205" s="67">
        <v>10</v>
      </c>
      <c r="D205" s="132">
        <f t="shared" si="43"/>
        <v>9</v>
      </c>
      <c r="E205" s="168"/>
      <c r="F205" s="98"/>
      <c r="G205" s="98"/>
      <c r="H205" s="98"/>
      <c r="I205" s="98"/>
      <c r="J205" s="98"/>
      <c r="K205" s="7"/>
      <c r="L205" s="7"/>
      <c r="M205" s="7"/>
      <c r="N205" s="7"/>
      <c r="O205" s="7"/>
      <c r="P205" s="7"/>
      <c r="Q205" s="7"/>
      <c r="R205" s="7"/>
      <c r="S205" s="7"/>
    </row>
    <row r="206" spans="1:19" x14ac:dyDescent="0.35">
      <c r="A206" s="97">
        <v>10</v>
      </c>
      <c r="B206" s="97">
        <v>0.3</v>
      </c>
      <c r="C206" s="140">
        <f t="shared" ref="C206:C208" si="48">A206/B206</f>
        <v>33.333333333333336</v>
      </c>
      <c r="D206" s="132">
        <f t="shared" si="43"/>
        <v>30</v>
      </c>
      <c r="E206" s="168"/>
      <c r="F206" s="98"/>
      <c r="G206" s="98"/>
      <c r="H206" s="98"/>
      <c r="I206" s="98"/>
      <c r="J206" s="98"/>
      <c r="K206" s="7"/>
      <c r="L206" s="7"/>
      <c r="M206" s="7"/>
      <c r="N206" s="7"/>
      <c r="O206" s="7"/>
      <c r="P206" s="7"/>
      <c r="Q206" s="7"/>
      <c r="R206" s="7"/>
      <c r="S206" s="7"/>
    </row>
    <row r="207" spans="1:19" x14ac:dyDescent="0.35">
      <c r="A207" s="97">
        <v>100</v>
      </c>
      <c r="B207" s="97">
        <v>0.3</v>
      </c>
      <c r="C207" s="140">
        <f t="shared" si="48"/>
        <v>333.33333333333337</v>
      </c>
      <c r="D207" s="132">
        <f t="shared" si="43"/>
        <v>300.00000000000006</v>
      </c>
      <c r="E207" s="168"/>
      <c r="F207" s="98"/>
      <c r="G207" s="98"/>
      <c r="H207" s="98"/>
      <c r="I207" s="98"/>
      <c r="J207" s="98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5" thickBot="1" x14ac:dyDescent="0.4">
      <c r="A208" s="100">
        <v>1000</v>
      </c>
      <c r="B208" s="100">
        <v>0.3</v>
      </c>
      <c r="C208" s="141">
        <f t="shared" si="48"/>
        <v>3333.3333333333335</v>
      </c>
      <c r="D208" s="133">
        <f t="shared" si="43"/>
        <v>3000</v>
      </c>
      <c r="E208" s="169"/>
      <c r="F208" s="134"/>
      <c r="G208" s="134"/>
      <c r="H208" s="134"/>
      <c r="I208" s="134"/>
      <c r="J208" s="134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5" thickBot="1" x14ac:dyDescent="0.4">
      <c r="A209" s="99">
        <v>0.1</v>
      </c>
      <c r="B209" s="99">
        <v>0.3</v>
      </c>
      <c r="C209" s="139">
        <f>A209/B209</f>
        <v>0.33333333333333337</v>
      </c>
      <c r="D209" s="131">
        <f t="shared" si="43"/>
        <v>0.30000000000000004</v>
      </c>
      <c r="E209" s="164">
        <f>75-75*0.1</f>
        <v>67.5</v>
      </c>
      <c r="F209" s="163"/>
      <c r="G209" s="159"/>
      <c r="H209" s="159"/>
      <c r="I209" s="159"/>
      <c r="J209" s="159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5" thickTop="1" x14ac:dyDescent="0.35">
      <c r="A210" s="97">
        <v>0.3</v>
      </c>
      <c r="B210" s="97">
        <v>0.3</v>
      </c>
      <c r="C210" s="67">
        <v>1</v>
      </c>
      <c r="D210" s="132">
        <f t="shared" si="43"/>
        <v>0.9</v>
      </c>
      <c r="E210" s="165"/>
      <c r="F210" s="98"/>
      <c r="G210" s="160"/>
      <c r="H210" s="160"/>
      <c r="I210" s="160"/>
      <c r="J210" s="160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5" thickBot="1" x14ac:dyDescent="0.4">
      <c r="A211" s="97">
        <v>0.6</v>
      </c>
      <c r="B211" s="97">
        <v>0.3</v>
      </c>
      <c r="C211" s="67">
        <v>2</v>
      </c>
      <c r="D211" s="132">
        <f t="shared" si="43"/>
        <v>1.8</v>
      </c>
      <c r="E211" s="165"/>
      <c r="F211" s="98"/>
      <c r="G211" s="161"/>
      <c r="H211" s="160"/>
      <c r="I211" s="161"/>
      <c r="J211" s="160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5.5" thickTop="1" thickBot="1" x14ac:dyDescent="0.4">
      <c r="A212" s="97">
        <v>1</v>
      </c>
      <c r="B212" s="97">
        <v>0.3</v>
      </c>
      <c r="C212" s="140">
        <f>A212/B212</f>
        <v>3.3333333333333335</v>
      </c>
      <c r="D212" s="132">
        <f t="shared" si="43"/>
        <v>3</v>
      </c>
      <c r="E212" s="165"/>
      <c r="F212" s="98"/>
      <c r="G212" s="98"/>
      <c r="H212" s="142"/>
      <c r="I212" s="98"/>
      <c r="J212" s="160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5" thickTop="1" x14ac:dyDescent="0.35">
      <c r="A213" s="98">
        <v>1.8</v>
      </c>
      <c r="B213" s="98">
        <v>0.3</v>
      </c>
      <c r="C213" s="67">
        <v>6</v>
      </c>
      <c r="D213" s="132">
        <f t="shared" si="43"/>
        <v>5.4</v>
      </c>
      <c r="E213" s="165"/>
      <c r="F213" s="98"/>
      <c r="G213" s="98"/>
      <c r="H213" s="98"/>
      <c r="I213" s="98"/>
      <c r="J213" s="142"/>
      <c r="K213" t="s">
        <v>35</v>
      </c>
      <c r="L213" s="7"/>
      <c r="M213" s="7"/>
      <c r="N213" s="7"/>
      <c r="O213" s="7"/>
      <c r="P213" s="7"/>
      <c r="Q213" s="7"/>
      <c r="R213" s="7"/>
      <c r="S213" s="7"/>
    </row>
    <row r="214" spans="1:19" x14ac:dyDescent="0.35">
      <c r="A214" s="98">
        <v>3</v>
      </c>
      <c r="B214" s="98">
        <v>0.3</v>
      </c>
      <c r="C214" s="67">
        <v>10</v>
      </c>
      <c r="D214" s="132">
        <f t="shared" si="43"/>
        <v>9</v>
      </c>
      <c r="E214" s="165"/>
      <c r="F214" s="98"/>
      <c r="G214" s="98"/>
      <c r="H214" s="98"/>
      <c r="I214" s="98"/>
      <c r="J214" s="98"/>
      <c r="K214" s="7"/>
      <c r="L214" s="7"/>
      <c r="M214" s="7"/>
      <c r="N214" s="7"/>
      <c r="O214" s="7"/>
      <c r="P214" s="7"/>
      <c r="Q214" s="7"/>
      <c r="R214" s="7"/>
      <c r="S214" s="7"/>
    </row>
    <row r="215" spans="1:19" x14ac:dyDescent="0.35">
      <c r="A215" s="97">
        <v>10</v>
      </c>
      <c r="B215" s="97">
        <v>0.3</v>
      </c>
      <c r="C215" s="140">
        <f t="shared" ref="C215:C217" si="49">A215/B215</f>
        <v>33.333333333333336</v>
      </c>
      <c r="D215" s="132">
        <f t="shared" si="43"/>
        <v>30</v>
      </c>
      <c r="E215" s="165"/>
      <c r="F215" s="98"/>
      <c r="G215" s="98"/>
      <c r="H215" s="98"/>
      <c r="I215" s="98"/>
      <c r="J215" s="98"/>
      <c r="K215" s="7"/>
      <c r="L215" s="7"/>
      <c r="M215" s="7"/>
      <c r="N215" s="7"/>
      <c r="O215" s="7"/>
      <c r="P215" s="7"/>
      <c r="Q215" s="7"/>
      <c r="R215" s="7"/>
      <c r="S215" s="7"/>
    </row>
    <row r="216" spans="1:19" x14ac:dyDescent="0.35">
      <c r="A216" s="97">
        <v>100</v>
      </c>
      <c r="B216" s="97">
        <v>0.3</v>
      </c>
      <c r="C216" s="140">
        <f t="shared" si="49"/>
        <v>333.33333333333337</v>
      </c>
      <c r="D216" s="132">
        <f t="shared" si="43"/>
        <v>300.00000000000006</v>
      </c>
      <c r="E216" s="165"/>
      <c r="F216" s="98"/>
      <c r="G216" s="98"/>
      <c r="H216" s="98"/>
      <c r="I216" s="98"/>
      <c r="J216" s="98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5" thickBot="1" x14ac:dyDescent="0.4">
      <c r="A217" s="100">
        <v>1000</v>
      </c>
      <c r="B217" s="100">
        <v>0.3</v>
      </c>
      <c r="C217" s="141">
        <f t="shared" si="49"/>
        <v>3333.3333333333335</v>
      </c>
      <c r="D217" s="133">
        <f t="shared" si="43"/>
        <v>3000</v>
      </c>
      <c r="E217" s="166"/>
      <c r="F217" s="134"/>
      <c r="G217" s="134"/>
      <c r="H217" s="134"/>
      <c r="I217" s="134"/>
      <c r="J217" s="134"/>
      <c r="K217" s="7"/>
      <c r="L217" s="7"/>
      <c r="M217" s="7"/>
      <c r="N217" s="7"/>
      <c r="O217" s="7"/>
      <c r="P217" s="7"/>
      <c r="Q217" s="7"/>
      <c r="R217" s="7"/>
      <c r="S217" s="7"/>
    </row>
    <row r="218" spans="1:19" x14ac:dyDescent="0.35">
      <c r="A218" s="99">
        <v>0.1</v>
      </c>
      <c r="B218" s="99">
        <v>0.3</v>
      </c>
      <c r="C218" s="139">
        <f>A218/B218</f>
        <v>0.33333333333333337</v>
      </c>
      <c r="D218" s="131">
        <f t="shared" si="43"/>
        <v>0.30000000000000004</v>
      </c>
      <c r="E218" s="164">
        <f>50-50*0.1</f>
        <v>45</v>
      </c>
      <c r="F218" s="155"/>
      <c r="G218" s="159"/>
      <c r="H218" s="159"/>
      <c r="I218" s="159"/>
      <c r="J218" s="159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5" thickBot="1" x14ac:dyDescent="0.4">
      <c r="A219" s="97">
        <v>0.3</v>
      </c>
      <c r="B219" s="97">
        <v>0.3</v>
      </c>
      <c r="C219" s="67">
        <v>1</v>
      </c>
      <c r="D219" s="132">
        <f t="shared" si="43"/>
        <v>0.9</v>
      </c>
      <c r="E219" s="165"/>
      <c r="F219" s="156"/>
      <c r="G219" s="160"/>
      <c r="H219" s="160"/>
      <c r="I219" s="160"/>
      <c r="J219" s="160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5.5" thickTop="1" thickBot="1" x14ac:dyDescent="0.4">
      <c r="A220" s="97">
        <v>0.6</v>
      </c>
      <c r="B220" s="97">
        <v>0.3</v>
      </c>
      <c r="C220" s="67">
        <v>2</v>
      </c>
      <c r="D220" s="132">
        <f t="shared" si="43"/>
        <v>1.8</v>
      </c>
      <c r="E220" s="165"/>
      <c r="F220" s="142"/>
      <c r="G220" s="161"/>
      <c r="H220" s="160"/>
      <c r="I220" s="160"/>
      <c r="J220" s="160"/>
    </row>
    <row r="221" spans="1:19" ht="15.5" thickTop="1" thickBot="1" x14ac:dyDescent="0.4">
      <c r="A221" s="97">
        <v>1</v>
      </c>
      <c r="B221" s="97">
        <v>0.3</v>
      </c>
      <c r="C221" s="140">
        <f>A221/B221</f>
        <v>3.3333333333333335</v>
      </c>
      <c r="D221" s="132">
        <f t="shared" si="43"/>
        <v>3</v>
      </c>
      <c r="E221" s="165"/>
      <c r="F221" s="98"/>
      <c r="G221" s="98"/>
      <c r="H221" s="142"/>
      <c r="I221" s="142"/>
      <c r="J221" s="160"/>
      <c r="K221" t="s">
        <v>36</v>
      </c>
    </row>
    <row r="222" spans="1:19" ht="15" thickTop="1" x14ac:dyDescent="0.35">
      <c r="A222" s="98">
        <v>1.8</v>
      </c>
      <c r="B222" s="98">
        <v>0.3</v>
      </c>
      <c r="C222" s="67">
        <v>6</v>
      </c>
      <c r="D222" s="132">
        <f t="shared" si="43"/>
        <v>5.4</v>
      </c>
      <c r="E222" s="165"/>
      <c r="F222" s="98"/>
      <c r="G222" s="98"/>
      <c r="H222" s="98"/>
      <c r="I222" s="98"/>
      <c r="J222" s="142"/>
    </row>
    <row r="223" spans="1:19" x14ac:dyDescent="0.35">
      <c r="A223" s="98">
        <v>3</v>
      </c>
      <c r="B223" s="98">
        <v>0.3</v>
      </c>
      <c r="C223" s="67">
        <v>10</v>
      </c>
      <c r="D223" s="132">
        <f t="shared" si="43"/>
        <v>9</v>
      </c>
      <c r="E223" s="165"/>
      <c r="F223" s="98"/>
      <c r="G223" s="98"/>
      <c r="H223" s="98"/>
      <c r="I223" s="98"/>
      <c r="J223" s="98"/>
    </row>
    <row r="224" spans="1:19" x14ac:dyDescent="0.35">
      <c r="A224" s="97">
        <v>10</v>
      </c>
      <c r="B224" s="97">
        <v>0.3</v>
      </c>
      <c r="C224" s="140">
        <f t="shared" ref="C224:C226" si="50">A224/B224</f>
        <v>33.333333333333336</v>
      </c>
      <c r="D224" s="132">
        <f t="shared" si="43"/>
        <v>30</v>
      </c>
      <c r="E224" s="165"/>
      <c r="F224" s="98"/>
      <c r="G224" s="98"/>
      <c r="H224" s="98"/>
      <c r="I224" s="98"/>
      <c r="J224" s="98"/>
    </row>
    <row r="225" spans="1:11" x14ac:dyDescent="0.35">
      <c r="A225" s="97">
        <v>100</v>
      </c>
      <c r="B225" s="97">
        <v>0.3</v>
      </c>
      <c r="C225" s="140">
        <f t="shared" si="50"/>
        <v>333.33333333333337</v>
      </c>
      <c r="D225" s="132">
        <f t="shared" si="43"/>
        <v>300.00000000000006</v>
      </c>
      <c r="E225" s="165"/>
      <c r="F225" s="98"/>
      <c r="G225" s="98"/>
      <c r="H225" s="98"/>
      <c r="I225" s="98"/>
      <c r="J225" s="98"/>
    </row>
    <row r="226" spans="1:11" ht="15" thickBot="1" x14ac:dyDescent="0.4">
      <c r="A226" s="100">
        <v>1000</v>
      </c>
      <c r="B226" s="100">
        <v>0.3</v>
      </c>
      <c r="C226" s="141">
        <f t="shared" si="50"/>
        <v>3333.3333333333335</v>
      </c>
      <c r="D226" s="133">
        <f t="shared" si="43"/>
        <v>3000</v>
      </c>
      <c r="E226" s="166"/>
      <c r="F226" s="134"/>
      <c r="G226" s="134"/>
      <c r="H226" s="134"/>
      <c r="I226" s="134"/>
      <c r="J226" s="134"/>
    </row>
    <row r="227" spans="1:11" x14ac:dyDescent="0.35">
      <c r="A227" s="99">
        <v>0.1</v>
      </c>
      <c r="B227" s="99">
        <v>0.3</v>
      </c>
      <c r="C227" s="139">
        <f>A227/B227</f>
        <v>0.33333333333333337</v>
      </c>
      <c r="D227" s="131">
        <f t="shared" si="43"/>
        <v>0.30000000000000004</v>
      </c>
      <c r="E227" s="164" t="s">
        <v>51</v>
      </c>
      <c r="F227" s="145"/>
      <c r="G227" s="145"/>
      <c r="H227" s="145"/>
      <c r="I227" s="145"/>
      <c r="J227" s="145"/>
    </row>
    <row r="228" spans="1:11" x14ac:dyDescent="0.35">
      <c r="A228" s="97">
        <v>0.3</v>
      </c>
      <c r="B228" s="97">
        <v>0.3</v>
      </c>
      <c r="C228" s="67">
        <v>1</v>
      </c>
      <c r="D228" s="132">
        <f t="shared" si="43"/>
        <v>0.9</v>
      </c>
      <c r="E228" s="165"/>
      <c r="F228" s="146"/>
      <c r="G228" s="146"/>
      <c r="H228" s="146"/>
      <c r="I228" s="146"/>
      <c r="J228" s="146"/>
    </row>
    <row r="229" spans="1:11" x14ac:dyDescent="0.35">
      <c r="A229" s="97">
        <v>0.6</v>
      </c>
      <c r="B229" s="97">
        <v>0.3</v>
      </c>
      <c r="C229" s="67">
        <v>2</v>
      </c>
      <c r="D229" s="132">
        <f t="shared" ref="D229:D235" si="51">C229-C229*0.1</f>
        <v>1.8</v>
      </c>
      <c r="E229" s="165"/>
      <c r="F229" s="146"/>
      <c r="G229" s="146"/>
      <c r="H229" s="146"/>
      <c r="I229" s="146"/>
      <c r="J229" s="146"/>
    </row>
    <row r="230" spans="1:11" x14ac:dyDescent="0.35">
      <c r="A230" s="97">
        <v>1</v>
      </c>
      <c r="B230" s="97">
        <v>0.3</v>
      </c>
      <c r="C230" s="140">
        <f>A230/B230</f>
        <v>3.3333333333333335</v>
      </c>
      <c r="D230" s="132">
        <f t="shared" si="51"/>
        <v>3</v>
      </c>
      <c r="E230" s="165"/>
      <c r="F230" s="146"/>
      <c r="G230" s="146"/>
      <c r="H230" s="146"/>
      <c r="I230" s="146"/>
      <c r="J230" s="146"/>
      <c r="K230" t="s">
        <v>20</v>
      </c>
    </row>
    <row r="231" spans="1:11" x14ac:dyDescent="0.35">
      <c r="A231" s="98">
        <v>1.8</v>
      </c>
      <c r="B231" s="98">
        <v>0.3</v>
      </c>
      <c r="C231" s="67">
        <v>6</v>
      </c>
      <c r="D231" s="132">
        <f t="shared" si="51"/>
        <v>5.4</v>
      </c>
      <c r="E231" s="165"/>
      <c r="F231" s="146"/>
      <c r="G231" s="146"/>
      <c r="H231" s="146"/>
      <c r="I231" s="146"/>
      <c r="J231" s="146"/>
    </row>
    <row r="232" spans="1:11" x14ac:dyDescent="0.35">
      <c r="A232" s="98">
        <v>3</v>
      </c>
      <c r="B232" s="98">
        <v>0.3</v>
      </c>
      <c r="C232" s="67">
        <v>10</v>
      </c>
      <c r="D232" s="132">
        <f t="shared" si="51"/>
        <v>9</v>
      </c>
      <c r="E232" s="165"/>
      <c r="F232" s="146"/>
      <c r="G232" s="146"/>
      <c r="H232" s="146"/>
      <c r="I232" s="146"/>
      <c r="J232" s="146"/>
    </row>
    <row r="233" spans="1:11" x14ac:dyDescent="0.35">
      <c r="A233" s="97">
        <v>10</v>
      </c>
      <c r="B233" s="97">
        <v>0.3</v>
      </c>
      <c r="C233" s="140">
        <f t="shared" ref="C233:C235" si="52">A233/B233</f>
        <v>33.333333333333336</v>
      </c>
      <c r="D233" s="132">
        <f t="shared" si="51"/>
        <v>30</v>
      </c>
      <c r="E233" s="165"/>
      <c r="F233" s="146"/>
      <c r="G233" s="146"/>
      <c r="H233" s="146"/>
      <c r="I233" s="146"/>
      <c r="J233" s="146"/>
    </row>
    <row r="234" spans="1:11" x14ac:dyDescent="0.35">
      <c r="A234" s="97">
        <v>100</v>
      </c>
      <c r="B234" s="97">
        <v>0.3</v>
      </c>
      <c r="C234" s="140">
        <f t="shared" si="52"/>
        <v>333.33333333333337</v>
      </c>
      <c r="D234" s="132">
        <f t="shared" si="51"/>
        <v>300.00000000000006</v>
      </c>
      <c r="E234" s="165"/>
      <c r="F234" s="146"/>
      <c r="G234" s="146"/>
      <c r="H234" s="146"/>
      <c r="I234" s="146"/>
      <c r="J234" s="146"/>
    </row>
    <row r="235" spans="1:11" ht="15" thickBot="1" x14ac:dyDescent="0.4">
      <c r="A235" s="100">
        <v>1000</v>
      </c>
      <c r="B235" s="100">
        <v>0.3</v>
      </c>
      <c r="C235" s="141">
        <f t="shared" si="52"/>
        <v>3333.3333333333335</v>
      </c>
      <c r="D235" s="133">
        <f t="shared" si="51"/>
        <v>3000</v>
      </c>
      <c r="E235" s="166"/>
      <c r="F235" s="146"/>
      <c r="G235" s="146"/>
      <c r="H235" s="146"/>
      <c r="I235" s="146"/>
      <c r="J235" s="146"/>
    </row>
    <row r="236" spans="1:11" ht="15" thickTop="1" x14ac:dyDescent="0.35">
      <c r="F236" s="59"/>
      <c r="G236" s="59"/>
      <c r="H236" s="59"/>
      <c r="I236" s="59"/>
      <c r="J236" s="59"/>
    </row>
  </sheetData>
  <mergeCells count="16">
    <mergeCell ref="D139:D147"/>
    <mergeCell ref="D148:D156"/>
    <mergeCell ref="E92:I92"/>
    <mergeCell ref="E164:E172"/>
    <mergeCell ref="D94:D102"/>
    <mergeCell ref="D103:D111"/>
    <mergeCell ref="D112:D120"/>
    <mergeCell ref="D121:D129"/>
    <mergeCell ref="D130:D138"/>
    <mergeCell ref="E218:E226"/>
    <mergeCell ref="E227:E235"/>
    <mergeCell ref="E173:E181"/>
    <mergeCell ref="E182:E190"/>
    <mergeCell ref="E191:E199"/>
    <mergeCell ref="E200:E208"/>
    <mergeCell ref="E209:E2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Giacomel, Piercarlo</dc:creator>
  <cp:lastModifiedBy>Giacomel, Piercarlo</cp:lastModifiedBy>
  <dcterms:created xsi:type="dcterms:W3CDTF">2023-03-03T14:36:51Z</dcterms:created>
  <dcterms:modified xsi:type="dcterms:W3CDTF">2024-01-20T17:44:51Z</dcterms:modified>
</cp:coreProperties>
</file>