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crespo/Desktop/DESVAB/"/>
    </mc:Choice>
  </mc:AlternateContent>
  <xr:revisionPtr revIDLastSave="0" documentId="13_ncr:1_{3592BD43-2545-D84A-BA54-97D766C35187}" xr6:coauthVersionLast="47" xr6:coauthVersionMax="47" xr10:uidLastSave="{00000000-0000-0000-0000-000000000000}"/>
  <bookViews>
    <workbookView xWindow="4600" yWindow="500" windowWidth="21000" windowHeight="15500" xr2:uid="{00000000-000D-0000-FFFF-FFFF00000000}"/>
  </bookViews>
  <sheets>
    <sheet name="caso_base" sheetId="1" r:id="rId1"/>
    <sheet name="U2_densificacion_5" sheetId="17" r:id="rId2"/>
    <sheet name="U2_densificacion_10" sheetId="18" r:id="rId3"/>
    <sheet name="U2_densificacion_15" sheetId="16" r:id="rId4"/>
    <sheet name="U2_densificacion_20" sheetId="15" r:id="rId5"/>
    <sheet name="M3_transf_modal_25" sheetId="12" r:id="rId6"/>
    <sheet name="M3_transf_modal_50" sheetId="13" r:id="rId7"/>
    <sheet name="M3_transf_modal_75" sheetId="11" r:id="rId8"/>
    <sheet name="M3_transf_modal_100" sheetId="10" r:id="rId9"/>
    <sheet name="M2_privado_25" sheetId="6" r:id="rId10"/>
    <sheet name="M2_privado_50" sheetId="7" r:id="rId11"/>
    <sheet name="M2_privado_75" sheetId="9" r:id="rId12"/>
    <sheet name="M2_privado_100" sheetId="8" r:id="rId13"/>
    <sheet name="M1_publico_25" sheetId="5" r:id="rId14"/>
    <sheet name="M1_publico_50" sheetId="3" r:id="rId15"/>
    <sheet name="M1_publico_75" sheetId="4" r:id="rId16"/>
    <sheet name="M1_publico_100" sheetId="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2" l="1"/>
  <c r="W20" i="2"/>
  <c r="AB15" i="4"/>
  <c r="W20" i="4"/>
  <c r="AB15" i="3"/>
  <c r="W20" i="3"/>
  <c r="W20" i="5"/>
  <c r="AB15" i="5"/>
  <c r="AB15" i="8"/>
  <c r="W20" i="8" s="1"/>
  <c r="AB15" i="9"/>
  <c r="W20" i="9" s="1"/>
  <c r="AB15" i="7"/>
  <c r="W20" i="7"/>
  <c r="AB15" i="6"/>
  <c r="W20" i="6" s="1"/>
  <c r="AC15" i="10"/>
  <c r="X20" i="10"/>
  <c r="AC15" i="11"/>
  <c r="X20" i="11" s="1"/>
  <c r="AC15" i="13"/>
  <c r="X20" i="13"/>
  <c r="AC15" i="12"/>
  <c r="X20" i="12" s="1"/>
  <c r="AC15" i="15"/>
  <c r="X20" i="15" s="1"/>
  <c r="X20" i="16"/>
  <c r="AC15" i="16"/>
  <c r="AC15" i="18"/>
  <c r="X20" i="18"/>
  <c r="X20" i="17"/>
  <c r="W20" i="1"/>
  <c r="AC15" i="17"/>
  <c r="T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T3" i="4"/>
  <c r="T4" i="4"/>
  <c r="T5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U2" i="4"/>
  <c r="T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U2" i="3"/>
  <c r="T2" i="3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U2" i="5"/>
  <c r="T2" i="5"/>
  <c r="W15" i="3"/>
  <c r="W15" i="4"/>
  <c r="W15" i="2"/>
  <c r="W15" i="5"/>
  <c r="W1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U2" i="8"/>
  <c r="T2" i="8"/>
  <c r="W1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U2" i="9"/>
  <c r="T2" i="9"/>
  <c r="W15" i="6"/>
  <c r="W15" i="7"/>
  <c r="T4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T3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U2" i="7"/>
  <c r="T2" i="7"/>
  <c r="T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U2" i="6"/>
  <c r="V2" i="10"/>
  <c r="X15" i="10"/>
  <c r="U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X15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V2" i="11"/>
  <c r="U2" i="11"/>
  <c r="X15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V2" i="13"/>
  <c r="U2" i="13"/>
  <c r="X15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2" i="12"/>
  <c r="V2" i="12"/>
  <c r="X15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V2" i="15"/>
  <c r="U2" i="15"/>
  <c r="X15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V2" i="16"/>
  <c r="U2" i="16"/>
  <c r="V5" i="18"/>
  <c r="V2" i="18"/>
  <c r="U3" i="18"/>
  <c r="X15" i="18"/>
  <c r="V3" i="18"/>
  <c r="V4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2" i="17"/>
  <c r="U2" i="18"/>
  <c r="X15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AA15" i="1"/>
  <c r="W15" i="1"/>
  <c r="T2" i="1"/>
  <c r="O2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P2" i="17"/>
  <c r="S2" i="1"/>
  <c r="O2" i="10" l="1"/>
  <c r="O2" i="17"/>
  <c r="O2" i="13"/>
  <c r="P2" i="13" l="1"/>
  <c r="Y15" i="2"/>
  <c r="Y15" i="4"/>
  <c r="Y15" i="3"/>
  <c r="Y15" i="5"/>
  <c r="Y15" i="8"/>
  <c r="Y15" i="9"/>
  <c r="Y15" i="7"/>
  <c r="Y15" i="6"/>
  <c r="O82" i="18" l="1"/>
  <c r="T82" i="18" s="1"/>
  <c r="O81" i="18"/>
  <c r="T81" i="18" s="1"/>
  <c r="O80" i="18"/>
  <c r="T80" i="18" s="1"/>
  <c r="R79" i="18"/>
  <c r="O79" i="18"/>
  <c r="T79" i="18" s="1"/>
  <c r="R78" i="18"/>
  <c r="O78" i="18"/>
  <c r="T78" i="18" s="1"/>
  <c r="O77" i="18"/>
  <c r="T77" i="18" s="1"/>
  <c r="O76" i="18"/>
  <c r="T76" i="18" s="1"/>
  <c r="O75" i="18"/>
  <c r="T75" i="18" s="1"/>
  <c r="O74" i="18"/>
  <c r="T74" i="18" s="1"/>
  <c r="O73" i="18"/>
  <c r="T73" i="18" s="1"/>
  <c r="Q72" i="18"/>
  <c r="O72" i="18"/>
  <c r="T72" i="18" s="1"/>
  <c r="O71" i="18"/>
  <c r="T71" i="18" s="1"/>
  <c r="Q70" i="18"/>
  <c r="O70" i="18"/>
  <c r="T70" i="18" s="1"/>
  <c r="R69" i="18"/>
  <c r="O69" i="18"/>
  <c r="T69" i="18" s="1"/>
  <c r="Q68" i="18"/>
  <c r="O68" i="18"/>
  <c r="T68" i="18" s="1"/>
  <c r="O67" i="18"/>
  <c r="T67" i="18" s="1"/>
  <c r="O66" i="18"/>
  <c r="T66" i="18" s="1"/>
  <c r="O65" i="18"/>
  <c r="T65" i="18" s="1"/>
  <c r="R64" i="18"/>
  <c r="O64" i="18"/>
  <c r="T64" i="18" s="1"/>
  <c r="O63" i="18"/>
  <c r="T63" i="18" s="1"/>
  <c r="O62" i="18"/>
  <c r="T62" i="18" s="1"/>
  <c r="O61" i="18"/>
  <c r="T61" i="18" s="1"/>
  <c r="Q60" i="18"/>
  <c r="O60" i="18"/>
  <c r="T60" i="18" s="1"/>
  <c r="R59" i="18"/>
  <c r="O59" i="18"/>
  <c r="T59" i="18" s="1"/>
  <c r="O58" i="18"/>
  <c r="T58" i="18" s="1"/>
  <c r="O57" i="18"/>
  <c r="T57" i="18" s="1"/>
  <c r="O56" i="18"/>
  <c r="T56" i="18" s="1"/>
  <c r="O55" i="18"/>
  <c r="T55" i="18" s="1"/>
  <c r="O54" i="18"/>
  <c r="T54" i="18" s="1"/>
  <c r="O53" i="18"/>
  <c r="T53" i="18" s="1"/>
  <c r="O52" i="18"/>
  <c r="T52" i="18" s="1"/>
  <c r="O51" i="18"/>
  <c r="T51" i="18" s="1"/>
  <c r="O50" i="18"/>
  <c r="R50" i="18" s="1"/>
  <c r="S49" i="18"/>
  <c r="O49" i="18"/>
  <c r="Q49" i="18" s="1"/>
  <c r="O48" i="18"/>
  <c r="R48" i="18" s="1"/>
  <c r="O47" i="18"/>
  <c r="Q47" i="18" s="1"/>
  <c r="O46" i="18"/>
  <c r="O45" i="18"/>
  <c r="R45" i="18" s="1"/>
  <c r="O44" i="18"/>
  <c r="O43" i="18"/>
  <c r="S43" i="18" s="1"/>
  <c r="O42" i="18"/>
  <c r="O41" i="18"/>
  <c r="S41" i="18" s="1"/>
  <c r="O40" i="18"/>
  <c r="T40" i="18" s="1"/>
  <c r="O39" i="18"/>
  <c r="S39" i="18" s="1"/>
  <c r="O38" i="18"/>
  <c r="S38" i="18" s="1"/>
  <c r="O37" i="18"/>
  <c r="S37" i="18" s="1"/>
  <c r="O36" i="18"/>
  <c r="S36" i="18" s="1"/>
  <c r="O35" i="18"/>
  <c r="S35" i="18" s="1"/>
  <c r="O34" i="18"/>
  <c r="S34" i="18" s="1"/>
  <c r="O33" i="18"/>
  <c r="S33" i="18" s="1"/>
  <c r="O32" i="18"/>
  <c r="S32" i="18" s="1"/>
  <c r="O31" i="18"/>
  <c r="S31" i="18" s="1"/>
  <c r="O30" i="18"/>
  <c r="S30" i="18" s="1"/>
  <c r="O29" i="18"/>
  <c r="S29" i="18" s="1"/>
  <c r="O28" i="18"/>
  <c r="S28" i="18" s="1"/>
  <c r="O27" i="18"/>
  <c r="S27" i="18" s="1"/>
  <c r="O26" i="18"/>
  <c r="S26" i="18" s="1"/>
  <c r="O25" i="18"/>
  <c r="S25" i="18" s="1"/>
  <c r="O24" i="18"/>
  <c r="S24" i="18" s="1"/>
  <c r="O23" i="18"/>
  <c r="S23" i="18" s="1"/>
  <c r="O22" i="18"/>
  <c r="S22" i="18" s="1"/>
  <c r="O21" i="18"/>
  <c r="S21" i="18" s="1"/>
  <c r="O20" i="18"/>
  <c r="S20" i="18" s="1"/>
  <c r="O19" i="18"/>
  <c r="S19" i="18" s="1"/>
  <c r="O18" i="18"/>
  <c r="S18" i="18" s="1"/>
  <c r="O17" i="18"/>
  <c r="S17" i="18" s="1"/>
  <c r="O16" i="18"/>
  <c r="S16" i="18" s="1"/>
  <c r="O15" i="18"/>
  <c r="S15" i="18" s="1"/>
  <c r="O14" i="18"/>
  <c r="S14" i="18" s="1"/>
  <c r="O13" i="18"/>
  <c r="S13" i="18" s="1"/>
  <c r="O12" i="18"/>
  <c r="S12" i="18" s="1"/>
  <c r="O11" i="18"/>
  <c r="S11" i="18" s="1"/>
  <c r="O10" i="18"/>
  <c r="S10" i="18" s="1"/>
  <c r="O9" i="18"/>
  <c r="S9" i="18" s="1"/>
  <c r="O8" i="18"/>
  <c r="S8" i="18" s="1"/>
  <c r="O7" i="18"/>
  <c r="S7" i="18" s="1"/>
  <c r="O6" i="18"/>
  <c r="S6" i="18" s="1"/>
  <c r="O5" i="18"/>
  <c r="S5" i="18" s="1"/>
  <c r="O4" i="18"/>
  <c r="S4" i="18" s="1"/>
  <c r="O3" i="18"/>
  <c r="S3" i="18" s="1"/>
  <c r="O2" i="18"/>
  <c r="S2" i="18" s="1"/>
  <c r="O82" i="17"/>
  <c r="T82" i="17" s="1"/>
  <c r="O81" i="17"/>
  <c r="T81" i="17" s="1"/>
  <c r="O80" i="17"/>
  <c r="T80" i="17" s="1"/>
  <c r="O79" i="17"/>
  <c r="T79" i="17" s="1"/>
  <c r="O78" i="17"/>
  <c r="T78" i="17" s="1"/>
  <c r="O77" i="17"/>
  <c r="T77" i="17" s="1"/>
  <c r="O76" i="17"/>
  <c r="T76" i="17" s="1"/>
  <c r="O75" i="17"/>
  <c r="T75" i="17" s="1"/>
  <c r="O74" i="17"/>
  <c r="T74" i="17" s="1"/>
  <c r="O73" i="17"/>
  <c r="T73" i="17" s="1"/>
  <c r="O72" i="17"/>
  <c r="T72" i="17" s="1"/>
  <c r="O71" i="17"/>
  <c r="T71" i="17" s="1"/>
  <c r="O70" i="17"/>
  <c r="T70" i="17" s="1"/>
  <c r="O69" i="17"/>
  <c r="T69" i="17" s="1"/>
  <c r="O68" i="17"/>
  <c r="T68" i="17" s="1"/>
  <c r="O67" i="17"/>
  <c r="T67" i="17" s="1"/>
  <c r="O66" i="17"/>
  <c r="T66" i="17" s="1"/>
  <c r="O65" i="17"/>
  <c r="T65" i="17" s="1"/>
  <c r="O64" i="17"/>
  <c r="T64" i="17" s="1"/>
  <c r="O63" i="17"/>
  <c r="T63" i="17" s="1"/>
  <c r="O62" i="17"/>
  <c r="T62" i="17" s="1"/>
  <c r="O61" i="17"/>
  <c r="T61" i="17" s="1"/>
  <c r="O60" i="17"/>
  <c r="T60" i="17" s="1"/>
  <c r="O59" i="17"/>
  <c r="T59" i="17" s="1"/>
  <c r="O58" i="17"/>
  <c r="T58" i="17" s="1"/>
  <c r="O57" i="17"/>
  <c r="T57" i="17" s="1"/>
  <c r="O56" i="17"/>
  <c r="T56" i="17" s="1"/>
  <c r="O55" i="17"/>
  <c r="T55" i="17" s="1"/>
  <c r="O54" i="17"/>
  <c r="T54" i="17" s="1"/>
  <c r="O53" i="17"/>
  <c r="T53" i="17" s="1"/>
  <c r="O52" i="17"/>
  <c r="T52" i="17" s="1"/>
  <c r="O51" i="17"/>
  <c r="T51" i="17" s="1"/>
  <c r="O50" i="17"/>
  <c r="T50" i="17" s="1"/>
  <c r="O49" i="17"/>
  <c r="R49" i="17" s="1"/>
  <c r="O48" i="17"/>
  <c r="S48" i="17" s="1"/>
  <c r="O47" i="17"/>
  <c r="S47" i="17" s="1"/>
  <c r="O46" i="17"/>
  <c r="S46" i="17" s="1"/>
  <c r="O45" i="17"/>
  <c r="R45" i="17" s="1"/>
  <c r="O44" i="17"/>
  <c r="S44" i="17" s="1"/>
  <c r="O43" i="17"/>
  <c r="R43" i="17" s="1"/>
  <c r="O42" i="17"/>
  <c r="S42" i="17" s="1"/>
  <c r="O41" i="17"/>
  <c r="S41" i="17" s="1"/>
  <c r="O40" i="17"/>
  <c r="T40" i="17" s="1"/>
  <c r="O39" i="17"/>
  <c r="S39" i="17" s="1"/>
  <c r="O38" i="17"/>
  <c r="S38" i="17" s="1"/>
  <c r="O37" i="17"/>
  <c r="S37" i="17" s="1"/>
  <c r="O36" i="17"/>
  <c r="S36" i="17" s="1"/>
  <c r="O35" i="17"/>
  <c r="S35" i="17" s="1"/>
  <c r="O34" i="17"/>
  <c r="S34" i="17" s="1"/>
  <c r="O33" i="17"/>
  <c r="S33" i="17" s="1"/>
  <c r="O32" i="17"/>
  <c r="S32" i="17" s="1"/>
  <c r="O31" i="17"/>
  <c r="S31" i="17" s="1"/>
  <c r="O30" i="17"/>
  <c r="S30" i="17" s="1"/>
  <c r="O29" i="17"/>
  <c r="S29" i="17" s="1"/>
  <c r="O28" i="17"/>
  <c r="S28" i="17" s="1"/>
  <c r="O27" i="17"/>
  <c r="S27" i="17" s="1"/>
  <c r="O26" i="17"/>
  <c r="S26" i="17" s="1"/>
  <c r="O25" i="17"/>
  <c r="S25" i="17" s="1"/>
  <c r="O24" i="17"/>
  <c r="S24" i="17" s="1"/>
  <c r="O23" i="17"/>
  <c r="S23" i="17" s="1"/>
  <c r="O22" i="17"/>
  <c r="S22" i="17" s="1"/>
  <c r="O21" i="17"/>
  <c r="S21" i="17" s="1"/>
  <c r="O20" i="17"/>
  <c r="S20" i="17" s="1"/>
  <c r="O19" i="17"/>
  <c r="S19" i="17" s="1"/>
  <c r="O18" i="17"/>
  <c r="S18" i="17" s="1"/>
  <c r="O17" i="17"/>
  <c r="S17" i="17" s="1"/>
  <c r="O16" i="17"/>
  <c r="S16" i="17" s="1"/>
  <c r="O15" i="17"/>
  <c r="S15" i="17" s="1"/>
  <c r="O14" i="17"/>
  <c r="S14" i="17" s="1"/>
  <c r="O13" i="17"/>
  <c r="S13" i="17" s="1"/>
  <c r="O12" i="17"/>
  <c r="S12" i="17" s="1"/>
  <c r="O11" i="17"/>
  <c r="S11" i="17" s="1"/>
  <c r="O10" i="17"/>
  <c r="S10" i="17" s="1"/>
  <c r="O9" i="17"/>
  <c r="S9" i="17" s="1"/>
  <c r="O8" i="17"/>
  <c r="S8" i="17" s="1"/>
  <c r="O7" i="17"/>
  <c r="S7" i="17" s="1"/>
  <c r="O6" i="17"/>
  <c r="S6" i="17" s="1"/>
  <c r="O5" i="17"/>
  <c r="S5" i="17" s="1"/>
  <c r="O4" i="17"/>
  <c r="S4" i="17" s="1"/>
  <c r="O3" i="17"/>
  <c r="S3" i="17" s="1"/>
  <c r="S2" i="17"/>
  <c r="O82" i="16"/>
  <c r="T82" i="16" s="1"/>
  <c r="O81" i="16"/>
  <c r="T81" i="16" s="1"/>
  <c r="Q80" i="16"/>
  <c r="O80" i="16"/>
  <c r="T80" i="16" s="1"/>
  <c r="R79" i="16"/>
  <c r="Q79" i="16"/>
  <c r="O79" i="16"/>
  <c r="T79" i="16" s="1"/>
  <c r="O78" i="16"/>
  <c r="T78" i="16" s="1"/>
  <c r="Q77" i="16"/>
  <c r="O77" i="16"/>
  <c r="T77" i="16" s="1"/>
  <c r="R76" i="16"/>
  <c r="Q76" i="16"/>
  <c r="O76" i="16"/>
  <c r="T76" i="16" s="1"/>
  <c r="R75" i="16"/>
  <c r="Q75" i="16"/>
  <c r="O75" i="16"/>
  <c r="T75" i="16" s="1"/>
  <c r="O74" i="16"/>
  <c r="T74" i="16" s="1"/>
  <c r="Q73" i="16"/>
  <c r="O73" i="16"/>
  <c r="T73" i="16" s="1"/>
  <c r="R72" i="16"/>
  <c r="Q72" i="16"/>
  <c r="O72" i="16"/>
  <c r="T72" i="16" s="1"/>
  <c r="R71" i="16"/>
  <c r="O71" i="16"/>
  <c r="T71" i="16" s="1"/>
  <c r="O70" i="16"/>
  <c r="T70" i="16" s="1"/>
  <c r="Q69" i="16"/>
  <c r="O69" i="16"/>
  <c r="T69" i="16" s="1"/>
  <c r="R68" i="16"/>
  <c r="O68" i="16"/>
  <c r="T68" i="16" s="1"/>
  <c r="O67" i="16"/>
  <c r="T67" i="16" s="1"/>
  <c r="O66" i="16"/>
  <c r="T66" i="16" s="1"/>
  <c r="O65" i="16"/>
  <c r="T65" i="16" s="1"/>
  <c r="Q64" i="16"/>
  <c r="O64" i="16"/>
  <c r="T64" i="16" s="1"/>
  <c r="R63" i="16"/>
  <c r="Q63" i="16"/>
  <c r="O63" i="16"/>
  <c r="T63" i="16" s="1"/>
  <c r="O62" i="16"/>
  <c r="T62" i="16" s="1"/>
  <c r="O61" i="16"/>
  <c r="T61" i="16" s="1"/>
  <c r="R60" i="16"/>
  <c r="Q60" i="16"/>
  <c r="O60" i="16"/>
  <c r="T60" i="16" s="1"/>
  <c r="R59" i="16"/>
  <c r="Q59" i="16"/>
  <c r="O59" i="16"/>
  <c r="T59" i="16" s="1"/>
  <c r="O58" i="16"/>
  <c r="T58" i="16" s="1"/>
  <c r="Q57" i="16"/>
  <c r="O57" i="16"/>
  <c r="T57" i="16" s="1"/>
  <c r="R56" i="16"/>
  <c r="Q56" i="16"/>
  <c r="O56" i="16"/>
  <c r="T56" i="16" s="1"/>
  <c r="R55" i="16"/>
  <c r="O55" i="16"/>
  <c r="T55" i="16" s="1"/>
  <c r="O54" i="16"/>
  <c r="T54" i="16" s="1"/>
  <c r="O53" i="16"/>
  <c r="T53" i="16" s="1"/>
  <c r="R52" i="16"/>
  <c r="Q52" i="16"/>
  <c r="O52" i="16"/>
  <c r="T52" i="16" s="1"/>
  <c r="R51" i="16"/>
  <c r="O51" i="16"/>
  <c r="T51" i="16" s="1"/>
  <c r="O50" i="16"/>
  <c r="S50" i="16" s="1"/>
  <c r="O49" i="16"/>
  <c r="O48" i="16"/>
  <c r="S48" i="16" s="1"/>
  <c r="O47" i="16"/>
  <c r="R47" i="16" s="1"/>
  <c r="O46" i="16"/>
  <c r="S46" i="16" s="1"/>
  <c r="O45" i="16"/>
  <c r="R45" i="16" s="1"/>
  <c r="O44" i="16"/>
  <c r="S44" i="16" s="1"/>
  <c r="O43" i="16"/>
  <c r="R43" i="16" s="1"/>
  <c r="O42" i="16"/>
  <c r="S42" i="16" s="1"/>
  <c r="O41" i="16"/>
  <c r="Q41" i="16" s="1"/>
  <c r="R40" i="16"/>
  <c r="O40" i="16"/>
  <c r="T40" i="16" s="1"/>
  <c r="O39" i="16"/>
  <c r="Q39" i="16" s="1"/>
  <c r="O38" i="16"/>
  <c r="Q38" i="16" s="1"/>
  <c r="R37" i="16"/>
  <c r="P37" i="16"/>
  <c r="O37" i="16"/>
  <c r="Q37" i="16" s="1"/>
  <c r="R36" i="16"/>
  <c r="O36" i="16"/>
  <c r="Q36" i="16" s="1"/>
  <c r="O35" i="16"/>
  <c r="Q35" i="16" s="1"/>
  <c r="O34" i="16"/>
  <c r="Q34" i="16" s="1"/>
  <c r="R33" i="16"/>
  <c r="P33" i="16"/>
  <c r="O33" i="16"/>
  <c r="Q33" i="16" s="1"/>
  <c r="R32" i="16"/>
  <c r="O32" i="16"/>
  <c r="Q32" i="16" s="1"/>
  <c r="O31" i="16"/>
  <c r="Q31" i="16" s="1"/>
  <c r="O30" i="16"/>
  <c r="Q30" i="16" s="1"/>
  <c r="P29" i="16"/>
  <c r="O29" i="16"/>
  <c r="Q29" i="16" s="1"/>
  <c r="R28" i="16"/>
  <c r="O28" i="16"/>
  <c r="Q28" i="16" s="1"/>
  <c r="O27" i="16"/>
  <c r="Q27" i="16" s="1"/>
  <c r="O26" i="16"/>
  <c r="Q26" i="16" s="1"/>
  <c r="P25" i="16"/>
  <c r="O25" i="16"/>
  <c r="Q25" i="16" s="1"/>
  <c r="O24" i="16"/>
  <c r="Q24" i="16" s="1"/>
  <c r="P23" i="16"/>
  <c r="O23" i="16"/>
  <c r="Q23" i="16" s="1"/>
  <c r="T22" i="16"/>
  <c r="O22" i="16"/>
  <c r="Q22" i="16" s="1"/>
  <c r="R21" i="16"/>
  <c r="P21" i="16"/>
  <c r="O21" i="16"/>
  <c r="Q21" i="16" s="1"/>
  <c r="O20" i="16"/>
  <c r="Q20" i="16" s="1"/>
  <c r="R19" i="16"/>
  <c r="P19" i="16"/>
  <c r="O19" i="16"/>
  <c r="Q19" i="16" s="1"/>
  <c r="O18" i="16"/>
  <c r="Q18" i="16" s="1"/>
  <c r="R17" i="16"/>
  <c r="P17" i="16"/>
  <c r="O17" i="16"/>
  <c r="Q17" i="16" s="1"/>
  <c r="O16" i="16"/>
  <c r="Q16" i="16" s="1"/>
  <c r="R15" i="16"/>
  <c r="P15" i="16"/>
  <c r="O15" i="16"/>
  <c r="Q15" i="16" s="1"/>
  <c r="O14" i="16"/>
  <c r="Q14" i="16" s="1"/>
  <c r="R13" i="16"/>
  <c r="P13" i="16"/>
  <c r="O13" i="16"/>
  <c r="Q13" i="16" s="1"/>
  <c r="O12" i="16"/>
  <c r="Q12" i="16" s="1"/>
  <c r="R11" i="16"/>
  <c r="P11" i="16"/>
  <c r="O11" i="16"/>
  <c r="Q11" i="16" s="1"/>
  <c r="O10" i="16"/>
  <c r="Q10" i="16" s="1"/>
  <c r="R9" i="16"/>
  <c r="P9" i="16"/>
  <c r="O9" i="16"/>
  <c r="Q9" i="16" s="1"/>
  <c r="O8" i="16"/>
  <c r="Q8" i="16" s="1"/>
  <c r="R7" i="16"/>
  <c r="P7" i="16"/>
  <c r="O7" i="16"/>
  <c r="Q7" i="16" s="1"/>
  <c r="O6" i="16"/>
  <c r="Q6" i="16" s="1"/>
  <c r="R5" i="16"/>
  <c r="P5" i="16"/>
  <c r="O5" i="16"/>
  <c r="Q5" i="16" s="1"/>
  <c r="O4" i="16"/>
  <c r="Q4" i="16" s="1"/>
  <c r="R3" i="16"/>
  <c r="P3" i="16"/>
  <c r="O3" i="16"/>
  <c r="Q3" i="16" s="1"/>
  <c r="O2" i="16"/>
  <c r="Q2" i="16" s="1"/>
  <c r="O82" i="15"/>
  <c r="R82" i="15" s="1"/>
  <c r="O81" i="15"/>
  <c r="R81" i="15" s="1"/>
  <c r="O80" i="15"/>
  <c r="R80" i="15" s="1"/>
  <c r="O79" i="15"/>
  <c r="R79" i="15" s="1"/>
  <c r="O78" i="15"/>
  <c r="R78" i="15" s="1"/>
  <c r="O77" i="15"/>
  <c r="R77" i="15" s="1"/>
  <c r="O76" i="15"/>
  <c r="R76" i="15" s="1"/>
  <c r="O75" i="15"/>
  <c r="R75" i="15" s="1"/>
  <c r="O74" i="15"/>
  <c r="R74" i="15" s="1"/>
  <c r="O73" i="15"/>
  <c r="R73" i="15" s="1"/>
  <c r="O72" i="15"/>
  <c r="R72" i="15" s="1"/>
  <c r="O71" i="15"/>
  <c r="R71" i="15" s="1"/>
  <c r="O70" i="15"/>
  <c r="R70" i="15" s="1"/>
  <c r="O69" i="15"/>
  <c r="R69" i="15" s="1"/>
  <c r="O68" i="15"/>
  <c r="R68" i="15" s="1"/>
  <c r="O67" i="15"/>
  <c r="R67" i="15" s="1"/>
  <c r="O66" i="15"/>
  <c r="R66" i="15" s="1"/>
  <c r="O65" i="15"/>
  <c r="R65" i="15" s="1"/>
  <c r="O64" i="15"/>
  <c r="R64" i="15" s="1"/>
  <c r="O63" i="15"/>
  <c r="R63" i="15" s="1"/>
  <c r="O62" i="15"/>
  <c r="R62" i="15" s="1"/>
  <c r="O61" i="15"/>
  <c r="R61" i="15" s="1"/>
  <c r="O60" i="15"/>
  <c r="R60" i="15" s="1"/>
  <c r="O59" i="15"/>
  <c r="R59" i="15" s="1"/>
  <c r="O58" i="15"/>
  <c r="R58" i="15" s="1"/>
  <c r="O57" i="15"/>
  <c r="R57" i="15" s="1"/>
  <c r="O56" i="15"/>
  <c r="R56" i="15" s="1"/>
  <c r="O55" i="15"/>
  <c r="R55" i="15" s="1"/>
  <c r="O54" i="15"/>
  <c r="O53" i="15"/>
  <c r="S53" i="15" s="1"/>
  <c r="O52" i="15"/>
  <c r="S52" i="15" s="1"/>
  <c r="O51" i="15"/>
  <c r="O50" i="15"/>
  <c r="O49" i="15"/>
  <c r="Q49" i="15" s="1"/>
  <c r="O48" i="15"/>
  <c r="S48" i="15" s="1"/>
  <c r="O47" i="15"/>
  <c r="Q47" i="15" s="1"/>
  <c r="O46" i="15"/>
  <c r="S46" i="15" s="1"/>
  <c r="O45" i="15"/>
  <c r="Q45" i="15" s="1"/>
  <c r="S44" i="15"/>
  <c r="R44" i="15"/>
  <c r="O44" i="15"/>
  <c r="O43" i="15"/>
  <c r="S42" i="15"/>
  <c r="R42" i="15"/>
  <c r="O42" i="15"/>
  <c r="O41" i="15"/>
  <c r="O40" i="15"/>
  <c r="R40" i="15" s="1"/>
  <c r="S39" i="15"/>
  <c r="O39" i="15"/>
  <c r="R39" i="15" s="1"/>
  <c r="O38" i="15"/>
  <c r="S38" i="15" s="1"/>
  <c r="O37" i="15"/>
  <c r="O36" i="15"/>
  <c r="R36" i="15" s="1"/>
  <c r="R35" i="15"/>
  <c r="O35" i="15"/>
  <c r="S35" i="15" s="1"/>
  <c r="S34" i="15"/>
  <c r="O34" i="15"/>
  <c r="O33" i="15"/>
  <c r="O32" i="15"/>
  <c r="R32" i="15" s="1"/>
  <c r="O31" i="15"/>
  <c r="R31" i="15" s="1"/>
  <c r="O30" i="15"/>
  <c r="S30" i="15" s="1"/>
  <c r="O29" i="15"/>
  <c r="O28" i="15"/>
  <c r="R28" i="15" s="1"/>
  <c r="S27" i="15"/>
  <c r="R27" i="15"/>
  <c r="O27" i="15"/>
  <c r="S26" i="15"/>
  <c r="O26" i="15"/>
  <c r="O25" i="15"/>
  <c r="O24" i="15"/>
  <c r="R24" i="15" s="1"/>
  <c r="S23" i="15"/>
  <c r="O23" i="15"/>
  <c r="R23" i="15" s="1"/>
  <c r="O22" i="15"/>
  <c r="S22" i="15" s="1"/>
  <c r="O21" i="15"/>
  <c r="O20" i="15"/>
  <c r="R20" i="15" s="1"/>
  <c r="R19" i="15"/>
  <c r="O19" i="15"/>
  <c r="S19" i="15" s="1"/>
  <c r="S18" i="15"/>
  <c r="O18" i="15"/>
  <c r="O17" i="15"/>
  <c r="O16" i="15"/>
  <c r="R16" i="15" s="1"/>
  <c r="O15" i="15"/>
  <c r="R15" i="15" s="1"/>
  <c r="O14" i="15"/>
  <c r="S14" i="15" s="1"/>
  <c r="O13" i="15"/>
  <c r="O12" i="15"/>
  <c r="R12" i="15" s="1"/>
  <c r="S11" i="15"/>
  <c r="R11" i="15"/>
  <c r="O11" i="15"/>
  <c r="S10" i="15"/>
  <c r="O10" i="15"/>
  <c r="O9" i="15"/>
  <c r="O8" i="15"/>
  <c r="R8" i="15" s="1"/>
  <c r="S7" i="15"/>
  <c r="O7" i="15"/>
  <c r="R7" i="15" s="1"/>
  <c r="O6" i="15"/>
  <c r="S6" i="15" s="1"/>
  <c r="O5" i="15"/>
  <c r="Q5" i="15" s="1"/>
  <c r="S4" i="15"/>
  <c r="R4" i="15"/>
  <c r="O4" i="15"/>
  <c r="O3" i="15"/>
  <c r="Q3" i="15" s="1"/>
  <c r="O2" i="15"/>
  <c r="T2" i="15" s="1"/>
  <c r="O3" i="12"/>
  <c r="P3" i="12" s="1"/>
  <c r="S3" i="1"/>
  <c r="O6" i="12"/>
  <c r="S6" i="12" s="1"/>
  <c r="R3" i="1"/>
  <c r="O2" i="12"/>
  <c r="T2" i="12" s="1"/>
  <c r="O5" i="10"/>
  <c r="Q5" i="10" s="1"/>
  <c r="O6" i="11"/>
  <c r="Q6" i="11" s="1"/>
  <c r="O8" i="13"/>
  <c r="S8" i="13" s="1"/>
  <c r="O82" i="10"/>
  <c r="T82" i="10" s="1"/>
  <c r="O81" i="10"/>
  <c r="O80" i="10"/>
  <c r="T80" i="10" s="1"/>
  <c r="O79" i="10"/>
  <c r="O78" i="10"/>
  <c r="T78" i="10" s="1"/>
  <c r="O77" i="10"/>
  <c r="O76" i="10"/>
  <c r="T76" i="10" s="1"/>
  <c r="O75" i="10"/>
  <c r="O74" i="10"/>
  <c r="T74" i="10" s="1"/>
  <c r="O73" i="10"/>
  <c r="O72" i="10"/>
  <c r="T72" i="10" s="1"/>
  <c r="O71" i="10"/>
  <c r="S71" i="10" s="1"/>
  <c r="O70" i="10"/>
  <c r="O69" i="10"/>
  <c r="O68" i="10"/>
  <c r="S68" i="10" s="1"/>
  <c r="O67" i="10"/>
  <c r="S67" i="10" s="1"/>
  <c r="O66" i="10"/>
  <c r="O65" i="10"/>
  <c r="O64" i="10"/>
  <c r="S64" i="10" s="1"/>
  <c r="O63" i="10"/>
  <c r="S63" i="10" s="1"/>
  <c r="O62" i="10"/>
  <c r="O61" i="10"/>
  <c r="Q61" i="10" s="1"/>
  <c r="O60" i="10"/>
  <c r="S60" i="10" s="1"/>
  <c r="O59" i="10"/>
  <c r="S59" i="10" s="1"/>
  <c r="O58" i="10"/>
  <c r="O57" i="10"/>
  <c r="O56" i="10"/>
  <c r="S56" i="10" s="1"/>
  <c r="O55" i="10"/>
  <c r="S55" i="10" s="1"/>
  <c r="O54" i="10"/>
  <c r="O53" i="10"/>
  <c r="Q53" i="10" s="1"/>
  <c r="O52" i="10"/>
  <c r="S52" i="10" s="1"/>
  <c r="O51" i="10"/>
  <c r="S51" i="10" s="1"/>
  <c r="O50" i="10"/>
  <c r="O49" i="10"/>
  <c r="O48" i="10"/>
  <c r="S48" i="10" s="1"/>
  <c r="O47" i="10"/>
  <c r="S47" i="10" s="1"/>
  <c r="O46" i="10"/>
  <c r="O45" i="10"/>
  <c r="Q45" i="10" s="1"/>
  <c r="O44" i="10"/>
  <c r="S44" i="10" s="1"/>
  <c r="O43" i="10"/>
  <c r="S43" i="10" s="1"/>
  <c r="O42" i="10"/>
  <c r="O41" i="10"/>
  <c r="O40" i="10"/>
  <c r="S40" i="10" s="1"/>
  <c r="O39" i="10"/>
  <c r="S39" i="10" s="1"/>
  <c r="O38" i="10"/>
  <c r="O37" i="10"/>
  <c r="Q37" i="10" s="1"/>
  <c r="O36" i="10"/>
  <c r="S36" i="10" s="1"/>
  <c r="O35" i="10"/>
  <c r="S35" i="10" s="1"/>
  <c r="O34" i="10"/>
  <c r="O33" i="10"/>
  <c r="O32" i="10"/>
  <c r="S32" i="10" s="1"/>
  <c r="O31" i="10"/>
  <c r="S31" i="10" s="1"/>
  <c r="O30" i="10"/>
  <c r="O29" i="10"/>
  <c r="Q29" i="10" s="1"/>
  <c r="O28" i="10"/>
  <c r="S28" i="10" s="1"/>
  <c r="O27" i="10"/>
  <c r="S27" i="10" s="1"/>
  <c r="O26" i="10"/>
  <c r="T26" i="10" s="1"/>
  <c r="O25" i="10"/>
  <c r="R25" i="10" s="1"/>
  <c r="O24" i="10"/>
  <c r="S24" i="10" s="1"/>
  <c r="O23" i="10"/>
  <c r="R23" i="10" s="1"/>
  <c r="O22" i="10"/>
  <c r="S22" i="10" s="1"/>
  <c r="O21" i="10"/>
  <c r="R21" i="10" s="1"/>
  <c r="O20" i="10"/>
  <c r="S20" i="10" s="1"/>
  <c r="O19" i="10"/>
  <c r="R19" i="10" s="1"/>
  <c r="O18" i="10"/>
  <c r="S18" i="10" s="1"/>
  <c r="O17" i="10"/>
  <c r="R17" i="10" s="1"/>
  <c r="O16" i="10"/>
  <c r="S16" i="10" s="1"/>
  <c r="O15" i="10"/>
  <c r="R15" i="10" s="1"/>
  <c r="O14" i="10"/>
  <c r="S14" i="10" s="1"/>
  <c r="O13" i="10"/>
  <c r="R13" i="10" s="1"/>
  <c r="O12" i="10"/>
  <c r="S12" i="10" s="1"/>
  <c r="O11" i="10"/>
  <c r="R11" i="10" s="1"/>
  <c r="O10" i="10"/>
  <c r="S10" i="10" s="1"/>
  <c r="O9" i="10"/>
  <c r="R9" i="10" s="1"/>
  <c r="O8" i="10"/>
  <c r="S8" i="10" s="1"/>
  <c r="O7" i="10"/>
  <c r="R7" i="10" s="1"/>
  <c r="O6" i="10"/>
  <c r="S6" i="10" s="1"/>
  <c r="R5" i="10"/>
  <c r="O4" i="10"/>
  <c r="S4" i="10" s="1"/>
  <c r="O3" i="10"/>
  <c r="R3" i="10" s="1"/>
  <c r="S2" i="10"/>
  <c r="O82" i="11"/>
  <c r="T82" i="11" s="1"/>
  <c r="O81" i="11"/>
  <c r="O80" i="11"/>
  <c r="T80" i="11" s="1"/>
  <c r="O79" i="11"/>
  <c r="S79" i="11" s="1"/>
  <c r="O78" i="11"/>
  <c r="T78" i="11" s="1"/>
  <c r="O77" i="11"/>
  <c r="S77" i="11" s="1"/>
  <c r="O76" i="11"/>
  <c r="T76" i="11" s="1"/>
  <c r="O75" i="11"/>
  <c r="S75" i="11" s="1"/>
  <c r="O74" i="11"/>
  <c r="T74" i="11" s="1"/>
  <c r="O73" i="11"/>
  <c r="O72" i="11"/>
  <c r="T72" i="11" s="1"/>
  <c r="O71" i="11"/>
  <c r="S71" i="11" s="1"/>
  <c r="O70" i="11"/>
  <c r="T70" i="11" s="1"/>
  <c r="O69" i="11"/>
  <c r="O68" i="11"/>
  <c r="T68" i="11" s="1"/>
  <c r="O67" i="11"/>
  <c r="S67" i="11" s="1"/>
  <c r="O66" i="11"/>
  <c r="T66" i="11" s="1"/>
  <c r="O65" i="11"/>
  <c r="S65" i="11" s="1"/>
  <c r="O64" i="11"/>
  <c r="T64" i="11" s="1"/>
  <c r="O63" i="11"/>
  <c r="O62" i="11"/>
  <c r="T62" i="11" s="1"/>
  <c r="O61" i="11"/>
  <c r="S61" i="11" s="1"/>
  <c r="O60" i="11"/>
  <c r="T60" i="11" s="1"/>
  <c r="O59" i="11"/>
  <c r="S59" i="11" s="1"/>
  <c r="O58" i="11"/>
  <c r="T58" i="11" s="1"/>
  <c r="O57" i="11"/>
  <c r="O56" i="11"/>
  <c r="T56" i="11" s="1"/>
  <c r="O55" i="11"/>
  <c r="S55" i="11" s="1"/>
  <c r="O54" i="11"/>
  <c r="T54" i="11" s="1"/>
  <c r="O53" i="11"/>
  <c r="S53" i="11" s="1"/>
  <c r="O52" i="11"/>
  <c r="T52" i="11" s="1"/>
  <c r="O51" i="11"/>
  <c r="O50" i="11"/>
  <c r="T50" i="11" s="1"/>
  <c r="O49" i="11"/>
  <c r="S49" i="11" s="1"/>
  <c r="O48" i="11"/>
  <c r="T48" i="11" s="1"/>
  <c r="O47" i="11"/>
  <c r="S47" i="11" s="1"/>
  <c r="O46" i="11"/>
  <c r="T46" i="11" s="1"/>
  <c r="O45" i="11"/>
  <c r="O44" i="11"/>
  <c r="T44" i="11" s="1"/>
  <c r="O43" i="11"/>
  <c r="S43" i="11" s="1"/>
  <c r="O42" i="11"/>
  <c r="T42" i="11" s="1"/>
  <c r="O41" i="11"/>
  <c r="S41" i="11" s="1"/>
  <c r="O40" i="11"/>
  <c r="T40" i="11" s="1"/>
  <c r="O39" i="11"/>
  <c r="S39" i="11" s="1"/>
  <c r="O38" i="11"/>
  <c r="Q38" i="11" s="1"/>
  <c r="O37" i="11"/>
  <c r="S37" i="11" s="1"/>
  <c r="O36" i="11"/>
  <c r="Q36" i="11" s="1"/>
  <c r="O35" i="11"/>
  <c r="Q35" i="11" s="1"/>
  <c r="O34" i="11"/>
  <c r="Q34" i="11" s="1"/>
  <c r="O33" i="11"/>
  <c r="S33" i="11" s="1"/>
  <c r="O32" i="11"/>
  <c r="S32" i="11" s="1"/>
  <c r="O31" i="11"/>
  <c r="S31" i="11" s="1"/>
  <c r="O30" i="11"/>
  <c r="Q30" i="11" s="1"/>
  <c r="O29" i="11"/>
  <c r="S29" i="11" s="1"/>
  <c r="O28" i="11"/>
  <c r="Q28" i="11" s="1"/>
  <c r="O27" i="11"/>
  <c r="S27" i="11" s="1"/>
  <c r="O26" i="11"/>
  <c r="Q26" i="11" s="1"/>
  <c r="O25" i="11"/>
  <c r="T25" i="11" s="1"/>
  <c r="O24" i="11"/>
  <c r="R24" i="11" s="1"/>
  <c r="O23" i="11"/>
  <c r="T23" i="11" s="1"/>
  <c r="O22" i="11"/>
  <c r="R22" i="11" s="1"/>
  <c r="O21" i="11"/>
  <c r="T21" i="11" s="1"/>
  <c r="O20" i="11"/>
  <c r="R20" i="11" s="1"/>
  <c r="O19" i="11"/>
  <c r="T19" i="11" s="1"/>
  <c r="O18" i="11"/>
  <c r="R18" i="11" s="1"/>
  <c r="O17" i="11"/>
  <c r="T17" i="11" s="1"/>
  <c r="O16" i="11"/>
  <c r="R16" i="11" s="1"/>
  <c r="O15" i="11"/>
  <c r="T15" i="11" s="1"/>
  <c r="O14" i="11"/>
  <c r="R14" i="11" s="1"/>
  <c r="O13" i="11"/>
  <c r="T13" i="11" s="1"/>
  <c r="O12" i="11"/>
  <c r="R12" i="11" s="1"/>
  <c r="O11" i="11"/>
  <c r="T11" i="11" s="1"/>
  <c r="O10" i="11"/>
  <c r="R10" i="11" s="1"/>
  <c r="O9" i="11"/>
  <c r="T9" i="11" s="1"/>
  <c r="O8" i="11"/>
  <c r="R8" i="11" s="1"/>
  <c r="O7" i="11"/>
  <c r="T7" i="11" s="1"/>
  <c r="R6" i="11"/>
  <c r="O5" i="11"/>
  <c r="T5" i="11" s="1"/>
  <c r="O4" i="11"/>
  <c r="R4" i="11" s="1"/>
  <c r="O3" i="11"/>
  <c r="T3" i="11" s="1"/>
  <c r="O2" i="11"/>
  <c r="R2" i="11" s="1"/>
  <c r="O82" i="13"/>
  <c r="T82" i="13" s="1"/>
  <c r="O81" i="13"/>
  <c r="P81" i="13" s="1"/>
  <c r="O80" i="13"/>
  <c r="T80" i="13" s="1"/>
  <c r="O79" i="13"/>
  <c r="T79" i="13" s="1"/>
  <c r="O78" i="13"/>
  <c r="T78" i="13" s="1"/>
  <c r="O77" i="13"/>
  <c r="T77" i="13" s="1"/>
  <c r="O76" i="13"/>
  <c r="T76" i="13" s="1"/>
  <c r="O75" i="13"/>
  <c r="S75" i="13" s="1"/>
  <c r="O74" i="13"/>
  <c r="T74" i="13" s="1"/>
  <c r="O73" i="13"/>
  <c r="T73" i="13" s="1"/>
  <c r="O72" i="13"/>
  <c r="T72" i="13" s="1"/>
  <c r="O71" i="13"/>
  <c r="T71" i="13" s="1"/>
  <c r="O70" i="13"/>
  <c r="T70" i="13" s="1"/>
  <c r="O69" i="13"/>
  <c r="T69" i="13" s="1"/>
  <c r="O68" i="13"/>
  <c r="T68" i="13" s="1"/>
  <c r="O67" i="13"/>
  <c r="O66" i="13"/>
  <c r="T66" i="13" s="1"/>
  <c r="O65" i="13"/>
  <c r="P65" i="13" s="1"/>
  <c r="O64" i="13"/>
  <c r="T64" i="13" s="1"/>
  <c r="O63" i="13"/>
  <c r="T63" i="13" s="1"/>
  <c r="O62" i="13"/>
  <c r="T62" i="13" s="1"/>
  <c r="O61" i="13"/>
  <c r="T61" i="13" s="1"/>
  <c r="O60" i="13"/>
  <c r="T60" i="13" s="1"/>
  <c r="O59" i="13"/>
  <c r="S59" i="13" s="1"/>
  <c r="O58" i="13"/>
  <c r="T58" i="13" s="1"/>
  <c r="O57" i="13"/>
  <c r="T57" i="13" s="1"/>
  <c r="O56" i="13"/>
  <c r="T56" i="13" s="1"/>
  <c r="O55" i="13"/>
  <c r="P55" i="13" s="1"/>
  <c r="O54" i="13"/>
  <c r="T54" i="13" s="1"/>
  <c r="O53" i="13"/>
  <c r="T53" i="13" s="1"/>
  <c r="O52" i="13"/>
  <c r="T52" i="13" s="1"/>
  <c r="O51" i="13"/>
  <c r="O50" i="13"/>
  <c r="T50" i="13" s="1"/>
  <c r="O49" i="13"/>
  <c r="T49" i="13" s="1"/>
  <c r="O48" i="13"/>
  <c r="T48" i="13" s="1"/>
  <c r="O47" i="13"/>
  <c r="T47" i="13" s="1"/>
  <c r="O46" i="13"/>
  <c r="T46" i="13" s="1"/>
  <c r="O45" i="13"/>
  <c r="T45" i="13" s="1"/>
  <c r="O44" i="13"/>
  <c r="T44" i="13" s="1"/>
  <c r="O43" i="13"/>
  <c r="S43" i="13" s="1"/>
  <c r="O42" i="13"/>
  <c r="T42" i="13" s="1"/>
  <c r="O41" i="13"/>
  <c r="P41" i="13" s="1"/>
  <c r="O40" i="13"/>
  <c r="T40" i="13" s="1"/>
  <c r="O39" i="13"/>
  <c r="P39" i="13" s="1"/>
  <c r="O38" i="13"/>
  <c r="T38" i="13" s="1"/>
  <c r="O37" i="13"/>
  <c r="T37" i="13" s="1"/>
  <c r="O36" i="13"/>
  <c r="R36" i="13" s="1"/>
  <c r="O35" i="13"/>
  <c r="R35" i="13" s="1"/>
  <c r="O34" i="13"/>
  <c r="S34" i="13" s="1"/>
  <c r="O33" i="13"/>
  <c r="R33" i="13" s="1"/>
  <c r="O32" i="13"/>
  <c r="R32" i="13" s="1"/>
  <c r="O31" i="13"/>
  <c r="R31" i="13" s="1"/>
  <c r="O30" i="13"/>
  <c r="S30" i="13" s="1"/>
  <c r="O29" i="13"/>
  <c r="R29" i="13" s="1"/>
  <c r="O28" i="13"/>
  <c r="R28" i="13" s="1"/>
  <c r="O27" i="13"/>
  <c r="R27" i="13" s="1"/>
  <c r="O26" i="13"/>
  <c r="T26" i="13" s="1"/>
  <c r="O25" i="13"/>
  <c r="R25" i="13" s="1"/>
  <c r="O24" i="13"/>
  <c r="S24" i="13" s="1"/>
  <c r="O23" i="13"/>
  <c r="R23" i="13" s="1"/>
  <c r="O22" i="13"/>
  <c r="S22" i="13" s="1"/>
  <c r="O21" i="13"/>
  <c r="R21" i="13" s="1"/>
  <c r="O20" i="13"/>
  <c r="S20" i="13" s="1"/>
  <c r="O19" i="13"/>
  <c r="R19" i="13" s="1"/>
  <c r="O18" i="13"/>
  <c r="S18" i="13" s="1"/>
  <c r="O17" i="13"/>
  <c r="R17" i="13" s="1"/>
  <c r="O16" i="13"/>
  <c r="S16" i="13" s="1"/>
  <c r="O15" i="13"/>
  <c r="R15" i="13" s="1"/>
  <c r="O14" i="13"/>
  <c r="S14" i="13" s="1"/>
  <c r="O13" i="13"/>
  <c r="R13" i="13" s="1"/>
  <c r="O12" i="13"/>
  <c r="S12" i="13" s="1"/>
  <c r="O11" i="13"/>
  <c r="R11" i="13" s="1"/>
  <c r="O10" i="13"/>
  <c r="S10" i="13" s="1"/>
  <c r="O9" i="13"/>
  <c r="R9" i="13" s="1"/>
  <c r="O7" i="13"/>
  <c r="R7" i="13" s="1"/>
  <c r="O6" i="13"/>
  <c r="S6" i="13" s="1"/>
  <c r="O5" i="13"/>
  <c r="R5" i="13" s="1"/>
  <c r="O4" i="13"/>
  <c r="S4" i="13" s="1"/>
  <c r="O3" i="13"/>
  <c r="R3" i="13" s="1"/>
  <c r="S2" i="13"/>
  <c r="O73" i="12"/>
  <c r="P73" i="12" s="1"/>
  <c r="O74" i="12"/>
  <c r="R74" i="12" s="1"/>
  <c r="O75" i="12"/>
  <c r="O76" i="12"/>
  <c r="T76" i="12" s="1"/>
  <c r="O77" i="12"/>
  <c r="Q77" i="12" s="1"/>
  <c r="O78" i="12"/>
  <c r="O79" i="12"/>
  <c r="O80" i="12"/>
  <c r="T80" i="12" s="1"/>
  <c r="O81" i="12"/>
  <c r="Q81" i="12" s="1"/>
  <c r="O82" i="12"/>
  <c r="O55" i="12"/>
  <c r="P55" i="12" s="1"/>
  <c r="O56" i="12"/>
  <c r="P56" i="12" s="1"/>
  <c r="O57" i="12"/>
  <c r="P57" i="12" s="1"/>
  <c r="O58" i="12"/>
  <c r="R58" i="12" s="1"/>
  <c r="O59" i="12"/>
  <c r="O60" i="12"/>
  <c r="T60" i="12" s="1"/>
  <c r="O61" i="12"/>
  <c r="Q61" i="12" s="1"/>
  <c r="O62" i="12"/>
  <c r="O63" i="12"/>
  <c r="O64" i="12"/>
  <c r="T64" i="12" s="1"/>
  <c r="O65" i="12"/>
  <c r="Q65" i="12" s="1"/>
  <c r="O66" i="12"/>
  <c r="O67" i="12"/>
  <c r="S67" i="12" s="1"/>
  <c r="O68" i="12"/>
  <c r="P68" i="12" s="1"/>
  <c r="O69" i="12"/>
  <c r="P69" i="12" s="1"/>
  <c r="O70" i="12"/>
  <c r="O71" i="12"/>
  <c r="S71" i="12" s="1"/>
  <c r="O72" i="12"/>
  <c r="P72" i="12" s="1"/>
  <c r="O33" i="12"/>
  <c r="P33" i="12" s="1"/>
  <c r="O34" i="12"/>
  <c r="O35" i="12"/>
  <c r="O36" i="12"/>
  <c r="P36" i="12" s="1"/>
  <c r="O37" i="12"/>
  <c r="P37" i="12" s="1"/>
  <c r="O38" i="12"/>
  <c r="O39" i="12"/>
  <c r="P39" i="12" s="1"/>
  <c r="O40" i="12"/>
  <c r="P40" i="12" s="1"/>
  <c r="O41" i="12"/>
  <c r="P41" i="12" s="1"/>
  <c r="O42" i="12"/>
  <c r="R42" i="12" s="1"/>
  <c r="O43" i="12"/>
  <c r="S43" i="12" s="1"/>
  <c r="O44" i="12"/>
  <c r="T44" i="12" s="1"/>
  <c r="O45" i="12"/>
  <c r="Q45" i="12" s="1"/>
  <c r="O46" i="12"/>
  <c r="O47" i="12"/>
  <c r="P47" i="12" s="1"/>
  <c r="O48" i="12"/>
  <c r="T48" i="12" s="1"/>
  <c r="O49" i="12"/>
  <c r="Q49" i="12" s="1"/>
  <c r="O50" i="12"/>
  <c r="O51" i="12"/>
  <c r="O52" i="12"/>
  <c r="P52" i="12" s="1"/>
  <c r="O53" i="12"/>
  <c r="P53" i="12" s="1"/>
  <c r="O54" i="12"/>
  <c r="O4" i="12"/>
  <c r="O5" i="12"/>
  <c r="P5" i="12" s="1"/>
  <c r="O7" i="12"/>
  <c r="O8" i="12"/>
  <c r="O9" i="12"/>
  <c r="Q9" i="12" s="1"/>
  <c r="O10" i="12"/>
  <c r="R10" i="12" s="1"/>
  <c r="O11" i="12"/>
  <c r="S11" i="12" s="1"/>
  <c r="O12" i="12"/>
  <c r="O13" i="12"/>
  <c r="Q13" i="12" s="1"/>
  <c r="O14" i="12"/>
  <c r="P14" i="12" s="1"/>
  <c r="O15" i="12"/>
  <c r="O16" i="12"/>
  <c r="T16" i="12" s="1"/>
  <c r="O17" i="12"/>
  <c r="Q17" i="12" s="1"/>
  <c r="O18" i="12"/>
  <c r="O19" i="12"/>
  <c r="O20" i="12"/>
  <c r="P20" i="12" s="1"/>
  <c r="O21" i="12"/>
  <c r="O22" i="12"/>
  <c r="R22" i="12" s="1"/>
  <c r="O23" i="12"/>
  <c r="O24" i="12"/>
  <c r="O25" i="12"/>
  <c r="Q25" i="12" s="1"/>
  <c r="O26" i="12"/>
  <c r="R26" i="12" s="1"/>
  <c r="O27" i="12"/>
  <c r="S27" i="12" s="1"/>
  <c r="O28" i="12"/>
  <c r="P28" i="12" s="1"/>
  <c r="O29" i="12"/>
  <c r="Q29" i="12" s="1"/>
  <c r="O30" i="12"/>
  <c r="O31" i="12"/>
  <c r="P31" i="12" s="1"/>
  <c r="O32" i="12"/>
  <c r="T32" i="12" s="1"/>
  <c r="Q27" i="18" l="1"/>
  <c r="R70" i="18"/>
  <c r="R76" i="18"/>
  <c r="R2" i="18"/>
  <c r="Q3" i="18"/>
  <c r="Q35" i="18"/>
  <c r="R49" i="18"/>
  <c r="R51" i="18"/>
  <c r="Q52" i="18"/>
  <c r="R63" i="18"/>
  <c r="Q64" i="18"/>
  <c r="Q11" i="18"/>
  <c r="R43" i="18"/>
  <c r="R52" i="18"/>
  <c r="Q19" i="18"/>
  <c r="R56" i="18"/>
  <c r="Q57" i="18"/>
  <c r="R60" i="18"/>
  <c r="Q79" i="18"/>
  <c r="Q21" i="11"/>
  <c r="S15" i="15"/>
  <c r="S31" i="15"/>
  <c r="R23" i="16"/>
  <c r="R25" i="16"/>
  <c r="P26" i="16"/>
  <c r="R29" i="16"/>
  <c r="P30" i="16"/>
  <c r="P34" i="16"/>
  <c r="P38" i="16"/>
  <c r="R48" i="16"/>
  <c r="Q61" i="16"/>
  <c r="Q67" i="16"/>
  <c r="Q51" i="16"/>
  <c r="Q55" i="16"/>
  <c r="R64" i="16"/>
  <c r="Q65" i="16"/>
  <c r="R67" i="16"/>
  <c r="Q68" i="16"/>
  <c r="Q71" i="16"/>
  <c r="R80" i="16"/>
  <c r="Q81" i="16"/>
  <c r="Q9" i="18"/>
  <c r="Q17" i="18"/>
  <c r="Q25" i="18"/>
  <c r="Q33" i="18"/>
  <c r="R41" i="18"/>
  <c r="R47" i="18"/>
  <c r="Q61" i="18"/>
  <c r="Q65" i="18"/>
  <c r="Q67" i="18"/>
  <c r="Q71" i="18"/>
  <c r="R80" i="18"/>
  <c r="Q81" i="18"/>
  <c r="Q7" i="18"/>
  <c r="Q15" i="18"/>
  <c r="Q23" i="18"/>
  <c r="Q31" i="18"/>
  <c r="Q39" i="18"/>
  <c r="R65" i="18"/>
  <c r="R67" i="18"/>
  <c r="R71" i="18"/>
  <c r="Q75" i="18"/>
  <c r="R81" i="18"/>
  <c r="P2" i="18"/>
  <c r="Q5" i="18"/>
  <c r="Q13" i="18"/>
  <c r="Q21" i="18"/>
  <c r="Q29" i="18"/>
  <c r="Q37" i="18"/>
  <c r="R55" i="18"/>
  <c r="Q56" i="18"/>
  <c r="Q59" i="18"/>
  <c r="R68" i="18"/>
  <c r="Q69" i="18"/>
  <c r="R72" i="18"/>
  <c r="Q73" i="18"/>
  <c r="R75" i="18"/>
  <c r="Q76" i="18"/>
  <c r="Q78" i="18"/>
  <c r="R48" i="17"/>
  <c r="R81" i="17"/>
  <c r="R55" i="17"/>
  <c r="R44" i="17"/>
  <c r="R46" i="17"/>
  <c r="Q54" i="17"/>
  <c r="Q62" i="17"/>
  <c r="R63" i="17"/>
  <c r="Q70" i="17"/>
  <c r="R71" i="17"/>
  <c r="Q78" i="17"/>
  <c r="R79" i="17"/>
  <c r="R42" i="17"/>
  <c r="Q50" i="17"/>
  <c r="R51" i="17"/>
  <c r="Q58" i="17"/>
  <c r="R59" i="17"/>
  <c r="Q66" i="17"/>
  <c r="R67" i="17"/>
  <c r="Q74" i="17"/>
  <c r="R75" i="17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50" i="17"/>
  <c r="Q51" i="17"/>
  <c r="R54" i="17"/>
  <c r="Q55" i="17"/>
  <c r="R58" i="17"/>
  <c r="Q59" i="17"/>
  <c r="R62" i="17"/>
  <c r="Q63" i="17"/>
  <c r="R66" i="17"/>
  <c r="Q67" i="17"/>
  <c r="R70" i="17"/>
  <c r="Q71" i="17"/>
  <c r="R74" i="17"/>
  <c r="Q75" i="17"/>
  <c r="R78" i="17"/>
  <c r="Q79" i="17"/>
  <c r="Q81" i="17"/>
  <c r="S49" i="15"/>
  <c r="R46" i="15"/>
  <c r="Q53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T2" i="16"/>
  <c r="T4" i="16"/>
  <c r="T6" i="16"/>
  <c r="T8" i="16"/>
  <c r="T10" i="16"/>
  <c r="T12" i="16"/>
  <c r="T14" i="16"/>
  <c r="T16" i="16"/>
  <c r="T18" i="16"/>
  <c r="T20" i="16"/>
  <c r="T24" i="16"/>
  <c r="R46" i="16"/>
  <c r="Q53" i="16"/>
  <c r="P2" i="16"/>
  <c r="T3" i="16"/>
  <c r="P4" i="16"/>
  <c r="T5" i="16"/>
  <c r="P6" i="16"/>
  <c r="T7" i="16"/>
  <c r="P8" i="16"/>
  <c r="T9" i="16"/>
  <c r="P10" i="16"/>
  <c r="T11" i="16"/>
  <c r="P12" i="16"/>
  <c r="T13" i="16"/>
  <c r="P14" i="16"/>
  <c r="T15" i="16"/>
  <c r="P16" i="16"/>
  <c r="T17" i="16"/>
  <c r="P18" i="16"/>
  <c r="T19" i="16"/>
  <c r="P20" i="16"/>
  <c r="T21" i="16"/>
  <c r="P22" i="16"/>
  <c r="T23" i="16"/>
  <c r="P24" i="16"/>
  <c r="R26" i="16"/>
  <c r="P27" i="16"/>
  <c r="R30" i="16"/>
  <c r="P31" i="16"/>
  <c r="R34" i="16"/>
  <c r="P35" i="16"/>
  <c r="R38" i="16"/>
  <c r="P39" i="16"/>
  <c r="R44" i="16"/>
  <c r="R53" i="16"/>
  <c r="Q54" i="16"/>
  <c r="R57" i="16"/>
  <c r="Q58" i="16"/>
  <c r="R61" i="16"/>
  <c r="Q62" i="16"/>
  <c r="R65" i="16"/>
  <c r="Q66" i="16"/>
  <c r="R69" i="16"/>
  <c r="Q70" i="16"/>
  <c r="R73" i="16"/>
  <c r="Q74" i="16"/>
  <c r="R77" i="16"/>
  <c r="Q78" i="16"/>
  <c r="R81" i="16"/>
  <c r="Q82" i="16"/>
  <c r="R2" i="16"/>
  <c r="R4" i="16"/>
  <c r="R6" i="16"/>
  <c r="R8" i="16"/>
  <c r="R10" i="16"/>
  <c r="R12" i="16"/>
  <c r="R14" i="16"/>
  <c r="R16" i="16"/>
  <c r="R18" i="16"/>
  <c r="R20" i="16"/>
  <c r="R22" i="16"/>
  <c r="R24" i="16"/>
  <c r="R27" i="16"/>
  <c r="P28" i="16"/>
  <c r="R31" i="16"/>
  <c r="P32" i="16"/>
  <c r="R35" i="16"/>
  <c r="P36" i="16"/>
  <c r="R39" i="16"/>
  <c r="P40" i="16"/>
  <c r="R42" i="16"/>
  <c r="R50" i="16"/>
  <c r="R54" i="16"/>
  <c r="R58" i="16"/>
  <c r="R62" i="16"/>
  <c r="R66" i="16"/>
  <c r="R70" i="16"/>
  <c r="R74" i="16"/>
  <c r="R78" i="16"/>
  <c r="R82" i="16"/>
  <c r="Q4" i="18"/>
  <c r="Q6" i="18"/>
  <c r="Q8" i="18"/>
  <c r="Q10" i="18"/>
  <c r="Q12" i="18"/>
  <c r="Q14" i="18"/>
  <c r="Q16" i="18"/>
  <c r="Q18" i="18"/>
  <c r="Q20" i="18"/>
  <c r="Q22" i="18"/>
  <c r="Q24" i="18"/>
  <c r="Q26" i="18"/>
  <c r="Q28" i="18"/>
  <c r="Q30" i="18"/>
  <c r="Q32" i="18"/>
  <c r="Q34" i="18"/>
  <c r="Q36" i="18"/>
  <c r="Q38" i="18"/>
  <c r="Q40" i="18"/>
  <c r="Q41" i="18"/>
  <c r="S45" i="18"/>
  <c r="R53" i="18"/>
  <c r="Q54" i="18"/>
  <c r="R57" i="18"/>
  <c r="Q58" i="18"/>
  <c r="R61" i="18"/>
  <c r="Q62" i="18"/>
  <c r="Q66" i="18"/>
  <c r="R73" i="18"/>
  <c r="Q74" i="18"/>
  <c r="R77" i="18"/>
  <c r="Q82" i="18"/>
  <c r="T2" i="18"/>
  <c r="P3" i="18"/>
  <c r="T4" i="18"/>
  <c r="P5" i="18"/>
  <c r="T6" i="18"/>
  <c r="P7" i="18"/>
  <c r="T8" i="18"/>
  <c r="P9" i="18"/>
  <c r="T10" i="18"/>
  <c r="P11" i="18"/>
  <c r="T12" i="18"/>
  <c r="P13" i="18"/>
  <c r="T14" i="18"/>
  <c r="P15" i="18"/>
  <c r="T16" i="18"/>
  <c r="P17" i="18"/>
  <c r="T18" i="18"/>
  <c r="P19" i="18"/>
  <c r="T20" i="18"/>
  <c r="P21" i="18"/>
  <c r="T22" i="18"/>
  <c r="P23" i="18"/>
  <c r="T24" i="18"/>
  <c r="P25" i="18"/>
  <c r="T26" i="18"/>
  <c r="P27" i="18"/>
  <c r="T28" i="18"/>
  <c r="P29" i="18"/>
  <c r="T30" i="18"/>
  <c r="P31" i="18"/>
  <c r="T32" i="18"/>
  <c r="P33" i="18"/>
  <c r="T34" i="18"/>
  <c r="P35" i="18"/>
  <c r="T36" i="18"/>
  <c r="P37" i="18"/>
  <c r="T38" i="18"/>
  <c r="P39" i="18"/>
  <c r="Q43" i="18"/>
  <c r="S47" i="18"/>
  <c r="Q51" i="18"/>
  <c r="R54" i="18"/>
  <c r="Q55" i="18"/>
  <c r="R58" i="18"/>
  <c r="R62" i="18"/>
  <c r="Q63" i="18"/>
  <c r="R66" i="18"/>
  <c r="R74" i="18"/>
  <c r="R82" i="18"/>
  <c r="Q45" i="18"/>
  <c r="Q80" i="18"/>
  <c r="Q2" i="18"/>
  <c r="T3" i="18"/>
  <c r="P4" i="18"/>
  <c r="T5" i="18"/>
  <c r="P6" i="18"/>
  <c r="T7" i="18"/>
  <c r="P8" i="18"/>
  <c r="T9" i="18"/>
  <c r="P10" i="18"/>
  <c r="T11" i="18"/>
  <c r="P12" i="18"/>
  <c r="T13" i="18"/>
  <c r="P14" i="18"/>
  <c r="T15" i="18"/>
  <c r="P16" i="18"/>
  <c r="T17" i="18"/>
  <c r="P18" i="18"/>
  <c r="T19" i="18"/>
  <c r="P20" i="18"/>
  <c r="T21" i="18"/>
  <c r="P22" i="18"/>
  <c r="T23" i="18"/>
  <c r="P24" i="18"/>
  <c r="T25" i="18"/>
  <c r="P26" i="18"/>
  <c r="T27" i="18"/>
  <c r="P28" i="18"/>
  <c r="T29" i="18"/>
  <c r="P30" i="18"/>
  <c r="T31" i="18"/>
  <c r="P32" i="18"/>
  <c r="T33" i="18"/>
  <c r="P34" i="18"/>
  <c r="T35" i="18"/>
  <c r="P36" i="18"/>
  <c r="T37" i="18"/>
  <c r="P38" i="18"/>
  <c r="T39" i="18"/>
  <c r="P40" i="18"/>
  <c r="Q53" i="18"/>
  <c r="Q77" i="18"/>
  <c r="R52" i="17"/>
  <c r="Q53" i="17"/>
  <c r="R56" i="17"/>
  <c r="Q57" i="17"/>
  <c r="R60" i="17"/>
  <c r="Q61" i="17"/>
  <c r="R64" i="17"/>
  <c r="Q65" i="17"/>
  <c r="R68" i="17"/>
  <c r="Q69" i="17"/>
  <c r="R72" i="17"/>
  <c r="Q73" i="17"/>
  <c r="R76" i="17"/>
  <c r="Q77" i="17"/>
  <c r="R80" i="17"/>
  <c r="R53" i="17"/>
  <c r="R57" i="17"/>
  <c r="R61" i="17"/>
  <c r="R65" i="17"/>
  <c r="R69" i="17"/>
  <c r="R73" i="17"/>
  <c r="R77" i="17"/>
  <c r="Q82" i="17"/>
  <c r="R82" i="17"/>
  <c r="Q52" i="17"/>
  <c r="Q56" i="17"/>
  <c r="Q60" i="17"/>
  <c r="Q64" i="17"/>
  <c r="Q68" i="17"/>
  <c r="Q72" i="17"/>
  <c r="Q76" i="17"/>
  <c r="Q80" i="17"/>
  <c r="T42" i="18"/>
  <c r="P42" i="18"/>
  <c r="T44" i="18"/>
  <c r="P44" i="18"/>
  <c r="T46" i="18"/>
  <c r="P46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T41" i="18"/>
  <c r="P41" i="18"/>
  <c r="R42" i="18"/>
  <c r="T43" i="18"/>
  <c r="P43" i="18"/>
  <c r="R44" i="18"/>
  <c r="T45" i="18"/>
  <c r="P45" i="18"/>
  <c r="R46" i="18"/>
  <c r="T47" i="18"/>
  <c r="P47" i="18"/>
  <c r="T49" i="18"/>
  <c r="P49" i="18"/>
  <c r="T48" i="18"/>
  <c r="P48" i="18"/>
  <c r="T50" i="18"/>
  <c r="P50" i="18"/>
  <c r="S40" i="18"/>
  <c r="S42" i="18"/>
  <c r="S44" i="18"/>
  <c r="S46" i="18"/>
  <c r="S48" i="18"/>
  <c r="S50" i="18"/>
  <c r="Q42" i="18"/>
  <c r="Q44" i="18"/>
  <c r="Q46" i="18"/>
  <c r="Q48" i="18"/>
  <c r="Q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T2" i="17"/>
  <c r="P3" i="17"/>
  <c r="T3" i="17"/>
  <c r="P4" i="17"/>
  <c r="T4" i="17"/>
  <c r="P5" i="17"/>
  <c r="T5" i="17"/>
  <c r="P6" i="17"/>
  <c r="T6" i="17"/>
  <c r="P7" i="17"/>
  <c r="T7" i="17"/>
  <c r="P8" i="17"/>
  <c r="T8" i="17"/>
  <c r="P9" i="17"/>
  <c r="T9" i="17"/>
  <c r="P10" i="17"/>
  <c r="T10" i="17"/>
  <c r="P11" i="17"/>
  <c r="T11" i="17"/>
  <c r="P12" i="17"/>
  <c r="T12" i="17"/>
  <c r="P13" i="17"/>
  <c r="T13" i="17"/>
  <c r="P14" i="17"/>
  <c r="T14" i="17"/>
  <c r="P15" i="17"/>
  <c r="T15" i="17"/>
  <c r="P16" i="17"/>
  <c r="T16" i="17"/>
  <c r="P17" i="17"/>
  <c r="T17" i="17"/>
  <c r="P18" i="17"/>
  <c r="T18" i="17"/>
  <c r="P19" i="17"/>
  <c r="T19" i="17"/>
  <c r="P20" i="17"/>
  <c r="T20" i="17"/>
  <c r="P21" i="17"/>
  <c r="T21" i="17"/>
  <c r="P22" i="17"/>
  <c r="T22" i="17"/>
  <c r="P23" i="17"/>
  <c r="T23" i="17"/>
  <c r="P24" i="17"/>
  <c r="T24" i="17"/>
  <c r="P25" i="17"/>
  <c r="T25" i="17"/>
  <c r="P26" i="17"/>
  <c r="T26" i="17"/>
  <c r="P27" i="17"/>
  <c r="T27" i="17"/>
  <c r="P28" i="17"/>
  <c r="T28" i="17"/>
  <c r="P29" i="17"/>
  <c r="T29" i="17"/>
  <c r="P30" i="17"/>
  <c r="T30" i="17"/>
  <c r="P31" i="17"/>
  <c r="T31" i="17"/>
  <c r="P32" i="17"/>
  <c r="T32" i="17"/>
  <c r="P33" i="17"/>
  <c r="T33" i="17"/>
  <c r="P34" i="17"/>
  <c r="T34" i="17"/>
  <c r="P35" i="17"/>
  <c r="T35" i="17"/>
  <c r="P36" i="17"/>
  <c r="T36" i="17"/>
  <c r="P37" i="17"/>
  <c r="T37" i="17"/>
  <c r="P38" i="17"/>
  <c r="T38" i="17"/>
  <c r="P39" i="17"/>
  <c r="T39" i="17"/>
  <c r="P40" i="17"/>
  <c r="R41" i="17"/>
  <c r="T42" i="17"/>
  <c r="P42" i="17"/>
  <c r="T44" i="17"/>
  <c r="P44" i="17"/>
  <c r="T46" i="17"/>
  <c r="P46" i="17"/>
  <c r="R47" i="17"/>
  <c r="T48" i="17"/>
  <c r="P48" i="17"/>
  <c r="T43" i="17"/>
  <c r="P43" i="17"/>
  <c r="T45" i="17"/>
  <c r="P45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2" i="17"/>
  <c r="S43" i="17"/>
  <c r="Q44" i="17"/>
  <c r="S45" i="17"/>
  <c r="Q46" i="17"/>
  <c r="Q48" i="17"/>
  <c r="T41" i="17"/>
  <c r="P41" i="17"/>
  <c r="T47" i="17"/>
  <c r="P47" i="17"/>
  <c r="T49" i="17"/>
  <c r="P49" i="17"/>
  <c r="S49" i="17"/>
  <c r="S40" i="17"/>
  <c r="Q41" i="17"/>
  <c r="Q43" i="17"/>
  <c r="Q45" i="17"/>
  <c r="Q47" i="17"/>
  <c r="Q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T49" i="16"/>
  <c r="P49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Q43" i="16"/>
  <c r="Q45" i="16"/>
  <c r="Q47" i="16"/>
  <c r="Q49" i="16"/>
  <c r="T41" i="16"/>
  <c r="P41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R41" i="16"/>
  <c r="T42" i="16"/>
  <c r="P42" i="16"/>
  <c r="T44" i="16"/>
  <c r="P44" i="16"/>
  <c r="T46" i="16"/>
  <c r="P46" i="16"/>
  <c r="T48" i="16"/>
  <c r="P48" i="16"/>
  <c r="R49" i="16"/>
  <c r="T50" i="16"/>
  <c r="P50" i="16"/>
  <c r="T43" i="16"/>
  <c r="P43" i="16"/>
  <c r="T45" i="16"/>
  <c r="P45" i="16"/>
  <c r="T47" i="16"/>
  <c r="P47" i="16"/>
  <c r="Q40" i="16"/>
  <c r="S41" i="16"/>
  <c r="Q42" i="16"/>
  <c r="S43" i="16"/>
  <c r="Q44" i="16"/>
  <c r="S45" i="16"/>
  <c r="Q46" i="16"/>
  <c r="S47" i="16"/>
  <c r="Q48" i="16"/>
  <c r="S49" i="16"/>
  <c r="Q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R2" i="15"/>
  <c r="T3" i="15"/>
  <c r="P3" i="15"/>
  <c r="T5" i="15"/>
  <c r="P5" i="15"/>
  <c r="Q8" i="15"/>
  <c r="T8" i="15"/>
  <c r="P8" i="15"/>
  <c r="Q12" i="15"/>
  <c r="T12" i="15"/>
  <c r="P12" i="15"/>
  <c r="Q16" i="15"/>
  <c r="T16" i="15"/>
  <c r="P16" i="15"/>
  <c r="Q20" i="15"/>
  <c r="T20" i="15"/>
  <c r="P20" i="15"/>
  <c r="Q24" i="15"/>
  <c r="T24" i="15"/>
  <c r="P24" i="15"/>
  <c r="Q28" i="15"/>
  <c r="T28" i="15"/>
  <c r="P28" i="15"/>
  <c r="Q32" i="15"/>
  <c r="T32" i="15"/>
  <c r="P32" i="15"/>
  <c r="Q36" i="15"/>
  <c r="T36" i="15"/>
  <c r="P36" i="15"/>
  <c r="T40" i="15"/>
  <c r="Q40" i="15"/>
  <c r="P40" i="15"/>
  <c r="T47" i="15"/>
  <c r="P47" i="15"/>
  <c r="S47" i="15"/>
  <c r="R47" i="15"/>
  <c r="S2" i="15"/>
  <c r="Q9" i="15"/>
  <c r="T9" i="15"/>
  <c r="P9" i="15"/>
  <c r="Q13" i="15"/>
  <c r="T13" i="15"/>
  <c r="P13" i="15"/>
  <c r="Q17" i="15"/>
  <c r="T17" i="15"/>
  <c r="P17" i="15"/>
  <c r="Q21" i="15"/>
  <c r="T21" i="15"/>
  <c r="P21" i="15"/>
  <c r="Q25" i="15"/>
  <c r="T25" i="15"/>
  <c r="P25" i="15"/>
  <c r="Q29" i="15"/>
  <c r="T29" i="15"/>
  <c r="P29" i="15"/>
  <c r="Q33" i="15"/>
  <c r="T33" i="15"/>
  <c r="P33" i="15"/>
  <c r="Q37" i="15"/>
  <c r="T37" i="15"/>
  <c r="P37" i="15"/>
  <c r="T41" i="15"/>
  <c r="P41" i="15"/>
  <c r="S41" i="15"/>
  <c r="R41" i="15"/>
  <c r="R50" i="15"/>
  <c r="T50" i="15"/>
  <c r="P50" i="15"/>
  <c r="S50" i="15"/>
  <c r="R51" i="15"/>
  <c r="T51" i="15"/>
  <c r="P51" i="15"/>
  <c r="S51" i="15"/>
  <c r="Q51" i="15"/>
  <c r="R54" i="15"/>
  <c r="T54" i="15"/>
  <c r="P54" i="15"/>
  <c r="S54" i="15"/>
  <c r="P2" i="15"/>
  <c r="R3" i="15"/>
  <c r="T4" i="15"/>
  <c r="P4" i="15"/>
  <c r="R5" i="15"/>
  <c r="Q6" i="15"/>
  <c r="T6" i="15"/>
  <c r="P6" i="15"/>
  <c r="S8" i="15"/>
  <c r="R9" i="15"/>
  <c r="Q10" i="15"/>
  <c r="T10" i="15"/>
  <c r="P10" i="15"/>
  <c r="S12" i="15"/>
  <c r="R13" i="15"/>
  <c r="Q14" i="15"/>
  <c r="T14" i="15"/>
  <c r="P14" i="15"/>
  <c r="S16" i="15"/>
  <c r="R17" i="15"/>
  <c r="Q18" i="15"/>
  <c r="T18" i="15"/>
  <c r="P18" i="15"/>
  <c r="S20" i="15"/>
  <c r="R21" i="15"/>
  <c r="Q22" i="15"/>
  <c r="T22" i="15"/>
  <c r="P22" i="15"/>
  <c r="S24" i="15"/>
  <c r="R25" i="15"/>
  <c r="Q26" i="15"/>
  <c r="T26" i="15"/>
  <c r="P26" i="15"/>
  <c r="S28" i="15"/>
  <c r="R29" i="15"/>
  <c r="Q30" i="15"/>
  <c r="T30" i="15"/>
  <c r="P30" i="15"/>
  <c r="S32" i="15"/>
  <c r="R33" i="15"/>
  <c r="Q34" i="15"/>
  <c r="T34" i="15"/>
  <c r="P34" i="15"/>
  <c r="S36" i="15"/>
  <c r="R37" i="15"/>
  <c r="Q38" i="15"/>
  <c r="T38" i="15"/>
  <c r="P38" i="15"/>
  <c r="S40" i="15"/>
  <c r="Q41" i="15"/>
  <c r="T43" i="15"/>
  <c r="P43" i="15"/>
  <c r="S43" i="15"/>
  <c r="R43" i="15"/>
  <c r="Q50" i="15"/>
  <c r="Q54" i="15"/>
  <c r="Q2" i="15"/>
  <c r="S3" i="15"/>
  <c r="Q4" i="15"/>
  <c r="S5" i="15"/>
  <c r="R6" i="15"/>
  <c r="Q7" i="15"/>
  <c r="T7" i="15"/>
  <c r="P7" i="15"/>
  <c r="S9" i="15"/>
  <c r="R10" i="15"/>
  <c r="Q11" i="15"/>
  <c r="T11" i="15"/>
  <c r="P11" i="15"/>
  <c r="S13" i="15"/>
  <c r="R14" i="15"/>
  <c r="Q15" i="15"/>
  <c r="T15" i="15"/>
  <c r="P15" i="15"/>
  <c r="S17" i="15"/>
  <c r="R18" i="15"/>
  <c r="Q19" i="15"/>
  <c r="T19" i="15"/>
  <c r="P19" i="15"/>
  <c r="S21" i="15"/>
  <c r="R22" i="15"/>
  <c r="Q23" i="15"/>
  <c r="T23" i="15"/>
  <c r="P23" i="15"/>
  <c r="S25" i="15"/>
  <c r="R26" i="15"/>
  <c r="Q27" i="15"/>
  <c r="T27" i="15"/>
  <c r="P27" i="15"/>
  <c r="S29" i="15"/>
  <c r="R30" i="15"/>
  <c r="Q31" i="15"/>
  <c r="T31" i="15"/>
  <c r="P31" i="15"/>
  <c r="S33" i="15"/>
  <c r="R34" i="15"/>
  <c r="Q35" i="15"/>
  <c r="T35" i="15"/>
  <c r="P35" i="15"/>
  <c r="S37" i="15"/>
  <c r="R38" i="15"/>
  <c r="Q39" i="15"/>
  <c r="T39" i="15"/>
  <c r="P39" i="15"/>
  <c r="Q43" i="15"/>
  <c r="T45" i="15"/>
  <c r="P45" i="15"/>
  <c r="S45" i="15"/>
  <c r="R45" i="15"/>
  <c r="T42" i="15"/>
  <c r="P42" i="15"/>
  <c r="T44" i="15"/>
  <c r="P44" i="15"/>
  <c r="T46" i="15"/>
  <c r="P46" i="15"/>
  <c r="R48" i="15"/>
  <c r="T48" i="15"/>
  <c r="P48" i="15"/>
  <c r="R52" i="15"/>
  <c r="T52" i="15"/>
  <c r="P52" i="15"/>
  <c r="Q42" i="15"/>
  <c r="Q44" i="15"/>
  <c r="Q46" i="15"/>
  <c r="Q48" i="15"/>
  <c r="R49" i="15"/>
  <c r="T49" i="15"/>
  <c r="P49" i="15"/>
  <c r="Q52" i="15"/>
  <c r="R53" i="15"/>
  <c r="T53" i="15"/>
  <c r="P53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P55" i="15"/>
  <c r="T55" i="15"/>
  <c r="P56" i="15"/>
  <c r="T56" i="15"/>
  <c r="P57" i="15"/>
  <c r="T57" i="15"/>
  <c r="P58" i="15"/>
  <c r="T58" i="15"/>
  <c r="P59" i="15"/>
  <c r="T59" i="15"/>
  <c r="P60" i="15"/>
  <c r="T60" i="15"/>
  <c r="P61" i="15"/>
  <c r="T61" i="15"/>
  <c r="P62" i="15"/>
  <c r="T62" i="15"/>
  <c r="P63" i="15"/>
  <c r="T63" i="15"/>
  <c r="P64" i="15"/>
  <c r="T64" i="15"/>
  <c r="P65" i="15"/>
  <c r="T65" i="15"/>
  <c r="P66" i="15"/>
  <c r="T66" i="15"/>
  <c r="P67" i="15"/>
  <c r="T67" i="15"/>
  <c r="P68" i="15"/>
  <c r="T68" i="15"/>
  <c r="P69" i="15"/>
  <c r="T69" i="15"/>
  <c r="P70" i="15"/>
  <c r="T70" i="15"/>
  <c r="P71" i="15"/>
  <c r="T71" i="15"/>
  <c r="P72" i="15"/>
  <c r="T72" i="15"/>
  <c r="P73" i="15"/>
  <c r="T73" i="15"/>
  <c r="P74" i="15"/>
  <c r="T74" i="15"/>
  <c r="P75" i="15"/>
  <c r="T75" i="15"/>
  <c r="P76" i="15"/>
  <c r="T76" i="15"/>
  <c r="P77" i="15"/>
  <c r="T77" i="15"/>
  <c r="P78" i="15"/>
  <c r="T78" i="15"/>
  <c r="P79" i="15"/>
  <c r="T79" i="15"/>
  <c r="P80" i="15"/>
  <c r="T80" i="15"/>
  <c r="P81" i="15"/>
  <c r="T81" i="15"/>
  <c r="P82" i="15"/>
  <c r="T82" i="15"/>
  <c r="Q82" i="15"/>
  <c r="S36" i="11"/>
  <c r="Q5" i="11"/>
  <c r="Q62" i="11"/>
  <c r="Q10" i="10"/>
  <c r="S21" i="10"/>
  <c r="P24" i="10"/>
  <c r="Q52" i="10"/>
  <c r="Q36" i="10"/>
  <c r="P10" i="10"/>
  <c r="Q74" i="10"/>
  <c r="Q68" i="10"/>
  <c r="P2" i="10"/>
  <c r="P18" i="10"/>
  <c r="P20" i="10"/>
  <c r="Q24" i="10"/>
  <c r="Q2" i="10"/>
  <c r="Q18" i="10"/>
  <c r="Q20" i="10"/>
  <c r="Q6" i="10"/>
  <c r="Q14" i="10"/>
  <c r="S19" i="10"/>
  <c r="R20" i="10"/>
  <c r="Q28" i="10"/>
  <c r="Q44" i="10"/>
  <c r="Q60" i="10"/>
  <c r="Q82" i="10"/>
  <c r="Q32" i="10"/>
  <c r="Q48" i="10"/>
  <c r="Q64" i="10"/>
  <c r="Q80" i="10"/>
  <c r="P6" i="10"/>
  <c r="P14" i="10"/>
  <c r="Q40" i="10"/>
  <c r="Q56" i="10"/>
  <c r="Q72" i="10"/>
  <c r="Q13" i="11"/>
  <c r="Q70" i="11"/>
  <c r="Q44" i="11"/>
  <c r="Q54" i="11"/>
  <c r="Q7" i="11"/>
  <c r="Q23" i="11"/>
  <c r="Q15" i="11"/>
  <c r="S28" i="11"/>
  <c r="Q46" i="11"/>
  <c r="Q78" i="11"/>
  <c r="Q2" i="12"/>
  <c r="S2" i="12"/>
  <c r="P61" i="12"/>
  <c r="T6" i="12"/>
  <c r="P81" i="12"/>
  <c r="Q6" i="12"/>
  <c r="P77" i="12"/>
  <c r="R6" i="12"/>
  <c r="T8" i="10"/>
  <c r="T12" i="10"/>
  <c r="T16" i="10"/>
  <c r="T22" i="10"/>
  <c r="T4" i="10"/>
  <c r="R2" i="10"/>
  <c r="P4" i="10"/>
  <c r="R6" i="10"/>
  <c r="P8" i="10"/>
  <c r="R10" i="10"/>
  <c r="P12" i="10"/>
  <c r="R14" i="10"/>
  <c r="P16" i="10"/>
  <c r="R18" i="10"/>
  <c r="T20" i="10"/>
  <c r="P22" i="10"/>
  <c r="R24" i="10"/>
  <c r="P26" i="10"/>
  <c r="Q27" i="10"/>
  <c r="Q31" i="10"/>
  <c r="Q35" i="10"/>
  <c r="Q39" i="10"/>
  <c r="Q43" i="10"/>
  <c r="Q47" i="10"/>
  <c r="Q51" i="10"/>
  <c r="Q55" i="10"/>
  <c r="Q59" i="10"/>
  <c r="Q63" i="10"/>
  <c r="Q67" i="10"/>
  <c r="Q71" i="10"/>
  <c r="Q78" i="10"/>
  <c r="T2" i="10"/>
  <c r="Q4" i="10"/>
  <c r="T6" i="10"/>
  <c r="Q8" i="10"/>
  <c r="T10" i="10"/>
  <c r="Q12" i="10"/>
  <c r="T14" i="10"/>
  <c r="Q16" i="10"/>
  <c r="T18" i="10"/>
  <c r="Q22" i="10"/>
  <c r="T24" i="10"/>
  <c r="Q26" i="10"/>
  <c r="Q76" i="10"/>
  <c r="R4" i="10"/>
  <c r="R8" i="10"/>
  <c r="R12" i="10"/>
  <c r="R16" i="10"/>
  <c r="R22" i="10"/>
  <c r="R26" i="10"/>
  <c r="Q3" i="11"/>
  <c r="Q11" i="11"/>
  <c r="Q19" i="11"/>
  <c r="Q42" i="11"/>
  <c r="Q50" i="11"/>
  <c r="Q58" i="11"/>
  <c r="Q66" i="11"/>
  <c r="Q74" i="11"/>
  <c r="Q82" i="11"/>
  <c r="Q9" i="11"/>
  <c r="Q17" i="11"/>
  <c r="Q25" i="11"/>
  <c r="Q32" i="11"/>
  <c r="Q40" i="11"/>
  <c r="Q48" i="11"/>
  <c r="Q56" i="11"/>
  <c r="Q64" i="11"/>
  <c r="Q72" i="11"/>
  <c r="Q80" i="11"/>
  <c r="Q52" i="11"/>
  <c r="Q60" i="11"/>
  <c r="Q68" i="11"/>
  <c r="Q76" i="11"/>
  <c r="S33" i="13"/>
  <c r="Q12" i="13"/>
  <c r="Q60" i="13"/>
  <c r="S45" i="13"/>
  <c r="T55" i="13"/>
  <c r="T39" i="13"/>
  <c r="P24" i="13"/>
  <c r="S31" i="13"/>
  <c r="S55" i="13"/>
  <c r="T2" i="13"/>
  <c r="P16" i="13"/>
  <c r="Q58" i="13"/>
  <c r="Q70" i="13"/>
  <c r="Q16" i="13"/>
  <c r="S32" i="13"/>
  <c r="Q38" i="13"/>
  <c r="R40" i="13"/>
  <c r="R54" i="13"/>
  <c r="S61" i="13"/>
  <c r="R70" i="13"/>
  <c r="P77" i="13"/>
  <c r="P8" i="13"/>
  <c r="R16" i="13"/>
  <c r="T65" i="13"/>
  <c r="P4" i="13"/>
  <c r="Q8" i="13"/>
  <c r="R12" i="13"/>
  <c r="P20" i="13"/>
  <c r="Q24" i="13"/>
  <c r="R38" i="13"/>
  <c r="Q42" i="13"/>
  <c r="Q44" i="13"/>
  <c r="R56" i="13"/>
  <c r="R58" i="13"/>
  <c r="R60" i="13"/>
  <c r="P71" i="13"/>
  <c r="Q72" i="13"/>
  <c r="Q74" i="13"/>
  <c r="Q76" i="13"/>
  <c r="S77" i="13"/>
  <c r="P7" i="13"/>
  <c r="Q4" i="13"/>
  <c r="R8" i="13"/>
  <c r="Q20" i="13"/>
  <c r="R24" i="13"/>
  <c r="R42" i="13"/>
  <c r="R44" i="13"/>
  <c r="S71" i="13"/>
  <c r="R72" i="13"/>
  <c r="R74" i="13"/>
  <c r="R76" i="13"/>
  <c r="T81" i="13"/>
  <c r="R4" i="13"/>
  <c r="P12" i="13"/>
  <c r="R20" i="13"/>
  <c r="S39" i="13"/>
  <c r="Q54" i="13"/>
  <c r="P49" i="12"/>
  <c r="P22" i="12"/>
  <c r="R2" i="12"/>
  <c r="P65" i="12"/>
  <c r="P45" i="12"/>
  <c r="P2" i="12"/>
  <c r="Q33" i="12"/>
  <c r="Q5" i="12"/>
  <c r="T36" i="12"/>
  <c r="P6" i="12"/>
  <c r="P29" i="12"/>
  <c r="T68" i="12"/>
  <c r="T52" i="12"/>
  <c r="S24" i="12"/>
  <c r="R24" i="12"/>
  <c r="Q24" i="12"/>
  <c r="S12" i="12"/>
  <c r="R12" i="12"/>
  <c r="Q12" i="12"/>
  <c r="R51" i="12"/>
  <c r="Q51" i="12"/>
  <c r="T51" i="12"/>
  <c r="R35" i="12"/>
  <c r="Q35" i="12"/>
  <c r="T35" i="12"/>
  <c r="R59" i="12"/>
  <c r="Q59" i="12"/>
  <c r="T59" i="12"/>
  <c r="R75" i="12"/>
  <c r="Q75" i="12"/>
  <c r="T75" i="12"/>
  <c r="S75" i="12"/>
  <c r="S59" i="12"/>
  <c r="R27" i="12"/>
  <c r="Q27" i="12"/>
  <c r="T27" i="12"/>
  <c r="P27" i="12"/>
  <c r="R23" i="12"/>
  <c r="Q23" i="12"/>
  <c r="T23" i="12"/>
  <c r="P23" i="12"/>
  <c r="R19" i="12"/>
  <c r="Q19" i="12"/>
  <c r="T19" i="12"/>
  <c r="P19" i="12"/>
  <c r="R15" i="12"/>
  <c r="Q15" i="12"/>
  <c r="T15" i="12"/>
  <c r="P15" i="12"/>
  <c r="R11" i="12"/>
  <c r="Q11" i="12"/>
  <c r="T11" i="12"/>
  <c r="P11" i="12"/>
  <c r="R7" i="12"/>
  <c r="Q7" i="12"/>
  <c r="T7" i="12"/>
  <c r="P7" i="12"/>
  <c r="Q54" i="12"/>
  <c r="T54" i="12"/>
  <c r="S54" i="12"/>
  <c r="Q50" i="12"/>
  <c r="T50" i="12"/>
  <c r="S50" i="12"/>
  <c r="Q46" i="12"/>
  <c r="T46" i="12"/>
  <c r="S46" i="12"/>
  <c r="Q42" i="12"/>
  <c r="T42" i="12"/>
  <c r="S42" i="12"/>
  <c r="Q38" i="12"/>
  <c r="T38" i="12"/>
  <c r="S38" i="12"/>
  <c r="Q34" i="12"/>
  <c r="T34" i="12"/>
  <c r="S34" i="12"/>
  <c r="Q70" i="12"/>
  <c r="T70" i="12"/>
  <c r="S70" i="12"/>
  <c r="Q66" i="12"/>
  <c r="T66" i="12"/>
  <c r="S66" i="12"/>
  <c r="Q62" i="12"/>
  <c r="T62" i="12"/>
  <c r="S62" i="12"/>
  <c r="Q58" i="12"/>
  <c r="T58" i="12"/>
  <c r="S58" i="12"/>
  <c r="Q82" i="12"/>
  <c r="T82" i="12"/>
  <c r="S82" i="12"/>
  <c r="Q78" i="12"/>
  <c r="T78" i="12"/>
  <c r="S78" i="12"/>
  <c r="Q74" i="12"/>
  <c r="T74" i="12"/>
  <c r="S74" i="12"/>
  <c r="P80" i="12"/>
  <c r="P76" i="12"/>
  <c r="P64" i="12"/>
  <c r="P60" i="12"/>
  <c r="P48" i="12"/>
  <c r="P44" i="12"/>
  <c r="P32" i="12"/>
  <c r="P12" i="12"/>
  <c r="R70" i="12"/>
  <c r="R54" i="12"/>
  <c r="R38" i="12"/>
  <c r="S55" i="12"/>
  <c r="S39" i="12"/>
  <c r="S23" i="12"/>
  <c r="S7" i="12"/>
  <c r="S28" i="12"/>
  <c r="R28" i="12"/>
  <c r="Q28" i="12"/>
  <c r="S16" i="12"/>
  <c r="R16" i="12"/>
  <c r="Q16" i="12"/>
  <c r="R3" i="12"/>
  <c r="Q3" i="12"/>
  <c r="R43" i="12"/>
  <c r="Q43" i="12"/>
  <c r="T43" i="12"/>
  <c r="R71" i="12"/>
  <c r="Q71" i="12"/>
  <c r="T71" i="12"/>
  <c r="R63" i="12"/>
  <c r="Q63" i="12"/>
  <c r="T63" i="12"/>
  <c r="R79" i="12"/>
  <c r="Q79" i="12"/>
  <c r="T79" i="12"/>
  <c r="T3" i="12"/>
  <c r="Q30" i="12"/>
  <c r="T30" i="12"/>
  <c r="S30" i="12"/>
  <c r="Q26" i="12"/>
  <c r="T26" i="12"/>
  <c r="S26" i="12"/>
  <c r="Q18" i="12"/>
  <c r="T18" i="12"/>
  <c r="S18" i="12"/>
  <c r="Q14" i="12"/>
  <c r="T14" i="12"/>
  <c r="S14" i="12"/>
  <c r="Q10" i="12"/>
  <c r="T10" i="12"/>
  <c r="S10" i="12"/>
  <c r="T5" i="12"/>
  <c r="S5" i="12"/>
  <c r="R5" i="12"/>
  <c r="T53" i="12"/>
  <c r="S53" i="12"/>
  <c r="R53" i="12"/>
  <c r="T49" i="12"/>
  <c r="S49" i="12"/>
  <c r="R49" i="12"/>
  <c r="T45" i="12"/>
  <c r="S45" i="12"/>
  <c r="R45" i="12"/>
  <c r="T41" i="12"/>
  <c r="S41" i="12"/>
  <c r="R41" i="12"/>
  <c r="T37" i="12"/>
  <c r="S37" i="12"/>
  <c r="R37" i="12"/>
  <c r="T33" i="12"/>
  <c r="S33" i="12"/>
  <c r="R33" i="12"/>
  <c r="T69" i="12"/>
  <c r="S69" i="12"/>
  <c r="R69" i="12"/>
  <c r="T65" i="12"/>
  <c r="S65" i="12"/>
  <c r="R65" i="12"/>
  <c r="T61" i="12"/>
  <c r="S61" i="12"/>
  <c r="R61" i="12"/>
  <c r="T57" i="12"/>
  <c r="S57" i="12"/>
  <c r="R57" i="12"/>
  <c r="T81" i="12"/>
  <c r="S81" i="12"/>
  <c r="R81" i="12"/>
  <c r="T77" i="12"/>
  <c r="S77" i="12"/>
  <c r="R77" i="12"/>
  <c r="T73" i="12"/>
  <c r="S73" i="12"/>
  <c r="R73" i="12"/>
  <c r="P79" i="12"/>
  <c r="P75" i="12"/>
  <c r="P71" i="12"/>
  <c r="P67" i="12"/>
  <c r="P63" i="12"/>
  <c r="P59" i="12"/>
  <c r="P51" i="12"/>
  <c r="P43" i="12"/>
  <c r="P35" i="12"/>
  <c r="P26" i="12"/>
  <c r="P18" i="12"/>
  <c r="P10" i="12"/>
  <c r="Q73" i="12"/>
  <c r="Q57" i="12"/>
  <c r="Q41" i="12"/>
  <c r="R82" i="12"/>
  <c r="R66" i="12"/>
  <c r="R50" i="12"/>
  <c r="R34" i="12"/>
  <c r="R18" i="12"/>
  <c r="S51" i="12"/>
  <c r="S35" i="12"/>
  <c r="S19" i="12"/>
  <c r="T28" i="12"/>
  <c r="T12" i="12"/>
  <c r="S32" i="12"/>
  <c r="R32" i="12"/>
  <c r="Q32" i="12"/>
  <c r="S20" i="12"/>
  <c r="R20" i="12"/>
  <c r="Q20" i="12"/>
  <c r="S8" i="12"/>
  <c r="R8" i="12"/>
  <c r="Q8" i="12"/>
  <c r="R47" i="12"/>
  <c r="Q47" i="12"/>
  <c r="T47" i="12"/>
  <c r="R39" i="12"/>
  <c r="Q39" i="12"/>
  <c r="T39" i="12"/>
  <c r="R67" i="12"/>
  <c r="Q67" i="12"/>
  <c r="T67" i="12"/>
  <c r="R55" i="12"/>
  <c r="Q55" i="12"/>
  <c r="T55" i="12"/>
  <c r="T20" i="12"/>
  <c r="R31" i="12"/>
  <c r="Q31" i="12"/>
  <c r="T31" i="12"/>
  <c r="Q22" i="12"/>
  <c r="T22" i="12"/>
  <c r="S22" i="12"/>
  <c r="T29" i="12"/>
  <c r="S29" i="12"/>
  <c r="R29" i="12"/>
  <c r="T25" i="12"/>
  <c r="P25" i="12"/>
  <c r="S25" i="12"/>
  <c r="R25" i="12"/>
  <c r="T21" i="12"/>
  <c r="P21" i="12"/>
  <c r="S21" i="12"/>
  <c r="R21" i="12"/>
  <c r="T17" i="12"/>
  <c r="P17" i="12"/>
  <c r="S17" i="12"/>
  <c r="R17" i="12"/>
  <c r="T13" i="12"/>
  <c r="P13" i="12"/>
  <c r="S13" i="12"/>
  <c r="R13" i="12"/>
  <c r="T9" i="12"/>
  <c r="P9" i="12"/>
  <c r="S9" i="12"/>
  <c r="R9" i="12"/>
  <c r="T4" i="12"/>
  <c r="S4" i="12"/>
  <c r="P4" i="12"/>
  <c r="R4" i="12"/>
  <c r="Q4" i="12"/>
  <c r="S52" i="12"/>
  <c r="R52" i="12"/>
  <c r="Q52" i="12"/>
  <c r="S48" i="12"/>
  <c r="R48" i="12"/>
  <c r="Q48" i="12"/>
  <c r="S44" i="12"/>
  <c r="R44" i="12"/>
  <c r="Q44" i="12"/>
  <c r="S40" i="12"/>
  <c r="R40" i="12"/>
  <c r="Q40" i="12"/>
  <c r="S36" i="12"/>
  <c r="R36" i="12"/>
  <c r="Q36" i="12"/>
  <c r="S72" i="12"/>
  <c r="R72" i="12"/>
  <c r="Q72" i="12"/>
  <c r="S68" i="12"/>
  <c r="R68" i="12"/>
  <c r="Q68" i="12"/>
  <c r="S64" i="12"/>
  <c r="R64" i="12"/>
  <c r="Q64" i="12"/>
  <c r="S60" i="12"/>
  <c r="R60" i="12"/>
  <c r="Q60" i="12"/>
  <c r="S56" i="12"/>
  <c r="R56" i="12"/>
  <c r="Q56" i="12"/>
  <c r="S80" i="12"/>
  <c r="R80" i="12"/>
  <c r="Q80" i="12"/>
  <c r="S76" i="12"/>
  <c r="R76" i="12"/>
  <c r="Q76" i="12"/>
  <c r="P82" i="12"/>
  <c r="P78" i="12"/>
  <c r="P74" i="12"/>
  <c r="P70" i="12"/>
  <c r="P66" i="12"/>
  <c r="P62" i="12"/>
  <c r="P58" i="12"/>
  <c r="P54" i="12"/>
  <c r="P50" i="12"/>
  <c r="P46" i="12"/>
  <c r="P42" i="12"/>
  <c r="P38" i="12"/>
  <c r="P34" i="12"/>
  <c r="P30" i="12"/>
  <c r="P24" i="12"/>
  <c r="P16" i="12"/>
  <c r="P8" i="12"/>
  <c r="Q69" i="12"/>
  <c r="Q53" i="12"/>
  <c r="Q37" i="12"/>
  <c r="Q21" i="12"/>
  <c r="R78" i="12"/>
  <c r="R62" i="12"/>
  <c r="R46" i="12"/>
  <c r="R30" i="12"/>
  <c r="R14" i="12"/>
  <c r="S79" i="12"/>
  <c r="S63" i="12"/>
  <c r="S47" i="12"/>
  <c r="S31" i="12"/>
  <c r="S15" i="12"/>
  <c r="S3" i="12"/>
  <c r="T72" i="12"/>
  <c r="T56" i="12"/>
  <c r="T40" i="12"/>
  <c r="T24" i="12"/>
  <c r="T8" i="12"/>
  <c r="S3" i="10"/>
  <c r="S9" i="10"/>
  <c r="S11" i="10"/>
  <c r="S13" i="10"/>
  <c r="S15" i="10"/>
  <c r="S17" i="10"/>
  <c r="S23" i="10"/>
  <c r="S25" i="10"/>
  <c r="T30" i="10"/>
  <c r="P30" i="10"/>
  <c r="R30" i="10"/>
  <c r="T34" i="10"/>
  <c r="P34" i="10"/>
  <c r="R34" i="10"/>
  <c r="T38" i="10"/>
  <c r="P38" i="10"/>
  <c r="R38" i="10"/>
  <c r="T42" i="10"/>
  <c r="P42" i="10"/>
  <c r="R42" i="10"/>
  <c r="T46" i="10"/>
  <c r="P46" i="10"/>
  <c r="R46" i="10"/>
  <c r="T50" i="10"/>
  <c r="P50" i="10"/>
  <c r="R50" i="10"/>
  <c r="T54" i="10"/>
  <c r="P54" i="10"/>
  <c r="R54" i="10"/>
  <c r="T58" i="10"/>
  <c r="P58" i="10"/>
  <c r="R58" i="10"/>
  <c r="T62" i="10"/>
  <c r="P62" i="10"/>
  <c r="R62" i="10"/>
  <c r="T66" i="10"/>
  <c r="P66" i="10"/>
  <c r="R66" i="10"/>
  <c r="T70" i="10"/>
  <c r="P70" i="10"/>
  <c r="R70" i="10"/>
  <c r="R73" i="10"/>
  <c r="Q73" i="10"/>
  <c r="T73" i="10"/>
  <c r="P73" i="10"/>
  <c r="R75" i="10"/>
  <c r="Q75" i="10"/>
  <c r="T75" i="10"/>
  <c r="P75" i="10"/>
  <c r="R77" i="10"/>
  <c r="Q77" i="10"/>
  <c r="T77" i="10"/>
  <c r="P77" i="10"/>
  <c r="R79" i="10"/>
  <c r="Q79" i="10"/>
  <c r="T79" i="10"/>
  <c r="P79" i="10"/>
  <c r="P9" i="10"/>
  <c r="T9" i="10"/>
  <c r="P11" i="10"/>
  <c r="T11" i="10"/>
  <c r="P13" i="10"/>
  <c r="T13" i="10"/>
  <c r="P17" i="10"/>
  <c r="T17" i="10"/>
  <c r="P19" i="10"/>
  <c r="T19" i="10"/>
  <c r="P21" i="10"/>
  <c r="T21" i="10"/>
  <c r="P23" i="10"/>
  <c r="T23" i="10"/>
  <c r="P25" i="10"/>
  <c r="T25" i="10"/>
  <c r="Q30" i="10"/>
  <c r="R33" i="10"/>
  <c r="T33" i="10"/>
  <c r="P33" i="10"/>
  <c r="Q38" i="10"/>
  <c r="R41" i="10"/>
  <c r="T41" i="10"/>
  <c r="P41" i="10"/>
  <c r="Q46" i="10"/>
  <c r="R49" i="10"/>
  <c r="T49" i="10"/>
  <c r="P49" i="10"/>
  <c r="Q54" i="10"/>
  <c r="R57" i="10"/>
  <c r="T57" i="10"/>
  <c r="P57" i="10"/>
  <c r="Q62" i="10"/>
  <c r="R65" i="10"/>
  <c r="T65" i="10"/>
  <c r="P65" i="10"/>
  <c r="R69" i="10"/>
  <c r="T69" i="10"/>
  <c r="P69" i="10"/>
  <c r="Q70" i="10"/>
  <c r="S79" i="10"/>
  <c r="Q3" i="10"/>
  <c r="Q7" i="10"/>
  <c r="Q9" i="10"/>
  <c r="Q11" i="10"/>
  <c r="Q13" i="10"/>
  <c r="Q15" i="10"/>
  <c r="Q17" i="10"/>
  <c r="Q19" i="10"/>
  <c r="Q21" i="10"/>
  <c r="Q23" i="10"/>
  <c r="Q25" i="10"/>
  <c r="S26" i="10"/>
  <c r="T28" i="10"/>
  <c r="P28" i="10"/>
  <c r="R28" i="10"/>
  <c r="S30" i="10"/>
  <c r="T32" i="10"/>
  <c r="P32" i="10"/>
  <c r="R32" i="10"/>
  <c r="Q33" i="10"/>
  <c r="S34" i="10"/>
  <c r="T36" i="10"/>
  <c r="P36" i="10"/>
  <c r="R36" i="10"/>
  <c r="S38" i="10"/>
  <c r="T40" i="10"/>
  <c r="P40" i="10"/>
  <c r="R40" i="10"/>
  <c r="Q41" i="10"/>
  <c r="S42" i="10"/>
  <c r="T44" i="10"/>
  <c r="P44" i="10"/>
  <c r="R44" i="10"/>
  <c r="S46" i="10"/>
  <c r="T48" i="10"/>
  <c r="P48" i="10"/>
  <c r="R48" i="10"/>
  <c r="Q49" i="10"/>
  <c r="S50" i="10"/>
  <c r="T52" i="10"/>
  <c r="P52" i="10"/>
  <c r="R52" i="10"/>
  <c r="S54" i="10"/>
  <c r="T56" i="10"/>
  <c r="P56" i="10"/>
  <c r="R56" i="10"/>
  <c r="Q57" i="10"/>
  <c r="S58" i="10"/>
  <c r="T60" i="10"/>
  <c r="P60" i="10"/>
  <c r="R60" i="10"/>
  <c r="S62" i="10"/>
  <c r="T64" i="10"/>
  <c r="P64" i="10"/>
  <c r="R64" i="10"/>
  <c r="Q65" i="10"/>
  <c r="S66" i="10"/>
  <c r="T68" i="10"/>
  <c r="P68" i="10"/>
  <c r="R68" i="10"/>
  <c r="Q69" i="10"/>
  <c r="S70" i="10"/>
  <c r="S5" i="10"/>
  <c r="S7" i="10"/>
  <c r="R81" i="10"/>
  <c r="Q81" i="10"/>
  <c r="T81" i="10"/>
  <c r="P81" i="10"/>
  <c r="P3" i="10"/>
  <c r="T3" i="10"/>
  <c r="P5" i="10"/>
  <c r="T5" i="10"/>
  <c r="P7" i="10"/>
  <c r="T7" i="10"/>
  <c r="P15" i="10"/>
  <c r="T15" i="10"/>
  <c r="R29" i="10"/>
  <c r="T29" i="10"/>
  <c r="P29" i="10"/>
  <c r="Q34" i="10"/>
  <c r="R37" i="10"/>
  <c r="T37" i="10"/>
  <c r="P37" i="10"/>
  <c r="Q42" i="10"/>
  <c r="R45" i="10"/>
  <c r="T45" i="10"/>
  <c r="P45" i="10"/>
  <c r="Q50" i="10"/>
  <c r="R53" i="10"/>
  <c r="T53" i="10"/>
  <c r="P53" i="10"/>
  <c r="Q58" i="10"/>
  <c r="R61" i="10"/>
  <c r="T61" i="10"/>
  <c r="P61" i="10"/>
  <c r="Q66" i="10"/>
  <c r="S73" i="10"/>
  <c r="S75" i="10"/>
  <c r="S77" i="10"/>
  <c r="S81" i="10"/>
  <c r="R27" i="10"/>
  <c r="T27" i="10"/>
  <c r="P27" i="10"/>
  <c r="S29" i="10"/>
  <c r="R31" i="10"/>
  <c r="T31" i="10"/>
  <c r="P31" i="10"/>
  <c r="S33" i="10"/>
  <c r="R35" i="10"/>
  <c r="T35" i="10"/>
  <c r="P35" i="10"/>
  <c r="S37" i="10"/>
  <c r="R39" i="10"/>
  <c r="T39" i="10"/>
  <c r="P39" i="10"/>
  <c r="S41" i="10"/>
  <c r="R43" i="10"/>
  <c r="T43" i="10"/>
  <c r="P43" i="10"/>
  <c r="S45" i="10"/>
  <c r="R47" i="10"/>
  <c r="T47" i="10"/>
  <c r="P47" i="10"/>
  <c r="S49" i="10"/>
  <c r="R51" i="10"/>
  <c r="T51" i="10"/>
  <c r="P51" i="10"/>
  <c r="S53" i="10"/>
  <c r="R55" i="10"/>
  <c r="T55" i="10"/>
  <c r="P55" i="10"/>
  <c r="S57" i="10"/>
  <c r="R59" i="10"/>
  <c r="T59" i="10"/>
  <c r="P59" i="10"/>
  <c r="S61" i="10"/>
  <c r="R63" i="10"/>
  <c r="T63" i="10"/>
  <c r="P63" i="10"/>
  <c r="S65" i="10"/>
  <c r="R67" i="10"/>
  <c r="T67" i="10"/>
  <c r="P67" i="10"/>
  <c r="S69" i="10"/>
  <c r="R71" i="10"/>
  <c r="T71" i="10"/>
  <c r="P71" i="10"/>
  <c r="R72" i="10"/>
  <c r="R74" i="10"/>
  <c r="R76" i="10"/>
  <c r="R78" i="10"/>
  <c r="R80" i="10"/>
  <c r="R82" i="10"/>
  <c r="S72" i="10"/>
  <c r="S74" i="10"/>
  <c r="S76" i="10"/>
  <c r="S78" i="10"/>
  <c r="S80" i="10"/>
  <c r="S82" i="10"/>
  <c r="P72" i="10"/>
  <c r="P74" i="10"/>
  <c r="P76" i="10"/>
  <c r="P78" i="10"/>
  <c r="P80" i="10"/>
  <c r="P82" i="10"/>
  <c r="S10" i="11"/>
  <c r="S12" i="11"/>
  <c r="S14" i="11"/>
  <c r="S18" i="11"/>
  <c r="S20" i="11"/>
  <c r="S24" i="11"/>
  <c r="R45" i="11"/>
  <c r="Q45" i="11"/>
  <c r="T45" i="11"/>
  <c r="P45" i="11"/>
  <c r="R51" i="11"/>
  <c r="Q51" i="11"/>
  <c r="T51" i="11"/>
  <c r="P51" i="11"/>
  <c r="R57" i="11"/>
  <c r="Q57" i="11"/>
  <c r="T57" i="11"/>
  <c r="P57" i="11"/>
  <c r="R63" i="11"/>
  <c r="Q63" i="11"/>
  <c r="T63" i="11"/>
  <c r="P63" i="11"/>
  <c r="R69" i="11"/>
  <c r="Q69" i="11"/>
  <c r="T69" i="11"/>
  <c r="P69" i="11"/>
  <c r="R73" i="11"/>
  <c r="Q73" i="11"/>
  <c r="T73" i="11"/>
  <c r="P73" i="11"/>
  <c r="R81" i="11"/>
  <c r="Q81" i="11"/>
  <c r="T81" i="11"/>
  <c r="P81" i="11"/>
  <c r="P2" i="11"/>
  <c r="T2" i="11"/>
  <c r="R3" i="11"/>
  <c r="P4" i="11"/>
  <c r="T4" i="11"/>
  <c r="R5" i="11"/>
  <c r="P6" i="11"/>
  <c r="T6" i="11"/>
  <c r="R7" i="11"/>
  <c r="P8" i="11"/>
  <c r="T8" i="11"/>
  <c r="R9" i="11"/>
  <c r="P10" i="11"/>
  <c r="T10" i="11"/>
  <c r="R11" i="11"/>
  <c r="P12" i="11"/>
  <c r="T12" i="11"/>
  <c r="R13" i="11"/>
  <c r="P14" i="11"/>
  <c r="T14" i="11"/>
  <c r="R15" i="11"/>
  <c r="P16" i="11"/>
  <c r="T16" i="11"/>
  <c r="R17" i="11"/>
  <c r="P18" i="11"/>
  <c r="T18" i="11"/>
  <c r="R19" i="11"/>
  <c r="P20" i="11"/>
  <c r="T20" i="11"/>
  <c r="R21" i="11"/>
  <c r="P22" i="11"/>
  <c r="T22" i="11"/>
  <c r="R23" i="11"/>
  <c r="P24" i="11"/>
  <c r="T24" i="11"/>
  <c r="R25" i="11"/>
  <c r="P26" i="11"/>
  <c r="Q27" i="11"/>
  <c r="T30" i="11"/>
  <c r="P30" i="11"/>
  <c r="R30" i="11"/>
  <c r="Q31" i="11"/>
  <c r="T34" i="11"/>
  <c r="P34" i="11"/>
  <c r="R34" i="11"/>
  <c r="T38" i="11"/>
  <c r="P38" i="11"/>
  <c r="R38" i="11"/>
  <c r="S45" i="11"/>
  <c r="S51" i="11"/>
  <c r="S57" i="11"/>
  <c r="S63" i="11"/>
  <c r="S69" i="11"/>
  <c r="S73" i="11"/>
  <c r="S81" i="11"/>
  <c r="S2" i="11"/>
  <c r="S4" i="11"/>
  <c r="S22" i="11"/>
  <c r="R35" i="11"/>
  <c r="T35" i="11"/>
  <c r="P35" i="11"/>
  <c r="R39" i="11"/>
  <c r="Q39" i="11"/>
  <c r="T39" i="11"/>
  <c r="P39" i="11"/>
  <c r="R47" i="11"/>
  <c r="Q47" i="11"/>
  <c r="T47" i="11"/>
  <c r="P47" i="11"/>
  <c r="R55" i="11"/>
  <c r="Q55" i="11"/>
  <c r="T55" i="11"/>
  <c r="P55" i="11"/>
  <c r="R61" i="11"/>
  <c r="Q61" i="11"/>
  <c r="T61" i="11"/>
  <c r="P61" i="11"/>
  <c r="R65" i="11"/>
  <c r="Q65" i="11"/>
  <c r="T65" i="11"/>
  <c r="P65" i="11"/>
  <c r="R71" i="11"/>
  <c r="Q71" i="11"/>
  <c r="T71" i="11"/>
  <c r="P71" i="11"/>
  <c r="R75" i="11"/>
  <c r="Q75" i="11"/>
  <c r="T75" i="11"/>
  <c r="P75" i="11"/>
  <c r="R77" i="11"/>
  <c r="Q77" i="11"/>
  <c r="T77" i="11"/>
  <c r="P77" i="11"/>
  <c r="Q2" i="11"/>
  <c r="Q4" i="11"/>
  <c r="Q10" i="11"/>
  <c r="Q16" i="11"/>
  <c r="S17" i="11"/>
  <c r="Q18" i="11"/>
  <c r="S19" i="11"/>
  <c r="Q20" i="11"/>
  <c r="S21" i="11"/>
  <c r="S23" i="11"/>
  <c r="Q24" i="11"/>
  <c r="S25" i="11"/>
  <c r="R29" i="11"/>
  <c r="T29" i="11"/>
  <c r="P29" i="11"/>
  <c r="R33" i="11"/>
  <c r="T33" i="11"/>
  <c r="P33" i="11"/>
  <c r="S35" i="11"/>
  <c r="R37" i="11"/>
  <c r="T37" i="11"/>
  <c r="P37" i="11"/>
  <c r="S6" i="11"/>
  <c r="S8" i="11"/>
  <c r="S16" i="11"/>
  <c r="T26" i="11"/>
  <c r="R26" i="11"/>
  <c r="R27" i="11"/>
  <c r="T27" i="11"/>
  <c r="P27" i="11"/>
  <c r="R31" i="11"/>
  <c r="T31" i="11"/>
  <c r="P31" i="11"/>
  <c r="R41" i="11"/>
  <c r="Q41" i="11"/>
  <c r="T41" i="11"/>
  <c r="P41" i="11"/>
  <c r="R43" i="11"/>
  <c r="Q43" i="11"/>
  <c r="T43" i="11"/>
  <c r="P43" i="11"/>
  <c r="R49" i="11"/>
  <c r="Q49" i="11"/>
  <c r="T49" i="11"/>
  <c r="P49" i="11"/>
  <c r="R53" i="11"/>
  <c r="Q53" i="11"/>
  <c r="T53" i="11"/>
  <c r="P53" i="11"/>
  <c r="R59" i="11"/>
  <c r="Q59" i="11"/>
  <c r="T59" i="11"/>
  <c r="P59" i="11"/>
  <c r="R67" i="11"/>
  <c r="Q67" i="11"/>
  <c r="T67" i="11"/>
  <c r="P67" i="11"/>
  <c r="R79" i="11"/>
  <c r="Q79" i="11"/>
  <c r="T79" i="11"/>
  <c r="P79" i="11"/>
  <c r="S3" i="11"/>
  <c r="S5" i="11"/>
  <c r="S7" i="11"/>
  <c r="Q8" i="11"/>
  <c r="S9" i="11"/>
  <c r="S11" i="11"/>
  <c r="Q12" i="11"/>
  <c r="S13" i="11"/>
  <c r="Q14" i="11"/>
  <c r="S15" i="11"/>
  <c r="Q22" i="11"/>
  <c r="P3" i="11"/>
  <c r="P5" i="11"/>
  <c r="P7" i="11"/>
  <c r="P9" i="11"/>
  <c r="P11" i="11"/>
  <c r="P13" i="11"/>
  <c r="P15" i="11"/>
  <c r="P17" i="11"/>
  <c r="P19" i="11"/>
  <c r="P21" i="11"/>
  <c r="P23" i="11"/>
  <c r="P25" i="11"/>
  <c r="S26" i="11"/>
  <c r="T28" i="11"/>
  <c r="P28" i="11"/>
  <c r="R28" i="11"/>
  <c r="Q29" i="11"/>
  <c r="S30" i="11"/>
  <c r="T32" i="11"/>
  <c r="P32" i="11"/>
  <c r="R32" i="11"/>
  <c r="Q33" i="11"/>
  <c r="S34" i="11"/>
  <c r="T36" i="11"/>
  <c r="P36" i="11"/>
  <c r="R36" i="11"/>
  <c r="Q37" i="11"/>
  <c r="S38" i="11"/>
  <c r="R40" i="11"/>
  <c r="R42" i="11"/>
  <c r="R44" i="11"/>
  <c r="R46" i="11"/>
  <c r="R48" i="11"/>
  <c r="R50" i="11"/>
  <c r="R52" i="11"/>
  <c r="R54" i="11"/>
  <c r="R56" i="11"/>
  <c r="R58" i="11"/>
  <c r="R60" i="11"/>
  <c r="R62" i="11"/>
  <c r="R64" i="11"/>
  <c r="R66" i="11"/>
  <c r="R68" i="11"/>
  <c r="R70" i="11"/>
  <c r="R72" i="11"/>
  <c r="R74" i="11"/>
  <c r="R76" i="11"/>
  <c r="R78" i="11"/>
  <c r="R80" i="11"/>
  <c r="R82" i="11"/>
  <c r="S40" i="11"/>
  <c r="S42" i="11"/>
  <c r="S44" i="11"/>
  <c r="S46" i="11"/>
  <c r="S48" i="11"/>
  <c r="S50" i="11"/>
  <c r="S52" i="11"/>
  <c r="S54" i="11"/>
  <c r="S56" i="11"/>
  <c r="S58" i="11"/>
  <c r="S60" i="11"/>
  <c r="S62" i="11"/>
  <c r="S64" i="11"/>
  <c r="S66" i="11"/>
  <c r="S68" i="11"/>
  <c r="S70" i="11"/>
  <c r="S72" i="11"/>
  <c r="S74" i="11"/>
  <c r="S76" i="11"/>
  <c r="S78" i="11"/>
  <c r="S80" i="11"/>
  <c r="S82" i="11"/>
  <c r="P40" i="11"/>
  <c r="P42" i="11"/>
  <c r="P44" i="11"/>
  <c r="P46" i="11"/>
  <c r="P48" i="11"/>
  <c r="P50" i="11"/>
  <c r="P52" i="11"/>
  <c r="P54" i="11"/>
  <c r="P56" i="11"/>
  <c r="P58" i="11"/>
  <c r="P60" i="11"/>
  <c r="P62" i="11"/>
  <c r="P64" i="11"/>
  <c r="P66" i="11"/>
  <c r="P68" i="11"/>
  <c r="P70" i="11"/>
  <c r="P72" i="11"/>
  <c r="P74" i="11"/>
  <c r="P76" i="11"/>
  <c r="P78" i="11"/>
  <c r="P80" i="11"/>
  <c r="P82" i="11"/>
  <c r="T6" i="13"/>
  <c r="T10" i="13"/>
  <c r="T14" i="13"/>
  <c r="P35" i="13"/>
  <c r="P63" i="13"/>
  <c r="P69" i="13"/>
  <c r="P79" i="13"/>
  <c r="Q80" i="13"/>
  <c r="T18" i="13"/>
  <c r="T22" i="13"/>
  <c r="P6" i="13"/>
  <c r="P10" i="13"/>
  <c r="P18" i="13"/>
  <c r="P27" i="13"/>
  <c r="P37" i="13"/>
  <c r="P47" i="13"/>
  <c r="Q48" i="13"/>
  <c r="P53" i="13"/>
  <c r="Q2" i="13"/>
  <c r="T4" i="13"/>
  <c r="Q6" i="13"/>
  <c r="T8" i="13"/>
  <c r="Q10" i="13"/>
  <c r="T12" i="13"/>
  <c r="Q14" i="13"/>
  <c r="T16" i="13"/>
  <c r="Q18" i="13"/>
  <c r="T20" i="13"/>
  <c r="Q22" i="13"/>
  <c r="T24" i="13"/>
  <c r="Q26" i="13"/>
  <c r="Q27" i="13"/>
  <c r="Q32" i="13"/>
  <c r="P33" i="13"/>
  <c r="Q34" i="13"/>
  <c r="Q35" i="13"/>
  <c r="S37" i="13"/>
  <c r="T41" i="13"/>
  <c r="Q46" i="13"/>
  <c r="S47" i="13"/>
  <c r="R48" i="13"/>
  <c r="Q50" i="13"/>
  <c r="Q52" i="13"/>
  <c r="S53" i="13"/>
  <c r="Q62" i="13"/>
  <c r="S63" i="13"/>
  <c r="R64" i="13"/>
  <c r="Q66" i="13"/>
  <c r="Q68" i="13"/>
  <c r="S69" i="13"/>
  <c r="Q78" i="13"/>
  <c r="S79" i="13"/>
  <c r="R80" i="13"/>
  <c r="Q82" i="13"/>
  <c r="P14" i="13"/>
  <c r="P22" i="13"/>
  <c r="P26" i="13"/>
  <c r="Q64" i="13"/>
  <c r="R2" i="13"/>
  <c r="R6" i="13"/>
  <c r="R10" i="13"/>
  <c r="R14" i="13"/>
  <c r="R18" i="13"/>
  <c r="R22" i="13"/>
  <c r="R26" i="13"/>
  <c r="Q33" i="13"/>
  <c r="R34" i="13"/>
  <c r="Q40" i="13"/>
  <c r="P45" i="13"/>
  <c r="R46" i="13"/>
  <c r="R50" i="13"/>
  <c r="R52" i="13"/>
  <c r="Q56" i="13"/>
  <c r="P61" i="13"/>
  <c r="R62" i="13"/>
  <c r="R66" i="13"/>
  <c r="R68" i="13"/>
  <c r="R78" i="13"/>
  <c r="R82" i="13"/>
  <c r="S3" i="13"/>
  <c r="S5" i="13"/>
  <c r="S7" i="13"/>
  <c r="S9" i="13"/>
  <c r="S15" i="13"/>
  <c r="S17" i="13"/>
  <c r="S21" i="13"/>
  <c r="R51" i="13"/>
  <c r="Q51" i="13"/>
  <c r="R67" i="13"/>
  <c r="Q67" i="13"/>
  <c r="P9" i="13"/>
  <c r="T9" i="13"/>
  <c r="P11" i="13"/>
  <c r="T11" i="13"/>
  <c r="P13" i="13"/>
  <c r="T13" i="13"/>
  <c r="P23" i="13"/>
  <c r="T23" i="13"/>
  <c r="P25" i="13"/>
  <c r="Q28" i="13"/>
  <c r="P29" i="13"/>
  <c r="T30" i="13"/>
  <c r="P30" i="13"/>
  <c r="T31" i="13"/>
  <c r="R49" i="13"/>
  <c r="Q49" i="13"/>
  <c r="P51" i="13"/>
  <c r="R57" i="13"/>
  <c r="Q57" i="13"/>
  <c r="P59" i="13"/>
  <c r="R73" i="13"/>
  <c r="Q73" i="13"/>
  <c r="P75" i="13"/>
  <c r="Q3" i="13"/>
  <c r="Q5" i="13"/>
  <c r="Q7" i="13"/>
  <c r="Q9" i="13"/>
  <c r="Q11" i="13"/>
  <c r="Q13" i="13"/>
  <c r="Q15" i="13"/>
  <c r="Q17" i="13"/>
  <c r="Q19" i="13"/>
  <c r="Q21" i="13"/>
  <c r="Q23" i="13"/>
  <c r="Q25" i="13"/>
  <c r="S26" i="13"/>
  <c r="S27" i="13"/>
  <c r="Q29" i="13"/>
  <c r="Q30" i="13"/>
  <c r="P31" i="13"/>
  <c r="T32" i="13"/>
  <c r="P32" i="13"/>
  <c r="T33" i="13"/>
  <c r="S35" i="13"/>
  <c r="R39" i="13"/>
  <c r="Q39" i="13"/>
  <c r="R47" i="13"/>
  <c r="Q47" i="13"/>
  <c r="P49" i="13"/>
  <c r="S51" i="13"/>
  <c r="R55" i="13"/>
  <c r="Q55" i="13"/>
  <c r="P57" i="13"/>
  <c r="R63" i="13"/>
  <c r="Q63" i="13"/>
  <c r="S67" i="13"/>
  <c r="R71" i="13"/>
  <c r="Q71" i="13"/>
  <c r="P73" i="13"/>
  <c r="R79" i="13"/>
  <c r="Q79" i="13"/>
  <c r="S11" i="13"/>
  <c r="S13" i="13"/>
  <c r="S19" i="13"/>
  <c r="S23" i="13"/>
  <c r="S25" i="13"/>
  <c r="T28" i="13"/>
  <c r="P28" i="13"/>
  <c r="T29" i="13"/>
  <c r="T36" i="13"/>
  <c r="P36" i="13"/>
  <c r="S36" i="13"/>
  <c r="R43" i="13"/>
  <c r="Q43" i="13"/>
  <c r="R59" i="13"/>
  <c r="Q59" i="13"/>
  <c r="R75" i="13"/>
  <c r="Q75" i="13"/>
  <c r="P3" i="13"/>
  <c r="T3" i="13"/>
  <c r="P5" i="13"/>
  <c r="T5" i="13"/>
  <c r="T7" i="13"/>
  <c r="P15" i="13"/>
  <c r="T15" i="13"/>
  <c r="P17" i="13"/>
  <c r="T17" i="13"/>
  <c r="P19" i="13"/>
  <c r="T19" i="13"/>
  <c r="P21" i="13"/>
  <c r="T21" i="13"/>
  <c r="T25" i="13"/>
  <c r="Q36" i="13"/>
  <c r="R41" i="13"/>
  <c r="Q41" i="13"/>
  <c r="P43" i="13"/>
  <c r="R65" i="13"/>
  <c r="Q65" i="13"/>
  <c r="P67" i="13"/>
  <c r="R81" i="13"/>
  <c r="Q81" i="13"/>
  <c r="T27" i="13"/>
  <c r="S28" i="13"/>
  <c r="S29" i="13"/>
  <c r="R30" i="13"/>
  <c r="Q31" i="13"/>
  <c r="T34" i="13"/>
  <c r="P34" i="13"/>
  <c r="T35" i="13"/>
  <c r="R37" i="13"/>
  <c r="Q37" i="13"/>
  <c r="S41" i="13"/>
  <c r="T43" i="13"/>
  <c r="R45" i="13"/>
  <c r="Q45" i="13"/>
  <c r="S49" i="13"/>
  <c r="T51" i="13"/>
  <c r="R53" i="13"/>
  <c r="Q53" i="13"/>
  <c r="S57" i="13"/>
  <c r="T59" i="13"/>
  <c r="R61" i="13"/>
  <c r="Q61" i="13"/>
  <c r="S65" i="13"/>
  <c r="T67" i="13"/>
  <c r="R69" i="13"/>
  <c r="Q69" i="13"/>
  <c r="S73" i="13"/>
  <c r="T75" i="13"/>
  <c r="R77" i="13"/>
  <c r="Q77" i="13"/>
  <c r="S81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P38" i="13"/>
  <c r="P40" i="13"/>
  <c r="P42" i="13"/>
  <c r="P44" i="13"/>
  <c r="P46" i="13"/>
  <c r="P48" i="13"/>
  <c r="P50" i="13"/>
  <c r="P52" i="13"/>
  <c r="P54" i="13"/>
  <c r="P56" i="13"/>
  <c r="P58" i="13"/>
  <c r="P60" i="13"/>
  <c r="P62" i="13"/>
  <c r="P64" i="13"/>
  <c r="P66" i="13"/>
  <c r="P68" i="13"/>
  <c r="P70" i="13"/>
  <c r="P72" i="13"/>
  <c r="P74" i="13"/>
  <c r="P76" i="13"/>
  <c r="P78" i="13"/>
  <c r="P80" i="13"/>
  <c r="P82" i="13"/>
  <c r="Z15" i="10" l="1"/>
  <c r="Z15" i="11"/>
  <c r="Z15" i="12"/>
  <c r="Z15" i="15"/>
  <c r="Z15" i="16"/>
  <c r="Z15" i="18"/>
  <c r="Z15" i="17"/>
  <c r="Z15" i="13"/>
  <c r="S82" i="9"/>
  <c r="R82" i="9"/>
  <c r="Q82" i="9"/>
  <c r="P82" i="9"/>
  <c r="O82" i="9"/>
  <c r="S81" i="9"/>
  <c r="R81" i="9"/>
  <c r="Q81" i="9"/>
  <c r="P81" i="9"/>
  <c r="O81" i="9"/>
  <c r="S80" i="9"/>
  <c r="R80" i="9"/>
  <c r="Q80" i="9"/>
  <c r="P80" i="9"/>
  <c r="O80" i="9"/>
  <c r="S79" i="9"/>
  <c r="R79" i="9"/>
  <c r="Q79" i="9"/>
  <c r="P79" i="9"/>
  <c r="O79" i="9"/>
  <c r="S78" i="9"/>
  <c r="R78" i="9"/>
  <c r="Q78" i="9"/>
  <c r="P78" i="9"/>
  <c r="O78" i="9"/>
  <c r="S77" i="9"/>
  <c r="R77" i="9"/>
  <c r="Q77" i="9"/>
  <c r="P77" i="9"/>
  <c r="O77" i="9"/>
  <c r="S76" i="9"/>
  <c r="R76" i="9"/>
  <c r="Q76" i="9"/>
  <c r="P76" i="9"/>
  <c r="O76" i="9"/>
  <c r="S75" i="9"/>
  <c r="R75" i="9"/>
  <c r="Q75" i="9"/>
  <c r="P75" i="9"/>
  <c r="O75" i="9"/>
  <c r="S74" i="9"/>
  <c r="R74" i="9"/>
  <c r="Q74" i="9"/>
  <c r="P74" i="9"/>
  <c r="O74" i="9"/>
  <c r="S73" i="9"/>
  <c r="R73" i="9"/>
  <c r="Q73" i="9"/>
  <c r="P73" i="9"/>
  <c r="O73" i="9"/>
  <c r="S72" i="9"/>
  <c r="R72" i="9"/>
  <c r="Q72" i="9"/>
  <c r="P72" i="9"/>
  <c r="O72" i="9"/>
  <c r="S71" i="9"/>
  <c r="R71" i="9"/>
  <c r="Q71" i="9"/>
  <c r="P71" i="9"/>
  <c r="O71" i="9"/>
  <c r="S70" i="9"/>
  <c r="R70" i="9"/>
  <c r="Q70" i="9"/>
  <c r="P70" i="9"/>
  <c r="O70" i="9"/>
  <c r="S69" i="9"/>
  <c r="R69" i="9"/>
  <c r="Q69" i="9"/>
  <c r="P69" i="9"/>
  <c r="O69" i="9"/>
  <c r="S68" i="9"/>
  <c r="R68" i="9"/>
  <c r="Q68" i="9"/>
  <c r="P68" i="9"/>
  <c r="O68" i="9"/>
  <c r="S67" i="9"/>
  <c r="R67" i="9"/>
  <c r="Q67" i="9"/>
  <c r="P67" i="9"/>
  <c r="O67" i="9"/>
  <c r="S66" i="9"/>
  <c r="R66" i="9"/>
  <c r="Q66" i="9"/>
  <c r="P66" i="9"/>
  <c r="O66" i="9"/>
  <c r="S65" i="9"/>
  <c r="R65" i="9"/>
  <c r="Q65" i="9"/>
  <c r="P65" i="9"/>
  <c r="O65" i="9"/>
  <c r="S64" i="9"/>
  <c r="R64" i="9"/>
  <c r="Q64" i="9"/>
  <c r="P64" i="9"/>
  <c r="O64" i="9"/>
  <c r="S63" i="9"/>
  <c r="R63" i="9"/>
  <c r="Q63" i="9"/>
  <c r="P63" i="9"/>
  <c r="O63" i="9"/>
  <c r="S62" i="9"/>
  <c r="R62" i="9"/>
  <c r="Q62" i="9"/>
  <c r="P62" i="9"/>
  <c r="O62" i="9"/>
  <c r="S61" i="9"/>
  <c r="R61" i="9"/>
  <c r="Q61" i="9"/>
  <c r="P61" i="9"/>
  <c r="O61" i="9"/>
  <c r="S60" i="9"/>
  <c r="R60" i="9"/>
  <c r="Q60" i="9"/>
  <c r="P60" i="9"/>
  <c r="O60" i="9"/>
  <c r="S59" i="9"/>
  <c r="R59" i="9"/>
  <c r="Q59" i="9"/>
  <c r="P59" i="9"/>
  <c r="O59" i="9"/>
  <c r="S58" i="9"/>
  <c r="R58" i="9"/>
  <c r="Q58" i="9"/>
  <c r="P58" i="9"/>
  <c r="O58" i="9"/>
  <c r="S57" i="9"/>
  <c r="R57" i="9"/>
  <c r="Q57" i="9"/>
  <c r="P57" i="9"/>
  <c r="O57" i="9"/>
  <c r="S56" i="9"/>
  <c r="R56" i="9"/>
  <c r="Q56" i="9"/>
  <c r="P56" i="9"/>
  <c r="O56" i="9"/>
  <c r="S55" i="9"/>
  <c r="R55" i="9"/>
  <c r="Q55" i="9"/>
  <c r="P55" i="9"/>
  <c r="O55" i="9"/>
  <c r="S54" i="9"/>
  <c r="R54" i="9"/>
  <c r="Q54" i="9"/>
  <c r="P54" i="9"/>
  <c r="O54" i="9"/>
  <c r="S53" i="9"/>
  <c r="R53" i="9"/>
  <c r="Q53" i="9"/>
  <c r="P53" i="9"/>
  <c r="O53" i="9"/>
  <c r="S52" i="9"/>
  <c r="R52" i="9"/>
  <c r="Q52" i="9"/>
  <c r="P52" i="9"/>
  <c r="O52" i="9"/>
  <c r="S51" i="9"/>
  <c r="R51" i="9"/>
  <c r="Q51" i="9"/>
  <c r="P51" i="9"/>
  <c r="O51" i="9"/>
  <c r="S50" i="9"/>
  <c r="R50" i="9"/>
  <c r="Q50" i="9"/>
  <c r="P50" i="9"/>
  <c r="O50" i="9"/>
  <c r="S49" i="9"/>
  <c r="R49" i="9"/>
  <c r="Q49" i="9"/>
  <c r="P49" i="9"/>
  <c r="O49" i="9"/>
  <c r="S48" i="9"/>
  <c r="R48" i="9"/>
  <c r="Q48" i="9"/>
  <c r="P48" i="9"/>
  <c r="O48" i="9"/>
  <c r="S47" i="9"/>
  <c r="R47" i="9"/>
  <c r="Q47" i="9"/>
  <c r="P47" i="9"/>
  <c r="O47" i="9"/>
  <c r="S46" i="9"/>
  <c r="R46" i="9"/>
  <c r="Q46" i="9"/>
  <c r="P46" i="9"/>
  <c r="O46" i="9"/>
  <c r="S45" i="9"/>
  <c r="R45" i="9"/>
  <c r="Q45" i="9"/>
  <c r="P45" i="9"/>
  <c r="O45" i="9"/>
  <c r="S44" i="9"/>
  <c r="R44" i="9"/>
  <c r="Q44" i="9"/>
  <c r="P44" i="9"/>
  <c r="O44" i="9"/>
  <c r="S43" i="9"/>
  <c r="R43" i="9"/>
  <c r="Q43" i="9"/>
  <c r="P43" i="9"/>
  <c r="O43" i="9"/>
  <c r="S42" i="9"/>
  <c r="R42" i="9"/>
  <c r="Q42" i="9"/>
  <c r="P42" i="9"/>
  <c r="O42" i="9"/>
  <c r="S41" i="9"/>
  <c r="R41" i="9"/>
  <c r="Q41" i="9"/>
  <c r="P41" i="9"/>
  <c r="O41" i="9"/>
  <c r="S40" i="9"/>
  <c r="R40" i="9"/>
  <c r="Q40" i="9"/>
  <c r="P40" i="9"/>
  <c r="O40" i="9"/>
  <c r="S39" i="9"/>
  <c r="R39" i="9"/>
  <c r="Q39" i="9"/>
  <c r="P39" i="9"/>
  <c r="O39" i="9"/>
  <c r="S38" i="9"/>
  <c r="R38" i="9"/>
  <c r="Q38" i="9"/>
  <c r="P38" i="9"/>
  <c r="O38" i="9"/>
  <c r="S37" i="9"/>
  <c r="R37" i="9"/>
  <c r="Q37" i="9"/>
  <c r="P37" i="9"/>
  <c r="O37" i="9"/>
  <c r="S36" i="9"/>
  <c r="R36" i="9"/>
  <c r="Q36" i="9"/>
  <c r="P36" i="9"/>
  <c r="O36" i="9"/>
  <c r="S35" i="9"/>
  <c r="R35" i="9"/>
  <c r="Q35" i="9"/>
  <c r="P35" i="9"/>
  <c r="O35" i="9"/>
  <c r="S34" i="9"/>
  <c r="R34" i="9"/>
  <c r="Q34" i="9"/>
  <c r="P34" i="9"/>
  <c r="O34" i="9"/>
  <c r="S33" i="9"/>
  <c r="R33" i="9"/>
  <c r="Q33" i="9"/>
  <c r="P33" i="9"/>
  <c r="O33" i="9"/>
  <c r="S32" i="9"/>
  <c r="R32" i="9"/>
  <c r="Q32" i="9"/>
  <c r="P32" i="9"/>
  <c r="O32" i="9"/>
  <c r="S31" i="9"/>
  <c r="R31" i="9"/>
  <c r="Q31" i="9"/>
  <c r="P31" i="9"/>
  <c r="O31" i="9"/>
  <c r="S30" i="9"/>
  <c r="R30" i="9"/>
  <c r="Q30" i="9"/>
  <c r="P30" i="9"/>
  <c r="O30" i="9"/>
  <c r="S29" i="9"/>
  <c r="R29" i="9"/>
  <c r="Q29" i="9"/>
  <c r="P29" i="9"/>
  <c r="O29" i="9"/>
  <c r="S28" i="9"/>
  <c r="R28" i="9"/>
  <c r="Q28" i="9"/>
  <c r="P28" i="9"/>
  <c r="O28" i="9"/>
  <c r="S27" i="9"/>
  <c r="R27" i="9"/>
  <c r="Q27" i="9"/>
  <c r="P27" i="9"/>
  <c r="O27" i="9"/>
  <c r="S26" i="9"/>
  <c r="R26" i="9"/>
  <c r="Q26" i="9"/>
  <c r="P26" i="9"/>
  <c r="O26" i="9"/>
  <c r="S25" i="9"/>
  <c r="R25" i="9"/>
  <c r="Q25" i="9"/>
  <c r="P25" i="9"/>
  <c r="O25" i="9"/>
  <c r="S24" i="9"/>
  <c r="R24" i="9"/>
  <c r="Q24" i="9"/>
  <c r="P24" i="9"/>
  <c r="O24" i="9"/>
  <c r="S23" i="9"/>
  <c r="R23" i="9"/>
  <c r="Q23" i="9"/>
  <c r="P23" i="9"/>
  <c r="O23" i="9"/>
  <c r="S22" i="9"/>
  <c r="R22" i="9"/>
  <c r="Q22" i="9"/>
  <c r="P22" i="9"/>
  <c r="O22" i="9"/>
  <c r="S21" i="9"/>
  <c r="R21" i="9"/>
  <c r="Q21" i="9"/>
  <c r="P21" i="9"/>
  <c r="O21" i="9"/>
  <c r="S20" i="9"/>
  <c r="R20" i="9"/>
  <c r="Q20" i="9"/>
  <c r="P20" i="9"/>
  <c r="O20" i="9"/>
  <c r="S19" i="9"/>
  <c r="R19" i="9"/>
  <c r="Q19" i="9"/>
  <c r="P19" i="9"/>
  <c r="O19" i="9"/>
  <c r="S18" i="9"/>
  <c r="R18" i="9"/>
  <c r="Q18" i="9"/>
  <c r="P18" i="9"/>
  <c r="O18" i="9"/>
  <c r="S17" i="9"/>
  <c r="R17" i="9"/>
  <c r="Q17" i="9"/>
  <c r="P17" i="9"/>
  <c r="O17" i="9"/>
  <c r="S16" i="9"/>
  <c r="R16" i="9"/>
  <c r="Q16" i="9"/>
  <c r="P16" i="9"/>
  <c r="O16" i="9"/>
  <c r="S15" i="9"/>
  <c r="R15" i="9"/>
  <c r="Q15" i="9"/>
  <c r="P15" i="9"/>
  <c r="O15" i="9"/>
  <c r="S14" i="9"/>
  <c r="R14" i="9"/>
  <c r="Q14" i="9"/>
  <c r="P14" i="9"/>
  <c r="O14" i="9"/>
  <c r="S13" i="9"/>
  <c r="R13" i="9"/>
  <c r="Q13" i="9"/>
  <c r="P13" i="9"/>
  <c r="O13" i="9"/>
  <c r="S12" i="9"/>
  <c r="R12" i="9"/>
  <c r="Q12" i="9"/>
  <c r="P12" i="9"/>
  <c r="O12" i="9"/>
  <c r="S11" i="9"/>
  <c r="R11" i="9"/>
  <c r="Q11" i="9"/>
  <c r="P11" i="9"/>
  <c r="O11" i="9"/>
  <c r="S10" i="9"/>
  <c r="R10" i="9"/>
  <c r="Q10" i="9"/>
  <c r="P10" i="9"/>
  <c r="O10" i="9"/>
  <c r="S9" i="9"/>
  <c r="R9" i="9"/>
  <c r="Q9" i="9"/>
  <c r="P9" i="9"/>
  <c r="O9" i="9"/>
  <c r="S8" i="9"/>
  <c r="R8" i="9"/>
  <c r="Q8" i="9"/>
  <c r="P8" i="9"/>
  <c r="O8" i="9"/>
  <c r="S7" i="9"/>
  <c r="R7" i="9"/>
  <c r="Q7" i="9"/>
  <c r="P7" i="9"/>
  <c r="O7" i="9"/>
  <c r="S6" i="9"/>
  <c r="R6" i="9"/>
  <c r="Q6" i="9"/>
  <c r="P6" i="9"/>
  <c r="O6" i="9"/>
  <c r="S5" i="9"/>
  <c r="R5" i="9"/>
  <c r="Q5" i="9"/>
  <c r="P5" i="9"/>
  <c r="O5" i="9"/>
  <c r="S4" i="9"/>
  <c r="R4" i="9"/>
  <c r="Q4" i="9"/>
  <c r="P4" i="9"/>
  <c r="O4" i="9"/>
  <c r="S3" i="9"/>
  <c r="R3" i="9"/>
  <c r="Q3" i="9"/>
  <c r="P3" i="9"/>
  <c r="O3" i="9"/>
  <c r="S2" i="9"/>
  <c r="R2" i="9"/>
  <c r="Q2" i="9"/>
  <c r="P2" i="9"/>
  <c r="O2" i="9"/>
  <c r="S82" i="8"/>
  <c r="R82" i="8"/>
  <c r="Q82" i="8"/>
  <c r="P82" i="8"/>
  <c r="O82" i="8"/>
  <c r="S81" i="8"/>
  <c r="R81" i="8"/>
  <c r="Q81" i="8"/>
  <c r="P81" i="8"/>
  <c r="O81" i="8"/>
  <c r="S80" i="8"/>
  <c r="R80" i="8"/>
  <c r="Q80" i="8"/>
  <c r="P80" i="8"/>
  <c r="O80" i="8"/>
  <c r="S79" i="8"/>
  <c r="R79" i="8"/>
  <c r="Q79" i="8"/>
  <c r="P79" i="8"/>
  <c r="O79" i="8"/>
  <c r="S78" i="8"/>
  <c r="R78" i="8"/>
  <c r="Q78" i="8"/>
  <c r="P78" i="8"/>
  <c r="O78" i="8"/>
  <c r="S77" i="8"/>
  <c r="R77" i="8"/>
  <c r="Q77" i="8"/>
  <c r="P77" i="8"/>
  <c r="O77" i="8"/>
  <c r="S76" i="8"/>
  <c r="R76" i="8"/>
  <c r="Q76" i="8"/>
  <c r="P76" i="8"/>
  <c r="O76" i="8"/>
  <c r="S75" i="8"/>
  <c r="R75" i="8"/>
  <c r="Q75" i="8"/>
  <c r="P75" i="8"/>
  <c r="O75" i="8"/>
  <c r="S74" i="8"/>
  <c r="R74" i="8"/>
  <c r="Q74" i="8"/>
  <c r="P74" i="8"/>
  <c r="O74" i="8"/>
  <c r="S73" i="8"/>
  <c r="R73" i="8"/>
  <c r="Q73" i="8"/>
  <c r="P73" i="8"/>
  <c r="O73" i="8"/>
  <c r="S72" i="8"/>
  <c r="R72" i="8"/>
  <c r="Q72" i="8"/>
  <c r="P72" i="8"/>
  <c r="O72" i="8"/>
  <c r="S71" i="8"/>
  <c r="R71" i="8"/>
  <c r="Q71" i="8"/>
  <c r="P71" i="8"/>
  <c r="O71" i="8"/>
  <c r="S70" i="8"/>
  <c r="R70" i="8"/>
  <c r="Q70" i="8"/>
  <c r="P70" i="8"/>
  <c r="O70" i="8"/>
  <c r="S69" i="8"/>
  <c r="R69" i="8"/>
  <c r="Q69" i="8"/>
  <c r="P69" i="8"/>
  <c r="O69" i="8"/>
  <c r="S68" i="8"/>
  <c r="R68" i="8"/>
  <c r="Q68" i="8"/>
  <c r="P68" i="8"/>
  <c r="O68" i="8"/>
  <c r="S67" i="8"/>
  <c r="R67" i="8"/>
  <c r="Q67" i="8"/>
  <c r="P67" i="8"/>
  <c r="O67" i="8"/>
  <c r="S66" i="8"/>
  <c r="R66" i="8"/>
  <c r="Q66" i="8"/>
  <c r="P66" i="8"/>
  <c r="O66" i="8"/>
  <c r="S65" i="8"/>
  <c r="R65" i="8"/>
  <c r="Q65" i="8"/>
  <c r="P65" i="8"/>
  <c r="O65" i="8"/>
  <c r="S64" i="8"/>
  <c r="R64" i="8"/>
  <c r="Q64" i="8"/>
  <c r="P64" i="8"/>
  <c r="O64" i="8"/>
  <c r="S63" i="8"/>
  <c r="R63" i="8"/>
  <c r="Q63" i="8"/>
  <c r="P63" i="8"/>
  <c r="O63" i="8"/>
  <c r="S62" i="8"/>
  <c r="R62" i="8"/>
  <c r="Q62" i="8"/>
  <c r="P62" i="8"/>
  <c r="O62" i="8"/>
  <c r="S61" i="8"/>
  <c r="R61" i="8"/>
  <c r="Q61" i="8"/>
  <c r="P61" i="8"/>
  <c r="O61" i="8"/>
  <c r="S60" i="8"/>
  <c r="R60" i="8"/>
  <c r="Q60" i="8"/>
  <c r="P60" i="8"/>
  <c r="O60" i="8"/>
  <c r="S59" i="8"/>
  <c r="R59" i="8"/>
  <c r="Q59" i="8"/>
  <c r="P59" i="8"/>
  <c r="O59" i="8"/>
  <c r="S58" i="8"/>
  <c r="R58" i="8"/>
  <c r="Q58" i="8"/>
  <c r="P58" i="8"/>
  <c r="O58" i="8"/>
  <c r="S57" i="8"/>
  <c r="R57" i="8"/>
  <c r="Q57" i="8"/>
  <c r="P57" i="8"/>
  <c r="O57" i="8"/>
  <c r="S56" i="8"/>
  <c r="R56" i="8"/>
  <c r="Q56" i="8"/>
  <c r="P56" i="8"/>
  <c r="O56" i="8"/>
  <c r="S55" i="8"/>
  <c r="R55" i="8"/>
  <c r="Q55" i="8"/>
  <c r="P55" i="8"/>
  <c r="O55" i="8"/>
  <c r="S54" i="8"/>
  <c r="R54" i="8"/>
  <c r="Q54" i="8"/>
  <c r="P54" i="8"/>
  <c r="O54" i="8"/>
  <c r="S53" i="8"/>
  <c r="R53" i="8"/>
  <c r="Q53" i="8"/>
  <c r="P53" i="8"/>
  <c r="O53" i="8"/>
  <c r="S52" i="8"/>
  <c r="R52" i="8"/>
  <c r="Q52" i="8"/>
  <c r="P52" i="8"/>
  <c r="O52" i="8"/>
  <c r="S51" i="8"/>
  <c r="R51" i="8"/>
  <c r="Q51" i="8"/>
  <c r="P51" i="8"/>
  <c r="O51" i="8"/>
  <c r="S50" i="8"/>
  <c r="R50" i="8"/>
  <c r="Q50" i="8"/>
  <c r="P50" i="8"/>
  <c r="O50" i="8"/>
  <c r="S49" i="8"/>
  <c r="R49" i="8"/>
  <c r="Q49" i="8"/>
  <c r="P49" i="8"/>
  <c r="O49" i="8"/>
  <c r="S48" i="8"/>
  <c r="R48" i="8"/>
  <c r="Q48" i="8"/>
  <c r="P48" i="8"/>
  <c r="O48" i="8"/>
  <c r="S47" i="8"/>
  <c r="R47" i="8"/>
  <c r="Q47" i="8"/>
  <c r="P47" i="8"/>
  <c r="O47" i="8"/>
  <c r="S46" i="8"/>
  <c r="R46" i="8"/>
  <c r="Q46" i="8"/>
  <c r="P46" i="8"/>
  <c r="O46" i="8"/>
  <c r="S45" i="8"/>
  <c r="R45" i="8"/>
  <c r="Q45" i="8"/>
  <c r="P45" i="8"/>
  <c r="O45" i="8"/>
  <c r="S44" i="8"/>
  <c r="R44" i="8"/>
  <c r="Q44" i="8"/>
  <c r="P44" i="8"/>
  <c r="O44" i="8"/>
  <c r="S43" i="8"/>
  <c r="R43" i="8"/>
  <c r="Q43" i="8"/>
  <c r="P43" i="8"/>
  <c r="O43" i="8"/>
  <c r="S42" i="8"/>
  <c r="R42" i="8"/>
  <c r="Q42" i="8"/>
  <c r="P42" i="8"/>
  <c r="O42" i="8"/>
  <c r="S41" i="8"/>
  <c r="R41" i="8"/>
  <c r="Q41" i="8"/>
  <c r="P41" i="8"/>
  <c r="O41" i="8"/>
  <c r="S40" i="8"/>
  <c r="R40" i="8"/>
  <c r="Q40" i="8"/>
  <c r="P40" i="8"/>
  <c r="O40" i="8"/>
  <c r="S39" i="8"/>
  <c r="R39" i="8"/>
  <c r="Q39" i="8"/>
  <c r="P39" i="8"/>
  <c r="O39" i="8"/>
  <c r="S38" i="8"/>
  <c r="R38" i="8"/>
  <c r="Q38" i="8"/>
  <c r="P38" i="8"/>
  <c r="O38" i="8"/>
  <c r="S37" i="8"/>
  <c r="R37" i="8"/>
  <c r="Q37" i="8"/>
  <c r="P37" i="8"/>
  <c r="O37" i="8"/>
  <c r="S36" i="8"/>
  <c r="R36" i="8"/>
  <c r="Q36" i="8"/>
  <c r="P36" i="8"/>
  <c r="O36" i="8"/>
  <c r="S35" i="8"/>
  <c r="R35" i="8"/>
  <c r="Q35" i="8"/>
  <c r="P35" i="8"/>
  <c r="O35" i="8"/>
  <c r="S34" i="8"/>
  <c r="R34" i="8"/>
  <c r="Q34" i="8"/>
  <c r="P34" i="8"/>
  <c r="O34" i="8"/>
  <c r="S33" i="8"/>
  <c r="R33" i="8"/>
  <c r="Q33" i="8"/>
  <c r="P33" i="8"/>
  <c r="O33" i="8"/>
  <c r="S32" i="8"/>
  <c r="R32" i="8"/>
  <c r="Q32" i="8"/>
  <c r="P32" i="8"/>
  <c r="O32" i="8"/>
  <c r="S31" i="8"/>
  <c r="R31" i="8"/>
  <c r="Q31" i="8"/>
  <c r="P31" i="8"/>
  <c r="O31" i="8"/>
  <c r="S30" i="8"/>
  <c r="R30" i="8"/>
  <c r="Q30" i="8"/>
  <c r="P30" i="8"/>
  <c r="O30" i="8"/>
  <c r="S29" i="8"/>
  <c r="R29" i="8"/>
  <c r="Q29" i="8"/>
  <c r="P29" i="8"/>
  <c r="O29" i="8"/>
  <c r="S28" i="8"/>
  <c r="R28" i="8"/>
  <c r="Q28" i="8"/>
  <c r="P28" i="8"/>
  <c r="O28" i="8"/>
  <c r="S27" i="8"/>
  <c r="R27" i="8"/>
  <c r="Q27" i="8"/>
  <c r="P27" i="8"/>
  <c r="O27" i="8"/>
  <c r="S26" i="8"/>
  <c r="R26" i="8"/>
  <c r="Q26" i="8"/>
  <c r="P26" i="8"/>
  <c r="O26" i="8"/>
  <c r="S25" i="8"/>
  <c r="R25" i="8"/>
  <c r="Q25" i="8"/>
  <c r="P25" i="8"/>
  <c r="O25" i="8"/>
  <c r="S24" i="8"/>
  <c r="R24" i="8"/>
  <c r="Q24" i="8"/>
  <c r="P24" i="8"/>
  <c r="O24" i="8"/>
  <c r="S23" i="8"/>
  <c r="R23" i="8"/>
  <c r="Q23" i="8"/>
  <c r="P23" i="8"/>
  <c r="O23" i="8"/>
  <c r="S22" i="8"/>
  <c r="R22" i="8"/>
  <c r="Q22" i="8"/>
  <c r="P22" i="8"/>
  <c r="O22" i="8"/>
  <c r="S21" i="8"/>
  <c r="R21" i="8"/>
  <c r="Q21" i="8"/>
  <c r="P21" i="8"/>
  <c r="O21" i="8"/>
  <c r="S20" i="8"/>
  <c r="R20" i="8"/>
  <c r="Q20" i="8"/>
  <c r="P20" i="8"/>
  <c r="O20" i="8"/>
  <c r="S19" i="8"/>
  <c r="R19" i="8"/>
  <c r="Q19" i="8"/>
  <c r="P19" i="8"/>
  <c r="O19" i="8"/>
  <c r="S18" i="8"/>
  <c r="R18" i="8"/>
  <c r="Q18" i="8"/>
  <c r="P18" i="8"/>
  <c r="O18" i="8"/>
  <c r="S17" i="8"/>
  <c r="R17" i="8"/>
  <c r="Q17" i="8"/>
  <c r="P17" i="8"/>
  <c r="O17" i="8"/>
  <c r="S16" i="8"/>
  <c r="R16" i="8"/>
  <c r="Q16" i="8"/>
  <c r="P16" i="8"/>
  <c r="O16" i="8"/>
  <c r="S15" i="8"/>
  <c r="R15" i="8"/>
  <c r="Q15" i="8"/>
  <c r="P15" i="8"/>
  <c r="O15" i="8"/>
  <c r="S14" i="8"/>
  <c r="R14" i="8"/>
  <c r="Q14" i="8"/>
  <c r="P14" i="8"/>
  <c r="O14" i="8"/>
  <c r="S13" i="8"/>
  <c r="R13" i="8"/>
  <c r="Q13" i="8"/>
  <c r="P13" i="8"/>
  <c r="O13" i="8"/>
  <c r="S12" i="8"/>
  <c r="R12" i="8"/>
  <c r="Q12" i="8"/>
  <c r="P12" i="8"/>
  <c r="O12" i="8"/>
  <c r="S11" i="8"/>
  <c r="R11" i="8"/>
  <c r="Q11" i="8"/>
  <c r="P11" i="8"/>
  <c r="O11" i="8"/>
  <c r="S10" i="8"/>
  <c r="R10" i="8"/>
  <c r="Q10" i="8"/>
  <c r="P10" i="8"/>
  <c r="O10" i="8"/>
  <c r="S9" i="8"/>
  <c r="R9" i="8"/>
  <c r="Q9" i="8"/>
  <c r="P9" i="8"/>
  <c r="O9" i="8"/>
  <c r="S8" i="8"/>
  <c r="R8" i="8"/>
  <c r="Q8" i="8"/>
  <c r="P8" i="8"/>
  <c r="O8" i="8"/>
  <c r="S7" i="8"/>
  <c r="R7" i="8"/>
  <c r="Q7" i="8"/>
  <c r="P7" i="8"/>
  <c r="O7" i="8"/>
  <c r="S6" i="8"/>
  <c r="R6" i="8"/>
  <c r="Q6" i="8"/>
  <c r="P6" i="8"/>
  <c r="O6" i="8"/>
  <c r="S5" i="8"/>
  <c r="R5" i="8"/>
  <c r="Q5" i="8"/>
  <c r="P5" i="8"/>
  <c r="O5" i="8"/>
  <c r="S4" i="8"/>
  <c r="R4" i="8"/>
  <c r="Q4" i="8"/>
  <c r="P4" i="8"/>
  <c r="O4" i="8"/>
  <c r="S3" i="8"/>
  <c r="R3" i="8"/>
  <c r="Q3" i="8"/>
  <c r="P3" i="8"/>
  <c r="O3" i="8"/>
  <c r="S2" i="8"/>
  <c r="R2" i="8"/>
  <c r="Q2" i="8"/>
  <c r="P2" i="8"/>
  <c r="O2" i="8"/>
  <c r="S82" i="7"/>
  <c r="R82" i="7"/>
  <c r="Q82" i="7"/>
  <c r="P82" i="7"/>
  <c r="O82" i="7"/>
  <c r="S81" i="7"/>
  <c r="R81" i="7"/>
  <c r="Q81" i="7"/>
  <c r="P81" i="7"/>
  <c r="O81" i="7"/>
  <c r="S80" i="7"/>
  <c r="R80" i="7"/>
  <c r="Q80" i="7"/>
  <c r="P80" i="7"/>
  <c r="O80" i="7"/>
  <c r="S79" i="7"/>
  <c r="R79" i="7"/>
  <c r="Q79" i="7"/>
  <c r="P79" i="7"/>
  <c r="O79" i="7"/>
  <c r="S78" i="7"/>
  <c r="R78" i="7"/>
  <c r="Q78" i="7"/>
  <c r="P78" i="7"/>
  <c r="O78" i="7"/>
  <c r="S77" i="7"/>
  <c r="R77" i="7"/>
  <c r="Q77" i="7"/>
  <c r="P77" i="7"/>
  <c r="O77" i="7"/>
  <c r="S76" i="7"/>
  <c r="R76" i="7"/>
  <c r="Q76" i="7"/>
  <c r="P76" i="7"/>
  <c r="O76" i="7"/>
  <c r="S75" i="7"/>
  <c r="R75" i="7"/>
  <c r="Q75" i="7"/>
  <c r="P75" i="7"/>
  <c r="O75" i="7"/>
  <c r="S74" i="7"/>
  <c r="R74" i="7"/>
  <c r="Q74" i="7"/>
  <c r="P74" i="7"/>
  <c r="O74" i="7"/>
  <c r="S73" i="7"/>
  <c r="R73" i="7"/>
  <c r="Q73" i="7"/>
  <c r="P73" i="7"/>
  <c r="O73" i="7"/>
  <c r="S72" i="7"/>
  <c r="R72" i="7"/>
  <c r="Q72" i="7"/>
  <c r="P72" i="7"/>
  <c r="O72" i="7"/>
  <c r="S71" i="7"/>
  <c r="R71" i="7"/>
  <c r="Q71" i="7"/>
  <c r="P71" i="7"/>
  <c r="O71" i="7"/>
  <c r="S70" i="7"/>
  <c r="R70" i="7"/>
  <c r="Q70" i="7"/>
  <c r="P70" i="7"/>
  <c r="O70" i="7"/>
  <c r="S69" i="7"/>
  <c r="R69" i="7"/>
  <c r="Q69" i="7"/>
  <c r="P69" i="7"/>
  <c r="O69" i="7"/>
  <c r="S68" i="7"/>
  <c r="R68" i="7"/>
  <c r="Q68" i="7"/>
  <c r="P68" i="7"/>
  <c r="O68" i="7"/>
  <c r="S67" i="7"/>
  <c r="R67" i="7"/>
  <c r="Q67" i="7"/>
  <c r="P67" i="7"/>
  <c r="O67" i="7"/>
  <c r="S66" i="7"/>
  <c r="R66" i="7"/>
  <c r="Q66" i="7"/>
  <c r="P66" i="7"/>
  <c r="O66" i="7"/>
  <c r="S65" i="7"/>
  <c r="R65" i="7"/>
  <c r="Q65" i="7"/>
  <c r="P65" i="7"/>
  <c r="O65" i="7"/>
  <c r="S64" i="7"/>
  <c r="R64" i="7"/>
  <c r="Q64" i="7"/>
  <c r="P64" i="7"/>
  <c r="O64" i="7"/>
  <c r="S63" i="7"/>
  <c r="R63" i="7"/>
  <c r="Q63" i="7"/>
  <c r="P63" i="7"/>
  <c r="O63" i="7"/>
  <c r="S62" i="7"/>
  <c r="R62" i="7"/>
  <c r="Q62" i="7"/>
  <c r="P62" i="7"/>
  <c r="O62" i="7"/>
  <c r="S61" i="7"/>
  <c r="R61" i="7"/>
  <c r="Q61" i="7"/>
  <c r="P61" i="7"/>
  <c r="O61" i="7"/>
  <c r="S60" i="7"/>
  <c r="R60" i="7"/>
  <c r="Q60" i="7"/>
  <c r="P60" i="7"/>
  <c r="O60" i="7"/>
  <c r="S59" i="7"/>
  <c r="R59" i="7"/>
  <c r="Q59" i="7"/>
  <c r="P59" i="7"/>
  <c r="O59" i="7"/>
  <c r="S58" i="7"/>
  <c r="R58" i="7"/>
  <c r="Q58" i="7"/>
  <c r="P58" i="7"/>
  <c r="O58" i="7"/>
  <c r="S57" i="7"/>
  <c r="R57" i="7"/>
  <c r="Q57" i="7"/>
  <c r="P57" i="7"/>
  <c r="O57" i="7"/>
  <c r="S56" i="7"/>
  <c r="R56" i="7"/>
  <c r="Q56" i="7"/>
  <c r="P56" i="7"/>
  <c r="O56" i="7"/>
  <c r="S55" i="7"/>
  <c r="R55" i="7"/>
  <c r="Q55" i="7"/>
  <c r="P55" i="7"/>
  <c r="O55" i="7"/>
  <c r="S54" i="7"/>
  <c r="R54" i="7"/>
  <c r="Q54" i="7"/>
  <c r="P54" i="7"/>
  <c r="O54" i="7"/>
  <c r="S53" i="7"/>
  <c r="R53" i="7"/>
  <c r="Q53" i="7"/>
  <c r="P53" i="7"/>
  <c r="O53" i="7"/>
  <c r="S52" i="7"/>
  <c r="R52" i="7"/>
  <c r="Q52" i="7"/>
  <c r="P52" i="7"/>
  <c r="O52" i="7"/>
  <c r="S51" i="7"/>
  <c r="R51" i="7"/>
  <c r="Q51" i="7"/>
  <c r="P51" i="7"/>
  <c r="O51" i="7"/>
  <c r="S50" i="7"/>
  <c r="R50" i="7"/>
  <c r="Q50" i="7"/>
  <c r="P50" i="7"/>
  <c r="O50" i="7"/>
  <c r="S49" i="7"/>
  <c r="R49" i="7"/>
  <c r="Q49" i="7"/>
  <c r="P49" i="7"/>
  <c r="O49" i="7"/>
  <c r="S48" i="7"/>
  <c r="R48" i="7"/>
  <c r="Q48" i="7"/>
  <c r="P48" i="7"/>
  <c r="O48" i="7"/>
  <c r="S47" i="7"/>
  <c r="R47" i="7"/>
  <c r="Q47" i="7"/>
  <c r="P47" i="7"/>
  <c r="O47" i="7"/>
  <c r="S46" i="7"/>
  <c r="R46" i="7"/>
  <c r="Q46" i="7"/>
  <c r="P46" i="7"/>
  <c r="O46" i="7"/>
  <c r="S45" i="7"/>
  <c r="R45" i="7"/>
  <c r="Q45" i="7"/>
  <c r="P45" i="7"/>
  <c r="O45" i="7"/>
  <c r="S44" i="7"/>
  <c r="R44" i="7"/>
  <c r="Q44" i="7"/>
  <c r="P44" i="7"/>
  <c r="O44" i="7"/>
  <c r="S43" i="7"/>
  <c r="R43" i="7"/>
  <c r="Q43" i="7"/>
  <c r="P43" i="7"/>
  <c r="O43" i="7"/>
  <c r="S42" i="7"/>
  <c r="R42" i="7"/>
  <c r="Q42" i="7"/>
  <c r="P42" i="7"/>
  <c r="O42" i="7"/>
  <c r="S41" i="7"/>
  <c r="R41" i="7"/>
  <c r="Q41" i="7"/>
  <c r="P41" i="7"/>
  <c r="O41" i="7"/>
  <c r="S40" i="7"/>
  <c r="R40" i="7"/>
  <c r="Q40" i="7"/>
  <c r="P40" i="7"/>
  <c r="O40" i="7"/>
  <c r="S39" i="7"/>
  <c r="R39" i="7"/>
  <c r="Q39" i="7"/>
  <c r="P39" i="7"/>
  <c r="O39" i="7"/>
  <c r="S38" i="7"/>
  <c r="R38" i="7"/>
  <c r="Q38" i="7"/>
  <c r="P38" i="7"/>
  <c r="O38" i="7"/>
  <c r="S37" i="7"/>
  <c r="R37" i="7"/>
  <c r="Q37" i="7"/>
  <c r="P37" i="7"/>
  <c r="O37" i="7"/>
  <c r="S36" i="7"/>
  <c r="R36" i="7"/>
  <c r="Q36" i="7"/>
  <c r="P36" i="7"/>
  <c r="O36" i="7"/>
  <c r="S35" i="7"/>
  <c r="R35" i="7"/>
  <c r="Q35" i="7"/>
  <c r="P35" i="7"/>
  <c r="O35" i="7"/>
  <c r="S34" i="7"/>
  <c r="R34" i="7"/>
  <c r="Q34" i="7"/>
  <c r="P34" i="7"/>
  <c r="O34" i="7"/>
  <c r="S33" i="7"/>
  <c r="R33" i="7"/>
  <c r="Q33" i="7"/>
  <c r="P33" i="7"/>
  <c r="O33" i="7"/>
  <c r="S32" i="7"/>
  <c r="R32" i="7"/>
  <c r="Q32" i="7"/>
  <c r="P32" i="7"/>
  <c r="O32" i="7"/>
  <c r="S31" i="7"/>
  <c r="R31" i="7"/>
  <c r="Q31" i="7"/>
  <c r="P31" i="7"/>
  <c r="O31" i="7"/>
  <c r="S30" i="7"/>
  <c r="R30" i="7"/>
  <c r="Q30" i="7"/>
  <c r="P30" i="7"/>
  <c r="O30" i="7"/>
  <c r="S29" i="7"/>
  <c r="R29" i="7"/>
  <c r="Q29" i="7"/>
  <c r="P29" i="7"/>
  <c r="O29" i="7"/>
  <c r="S28" i="7"/>
  <c r="R28" i="7"/>
  <c r="Q28" i="7"/>
  <c r="P28" i="7"/>
  <c r="O28" i="7"/>
  <c r="S27" i="7"/>
  <c r="R27" i="7"/>
  <c r="Q27" i="7"/>
  <c r="P27" i="7"/>
  <c r="O27" i="7"/>
  <c r="S26" i="7"/>
  <c r="R26" i="7"/>
  <c r="Q26" i="7"/>
  <c r="P26" i="7"/>
  <c r="O26" i="7"/>
  <c r="S25" i="7"/>
  <c r="R25" i="7"/>
  <c r="Q25" i="7"/>
  <c r="P25" i="7"/>
  <c r="O25" i="7"/>
  <c r="S24" i="7"/>
  <c r="R24" i="7"/>
  <c r="Q24" i="7"/>
  <c r="P24" i="7"/>
  <c r="O24" i="7"/>
  <c r="S23" i="7"/>
  <c r="R23" i="7"/>
  <c r="Q23" i="7"/>
  <c r="P23" i="7"/>
  <c r="O23" i="7"/>
  <c r="S22" i="7"/>
  <c r="R22" i="7"/>
  <c r="Q22" i="7"/>
  <c r="P22" i="7"/>
  <c r="O22" i="7"/>
  <c r="S21" i="7"/>
  <c r="R21" i="7"/>
  <c r="Q21" i="7"/>
  <c r="P21" i="7"/>
  <c r="O21" i="7"/>
  <c r="S20" i="7"/>
  <c r="R20" i="7"/>
  <c r="Q20" i="7"/>
  <c r="P20" i="7"/>
  <c r="O20" i="7"/>
  <c r="S19" i="7"/>
  <c r="R19" i="7"/>
  <c r="Q19" i="7"/>
  <c r="P19" i="7"/>
  <c r="O19" i="7"/>
  <c r="S18" i="7"/>
  <c r="R18" i="7"/>
  <c r="Q18" i="7"/>
  <c r="P18" i="7"/>
  <c r="O18" i="7"/>
  <c r="S17" i="7"/>
  <c r="R17" i="7"/>
  <c r="Q17" i="7"/>
  <c r="P17" i="7"/>
  <c r="O17" i="7"/>
  <c r="S16" i="7"/>
  <c r="R16" i="7"/>
  <c r="Q16" i="7"/>
  <c r="P16" i="7"/>
  <c r="O16" i="7"/>
  <c r="S15" i="7"/>
  <c r="R15" i="7"/>
  <c r="Q15" i="7"/>
  <c r="P15" i="7"/>
  <c r="O15" i="7"/>
  <c r="S14" i="7"/>
  <c r="R14" i="7"/>
  <c r="Q14" i="7"/>
  <c r="P14" i="7"/>
  <c r="O14" i="7"/>
  <c r="S13" i="7"/>
  <c r="R13" i="7"/>
  <c r="Q13" i="7"/>
  <c r="P13" i="7"/>
  <c r="O13" i="7"/>
  <c r="S12" i="7"/>
  <c r="R12" i="7"/>
  <c r="Q12" i="7"/>
  <c r="P12" i="7"/>
  <c r="O12" i="7"/>
  <c r="S11" i="7"/>
  <c r="R11" i="7"/>
  <c r="Q11" i="7"/>
  <c r="P11" i="7"/>
  <c r="O11" i="7"/>
  <c r="S10" i="7"/>
  <c r="R10" i="7"/>
  <c r="Q10" i="7"/>
  <c r="P10" i="7"/>
  <c r="O10" i="7"/>
  <c r="S9" i="7"/>
  <c r="R9" i="7"/>
  <c r="Q9" i="7"/>
  <c r="P9" i="7"/>
  <c r="O9" i="7"/>
  <c r="S8" i="7"/>
  <c r="R8" i="7"/>
  <c r="Q8" i="7"/>
  <c r="P8" i="7"/>
  <c r="O8" i="7"/>
  <c r="S7" i="7"/>
  <c r="R7" i="7"/>
  <c r="Q7" i="7"/>
  <c r="P7" i="7"/>
  <c r="O7" i="7"/>
  <c r="S6" i="7"/>
  <c r="R6" i="7"/>
  <c r="Q6" i="7"/>
  <c r="P6" i="7"/>
  <c r="O6" i="7"/>
  <c r="S5" i="7"/>
  <c r="R5" i="7"/>
  <c r="Q5" i="7"/>
  <c r="P5" i="7"/>
  <c r="O5" i="7"/>
  <c r="S4" i="7"/>
  <c r="R4" i="7"/>
  <c r="Q4" i="7"/>
  <c r="P4" i="7"/>
  <c r="O4" i="7"/>
  <c r="S3" i="7"/>
  <c r="R3" i="7"/>
  <c r="Q3" i="7"/>
  <c r="P3" i="7"/>
  <c r="O3" i="7"/>
  <c r="S2" i="7"/>
  <c r="R2" i="7"/>
  <c r="Q2" i="7"/>
  <c r="P2" i="7"/>
  <c r="O2" i="7"/>
  <c r="S82" i="6"/>
  <c r="R82" i="6"/>
  <c r="Q82" i="6"/>
  <c r="P82" i="6"/>
  <c r="O82" i="6"/>
  <c r="S81" i="6"/>
  <c r="R81" i="6"/>
  <c r="Q81" i="6"/>
  <c r="P81" i="6"/>
  <c r="O81" i="6"/>
  <c r="S80" i="6"/>
  <c r="R80" i="6"/>
  <c r="Q80" i="6"/>
  <c r="P80" i="6"/>
  <c r="O80" i="6"/>
  <c r="S79" i="6"/>
  <c r="R79" i="6"/>
  <c r="Q79" i="6"/>
  <c r="P79" i="6"/>
  <c r="O79" i="6"/>
  <c r="S78" i="6"/>
  <c r="R78" i="6"/>
  <c r="Q78" i="6"/>
  <c r="P78" i="6"/>
  <c r="O78" i="6"/>
  <c r="S77" i="6"/>
  <c r="R77" i="6"/>
  <c r="Q77" i="6"/>
  <c r="P77" i="6"/>
  <c r="O77" i="6"/>
  <c r="S76" i="6"/>
  <c r="R76" i="6"/>
  <c r="Q76" i="6"/>
  <c r="P76" i="6"/>
  <c r="O76" i="6"/>
  <c r="S75" i="6"/>
  <c r="R75" i="6"/>
  <c r="Q75" i="6"/>
  <c r="P75" i="6"/>
  <c r="O75" i="6"/>
  <c r="S74" i="6"/>
  <c r="R74" i="6"/>
  <c r="Q74" i="6"/>
  <c r="P74" i="6"/>
  <c r="O74" i="6"/>
  <c r="S73" i="6"/>
  <c r="R73" i="6"/>
  <c r="Q73" i="6"/>
  <c r="P73" i="6"/>
  <c r="O73" i="6"/>
  <c r="S72" i="6"/>
  <c r="R72" i="6"/>
  <c r="Q72" i="6"/>
  <c r="P72" i="6"/>
  <c r="O72" i="6"/>
  <c r="S71" i="6"/>
  <c r="R71" i="6"/>
  <c r="Q71" i="6"/>
  <c r="P71" i="6"/>
  <c r="O71" i="6"/>
  <c r="S70" i="6"/>
  <c r="R70" i="6"/>
  <c r="Q70" i="6"/>
  <c r="P70" i="6"/>
  <c r="O70" i="6"/>
  <c r="S69" i="6"/>
  <c r="R69" i="6"/>
  <c r="Q69" i="6"/>
  <c r="P69" i="6"/>
  <c r="O69" i="6"/>
  <c r="S68" i="6"/>
  <c r="R68" i="6"/>
  <c r="Q68" i="6"/>
  <c r="P68" i="6"/>
  <c r="O68" i="6"/>
  <c r="S67" i="6"/>
  <c r="R67" i="6"/>
  <c r="Q67" i="6"/>
  <c r="P67" i="6"/>
  <c r="O67" i="6"/>
  <c r="S66" i="6"/>
  <c r="R66" i="6"/>
  <c r="Q66" i="6"/>
  <c r="P66" i="6"/>
  <c r="O66" i="6"/>
  <c r="S65" i="6"/>
  <c r="R65" i="6"/>
  <c r="Q65" i="6"/>
  <c r="P65" i="6"/>
  <c r="O65" i="6"/>
  <c r="S64" i="6"/>
  <c r="R64" i="6"/>
  <c r="Q64" i="6"/>
  <c r="P64" i="6"/>
  <c r="O64" i="6"/>
  <c r="S63" i="6"/>
  <c r="R63" i="6"/>
  <c r="Q63" i="6"/>
  <c r="P63" i="6"/>
  <c r="O63" i="6"/>
  <c r="S62" i="6"/>
  <c r="R62" i="6"/>
  <c r="Q62" i="6"/>
  <c r="P62" i="6"/>
  <c r="O62" i="6"/>
  <c r="S61" i="6"/>
  <c r="R61" i="6"/>
  <c r="Q61" i="6"/>
  <c r="P61" i="6"/>
  <c r="O61" i="6"/>
  <c r="S60" i="6"/>
  <c r="R60" i="6"/>
  <c r="Q60" i="6"/>
  <c r="P60" i="6"/>
  <c r="O60" i="6"/>
  <c r="S59" i="6"/>
  <c r="R59" i="6"/>
  <c r="Q59" i="6"/>
  <c r="P59" i="6"/>
  <c r="O59" i="6"/>
  <c r="S58" i="6"/>
  <c r="R58" i="6"/>
  <c r="Q58" i="6"/>
  <c r="P58" i="6"/>
  <c r="O58" i="6"/>
  <c r="S57" i="6"/>
  <c r="R57" i="6"/>
  <c r="Q57" i="6"/>
  <c r="P57" i="6"/>
  <c r="O57" i="6"/>
  <c r="S56" i="6"/>
  <c r="R56" i="6"/>
  <c r="Q56" i="6"/>
  <c r="P56" i="6"/>
  <c r="O56" i="6"/>
  <c r="S55" i="6"/>
  <c r="R55" i="6"/>
  <c r="Q55" i="6"/>
  <c r="P55" i="6"/>
  <c r="O55" i="6"/>
  <c r="S54" i="6"/>
  <c r="R54" i="6"/>
  <c r="Q54" i="6"/>
  <c r="P54" i="6"/>
  <c r="O54" i="6"/>
  <c r="S53" i="6"/>
  <c r="R53" i="6"/>
  <c r="Q53" i="6"/>
  <c r="P53" i="6"/>
  <c r="O53" i="6"/>
  <c r="S52" i="6"/>
  <c r="R52" i="6"/>
  <c r="Q52" i="6"/>
  <c r="P52" i="6"/>
  <c r="O52" i="6"/>
  <c r="S51" i="6"/>
  <c r="R51" i="6"/>
  <c r="Q51" i="6"/>
  <c r="P51" i="6"/>
  <c r="O51" i="6"/>
  <c r="S50" i="6"/>
  <c r="R50" i="6"/>
  <c r="Q50" i="6"/>
  <c r="P50" i="6"/>
  <c r="O50" i="6"/>
  <c r="S49" i="6"/>
  <c r="R49" i="6"/>
  <c r="Q49" i="6"/>
  <c r="P49" i="6"/>
  <c r="O49" i="6"/>
  <c r="S48" i="6"/>
  <c r="R48" i="6"/>
  <c r="Q48" i="6"/>
  <c r="P48" i="6"/>
  <c r="O48" i="6"/>
  <c r="S47" i="6"/>
  <c r="R47" i="6"/>
  <c r="Q47" i="6"/>
  <c r="P47" i="6"/>
  <c r="O47" i="6"/>
  <c r="S46" i="6"/>
  <c r="R46" i="6"/>
  <c r="Q46" i="6"/>
  <c r="P46" i="6"/>
  <c r="O46" i="6"/>
  <c r="S45" i="6"/>
  <c r="R45" i="6"/>
  <c r="Q45" i="6"/>
  <c r="P45" i="6"/>
  <c r="O45" i="6"/>
  <c r="S44" i="6"/>
  <c r="R44" i="6"/>
  <c r="Q44" i="6"/>
  <c r="P44" i="6"/>
  <c r="O44" i="6"/>
  <c r="S43" i="6"/>
  <c r="R43" i="6"/>
  <c r="Q43" i="6"/>
  <c r="P43" i="6"/>
  <c r="O43" i="6"/>
  <c r="S42" i="6"/>
  <c r="R42" i="6"/>
  <c r="Q42" i="6"/>
  <c r="P42" i="6"/>
  <c r="O42" i="6"/>
  <c r="S41" i="6"/>
  <c r="R41" i="6"/>
  <c r="Q41" i="6"/>
  <c r="P41" i="6"/>
  <c r="O41" i="6"/>
  <c r="S40" i="6"/>
  <c r="R40" i="6"/>
  <c r="Q40" i="6"/>
  <c r="P40" i="6"/>
  <c r="O40" i="6"/>
  <c r="S39" i="6"/>
  <c r="R39" i="6"/>
  <c r="Q39" i="6"/>
  <c r="P39" i="6"/>
  <c r="O39" i="6"/>
  <c r="S38" i="6"/>
  <c r="R38" i="6"/>
  <c r="Q38" i="6"/>
  <c r="P38" i="6"/>
  <c r="O38" i="6"/>
  <c r="S37" i="6"/>
  <c r="R37" i="6"/>
  <c r="Q37" i="6"/>
  <c r="P37" i="6"/>
  <c r="O37" i="6"/>
  <c r="S36" i="6"/>
  <c r="R36" i="6"/>
  <c r="Q36" i="6"/>
  <c r="P36" i="6"/>
  <c r="O36" i="6"/>
  <c r="S35" i="6"/>
  <c r="R35" i="6"/>
  <c r="Q35" i="6"/>
  <c r="P35" i="6"/>
  <c r="O35" i="6"/>
  <c r="S34" i="6"/>
  <c r="R34" i="6"/>
  <c r="Q34" i="6"/>
  <c r="P34" i="6"/>
  <c r="O34" i="6"/>
  <c r="S33" i="6"/>
  <c r="R33" i="6"/>
  <c r="Q33" i="6"/>
  <c r="P33" i="6"/>
  <c r="O33" i="6"/>
  <c r="S32" i="6"/>
  <c r="R32" i="6"/>
  <c r="Q32" i="6"/>
  <c r="P32" i="6"/>
  <c r="O32" i="6"/>
  <c r="S31" i="6"/>
  <c r="R31" i="6"/>
  <c r="Q31" i="6"/>
  <c r="P31" i="6"/>
  <c r="O31" i="6"/>
  <c r="S30" i="6"/>
  <c r="R30" i="6"/>
  <c r="Q30" i="6"/>
  <c r="P30" i="6"/>
  <c r="O30" i="6"/>
  <c r="S29" i="6"/>
  <c r="R29" i="6"/>
  <c r="Q29" i="6"/>
  <c r="P29" i="6"/>
  <c r="O29" i="6"/>
  <c r="S28" i="6"/>
  <c r="R28" i="6"/>
  <c r="Q28" i="6"/>
  <c r="P28" i="6"/>
  <c r="O28" i="6"/>
  <c r="S27" i="6"/>
  <c r="R27" i="6"/>
  <c r="Q27" i="6"/>
  <c r="P27" i="6"/>
  <c r="O27" i="6"/>
  <c r="S26" i="6"/>
  <c r="R26" i="6"/>
  <c r="Q26" i="6"/>
  <c r="P26" i="6"/>
  <c r="O26" i="6"/>
  <c r="S25" i="6"/>
  <c r="R25" i="6"/>
  <c r="Q25" i="6"/>
  <c r="P25" i="6"/>
  <c r="O25" i="6"/>
  <c r="S24" i="6"/>
  <c r="R24" i="6"/>
  <c r="Q24" i="6"/>
  <c r="P24" i="6"/>
  <c r="O24" i="6"/>
  <c r="S23" i="6"/>
  <c r="R23" i="6"/>
  <c r="Q23" i="6"/>
  <c r="P23" i="6"/>
  <c r="O23" i="6"/>
  <c r="S22" i="6"/>
  <c r="R22" i="6"/>
  <c r="Q22" i="6"/>
  <c r="P22" i="6"/>
  <c r="O22" i="6"/>
  <c r="S21" i="6"/>
  <c r="R21" i="6"/>
  <c r="Q21" i="6"/>
  <c r="P21" i="6"/>
  <c r="O21" i="6"/>
  <c r="S20" i="6"/>
  <c r="R20" i="6"/>
  <c r="Q20" i="6"/>
  <c r="P20" i="6"/>
  <c r="O20" i="6"/>
  <c r="S19" i="6"/>
  <c r="R19" i="6"/>
  <c r="Q19" i="6"/>
  <c r="P19" i="6"/>
  <c r="O19" i="6"/>
  <c r="S18" i="6"/>
  <c r="R18" i="6"/>
  <c r="Q18" i="6"/>
  <c r="P18" i="6"/>
  <c r="O18" i="6"/>
  <c r="S17" i="6"/>
  <c r="R17" i="6"/>
  <c r="Q17" i="6"/>
  <c r="P17" i="6"/>
  <c r="O17" i="6"/>
  <c r="S16" i="6"/>
  <c r="R16" i="6"/>
  <c r="Q16" i="6"/>
  <c r="P16" i="6"/>
  <c r="O16" i="6"/>
  <c r="S15" i="6"/>
  <c r="R15" i="6"/>
  <c r="Q15" i="6"/>
  <c r="P15" i="6"/>
  <c r="O15" i="6"/>
  <c r="S14" i="6"/>
  <c r="R14" i="6"/>
  <c r="Q14" i="6"/>
  <c r="P14" i="6"/>
  <c r="O14" i="6"/>
  <c r="S13" i="6"/>
  <c r="R13" i="6"/>
  <c r="Q13" i="6"/>
  <c r="P13" i="6"/>
  <c r="O13" i="6"/>
  <c r="S12" i="6"/>
  <c r="R12" i="6"/>
  <c r="Q12" i="6"/>
  <c r="P12" i="6"/>
  <c r="O12" i="6"/>
  <c r="S11" i="6"/>
  <c r="R11" i="6"/>
  <c r="Q11" i="6"/>
  <c r="P11" i="6"/>
  <c r="O11" i="6"/>
  <c r="S10" i="6"/>
  <c r="R10" i="6"/>
  <c r="Q10" i="6"/>
  <c r="P10" i="6"/>
  <c r="O10" i="6"/>
  <c r="S9" i="6"/>
  <c r="R9" i="6"/>
  <c r="Q9" i="6"/>
  <c r="P9" i="6"/>
  <c r="O9" i="6"/>
  <c r="S8" i="6"/>
  <c r="R8" i="6"/>
  <c r="Q8" i="6"/>
  <c r="P8" i="6"/>
  <c r="O8" i="6"/>
  <c r="S7" i="6"/>
  <c r="R7" i="6"/>
  <c r="Q7" i="6"/>
  <c r="P7" i="6"/>
  <c r="O7" i="6"/>
  <c r="S6" i="6"/>
  <c r="R6" i="6"/>
  <c r="Q6" i="6"/>
  <c r="P6" i="6"/>
  <c r="O6" i="6"/>
  <c r="S5" i="6"/>
  <c r="R5" i="6"/>
  <c r="Q5" i="6"/>
  <c r="P5" i="6"/>
  <c r="O5" i="6"/>
  <c r="S4" i="6"/>
  <c r="R4" i="6"/>
  <c r="Q4" i="6"/>
  <c r="P4" i="6"/>
  <c r="O4" i="6"/>
  <c r="S3" i="6"/>
  <c r="R3" i="6"/>
  <c r="Q3" i="6"/>
  <c r="P3" i="6"/>
  <c r="O3" i="6"/>
  <c r="S2" i="6"/>
  <c r="R2" i="6"/>
  <c r="Q2" i="6"/>
  <c r="P2" i="6"/>
  <c r="O2" i="6"/>
  <c r="O80" i="2"/>
  <c r="S82" i="5"/>
  <c r="R82" i="5"/>
  <c r="Q82" i="5"/>
  <c r="P82" i="5"/>
  <c r="O82" i="5"/>
  <c r="S81" i="5"/>
  <c r="R81" i="5"/>
  <c r="Q81" i="5"/>
  <c r="P81" i="5"/>
  <c r="O81" i="5"/>
  <c r="S80" i="5"/>
  <c r="R80" i="5"/>
  <c r="Q80" i="5"/>
  <c r="P80" i="5"/>
  <c r="O80" i="5"/>
  <c r="S79" i="5"/>
  <c r="R79" i="5"/>
  <c r="Q79" i="5"/>
  <c r="P79" i="5"/>
  <c r="O79" i="5"/>
  <c r="S78" i="5"/>
  <c r="R78" i="5"/>
  <c r="Q78" i="5"/>
  <c r="P78" i="5"/>
  <c r="O78" i="5"/>
  <c r="S77" i="5"/>
  <c r="R77" i="5"/>
  <c r="Q77" i="5"/>
  <c r="P77" i="5"/>
  <c r="O77" i="5"/>
  <c r="S76" i="5"/>
  <c r="R76" i="5"/>
  <c r="Q76" i="5"/>
  <c r="P76" i="5"/>
  <c r="O76" i="5"/>
  <c r="S75" i="5"/>
  <c r="R75" i="5"/>
  <c r="Q75" i="5"/>
  <c r="P75" i="5"/>
  <c r="O75" i="5"/>
  <c r="S74" i="5"/>
  <c r="R74" i="5"/>
  <c r="Q74" i="5"/>
  <c r="P74" i="5"/>
  <c r="O74" i="5"/>
  <c r="S73" i="5"/>
  <c r="R73" i="5"/>
  <c r="Q73" i="5"/>
  <c r="P73" i="5"/>
  <c r="O73" i="5"/>
  <c r="S72" i="5"/>
  <c r="R72" i="5"/>
  <c r="Q72" i="5"/>
  <c r="P72" i="5"/>
  <c r="O72" i="5"/>
  <c r="S71" i="5"/>
  <c r="R71" i="5"/>
  <c r="Q71" i="5"/>
  <c r="P71" i="5"/>
  <c r="O71" i="5"/>
  <c r="S70" i="5"/>
  <c r="R70" i="5"/>
  <c r="Q70" i="5"/>
  <c r="P70" i="5"/>
  <c r="O70" i="5"/>
  <c r="S69" i="5"/>
  <c r="R69" i="5"/>
  <c r="Q69" i="5"/>
  <c r="P69" i="5"/>
  <c r="O69" i="5"/>
  <c r="S68" i="5"/>
  <c r="R68" i="5"/>
  <c r="Q68" i="5"/>
  <c r="P68" i="5"/>
  <c r="O68" i="5"/>
  <c r="S67" i="5"/>
  <c r="R67" i="5"/>
  <c r="Q67" i="5"/>
  <c r="P67" i="5"/>
  <c r="O67" i="5"/>
  <c r="S66" i="5"/>
  <c r="R66" i="5"/>
  <c r="Q66" i="5"/>
  <c r="P66" i="5"/>
  <c r="O66" i="5"/>
  <c r="S65" i="5"/>
  <c r="R65" i="5"/>
  <c r="Q65" i="5"/>
  <c r="P65" i="5"/>
  <c r="O65" i="5"/>
  <c r="S64" i="5"/>
  <c r="R64" i="5"/>
  <c r="Q64" i="5"/>
  <c r="P64" i="5"/>
  <c r="O64" i="5"/>
  <c r="S63" i="5"/>
  <c r="R63" i="5"/>
  <c r="Q63" i="5"/>
  <c r="P63" i="5"/>
  <c r="O63" i="5"/>
  <c r="S62" i="5"/>
  <c r="R62" i="5"/>
  <c r="Q62" i="5"/>
  <c r="P62" i="5"/>
  <c r="O62" i="5"/>
  <c r="S61" i="5"/>
  <c r="R61" i="5"/>
  <c r="Q61" i="5"/>
  <c r="P61" i="5"/>
  <c r="O61" i="5"/>
  <c r="S60" i="5"/>
  <c r="R60" i="5"/>
  <c r="Q60" i="5"/>
  <c r="P60" i="5"/>
  <c r="O60" i="5"/>
  <c r="S59" i="5"/>
  <c r="R59" i="5"/>
  <c r="Q59" i="5"/>
  <c r="P59" i="5"/>
  <c r="O59" i="5"/>
  <c r="S58" i="5"/>
  <c r="R58" i="5"/>
  <c r="Q58" i="5"/>
  <c r="P58" i="5"/>
  <c r="O58" i="5"/>
  <c r="S57" i="5"/>
  <c r="R57" i="5"/>
  <c r="Q57" i="5"/>
  <c r="P57" i="5"/>
  <c r="O57" i="5"/>
  <c r="S56" i="5"/>
  <c r="R56" i="5"/>
  <c r="Q56" i="5"/>
  <c r="P56" i="5"/>
  <c r="O56" i="5"/>
  <c r="S55" i="5"/>
  <c r="R55" i="5"/>
  <c r="Q55" i="5"/>
  <c r="P55" i="5"/>
  <c r="O55" i="5"/>
  <c r="S54" i="5"/>
  <c r="R54" i="5"/>
  <c r="Q54" i="5"/>
  <c r="P54" i="5"/>
  <c r="O54" i="5"/>
  <c r="S53" i="5"/>
  <c r="R53" i="5"/>
  <c r="Q53" i="5"/>
  <c r="P53" i="5"/>
  <c r="O53" i="5"/>
  <c r="S52" i="5"/>
  <c r="R52" i="5"/>
  <c r="Q52" i="5"/>
  <c r="P52" i="5"/>
  <c r="O52" i="5"/>
  <c r="S51" i="5"/>
  <c r="R51" i="5"/>
  <c r="Q51" i="5"/>
  <c r="P51" i="5"/>
  <c r="O51" i="5"/>
  <c r="S50" i="5"/>
  <c r="R50" i="5"/>
  <c r="Q50" i="5"/>
  <c r="P50" i="5"/>
  <c r="O50" i="5"/>
  <c r="S49" i="5"/>
  <c r="R49" i="5"/>
  <c r="Q49" i="5"/>
  <c r="P49" i="5"/>
  <c r="O49" i="5"/>
  <c r="S48" i="5"/>
  <c r="R48" i="5"/>
  <c r="Q48" i="5"/>
  <c r="P48" i="5"/>
  <c r="O48" i="5"/>
  <c r="S47" i="5"/>
  <c r="R47" i="5"/>
  <c r="Q47" i="5"/>
  <c r="P47" i="5"/>
  <c r="O47" i="5"/>
  <c r="S46" i="5"/>
  <c r="R46" i="5"/>
  <c r="Q46" i="5"/>
  <c r="P46" i="5"/>
  <c r="O46" i="5"/>
  <c r="S45" i="5"/>
  <c r="R45" i="5"/>
  <c r="Q45" i="5"/>
  <c r="P45" i="5"/>
  <c r="O45" i="5"/>
  <c r="S44" i="5"/>
  <c r="R44" i="5"/>
  <c r="Q44" i="5"/>
  <c r="P44" i="5"/>
  <c r="O44" i="5"/>
  <c r="S43" i="5"/>
  <c r="R43" i="5"/>
  <c r="Q43" i="5"/>
  <c r="P43" i="5"/>
  <c r="O43" i="5"/>
  <c r="S42" i="5"/>
  <c r="R42" i="5"/>
  <c r="Q42" i="5"/>
  <c r="P42" i="5"/>
  <c r="O42" i="5"/>
  <c r="S41" i="5"/>
  <c r="R41" i="5"/>
  <c r="Q41" i="5"/>
  <c r="P41" i="5"/>
  <c r="O41" i="5"/>
  <c r="S40" i="5"/>
  <c r="R40" i="5"/>
  <c r="Q40" i="5"/>
  <c r="P40" i="5"/>
  <c r="O40" i="5"/>
  <c r="S39" i="5"/>
  <c r="R39" i="5"/>
  <c r="Q39" i="5"/>
  <c r="P39" i="5"/>
  <c r="O39" i="5"/>
  <c r="S38" i="5"/>
  <c r="R38" i="5"/>
  <c r="Q38" i="5"/>
  <c r="P38" i="5"/>
  <c r="O38" i="5"/>
  <c r="S37" i="5"/>
  <c r="R37" i="5"/>
  <c r="Q37" i="5"/>
  <c r="P37" i="5"/>
  <c r="O37" i="5"/>
  <c r="S36" i="5"/>
  <c r="R36" i="5"/>
  <c r="Q36" i="5"/>
  <c r="P36" i="5"/>
  <c r="O36" i="5"/>
  <c r="S35" i="5"/>
  <c r="R35" i="5"/>
  <c r="Q35" i="5"/>
  <c r="P35" i="5"/>
  <c r="O35" i="5"/>
  <c r="S34" i="5"/>
  <c r="R34" i="5"/>
  <c r="Q34" i="5"/>
  <c r="P34" i="5"/>
  <c r="O34" i="5"/>
  <c r="S33" i="5"/>
  <c r="R33" i="5"/>
  <c r="Q33" i="5"/>
  <c r="P33" i="5"/>
  <c r="O33" i="5"/>
  <c r="S32" i="5"/>
  <c r="R32" i="5"/>
  <c r="Q32" i="5"/>
  <c r="P32" i="5"/>
  <c r="O32" i="5"/>
  <c r="S31" i="5"/>
  <c r="R31" i="5"/>
  <c r="Q31" i="5"/>
  <c r="P31" i="5"/>
  <c r="O31" i="5"/>
  <c r="S30" i="5"/>
  <c r="R30" i="5"/>
  <c r="Q30" i="5"/>
  <c r="P30" i="5"/>
  <c r="O30" i="5"/>
  <c r="S29" i="5"/>
  <c r="R29" i="5"/>
  <c r="Q29" i="5"/>
  <c r="P29" i="5"/>
  <c r="O29" i="5"/>
  <c r="S28" i="5"/>
  <c r="R28" i="5"/>
  <c r="Q28" i="5"/>
  <c r="P28" i="5"/>
  <c r="O28" i="5"/>
  <c r="S27" i="5"/>
  <c r="R27" i="5"/>
  <c r="Q27" i="5"/>
  <c r="P27" i="5"/>
  <c r="O27" i="5"/>
  <c r="S26" i="5"/>
  <c r="R26" i="5"/>
  <c r="Q26" i="5"/>
  <c r="P26" i="5"/>
  <c r="O26" i="5"/>
  <c r="S25" i="5"/>
  <c r="R25" i="5"/>
  <c r="Q25" i="5"/>
  <c r="P25" i="5"/>
  <c r="O25" i="5"/>
  <c r="S24" i="5"/>
  <c r="R24" i="5"/>
  <c r="Q24" i="5"/>
  <c r="P24" i="5"/>
  <c r="O24" i="5"/>
  <c r="S23" i="5"/>
  <c r="R23" i="5"/>
  <c r="Q23" i="5"/>
  <c r="P23" i="5"/>
  <c r="O23" i="5"/>
  <c r="S22" i="5"/>
  <c r="R22" i="5"/>
  <c r="Q22" i="5"/>
  <c r="P22" i="5"/>
  <c r="O22" i="5"/>
  <c r="S21" i="5"/>
  <c r="R21" i="5"/>
  <c r="Q21" i="5"/>
  <c r="P21" i="5"/>
  <c r="O21" i="5"/>
  <c r="S20" i="5"/>
  <c r="R20" i="5"/>
  <c r="Q20" i="5"/>
  <c r="P20" i="5"/>
  <c r="O20" i="5"/>
  <c r="S19" i="5"/>
  <c r="R19" i="5"/>
  <c r="Q19" i="5"/>
  <c r="P19" i="5"/>
  <c r="O19" i="5"/>
  <c r="S18" i="5"/>
  <c r="R18" i="5"/>
  <c r="Q18" i="5"/>
  <c r="P18" i="5"/>
  <c r="O18" i="5"/>
  <c r="S17" i="5"/>
  <c r="R17" i="5"/>
  <c r="Q17" i="5"/>
  <c r="P17" i="5"/>
  <c r="O17" i="5"/>
  <c r="S16" i="5"/>
  <c r="R16" i="5"/>
  <c r="Q16" i="5"/>
  <c r="P16" i="5"/>
  <c r="O16" i="5"/>
  <c r="S15" i="5"/>
  <c r="R15" i="5"/>
  <c r="Q15" i="5"/>
  <c r="P15" i="5"/>
  <c r="O15" i="5"/>
  <c r="S14" i="5"/>
  <c r="R14" i="5"/>
  <c r="Q14" i="5"/>
  <c r="P14" i="5"/>
  <c r="O14" i="5"/>
  <c r="S13" i="5"/>
  <c r="R13" i="5"/>
  <c r="Q13" i="5"/>
  <c r="P13" i="5"/>
  <c r="O13" i="5"/>
  <c r="S12" i="5"/>
  <c r="R12" i="5"/>
  <c r="Q12" i="5"/>
  <c r="P12" i="5"/>
  <c r="O12" i="5"/>
  <c r="S11" i="5"/>
  <c r="R11" i="5"/>
  <c r="Q11" i="5"/>
  <c r="P11" i="5"/>
  <c r="O11" i="5"/>
  <c r="S10" i="5"/>
  <c r="R10" i="5"/>
  <c r="Q10" i="5"/>
  <c r="P10" i="5"/>
  <c r="O10" i="5"/>
  <c r="S9" i="5"/>
  <c r="R9" i="5"/>
  <c r="Q9" i="5"/>
  <c r="P9" i="5"/>
  <c r="O9" i="5"/>
  <c r="S8" i="5"/>
  <c r="R8" i="5"/>
  <c r="Q8" i="5"/>
  <c r="P8" i="5"/>
  <c r="O8" i="5"/>
  <c r="S7" i="5"/>
  <c r="R7" i="5"/>
  <c r="Q7" i="5"/>
  <c r="P7" i="5"/>
  <c r="O7" i="5"/>
  <c r="S6" i="5"/>
  <c r="R6" i="5"/>
  <c r="Q6" i="5"/>
  <c r="P6" i="5"/>
  <c r="O6" i="5"/>
  <c r="S5" i="5"/>
  <c r="R5" i="5"/>
  <c r="Q5" i="5"/>
  <c r="P5" i="5"/>
  <c r="O5" i="5"/>
  <c r="S4" i="5"/>
  <c r="R4" i="5"/>
  <c r="Q4" i="5"/>
  <c r="P4" i="5"/>
  <c r="O4" i="5"/>
  <c r="S3" i="5"/>
  <c r="R3" i="5"/>
  <c r="Q3" i="5"/>
  <c r="P3" i="5"/>
  <c r="O3" i="5"/>
  <c r="S2" i="5"/>
  <c r="R2" i="5"/>
  <c r="Q2" i="5"/>
  <c r="P2" i="5"/>
  <c r="O2" i="5"/>
  <c r="S82" i="4"/>
  <c r="R82" i="4"/>
  <c r="Q82" i="4"/>
  <c r="P82" i="4"/>
  <c r="O82" i="4"/>
  <c r="S81" i="4"/>
  <c r="R81" i="4"/>
  <c r="Q81" i="4"/>
  <c r="P81" i="4"/>
  <c r="O81" i="4"/>
  <c r="S80" i="4"/>
  <c r="R80" i="4"/>
  <c r="Q80" i="4"/>
  <c r="P80" i="4"/>
  <c r="O80" i="4"/>
  <c r="S79" i="4"/>
  <c r="R79" i="4"/>
  <c r="Q79" i="4"/>
  <c r="P79" i="4"/>
  <c r="O79" i="4"/>
  <c r="S78" i="4"/>
  <c r="R78" i="4"/>
  <c r="Q78" i="4"/>
  <c r="P78" i="4"/>
  <c r="O78" i="4"/>
  <c r="S77" i="4"/>
  <c r="R77" i="4"/>
  <c r="Q77" i="4"/>
  <c r="P77" i="4"/>
  <c r="O77" i="4"/>
  <c r="S76" i="4"/>
  <c r="R76" i="4"/>
  <c r="Q76" i="4"/>
  <c r="P76" i="4"/>
  <c r="O76" i="4"/>
  <c r="S75" i="4"/>
  <c r="R75" i="4"/>
  <c r="Q75" i="4"/>
  <c r="P75" i="4"/>
  <c r="O75" i="4"/>
  <c r="S74" i="4"/>
  <c r="R74" i="4"/>
  <c r="Q74" i="4"/>
  <c r="P74" i="4"/>
  <c r="O74" i="4"/>
  <c r="S73" i="4"/>
  <c r="R73" i="4"/>
  <c r="Q73" i="4"/>
  <c r="P73" i="4"/>
  <c r="O73" i="4"/>
  <c r="S72" i="4"/>
  <c r="R72" i="4"/>
  <c r="Q72" i="4"/>
  <c r="P72" i="4"/>
  <c r="O72" i="4"/>
  <c r="S71" i="4"/>
  <c r="R71" i="4"/>
  <c r="Q71" i="4"/>
  <c r="P71" i="4"/>
  <c r="O71" i="4"/>
  <c r="S70" i="4"/>
  <c r="R70" i="4"/>
  <c r="Q70" i="4"/>
  <c r="P70" i="4"/>
  <c r="O70" i="4"/>
  <c r="S69" i="4"/>
  <c r="R69" i="4"/>
  <c r="Q69" i="4"/>
  <c r="P69" i="4"/>
  <c r="O69" i="4"/>
  <c r="S68" i="4"/>
  <c r="R68" i="4"/>
  <c r="Q68" i="4"/>
  <c r="P68" i="4"/>
  <c r="O68" i="4"/>
  <c r="S67" i="4"/>
  <c r="R67" i="4"/>
  <c r="Q67" i="4"/>
  <c r="P67" i="4"/>
  <c r="O67" i="4"/>
  <c r="S66" i="4"/>
  <c r="R66" i="4"/>
  <c r="Q66" i="4"/>
  <c r="P66" i="4"/>
  <c r="O66" i="4"/>
  <c r="S65" i="4"/>
  <c r="R65" i="4"/>
  <c r="Q65" i="4"/>
  <c r="P65" i="4"/>
  <c r="O65" i="4"/>
  <c r="S64" i="4"/>
  <c r="R64" i="4"/>
  <c r="Q64" i="4"/>
  <c r="P64" i="4"/>
  <c r="O64" i="4"/>
  <c r="S63" i="4"/>
  <c r="R63" i="4"/>
  <c r="Q63" i="4"/>
  <c r="P63" i="4"/>
  <c r="O63" i="4"/>
  <c r="S62" i="4"/>
  <c r="R62" i="4"/>
  <c r="Q62" i="4"/>
  <c r="P62" i="4"/>
  <c r="O62" i="4"/>
  <c r="S61" i="4"/>
  <c r="R61" i="4"/>
  <c r="Q61" i="4"/>
  <c r="P61" i="4"/>
  <c r="O61" i="4"/>
  <c r="S60" i="4"/>
  <c r="R60" i="4"/>
  <c r="Q60" i="4"/>
  <c r="P60" i="4"/>
  <c r="O60" i="4"/>
  <c r="S59" i="4"/>
  <c r="R59" i="4"/>
  <c r="Q59" i="4"/>
  <c r="P59" i="4"/>
  <c r="O59" i="4"/>
  <c r="S58" i="4"/>
  <c r="R58" i="4"/>
  <c r="Q58" i="4"/>
  <c r="P58" i="4"/>
  <c r="O58" i="4"/>
  <c r="S57" i="4"/>
  <c r="R57" i="4"/>
  <c r="Q57" i="4"/>
  <c r="P57" i="4"/>
  <c r="O57" i="4"/>
  <c r="S56" i="4"/>
  <c r="R56" i="4"/>
  <c r="Q56" i="4"/>
  <c r="P56" i="4"/>
  <c r="O56" i="4"/>
  <c r="S55" i="4"/>
  <c r="R55" i="4"/>
  <c r="Q55" i="4"/>
  <c r="P55" i="4"/>
  <c r="O55" i="4"/>
  <c r="S54" i="4"/>
  <c r="R54" i="4"/>
  <c r="Q54" i="4"/>
  <c r="P54" i="4"/>
  <c r="O54" i="4"/>
  <c r="S53" i="4"/>
  <c r="R53" i="4"/>
  <c r="Q53" i="4"/>
  <c r="P53" i="4"/>
  <c r="O53" i="4"/>
  <c r="S52" i="4"/>
  <c r="R52" i="4"/>
  <c r="Q52" i="4"/>
  <c r="P52" i="4"/>
  <c r="O52" i="4"/>
  <c r="S51" i="4"/>
  <c r="R51" i="4"/>
  <c r="Q51" i="4"/>
  <c r="P51" i="4"/>
  <c r="O51" i="4"/>
  <c r="S50" i="4"/>
  <c r="R50" i="4"/>
  <c r="Q50" i="4"/>
  <c r="P50" i="4"/>
  <c r="O50" i="4"/>
  <c r="S49" i="4"/>
  <c r="R49" i="4"/>
  <c r="Q49" i="4"/>
  <c r="P49" i="4"/>
  <c r="O49" i="4"/>
  <c r="S48" i="4"/>
  <c r="R48" i="4"/>
  <c r="Q48" i="4"/>
  <c r="P48" i="4"/>
  <c r="O48" i="4"/>
  <c r="S47" i="4"/>
  <c r="R47" i="4"/>
  <c r="Q47" i="4"/>
  <c r="P47" i="4"/>
  <c r="O47" i="4"/>
  <c r="S46" i="4"/>
  <c r="R46" i="4"/>
  <c r="Q46" i="4"/>
  <c r="P46" i="4"/>
  <c r="O46" i="4"/>
  <c r="S45" i="4"/>
  <c r="R45" i="4"/>
  <c r="Q45" i="4"/>
  <c r="P45" i="4"/>
  <c r="O45" i="4"/>
  <c r="S44" i="4"/>
  <c r="R44" i="4"/>
  <c r="Q44" i="4"/>
  <c r="P44" i="4"/>
  <c r="O44" i="4"/>
  <c r="S43" i="4"/>
  <c r="R43" i="4"/>
  <c r="Q43" i="4"/>
  <c r="P43" i="4"/>
  <c r="O43" i="4"/>
  <c r="S42" i="4"/>
  <c r="R42" i="4"/>
  <c r="Q42" i="4"/>
  <c r="P42" i="4"/>
  <c r="O42" i="4"/>
  <c r="S41" i="4"/>
  <c r="R41" i="4"/>
  <c r="Q41" i="4"/>
  <c r="P41" i="4"/>
  <c r="O41" i="4"/>
  <c r="S40" i="4"/>
  <c r="R40" i="4"/>
  <c r="Q40" i="4"/>
  <c r="P40" i="4"/>
  <c r="O40" i="4"/>
  <c r="S39" i="4"/>
  <c r="R39" i="4"/>
  <c r="Q39" i="4"/>
  <c r="P39" i="4"/>
  <c r="O39" i="4"/>
  <c r="S38" i="4"/>
  <c r="R38" i="4"/>
  <c r="Q38" i="4"/>
  <c r="P38" i="4"/>
  <c r="O38" i="4"/>
  <c r="S37" i="4"/>
  <c r="R37" i="4"/>
  <c r="Q37" i="4"/>
  <c r="P37" i="4"/>
  <c r="O37" i="4"/>
  <c r="S36" i="4"/>
  <c r="R36" i="4"/>
  <c r="Q36" i="4"/>
  <c r="P36" i="4"/>
  <c r="O36" i="4"/>
  <c r="S35" i="4"/>
  <c r="R35" i="4"/>
  <c r="Q35" i="4"/>
  <c r="P35" i="4"/>
  <c r="O35" i="4"/>
  <c r="S34" i="4"/>
  <c r="R34" i="4"/>
  <c r="Q34" i="4"/>
  <c r="P34" i="4"/>
  <c r="O34" i="4"/>
  <c r="S33" i="4"/>
  <c r="R33" i="4"/>
  <c r="Q33" i="4"/>
  <c r="P33" i="4"/>
  <c r="O33" i="4"/>
  <c r="S32" i="4"/>
  <c r="R32" i="4"/>
  <c r="Q32" i="4"/>
  <c r="P32" i="4"/>
  <c r="O32" i="4"/>
  <c r="S31" i="4"/>
  <c r="R31" i="4"/>
  <c r="Q31" i="4"/>
  <c r="P31" i="4"/>
  <c r="O31" i="4"/>
  <c r="S30" i="4"/>
  <c r="R30" i="4"/>
  <c r="Q30" i="4"/>
  <c r="P30" i="4"/>
  <c r="O30" i="4"/>
  <c r="S29" i="4"/>
  <c r="R29" i="4"/>
  <c r="Q29" i="4"/>
  <c r="P29" i="4"/>
  <c r="O29" i="4"/>
  <c r="S28" i="4"/>
  <c r="R28" i="4"/>
  <c r="Q28" i="4"/>
  <c r="P28" i="4"/>
  <c r="O28" i="4"/>
  <c r="S27" i="4"/>
  <c r="R27" i="4"/>
  <c r="Q27" i="4"/>
  <c r="P27" i="4"/>
  <c r="O27" i="4"/>
  <c r="S26" i="4"/>
  <c r="R26" i="4"/>
  <c r="Q26" i="4"/>
  <c r="P26" i="4"/>
  <c r="O26" i="4"/>
  <c r="S25" i="4"/>
  <c r="R25" i="4"/>
  <c r="Q25" i="4"/>
  <c r="P25" i="4"/>
  <c r="O25" i="4"/>
  <c r="S24" i="4"/>
  <c r="R24" i="4"/>
  <c r="Q24" i="4"/>
  <c r="P24" i="4"/>
  <c r="O24" i="4"/>
  <c r="S23" i="4"/>
  <c r="R23" i="4"/>
  <c r="Q23" i="4"/>
  <c r="P23" i="4"/>
  <c r="O23" i="4"/>
  <c r="S22" i="4"/>
  <c r="R22" i="4"/>
  <c r="Q22" i="4"/>
  <c r="P22" i="4"/>
  <c r="O22" i="4"/>
  <c r="S21" i="4"/>
  <c r="R21" i="4"/>
  <c r="Q21" i="4"/>
  <c r="P21" i="4"/>
  <c r="O21" i="4"/>
  <c r="S20" i="4"/>
  <c r="R20" i="4"/>
  <c r="Q20" i="4"/>
  <c r="P20" i="4"/>
  <c r="O20" i="4"/>
  <c r="S19" i="4"/>
  <c r="R19" i="4"/>
  <c r="Q19" i="4"/>
  <c r="P19" i="4"/>
  <c r="O19" i="4"/>
  <c r="S18" i="4"/>
  <c r="R18" i="4"/>
  <c r="Q18" i="4"/>
  <c r="P18" i="4"/>
  <c r="O18" i="4"/>
  <c r="S17" i="4"/>
  <c r="R17" i="4"/>
  <c r="Q17" i="4"/>
  <c r="P17" i="4"/>
  <c r="O17" i="4"/>
  <c r="S16" i="4"/>
  <c r="R16" i="4"/>
  <c r="Q16" i="4"/>
  <c r="P16" i="4"/>
  <c r="O16" i="4"/>
  <c r="S15" i="4"/>
  <c r="R15" i="4"/>
  <c r="Q15" i="4"/>
  <c r="P15" i="4"/>
  <c r="O15" i="4"/>
  <c r="S14" i="4"/>
  <c r="R14" i="4"/>
  <c r="Q14" i="4"/>
  <c r="P14" i="4"/>
  <c r="O14" i="4"/>
  <c r="S13" i="4"/>
  <c r="R13" i="4"/>
  <c r="Q13" i="4"/>
  <c r="P13" i="4"/>
  <c r="O13" i="4"/>
  <c r="S12" i="4"/>
  <c r="R12" i="4"/>
  <c r="Q12" i="4"/>
  <c r="P12" i="4"/>
  <c r="O12" i="4"/>
  <c r="S11" i="4"/>
  <c r="R11" i="4"/>
  <c r="Q11" i="4"/>
  <c r="P11" i="4"/>
  <c r="O11" i="4"/>
  <c r="S10" i="4"/>
  <c r="R10" i="4"/>
  <c r="Q10" i="4"/>
  <c r="P10" i="4"/>
  <c r="O10" i="4"/>
  <c r="S9" i="4"/>
  <c r="R9" i="4"/>
  <c r="Q9" i="4"/>
  <c r="P9" i="4"/>
  <c r="O9" i="4"/>
  <c r="S8" i="4"/>
  <c r="R8" i="4"/>
  <c r="Q8" i="4"/>
  <c r="P8" i="4"/>
  <c r="O8" i="4"/>
  <c r="S7" i="4"/>
  <c r="R7" i="4"/>
  <c r="Q7" i="4"/>
  <c r="P7" i="4"/>
  <c r="O7" i="4"/>
  <c r="S6" i="4"/>
  <c r="R6" i="4"/>
  <c r="Q6" i="4"/>
  <c r="P6" i="4"/>
  <c r="O6" i="4"/>
  <c r="S5" i="4"/>
  <c r="R5" i="4"/>
  <c r="Q5" i="4"/>
  <c r="P5" i="4"/>
  <c r="O5" i="4"/>
  <c r="S4" i="4"/>
  <c r="R4" i="4"/>
  <c r="Q4" i="4"/>
  <c r="P4" i="4"/>
  <c r="O4" i="4"/>
  <c r="S3" i="4"/>
  <c r="R3" i="4"/>
  <c r="Q3" i="4"/>
  <c r="P3" i="4"/>
  <c r="O3" i="4"/>
  <c r="S2" i="4"/>
  <c r="R2" i="4"/>
  <c r="Q2" i="4"/>
  <c r="P2" i="4"/>
  <c r="O2" i="4"/>
  <c r="S82" i="3"/>
  <c r="R82" i="3"/>
  <c r="Q82" i="3"/>
  <c r="P82" i="3"/>
  <c r="O82" i="3"/>
  <c r="S81" i="3"/>
  <c r="R81" i="3"/>
  <c r="Q81" i="3"/>
  <c r="P81" i="3"/>
  <c r="O81" i="3"/>
  <c r="S80" i="3"/>
  <c r="R80" i="3"/>
  <c r="Q80" i="3"/>
  <c r="P80" i="3"/>
  <c r="O80" i="3"/>
  <c r="S79" i="3"/>
  <c r="R79" i="3"/>
  <c r="Q79" i="3"/>
  <c r="P79" i="3"/>
  <c r="O79" i="3"/>
  <c r="S78" i="3"/>
  <c r="R78" i="3"/>
  <c r="Q78" i="3"/>
  <c r="P78" i="3"/>
  <c r="O78" i="3"/>
  <c r="S77" i="3"/>
  <c r="R77" i="3"/>
  <c r="Q77" i="3"/>
  <c r="P77" i="3"/>
  <c r="O77" i="3"/>
  <c r="S76" i="3"/>
  <c r="R76" i="3"/>
  <c r="Q76" i="3"/>
  <c r="P76" i="3"/>
  <c r="O76" i="3"/>
  <c r="S75" i="3"/>
  <c r="R75" i="3"/>
  <c r="Q75" i="3"/>
  <c r="P75" i="3"/>
  <c r="O75" i="3"/>
  <c r="S74" i="3"/>
  <c r="R74" i="3"/>
  <c r="Q74" i="3"/>
  <c r="P74" i="3"/>
  <c r="O74" i="3"/>
  <c r="S73" i="3"/>
  <c r="R73" i="3"/>
  <c r="Q73" i="3"/>
  <c r="P73" i="3"/>
  <c r="O73" i="3"/>
  <c r="S72" i="3"/>
  <c r="R72" i="3"/>
  <c r="Q72" i="3"/>
  <c r="P72" i="3"/>
  <c r="O72" i="3"/>
  <c r="S71" i="3"/>
  <c r="R71" i="3"/>
  <c r="Q71" i="3"/>
  <c r="P71" i="3"/>
  <c r="O71" i="3"/>
  <c r="S70" i="3"/>
  <c r="R70" i="3"/>
  <c r="Q70" i="3"/>
  <c r="P70" i="3"/>
  <c r="O70" i="3"/>
  <c r="S69" i="3"/>
  <c r="R69" i="3"/>
  <c r="Q69" i="3"/>
  <c r="P69" i="3"/>
  <c r="O69" i="3"/>
  <c r="S68" i="3"/>
  <c r="R68" i="3"/>
  <c r="Q68" i="3"/>
  <c r="P68" i="3"/>
  <c r="O68" i="3"/>
  <c r="S67" i="3"/>
  <c r="R67" i="3"/>
  <c r="Q67" i="3"/>
  <c r="P67" i="3"/>
  <c r="O67" i="3"/>
  <c r="S66" i="3"/>
  <c r="R66" i="3"/>
  <c r="Q66" i="3"/>
  <c r="P66" i="3"/>
  <c r="O66" i="3"/>
  <c r="S65" i="3"/>
  <c r="R65" i="3"/>
  <c r="Q65" i="3"/>
  <c r="P65" i="3"/>
  <c r="O65" i="3"/>
  <c r="S64" i="3"/>
  <c r="R64" i="3"/>
  <c r="Q64" i="3"/>
  <c r="P64" i="3"/>
  <c r="O64" i="3"/>
  <c r="S63" i="3"/>
  <c r="R63" i="3"/>
  <c r="Q63" i="3"/>
  <c r="P63" i="3"/>
  <c r="O63" i="3"/>
  <c r="S62" i="3"/>
  <c r="R62" i="3"/>
  <c r="Q62" i="3"/>
  <c r="P62" i="3"/>
  <c r="O62" i="3"/>
  <c r="S61" i="3"/>
  <c r="R61" i="3"/>
  <c r="Q61" i="3"/>
  <c r="P61" i="3"/>
  <c r="O61" i="3"/>
  <c r="S60" i="3"/>
  <c r="R60" i="3"/>
  <c r="Q60" i="3"/>
  <c r="P60" i="3"/>
  <c r="O60" i="3"/>
  <c r="S59" i="3"/>
  <c r="R59" i="3"/>
  <c r="Q59" i="3"/>
  <c r="P59" i="3"/>
  <c r="O59" i="3"/>
  <c r="S58" i="3"/>
  <c r="R58" i="3"/>
  <c r="Q58" i="3"/>
  <c r="P58" i="3"/>
  <c r="O58" i="3"/>
  <c r="S57" i="3"/>
  <c r="R57" i="3"/>
  <c r="Q57" i="3"/>
  <c r="P57" i="3"/>
  <c r="O57" i="3"/>
  <c r="S56" i="3"/>
  <c r="R56" i="3"/>
  <c r="Q56" i="3"/>
  <c r="P56" i="3"/>
  <c r="O56" i="3"/>
  <c r="S55" i="3"/>
  <c r="R55" i="3"/>
  <c r="Q55" i="3"/>
  <c r="P55" i="3"/>
  <c r="O55" i="3"/>
  <c r="S54" i="3"/>
  <c r="R54" i="3"/>
  <c r="Q54" i="3"/>
  <c r="P54" i="3"/>
  <c r="O54" i="3"/>
  <c r="S53" i="3"/>
  <c r="R53" i="3"/>
  <c r="Q53" i="3"/>
  <c r="P53" i="3"/>
  <c r="O53" i="3"/>
  <c r="S52" i="3"/>
  <c r="R52" i="3"/>
  <c r="Q52" i="3"/>
  <c r="P52" i="3"/>
  <c r="O52" i="3"/>
  <c r="S51" i="3"/>
  <c r="R51" i="3"/>
  <c r="Q51" i="3"/>
  <c r="P51" i="3"/>
  <c r="O51" i="3"/>
  <c r="S50" i="3"/>
  <c r="R50" i="3"/>
  <c r="Q50" i="3"/>
  <c r="P50" i="3"/>
  <c r="O50" i="3"/>
  <c r="S49" i="3"/>
  <c r="R49" i="3"/>
  <c r="Q49" i="3"/>
  <c r="P49" i="3"/>
  <c r="O49" i="3"/>
  <c r="S48" i="3"/>
  <c r="R48" i="3"/>
  <c r="Q48" i="3"/>
  <c r="P48" i="3"/>
  <c r="O48" i="3"/>
  <c r="S47" i="3"/>
  <c r="R47" i="3"/>
  <c r="Q47" i="3"/>
  <c r="P47" i="3"/>
  <c r="O47" i="3"/>
  <c r="S46" i="3"/>
  <c r="R46" i="3"/>
  <c r="Q46" i="3"/>
  <c r="P46" i="3"/>
  <c r="O46" i="3"/>
  <c r="S45" i="3"/>
  <c r="R45" i="3"/>
  <c r="Q45" i="3"/>
  <c r="P45" i="3"/>
  <c r="O45" i="3"/>
  <c r="S44" i="3"/>
  <c r="R44" i="3"/>
  <c r="Q44" i="3"/>
  <c r="P44" i="3"/>
  <c r="O44" i="3"/>
  <c r="S43" i="3"/>
  <c r="R43" i="3"/>
  <c r="Q43" i="3"/>
  <c r="P43" i="3"/>
  <c r="O43" i="3"/>
  <c r="S42" i="3"/>
  <c r="R42" i="3"/>
  <c r="Q42" i="3"/>
  <c r="P42" i="3"/>
  <c r="O42" i="3"/>
  <c r="S41" i="3"/>
  <c r="R41" i="3"/>
  <c r="Q41" i="3"/>
  <c r="P41" i="3"/>
  <c r="O41" i="3"/>
  <c r="S40" i="3"/>
  <c r="R40" i="3"/>
  <c r="Q40" i="3"/>
  <c r="P40" i="3"/>
  <c r="O40" i="3"/>
  <c r="S39" i="3"/>
  <c r="R39" i="3"/>
  <c r="Q39" i="3"/>
  <c r="P39" i="3"/>
  <c r="O39" i="3"/>
  <c r="S38" i="3"/>
  <c r="R38" i="3"/>
  <c r="Q38" i="3"/>
  <c r="P38" i="3"/>
  <c r="O38" i="3"/>
  <c r="S37" i="3"/>
  <c r="R37" i="3"/>
  <c r="Q37" i="3"/>
  <c r="P37" i="3"/>
  <c r="O37" i="3"/>
  <c r="S36" i="3"/>
  <c r="R36" i="3"/>
  <c r="Q36" i="3"/>
  <c r="P36" i="3"/>
  <c r="O36" i="3"/>
  <c r="S35" i="3"/>
  <c r="R35" i="3"/>
  <c r="Q35" i="3"/>
  <c r="P35" i="3"/>
  <c r="O35" i="3"/>
  <c r="S34" i="3"/>
  <c r="R34" i="3"/>
  <c r="Q34" i="3"/>
  <c r="P34" i="3"/>
  <c r="O34" i="3"/>
  <c r="S33" i="3"/>
  <c r="R33" i="3"/>
  <c r="Q33" i="3"/>
  <c r="P33" i="3"/>
  <c r="O33" i="3"/>
  <c r="S32" i="3"/>
  <c r="R32" i="3"/>
  <c r="Q32" i="3"/>
  <c r="P32" i="3"/>
  <c r="O32" i="3"/>
  <c r="S31" i="3"/>
  <c r="R31" i="3"/>
  <c r="Q31" i="3"/>
  <c r="P31" i="3"/>
  <c r="O31" i="3"/>
  <c r="S30" i="3"/>
  <c r="R30" i="3"/>
  <c r="Q30" i="3"/>
  <c r="P30" i="3"/>
  <c r="O30" i="3"/>
  <c r="S29" i="3"/>
  <c r="R29" i="3"/>
  <c r="Q29" i="3"/>
  <c r="P29" i="3"/>
  <c r="O29" i="3"/>
  <c r="S28" i="3"/>
  <c r="R28" i="3"/>
  <c r="Q28" i="3"/>
  <c r="P28" i="3"/>
  <c r="O28" i="3"/>
  <c r="S27" i="3"/>
  <c r="R27" i="3"/>
  <c r="Q27" i="3"/>
  <c r="P27" i="3"/>
  <c r="O27" i="3"/>
  <c r="S26" i="3"/>
  <c r="R26" i="3"/>
  <c r="Q26" i="3"/>
  <c r="P26" i="3"/>
  <c r="O26" i="3"/>
  <c r="S25" i="3"/>
  <c r="R25" i="3"/>
  <c r="Q25" i="3"/>
  <c r="P25" i="3"/>
  <c r="O25" i="3"/>
  <c r="S24" i="3"/>
  <c r="R24" i="3"/>
  <c r="Q24" i="3"/>
  <c r="P24" i="3"/>
  <c r="O24" i="3"/>
  <c r="S23" i="3"/>
  <c r="R23" i="3"/>
  <c r="Q23" i="3"/>
  <c r="P23" i="3"/>
  <c r="O23" i="3"/>
  <c r="S22" i="3"/>
  <c r="R22" i="3"/>
  <c r="Q22" i="3"/>
  <c r="P22" i="3"/>
  <c r="O22" i="3"/>
  <c r="S21" i="3"/>
  <c r="R21" i="3"/>
  <c r="Q21" i="3"/>
  <c r="P21" i="3"/>
  <c r="O21" i="3"/>
  <c r="S20" i="3"/>
  <c r="R20" i="3"/>
  <c r="Q20" i="3"/>
  <c r="P20" i="3"/>
  <c r="O20" i="3"/>
  <c r="S19" i="3"/>
  <c r="R19" i="3"/>
  <c r="Q19" i="3"/>
  <c r="P19" i="3"/>
  <c r="O19" i="3"/>
  <c r="S18" i="3"/>
  <c r="R18" i="3"/>
  <c r="Q18" i="3"/>
  <c r="P18" i="3"/>
  <c r="O18" i="3"/>
  <c r="S17" i="3"/>
  <c r="R17" i="3"/>
  <c r="Q17" i="3"/>
  <c r="P17" i="3"/>
  <c r="O17" i="3"/>
  <c r="S16" i="3"/>
  <c r="R16" i="3"/>
  <c r="Q16" i="3"/>
  <c r="P16" i="3"/>
  <c r="O16" i="3"/>
  <c r="S15" i="3"/>
  <c r="R15" i="3"/>
  <c r="Q15" i="3"/>
  <c r="P15" i="3"/>
  <c r="O15" i="3"/>
  <c r="S14" i="3"/>
  <c r="R14" i="3"/>
  <c r="Q14" i="3"/>
  <c r="P14" i="3"/>
  <c r="O14" i="3"/>
  <c r="S13" i="3"/>
  <c r="R13" i="3"/>
  <c r="Q13" i="3"/>
  <c r="P13" i="3"/>
  <c r="O13" i="3"/>
  <c r="S12" i="3"/>
  <c r="R12" i="3"/>
  <c r="Q12" i="3"/>
  <c r="P12" i="3"/>
  <c r="O12" i="3"/>
  <c r="S11" i="3"/>
  <c r="R11" i="3"/>
  <c r="Q11" i="3"/>
  <c r="P11" i="3"/>
  <c r="O11" i="3"/>
  <c r="S10" i="3"/>
  <c r="R10" i="3"/>
  <c r="Q10" i="3"/>
  <c r="P10" i="3"/>
  <c r="O10" i="3"/>
  <c r="S9" i="3"/>
  <c r="R9" i="3"/>
  <c r="Q9" i="3"/>
  <c r="P9" i="3"/>
  <c r="O9" i="3"/>
  <c r="S8" i="3"/>
  <c r="R8" i="3"/>
  <c r="Q8" i="3"/>
  <c r="P8" i="3"/>
  <c r="O8" i="3"/>
  <c r="S7" i="3"/>
  <c r="R7" i="3"/>
  <c r="Q7" i="3"/>
  <c r="P7" i="3"/>
  <c r="O7" i="3"/>
  <c r="S6" i="3"/>
  <c r="R6" i="3"/>
  <c r="Q6" i="3"/>
  <c r="P6" i="3"/>
  <c r="O6" i="3"/>
  <c r="S5" i="3"/>
  <c r="R5" i="3"/>
  <c r="Q5" i="3"/>
  <c r="P5" i="3"/>
  <c r="O5" i="3"/>
  <c r="S4" i="3"/>
  <c r="R4" i="3"/>
  <c r="Q4" i="3"/>
  <c r="P4" i="3"/>
  <c r="O4" i="3"/>
  <c r="S3" i="3"/>
  <c r="R3" i="3"/>
  <c r="Q3" i="3"/>
  <c r="P3" i="3"/>
  <c r="O3" i="3"/>
  <c r="S2" i="3"/>
  <c r="R2" i="3"/>
  <c r="Q2" i="3"/>
  <c r="P2" i="3"/>
  <c r="O2" i="3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S79" i="2"/>
  <c r="R79" i="2"/>
  <c r="Q79" i="2"/>
  <c r="P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S75" i="2"/>
  <c r="R75" i="2"/>
  <c r="Q75" i="2"/>
  <c r="P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S71" i="2"/>
  <c r="R71" i="2"/>
  <c r="Q71" i="2"/>
  <c r="P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S67" i="2"/>
  <c r="R67" i="2"/>
  <c r="Q67" i="2"/>
  <c r="P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S63" i="2"/>
  <c r="R63" i="2"/>
  <c r="Q63" i="2"/>
  <c r="P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S59" i="2"/>
  <c r="R59" i="2"/>
  <c r="Q59" i="2"/>
  <c r="P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S55" i="2"/>
  <c r="R55" i="2"/>
  <c r="Q55" i="2"/>
  <c r="P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S51" i="2"/>
  <c r="R51" i="2"/>
  <c r="Q51" i="2"/>
  <c r="P51" i="2"/>
  <c r="S50" i="2"/>
  <c r="R50" i="2"/>
  <c r="Q50" i="2"/>
  <c r="P50" i="2"/>
  <c r="O50" i="2"/>
  <c r="S49" i="2"/>
  <c r="R49" i="2"/>
  <c r="Q49" i="2"/>
  <c r="P49" i="2"/>
  <c r="O49" i="2"/>
  <c r="S48" i="2"/>
  <c r="R48" i="2"/>
  <c r="Q48" i="2"/>
  <c r="P48" i="2"/>
  <c r="S47" i="2"/>
  <c r="R47" i="2"/>
  <c r="Q47" i="2"/>
  <c r="P47" i="2"/>
  <c r="S46" i="2"/>
  <c r="R46" i="2"/>
  <c r="Q46" i="2"/>
  <c r="P46" i="2"/>
  <c r="O46" i="2"/>
  <c r="S45" i="2"/>
  <c r="R45" i="2"/>
  <c r="Q45" i="2"/>
  <c r="P45" i="2"/>
  <c r="O45" i="2"/>
  <c r="S44" i="2"/>
  <c r="R44" i="2"/>
  <c r="Q44" i="2"/>
  <c r="P44" i="2"/>
  <c r="S43" i="2"/>
  <c r="R43" i="2"/>
  <c r="Q43" i="2"/>
  <c r="P43" i="2"/>
  <c r="S42" i="2"/>
  <c r="R42" i="2"/>
  <c r="Q42" i="2"/>
  <c r="P42" i="2"/>
  <c r="O42" i="2"/>
  <c r="S41" i="2"/>
  <c r="R41" i="2"/>
  <c r="Q41" i="2"/>
  <c r="P41" i="2"/>
  <c r="O41" i="2"/>
  <c r="S40" i="2"/>
  <c r="R40" i="2"/>
  <c r="Q40" i="2"/>
  <c r="P40" i="2"/>
  <c r="S39" i="2"/>
  <c r="R39" i="2"/>
  <c r="Q39" i="2"/>
  <c r="P39" i="2"/>
  <c r="S38" i="2"/>
  <c r="R38" i="2"/>
  <c r="Q38" i="2"/>
  <c r="P38" i="2"/>
  <c r="O38" i="2"/>
  <c r="S37" i="2"/>
  <c r="R37" i="2"/>
  <c r="Q37" i="2"/>
  <c r="P37" i="2"/>
  <c r="O37" i="2"/>
  <c r="S36" i="2"/>
  <c r="R36" i="2"/>
  <c r="Q36" i="2"/>
  <c r="P36" i="2"/>
  <c r="S35" i="2"/>
  <c r="R35" i="2"/>
  <c r="Q35" i="2"/>
  <c r="P35" i="2"/>
  <c r="S34" i="2"/>
  <c r="R34" i="2"/>
  <c r="Q34" i="2"/>
  <c r="P34" i="2"/>
  <c r="O34" i="2"/>
  <c r="S33" i="2"/>
  <c r="R33" i="2"/>
  <c r="Q33" i="2"/>
  <c r="P33" i="2"/>
  <c r="O33" i="2"/>
  <c r="S32" i="2"/>
  <c r="R32" i="2"/>
  <c r="Q32" i="2"/>
  <c r="P32" i="2"/>
  <c r="S31" i="2"/>
  <c r="R31" i="2"/>
  <c r="Q31" i="2"/>
  <c r="P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S27" i="2"/>
  <c r="R27" i="2"/>
  <c r="Q27" i="2"/>
  <c r="P27" i="2"/>
  <c r="S26" i="2"/>
  <c r="R26" i="2"/>
  <c r="Q26" i="2"/>
  <c r="P26" i="2"/>
  <c r="O26" i="2"/>
  <c r="S25" i="2"/>
  <c r="R25" i="2"/>
  <c r="Q25" i="2"/>
  <c r="P25" i="2"/>
  <c r="O25" i="2"/>
  <c r="S24" i="2"/>
  <c r="R24" i="2"/>
  <c r="Q24" i="2"/>
  <c r="P24" i="2"/>
  <c r="S23" i="2"/>
  <c r="R23" i="2"/>
  <c r="Q23" i="2"/>
  <c r="P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S19" i="2"/>
  <c r="R19" i="2"/>
  <c r="Q19" i="2"/>
  <c r="P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S15" i="2"/>
  <c r="R15" i="2"/>
  <c r="Q15" i="2"/>
  <c r="P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S11" i="2"/>
  <c r="R11" i="2"/>
  <c r="Q11" i="2"/>
  <c r="P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S7" i="2"/>
  <c r="R7" i="2"/>
  <c r="Q7" i="2"/>
  <c r="P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S3" i="2"/>
  <c r="R3" i="2"/>
  <c r="Q3" i="2"/>
  <c r="P3" i="2"/>
  <c r="S2" i="2"/>
  <c r="R2" i="2"/>
  <c r="Q2" i="2"/>
  <c r="P2" i="2"/>
  <c r="O2" i="2"/>
  <c r="S78" i="1"/>
  <c r="S79" i="1"/>
  <c r="S80" i="1"/>
  <c r="S81" i="1"/>
  <c r="S82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76" i="1"/>
  <c r="R77" i="1"/>
  <c r="R78" i="1"/>
  <c r="R79" i="1"/>
  <c r="R80" i="1"/>
  <c r="R81" i="1"/>
  <c r="R82" i="1"/>
  <c r="R65" i="1"/>
  <c r="R66" i="1"/>
  <c r="R67" i="1"/>
  <c r="R68" i="1"/>
  <c r="R69" i="1"/>
  <c r="R70" i="1"/>
  <c r="R71" i="1"/>
  <c r="R72" i="1"/>
  <c r="R73" i="1"/>
  <c r="R74" i="1"/>
  <c r="R75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71" i="1"/>
  <c r="Q72" i="1"/>
  <c r="Q73" i="1"/>
  <c r="Q74" i="1"/>
  <c r="Q75" i="1"/>
  <c r="Q76" i="1"/>
  <c r="Q77" i="1"/>
  <c r="Q78" i="1"/>
  <c r="Q79" i="1"/>
  <c r="Q80" i="1"/>
  <c r="Q81" i="1"/>
  <c r="Q82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78" i="1"/>
  <c r="P79" i="1"/>
  <c r="P80" i="1"/>
  <c r="P81" i="1"/>
  <c r="P82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R2" i="1"/>
  <c r="Q2" i="1"/>
  <c r="P2" i="1"/>
  <c r="O82" i="1"/>
  <c r="O77" i="1"/>
  <c r="O78" i="1"/>
  <c r="O79" i="1"/>
  <c r="O80" i="1"/>
  <c r="O81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2" l="1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4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</calcChain>
</file>

<file path=xl/sharedStrings.xml><?xml version="1.0" encoding="utf-8"?>
<sst xmlns="http://schemas.openxmlformats.org/spreadsheetml/2006/main" count="2072" uniqueCount="104">
  <si>
    <t>limite_lon_inf</t>
  </si>
  <si>
    <t>limite_lon_sup</t>
  </si>
  <si>
    <t>limite_lat_inf</t>
  </si>
  <si>
    <t>limite_lat_sup</t>
  </si>
  <si>
    <t>cuadrante</t>
  </si>
  <si>
    <t>lat_punto_medio</t>
  </si>
  <si>
    <t>lon_punto_medio</t>
  </si>
  <si>
    <t>num_calles_totales</t>
  </si>
  <si>
    <t>num_calles_senso</t>
  </si>
  <si>
    <t>idtas_sensor_en_cuadrante</t>
  </si>
  <si>
    <t>media_dista_tramo</t>
  </si>
  <si>
    <t>flujo_medido</t>
  </si>
  <si>
    <t>flujo_medio</t>
  </si>
  <si>
    <t>CO_real</t>
  </si>
  <si>
    <t>VOC_real</t>
  </si>
  <si>
    <t>NOX_real</t>
  </si>
  <si>
    <t>PM_real</t>
  </si>
  <si>
    <t>[]</t>
  </si>
  <si>
    <t>[670. 671.]</t>
  </si>
  <si>
    <t>[953. 662. 931. 952. 954. 933.]</t>
  </si>
  <si>
    <t>[237. 238. 234. 233. 259. 241.]</t>
  </si>
  <si>
    <t>[981. 483. 482.]</t>
  </si>
  <si>
    <t>[1014. 1017.]</t>
  </si>
  <si>
    <t>[ 678.  666.  674.  668.  667.  680. 1368.  663.  664. 1046. 1330. 1413.
 1412. 1123. 1377. 1379.  679. 1417. 1364. 1414. 1416.  506. 1418. 1420.
 1369.]</t>
  </si>
  <si>
    <t>[ 193.  191.  194.  945.  935.  188.  938.  672.  665.  184.  940. 1381.
 1380. 1383. 1382. 1384.  164. 1387.  163.  165.  176.  175.  197.  179.
  177. 1389.  182.  183.  215.  166.  160.  173.  172. 1302.  185.  941.
  948.  947.  168.  187.  192. 1452.  946.  181.  167.  942.  669.]</t>
  </si>
  <si>
    <t>[ 967.  962.  251.  244.  239.  249. 1463.  985.  959.  216.  214.  961.
  210.  207.  222. 1465. 1466.  982.  245.  256.  242.  213.  212.  223.
  243.  246.  247.  218.  232.  231.]</t>
  </si>
  <si>
    <t>[ 963.  964.  960.  477.  479. 1464.  986.  481.  478.  968.  969.  972.
  974.  958.  983. 1023.  474.  976.  975.  480.]</t>
  </si>
  <si>
    <t>[ 997.  999.  998. 1013. 1003.  994.  995. 1022. 1001. 1012. 1021. 1010.
  282. 1009.  725. 1018. 1016.  484.  721.  722.  724.  723.]</t>
  </si>
  <si>
    <t>[ 729. 1261. 1260. 1259.]</t>
  </si>
  <si>
    <t>[1048. 1047. 1050. 1056. 1053. 1126. 1107. 1052. 1071. 1122.]</t>
  </si>
  <si>
    <t>[ 154.  141. 1462.  509.  512.  513.  514.  511.  515.  152.  510.  505.]</t>
  </si>
  <si>
    <t>[  78.    6.  708.  208.  144.  153.  155.  146.  156.  143.  159.  224.
  219.  201.  225.  147.  199.  198. 1460.  145.  158.  157.  217.  202.
  195.  171.]</t>
  </si>
  <si>
    <t>[ 707.   23.  226.  690.  684.  689.  685.  709.  697.  698.  716.  683.
  206.  221.  253. 1440.  203.  227. 1155. 1360.  696.]</t>
  </si>
  <si>
    <t>[ 686.  280.  274.  261.  275.  288.  699.  287.  278.  285.  277.  265.
 1481.  279.  712.  701.  703. 1103.  263.  290.]</t>
  </si>
  <si>
    <t>[ 344.  266.  267.  720.  264.  268.  728.  719. 1137. 1134. 1257.  351.
  359. 1343.  352. 1133. 1135. 1131. 1132.  283.  718.]</t>
  </si>
  <si>
    <t>[1262. 1263. 1041. 1040. 1161. 1163. 1166. 1171. 1167. 1164. 1258. 1396.]</t>
  </si>
  <si>
    <t>[1066. 1065. 1062. 1153. 1061. 1438. 1344. 1078. 1063. 1072. 1424.  659.]</t>
  </si>
  <si>
    <t>[ 608.  606.  131.  626.  622.  128.  108.  112.  123.  149.  127.  639.
  642.  640.  643.  652.  645.  647. 1347.  649.  648.  628.  607.  638.
  627.  637.  625.  630.  109.  657.  658.  656.  655.  654.  644.  653.
  651.  650.]</t>
  </si>
  <si>
    <t>[1489.   55.   60.   61.   53.   57.   70.   56. 1112.   76.   74.   75.
   73.  136.  139.  138.   47. 1143.   67.  137.  125.  120.  118.  129.
  133.  116.  126.  140.   65.   82.  117.  115.  132.  114.   58.  113.
 1309.]</t>
  </si>
  <si>
    <t>[1.400e+01 7.000e+00 8.000e+00 1.098e+03 1.600e+01 1.700e+01 1.099e+03
 1.469e+03 2.600e+01 1.000e+00 1.000e+01 9.000e+00 1.100e+01 3.000e+01
 6.200e+01 2.900e+01 5.400e+01 2.800e+01 1.300e+01 3.800e+01 3.300e+01
 4.800e+01 4.000e+01 4.400e+01 3.400e+01 4.300e+01 2.100e+01 1.800e+01
 2.200e+01 1.900e+01 3.000e+00 1.487e+03 4.200e+01 3.700e+01 4.100e+01]</t>
  </si>
  <si>
    <t>[  49.  408.   46.   45.   39.  298.  299.  297.  302.  364.  305.  392.
  306.  309.  304. 1411.  381.  312.  390. 1433.  316.  368.  295. 1513.
  294.  314.  315.  328.  343.  329.  341.  325.  320.  340.  339.  336.
  321.  342.  291. 1512.  372.  377.  318.  323.]</t>
  </si>
  <si>
    <t>[ 387.  384.  358.  360.  346.  327.  319.  354.  993.  356.  347.  353.
 1269.  345. 1104. 1274. 1294. 1268. 1266. 1267. 1270.]</t>
  </si>
  <si>
    <t>[1162. 1172. 1176. 1175. 1177.  992. 1174.  988.]</t>
  </si>
  <si>
    <t>[1067.]</t>
  </si>
  <si>
    <t>[1068.  927. 1306. 1111.  596.  587. 1305.  597.  595.  604.  615.  599.
  612. 1523.  605. 1524. 1519.  603.  601. 1255. 1253. 1064.]</t>
  </si>
  <si>
    <t>[1146.   91.  106.   97.  103.  105.  589.  585.  104. 1376.   93.   95.
   99.  440.  448.  453.  438. 1238.   92.   90.  594.  610.  611.  122.
  124. 1345. 1100.   87.   89.   88.   72. 1308.   52.   84.  119. 1239.
 1240. 1221. 1210.  566.]</t>
  </si>
  <si>
    <t>[  36.   32.  424.   35.  456.  426.   69.   77.   71.  404.  401.  403.
  451.  399.  443.  429.  427.  428.   94.  449.  430. 1147. 1148.   66.
  420. 1346.  418.  419.  407.  415.  412.  416.  445.  402.  442.  450.
  446.  452.  459.  455.  433.  434.]</t>
  </si>
  <si>
    <t>[395. 410. 397. 388. 378. 374. 367. 383. 375. 376. 763. 417. 406. 396.
 744. 731. 398. 764. 753. 411. 732. 413. 379. 422. 733. 758. 760. 756.
 757. 755. 751. 754. 752. 750. 749. 748. 746. 745. 382. 747. 735. 759.]</t>
  </si>
  <si>
    <t>[1182. 1130. 1124. 1293. 1450. 1181. 1292. 1273.  365. 1272. 1265. 1271.
  761.  373.  363.  393.]</t>
  </si>
  <si>
    <t>[1170. 1178. 1180. 1295.]</t>
  </si>
  <si>
    <t>[1301. 1109. 1327. 1304. 1120. 1039. 1326. 1027. 1118. 1204.  926.  593.
 1303.]</t>
  </si>
  <si>
    <t>[1033. 1028. 1026. 1215. 1211. 1298. 1141. 1216. 1025. 1119. 1217. 1212.
 1038.  586.  588.  591.  573. 1142. 1299.  581.  576. 1242.  583.  572.
 1237. 1222.  472. 1223.  470.  471.  503. 1472. 1244. 1235. 1233. 1234.
 1218.]</t>
  </si>
  <si>
    <t>[ 553.  551.  530. 1427.  549.  531.  532.  548.  454.  444.  525.  557.
  441.  435.  550.  547.  546.  542.  544.  545.  543. 1511.  541.  540.
  535.  538.  537.  536.  556.  539.  577. 1449.  490. 1108.  485.  488.
  529.  489.  492.  555. 1150.]</t>
  </si>
  <si>
    <t>[ 524.  561.  457.  558.  563.  458.  789. 1113.  770. 1428. 1128. 1333.
 1114.  437.  743. 1334.]</t>
  </si>
  <si>
    <t>[1310.  769.]</t>
  </si>
  <si>
    <t>[1318. 1315. 1317. 1251. 1250.  887.  888. 1319. 1312.  889. 1320. 1314.]</t>
  </si>
  <si>
    <t>[1290. 1208. 1206. 1036. 1034. 1037. 1035. 1232.  918.  917.  919.  916.
  924.  922. 1225.  878. 1231.  921. 1276. 1283. 1289.  836.  881.  872.
  893. 1226. 1287. 1286.  884. 1311.]</t>
  </si>
  <si>
    <t>[ 915.  925.  776.  788.  494. 1227.  774. 1156.  781.  780.  777.  839.
  842.  823. 1228.  820.  775.  791.  487.  491.  498.  501.  499.  502.
  864.  793.  819.  821.]</t>
  </si>
  <si>
    <t>[ 790.  783.  784. 1157.  782.  787.  786.  785.]</t>
  </si>
  <si>
    <t>[1275. 1280. 1281. 1278. 1279.]</t>
  </si>
  <si>
    <t>[ 799.  903.  798.  853.  797.  850.  849.  901.  898.  899. 1189.  807.
  806.  808.  827.  860. 1229.  825.  796.  843.  800.  817.  818.]</t>
  </si>
  <si>
    <t>[ 905. 1188.  909.  802.  815.  814.  812.  816.  809.]</t>
  </si>
  <si>
    <t>CO</t>
  </si>
  <si>
    <t>VOC</t>
  </si>
  <si>
    <t>NOx</t>
  </si>
  <si>
    <t>PM</t>
  </si>
  <si>
    <t>CO2 equiv</t>
  </si>
  <si>
    <t xml:space="preserve">Factores de emision medio de contaminantes (g/km) </t>
  </si>
  <si>
    <t>Caso base</t>
  </si>
  <si>
    <t>M1 publico 25%</t>
  </si>
  <si>
    <t>M1 publico 50%</t>
  </si>
  <si>
    <t>M1 publico 75%</t>
  </si>
  <si>
    <t>num_cuadrante</t>
  </si>
  <si>
    <t>M1 publico 100%</t>
  </si>
  <si>
    <t>M2 privado 25%</t>
  </si>
  <si>
    <t>M2 privado 75%</t>
  </si>
  <si>
    <t>M2 privado 50%</t>
  </si>
  <si>
    <t>M2 privado 100%</t>
  </si>
  <si>
    <t>M3 reducción km %</t>
  </si>
  <si>
    <t>flujo_medio_reducido</t>
  </si>
  <si>
    <t>M3 transf modal intraciudad, 100%</t>
  </si>
  <si>
    <t>M3 transf modal, intraciudad, 75%</t>
  </si>
  <si>
    <t>M3 transf modal intraciudad, 50%</t>
  </si>
  <si>
    <t>M3 transf modal intraciudad, 25%</t>
  </si>
  <si>
    <t>Vehículos eléctricos (ciudad)</t>
  </si>
  <si>
    <t xml:space="preserve">Turismos, furgonetas, Camiones, Motos y ciclomotores </t>
  </si>
  <si>
    <t>Autobuses</t>
  </si>
  <si>
    <t>Privado</t>
  </si>
  <si>
    <t>Publico</t>
  </si>
  <si>
    <t>% REDUC. CO2e (base)</t>
  </si>
  <si>
    <t>U2 densificar usos, 5%</t>
  </si>
  <si>
    <t>U2 densificar usos, 10%</t>
  </si>
  <si>
    <t>U2 densificar usos, 15%</t>
  </si>
  <si>
    <t>U2 densificar usos, 20%</t>
  </si>
  <si>
    <t>Int. Energética (kWh/km)</t>
  </si>
  <si>
    <t>Total vehículos en escenario:</t>
  </si>
  <si>
    <t>publico_kWh</t>
  </si>
  <si>
    <t>privado_kWh</t>
  </si>
  <si>
    <t>tCO2e indirecto</t>
  </si>
  <si>
    <t xml:space="preserve">SUMA tCO2e CIUDAD </t>
  </si>
  <si>
    <t>CO2_real_kg</t>
  </si>
  <si>
    <t>FE red (tCO2/MWh)</t>
  </si>
  <si>
    <t>SUMA tCO2e CIUDAD</t>
  </si>
  <si>
    <t>% indirecto sobre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</si>
</sst>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9"/>
      <name val="Arial"/>
      <family val="2"/>
    </font>
    <font>
      <b/>
      <sz val="10"/>
      <color rgb="FF0070C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4" fillId="0" borderId="1" xfId="0" applyFont="1" applyFill="1" applyBorder="1" applyAlignment="1" applyProtection="1">
      <alignment horizontal="center" vertical="top"/>
    </xf>
    <xf numFmtId="0" fontId="1" fillId="0" borderId="0" xfId="0" applyFont="1"/>
    <xf numFmtId="0" fontId="5" fillId="0" borderId="0" xfId="0" applyFont="1"/>
    <xf numFmtId="0" fontId="2" fillId="2" borderId="1" xfId="0" applyFont="1" applyFill="1" applyBorder="1" applyAlignment="1" applyProtection="1">
      <alignment horizontal="center" vertical="top"/>
    </xf>
    <xf numFmtId="0" fontId="3" fillId="2" borderId="0" xfId="0" applyFont="1" applyFill="1" applyBorder="1" applyAlignment="1" applyProtection="1"/>
    <xf numFmtId="0" fontId="6" fillId="0" borderId="0" xfId="0" applyFont="1" applyFill="1" applyAlignment="1">
      <alignment wrapText="1"/>
    </xf>
    <xf numFmtId="0" fontId="5" fillId="0" borderId="0" xfId="0" applyFont="1" applyFill="1"/>
    <xf numFmtId="0" fontId="7" fillId="0" borderId="0" xfId="0" applyFont="1" applyFill="1"/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0" fontId="8" fillId="2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>
      <alignment horizontal="center" vertical="top"/>
    </xf>
    <xf numFmtId="0" fontId="10" fillId="3" borderId="5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/>
    </xf>
    <xf numFmtId="0" fontId="7" fillId="0" borderId="7" xfId="0" applyFont="1" applyFill="1" applyBorder="1"/>
    <xf numFmtId="0" fontId="7" fillId="0" borderId="8" xfId="0" applyFont="1" applyFill="1" applyBorder="1"/>
    <xf numFmtId="0" fontId="0" fillId="0" borderId="8" xfId="0" applyFill="1" applyBorder="1"/>
    <xf numFmtId="0" fontId="0" fillId="0" borderId="9" xfId="0" applyBorder="1"/>
    <xf numFmtId="0" fontId="2" fillId="0" borderId="10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center" vertical="top"/>
    </xf>
    <xf numFmtId="0" fontId="0" fillId="0" borderId="0" xfId="0" applyBorder="1"/>
    <xf numFmtId="0" fontId="2" fillId="0" borderId="8" xfId="0" applyFont="1" applyBorder="1"/>
    <xf numFmtId="0" fontId="7" fillId="0" borderId="0" xfId="0" applyFont="1" applyFill="1" applyBorder="1"/>
    <xf numFmtId="0" fontId="0" fillId="0" borderId="0" xfId="0" applyFill="1" applyBorder="1"/>
    <xf numFmtId="0" fontId="7" fillId="0" borderId="1" xfId="0" applyFont="1" applyBorder="1"/>
    <xf numFmtId="0" fontId="12" fillId="0" borderId="1" xfId="0" applyFont="1" applyFill="1" applyBorder="1" applyAlignment="1" applyProtection="1">
      <alignment horizontal="center" vertical="top"/>
    </xf>
    <xf numFmtId="0" fontId="7" fillId="0" borderId="11" xfId="0" applyFont="1" applyBorder="1"/>
    <xf numFmtId="0" fontId="7" fillId="0" borderId="5" xfId="0" applyFont="1" applyBorder="1"/>
    <xf numFmtId="0" fontId="0" fillId="0" borderId="8" xfId="0" applyBorder="1"/>
    <xf numFmtId="0" fontId="1" fillId="0" borderId="9" xfId="0" applyFont="1" applyBorder="1"/>
    <xf numFmtId="0" fontId="1" fillId="2" borderId="0" xfId="0" applyFont="1" applyFill="1" applyBorder="1" applyAlignment="1" applyProtection="1"/>
    <xf numFmtId="0" fontId="8" fillId="0" borderId="2" xfId="0" applyFont="1" applyFill="1" applyBorder="1"/>
    <xf numFmtId="0" fontId="8" fillId="0" borderId="3" xfId="0" applyFont="1" applyFill="1" applyBorder="1"/>
    <xf numFmtId="0" fontId="1" fillId="0" borderId="3" xfId="0" applyFont="1" applyFill="1" applyBorder="1"/>
    <xf numFmtId="0" fontId="0" fillId="0" borderId="3" xfId="0" applyBorder="1"/>
    <xf numFmtId="0" fontId="7" fillId="0" borderId="5" xfId="0" applyFont="1" applyFill="1" applyBorder="1"/>
    <xf numFmtId="0" fontId="0" fillId="0" borderId="6" xfId="0" applyBorder="1"/>
    <xf numFmtId="0" fontId="1" fillId="0" borderId="8" xfId="0" applyFont="1" applyBorder="1"/>
    <xf numFmtId="0" fontId="0" fillId="0" borderId="9" xfId="0" applyFill="1" applyBorder="1"/>
    <xf numFmtId="0" fontId="2" fillId="0" borderId="4" xfId="0" applyFont="1" applyBorder="1"/>
    <xf numFmtId="0" fontId="0" fillId="0" borderId="10" xfId="0" applyBorder="1"/>
    <xf numFmtId="0" fontId="8" fillId="2" borderId="11" xfId="0" applyFont="1" applyFill="1" applyBorder="1" applyAlignment="1" applyProtection="1">
      <alignment horizontal="center" vertical="top"/>
    </xf>
    <xf numFmtId="0" fontId="1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4"/>
  <sheetViews>
    <sheetView tabSelected="1" topLeftCell="R1" zoomScale="112" workbookViewId="0">
      <selection activeCell="Z12" sqref="Z12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6" width="11" bestFit="1" customWidth="1"/>
    <col min="27" max="27" width="15.1640625" customWidth="1"/>
    <col min="28" max="28" width="21.33203125" customWidth="1"/>
    <col min="29" max="29" width="12.1640625" bestFit="1" customWidth="1"/>
  </cols>
  <sheetData>
    <row r="1" spans="1:30" ht="16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68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3614640414.3689032</v>
      </c>
      <c r="P2" s="7">
        <f>$X$4*N2*L2*I2/1000</f>
        <v>11830359.462555347</v>
      </c>
      <c r="Q2" s="7">
        <f>$Y$4*N2*L2*I2/1000</f>
        <v>1279218.7046757657</v>
      </c>
      <c r="R2" s="7">
        <f>$Z$4*N2*L2*I2/1000</f>
        <v>10268167.728448061</v>
      </c>
      <c r="S2" s="7">
        <f>$AA$4*N2*L2*I2/1000</f>
        <v>333080.49428577413</v>
      </c>
      <c r="T2" s="7">
        <f>N2*L2*I2*$AA$10*$AB$10/$AA$11</f>
        <v>159684.90850372662</v>
      </c>
      <c r="U2" s="7">
        <f>N2*L2*I2*$AA$9*$AB$9/$AA$11</f>
        <v>72311227.96927996</v>
      </c>
      <c r="V2" s="10">
        <f>N2*L2*I2</f>
        <v>16698702165.67177</v>
      </c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2470436.41237895</v>
      </c>
      <c r="O3" s="7">
        <f t="shared" ref="O3:O66" si="0">$W$4*N3*L3*I3/1000</f>
        <v>7878334046.8543167</v>
      </c>
      <c r="P3" s="7">
        <f t="shared" ref="P3:P66" si="1">$X$4*N3*L3*I3/1000</f>
        <v>25785005.714502797</v>
      </c>
      <c r="Q3" s="7">
        <f t="shared" ref="Q3:Q66" si="2">$Y$4*N3*L3*I3/1000</f>
        <v>2788136.8875192935</v>
      </c>
      <c r="R3" s="7">
        <f>$Z$4*N3*L3*I3/1000</f>
        <v>22380111.474509452</v>
      </c>
      <c r="S3" s="7">
        <f>$AA$4*N3*L3*I3/1000</f>
        <v>725969.69481204555</v>
      </c>
      <c r="T3" s="7">
        <f t="shared" ref="T3:T66" si="3">N3*L3*I3*$AA$10*$AB$10/$AA$11</f>
        <v>348043.20961850777</v>
      </c>
      <c r="U3" s="7">
        <f t="shared" ref="U3:U66" si="4">N3*L3*I3*$AA$9*$AB$9/$AA$11</f>
        <v>157606827.78170273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10252557685.782993</v>
      </c>
      <c r="P4" s="7">
        <f t="shared" si="1"/>
        <v>33555604.134574533</v>
      </c>
      <c r="Q4" s="7">
        <f t="shared" si="2"/>
        <v>3628372.9663081146</v>
      </c>
      <c r="R4" s="7">
        <f t="shared" ref="R4:R66" si="5">$Z$4*N4*L4*I4/1000</f>
        <v>29124607.124050405</v>
      </c>
      <c r="S4" s="7">
        <f t="shared" ref="S4:S66" si="6">$AA$4*N4*L4*I4/1000</f>
        <v>944748.74128530407</v>
      </c>
      <c r="T4" s="7">
        <f t="shared" si="3"/>
        <v>452929.90403010236</v>
      </c>
      <c r="U4" s="7">
        <f t="shared" si="4"/>
        <v>205103399.25867495</v>
      </c>
      <c r="V4" s="10"/>
      <c r="W4" s="19">
        <v>216.46235608655101</v>
      </c>
      <c r="X4" s="20">
        <v>0.7084598159296186</v>
      </c>
      <c r="Y4" s="20">
        <v>7.6605875833003947E-2</v>
      </c>
      <c r="Z4" s="21">
        <v>0.61490813037894454</v>
      </c>
      <c r="AA4" s="22">
        <v>1.9946489911683182E-2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10310217610.882151</v>
      </c>
      <c r="P5" s="7">
        <f t="shared" si="1"/>
        <v>33744319.348899983</v>
      </c>
      <c r="Q5" s="7">
        <f t="shared" si="2"/>
        <v>3648778.7733155927</v>
      </c>
      <c r="R5" s="7">
        <f t="shared" si="5"/>
        <v>29288402.609702121</v>
      </c>
      <c r="S5" s="7">
        <f t="shared" si="6"/>
        <v>950061.965880526</v>
      </c>
      <c r="T5" s="7">
        <f t="shared" si="3"/>
        <v>455477.16151861747</v>
      </c>
      <c r="U5" s="7">
        <f t="shared" si="4"/>
        <v>206256891.58725131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2227701175.6403952</v>
      </c>
      <c r="P6" s="7">
        <f t="shared" si="1"/>
        <v>7291044.9344335049</v>
      </c>
      <c r="Q6" s="7">
        <f t="shared" si="2"/>
        <v>788381.88190980325</v>
      </c>
      <c r="R6" s="7">
        <f t="shared" si="5"/>
        <v>6328266.9084886713</v>
      </c>
      <c r="S6" s="7">
        <f t="shared" si="6"/>
        <v>205277.35089600956</v>
      </c>
      <c r="T6" s="7">
        <f t="shared" si="3"/>
        <v>98413.733491077932</v>
      </c>
      <c r="U6" s="7">
        <f t="shared" si="4"/>
        <v>44565375.554041289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3715130118.5354581</v>
      </c>
      <c r="P7" s="7">
        <f t="shared" si="1"/>
        <v>12159252.294564405</v>
      </c>
      <c r="Q7" s="7">
        <f t="shared" si="2"/>
        <v>1314781.9404228642</v>
      </c>
      <c r="R7" s="7">
        <f t="shared" si="5"/>
        <v>10553630.463070991</v>
      </c>
      <c r="S7" s="7">
        <f t="shared" si="6"/>
        <v>342340.38088510849</v>
      </c>
      <c r="T7" s="7">
        <f t="shared" si="3"/>
        <v>164124.26826731866</v>
      </c>
      <c r="U7" s="7">
        <f t="shared" si="4"/>
        <v>74321534.133530036</v>
      </c>
      <c r="V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3152189615.1366529</v>
      </c>
      <c r="P8" s="7">
        <f t="shared" si="1"/>
        <v>10316803.877077078</v>
      </c>
      <c r="Q8" s="7">
        <f t="shared" si="2"/>
        <v>1115557.6915308556</v>
      </c>
      <c r="R8" s="7">
        <f t="shared" si="5"/>
        <v>8954476.2326646056</v>
      </c>
      <c r="S8" s="7">
        <f t="shared" si="6"/>
        <v>290466.75595130061</v>
      </c>
      <c r="T8" s="7">
        <f t="shared" si="3"/>
        <v>139255.09942249046</v>
      </c>
      <c r="U8" s="7">
        <f t="shared" si="4"/>
        <v>63059855.402612768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5"/>
        <v>0</v>
      </c>
      <c r="S9" s="7">
        <f t="shared" si="6"/>
        <v>0</v>
      </c>
      <c r="T9" s="7">
        <f t="shared" si="3"/>
        <v>0</v>
      </c>
      <c r="U9" s="7">
        <f t="shared" si="4"/>
        <v>0</v>
      </c>
      <c r="V9" s="10"/>
      <c r="W9" s="40" t="s">
        <v>87</v>
      </c>
      <c r="X9" s="27" t="s">
        <v>85</v>
      </c>
      <c r="Y9" s="28"/>
      <c r="Z9" s="25"/>
      <c r="AA9" s="25">
        <v>1543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5"/>
        <v>0</v>
      </c>
      <c r="S10" s="7">
        <f t="shared" si="6"/>
        <v>0</v>
      </c>
      <c r="T10" s="7">
        <f t="shared" si="3"/>
        <v>0</v>
      </c>
      <c r="U10" s="7">
        <f t="shared" si="4"/>
        <v>0</v>
      </c>
      <c r="V10" s="10"/>
      <c r="W10" s="19" t="s">
        <v>88</v>
      </c>
      <c r="X10" s="20" t="s">
        <v>86</v>
      </c>
      <c r="Y10" s="21"/>
      <c r="Z10" s="42"/>
      <c r="AA10" s="33">
        <v>23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11436416595.425232</v>
      </c>
      <c r="P11" s="7">
        <f t="shared" si="1"/>
        <v>37430256.893488534</v>
      </c>
      <c r="Q11" s="7">
        <f t="shared" si="2"/>
        <v>4047339.8032004689</v>
      </c>
      <c r="R11" s="7">
        <f t="shared" si="5"/>
        <v>32487614.355060559</v>
      </c>
      <c r="S11" s="7">
        <f t="shared" si="6"/>
        <v>1053838.5166390999</v>
      </c>
      <c r="T11" s="7">
        <f t="shared" si="3"/>
        <v>505229.54659373162</v>
      </c>
      <c r="U11" s="7">
        <f t="shared" si="4"/>
        <v>228786610.22436365</v>
      </c>
      <c r="V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13119183775.054552</v>
      </c>
      <c r="P12" s="7">
        <f t="shared" si="1"/>
        <v>42937786.922663264</v>
      </c>
      <c r="Q12" s="7">
        <f t="shared" si="2"/>
        <v>4642869.9265397619</v>
      </c>
      <c r="R12" s="7">
        <f t="shared" si="5"/>
        <v>37267878.411112763</v>
      </c>
      <c r="S12" s="7">
        <f t="shared" si="6"/>
        <v>1208901.4993166367</v>
      </c>
      <c r="T12" s="7">
        <f t="shared" si="3"/>
        <v>579569.58939411561</v>
      </c>
      <c r="U12" s="7">
        <f t="shared" si="4"/>
        <v>262450528.95378536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24159382090.091782</v>
      </c>
      <c r="P13" s="7">
        <f t="shared" si="1"/>
        <v>79071260.693827286</v>
      </c>
      <c r="Q13" s="7">
        <f t="shared" si="2"/>
        <v>8549988.3585100602</v>
      </c>
      <c r="R13" s="7">
        <f t="shared" si="5"/>
        <v>68629949.062315941</v>
      </c>
      <c r="S13" s="7">
        <f t="shared" si="6"/>
        <v>2226229.4462868758</v>
      </c>
      <c r="T13" s="7">
        <f t="shared" si="3"/>
        <v>1067295.2980957704</v>
      </c>
      <c r="U13" s="7">
        <f t="shared" si="4"/>
        <v>483310754.49965101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26983192781.22435</v>
      </c>
      <c r="P14" s="7">
        <f t="shared" si="1"/>
        <v>88313312.931584314</v>
      </c>
      <c r="Q14" s="7">
        <f t="shared" si="2"/>
        <v>9549332.9794025552</v>
      </c>
      <c r="R14" s="7">
        <f t="shared" si="5"/>
        <v>76651593.952544004</v>
      </c>
      <c r="S14" s="7">
        <f t="shared" si="6"/>
        <v>2486436.8674823553</v>
      </c>
      <c r="T14" s="7">
        <f t="shared" si="3"/>
        <v>1192043.5164947165</v>
      </c>
      <c r="U14" s="7">
        <f t="shared" si="4"/>
        <v>539801358.05093908</v>
      </c>
      <c r="V14" s="10"/>
      <c r="W14" s="51" t="s">
        <v>99</v>
      </c>
      <c r="X14" s="52"/>
      <c r="AA14" s="51" t="s">
        <v>98</v>
      </c>
      <c r="AB14" s="52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22995048060.659752</v>
      </c>
      <c r="P15" s="7">
        <f t="shared" si="1"/>
        <v>75260510.930749848</v>
      </c>
      <c r="Q15" s="7">
        <f t="shared" si="2"/>
        <v>8137931.3630149746</v>
      </c>
      <c r="R15" s="7">
        <f t="shared" si="5"/>
        <v>65322406.475611575</v>
      </c>
      <c r="S15" s="7">
        <f t="shared" si="6"/>
        <v>2118938.8420831161</v>
      </c>
      <c r="T15" s="7">
        <f t="shared" si="3"/>
        <v>1015858.2112368578</v>
      </c>
      <c r="U15" s="7">
        <f t="shared" si="4"/>
        <v>460018140.63411665</v>
      </c>
      <c r="V15" s="10"/>
      <c r="W15" s="53">
        <f>SUM(O2:O82)/1000</f>
        <v>609433842.33589888</v>
      </c>
      <c r="X15" s="54"/>
      <c r="AA15" s="57">
        <f>(SUM(T2:U82)*AB16)/1000</f>
        <v>1466244.666013089</v>
      </c>
      <c r="AB15" s="58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19211716191.330116</v>
      </c>
      <c r="P16" s="7">
        <f t="shared" si="1"/>
        <v>62878041.072229899</v>
      </c>
      <c r="Q16" s="7">
        <f t="shared" si="2"/>
        <v>6799012.8708729614</v>
      </c>
      <c r="R16" s="7">
        <f t="shared" si="5"/>
        <v>54575034.191433147</v>
      </c>
      <c r="S16" s="7">
        <f t="shared" si="6"/>
        <v>1770313.8325042722</v>
      </c>
      <c r="T16" s="7">
        <f t="shared" si="3"/>
        <v>848720.97650901135</v>
      </c>
      <c r="U16" s="7">
        <f t="shared" si="4"/>
        <v>384332223.93849915</v>
      </c>
      <c r="V16" s="10"/>
      <c r="W16" s="10"/>
      <c r="X16" s="10"/>
      <c r="AA16" s="47" t="s">
        <v>101</v>
      </c>
      <c r="AB16" s="22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4526170424.1704102</v>
      </c>
      <c r="P17" s="7">
        <f t="shared" si="1"/>
        <v>14813706.750432447</v>
      </c>
      <c r="Q17" s="7">
        <f t="shared" si="2"/>
        <v>1601808.535126427</v>
      </c>
      <c r="R17" s="7">
        <f t="shared" si="5"/>
        <v>12857565.83093952</v>
      </c>
      <c r="S17" s="7">
        <f t="shared" si="6"/>
        <v>417075.81094689533</v>
      </c>
      <c r="T17" s="7">
        <f t="shared" si="3"/>
        <v>199953.80652050721</v>
      </c>
      <c r="U17" s="7">
        <f t="shared" si="4"/>
        <v>90546473.189683154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888454943.52257574</v>
      </c>
      <c r="P18" s="7">
        <f t="shared" si="1"/>
        <v>2907824.8852566704</v>
      </c>
      <c r="Q18" s="7">
        <f t="shared" si="2"/>
        <v>314423.58069638355</v>
      </c>
      <c r="R18" s="7">
        <f t="shared" si="5"/>
        <v>2523848.3869636725</v>
      </c>
      <c r="S18" s="7">
        <f t="shared" si="6"/>
        <v>81869.004331045275</v>
      </c>
      <c r="T18" s="7">
        <f t="shared" si="3"/>
        <v>39249.504819930022</v>
      </c>
      <c r="U18" s="7">
        <f t="shared" si="4"/>
        <v>17773626.307642445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5"/>
        <v>0</v>
      </c>
      <c r="S19" s="7">
        <f t="shared" si="6"/>
        <v>0</v>
      </c>
      <c r="T19" s="7">
        <f t="shared" si="3"/>
        <v>0</v>
      </c>
      <c r="U19" s="7">
        <f t="shared" si="4"/>
        <v>0</v>
      </c>
      <c r="V19" s="10"/>
      <c r="W19" s="51" t="s">
        <v>103</v>
      </c>
      <c r="X19" s="52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13312298060.473093</v>
      </c>
      <c r="P20" s="7">
        <f t="shared" si="1"/>
        <v>43569830.819692157</v>
      </c>
      <c r="Q20" s="7">
        <f t="shared" si="2"/>
        <v>4711212.9365568813</v>
      </c>
      <c r="R20" s="7">
        <f t="shared" si="5"/>
        <v>37816461.297962166</v>
      </c>
      <c r="S20" s="7">
        <f t="shared" si="6"/>
        <v>1226696.5201948294</v>
      </c>
      <c r="T20" s="7">
        <f t="shared" si="3"/>
        <v>588100.84934330382</v>
      </c>
      <c r="U20" s="7">
        <f t="shared" si="4"/>
        <v>266313798.74447155</v>
      </c>
      <c r="V20" s="10"/>
      <c r="W20" s="57">
        <f>100*AA15/(AA15+W15)</f>
        <v>0.24001382504443808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20288962012.390553</v>
      </c>
      <c r="P21" s="7">
        <f t="shared" si="1"/>
        <v>66403759.769453503</v>
      </c>
      <c r="Q21" s="7">
        <f t="shared" si="2"/>
        <v>7180249.41057311</v>
      </c>
      <c r="R21" s="7">
        <f t="shared" si="5"/>
        <v>57635183.890265517</v>
      </c>
      <c r="S21" s="7">
        <f t="shared" si="6"/>
        <v>1869579.4659874137</v>
      </c>
      <c r="T21" s="7">
        <f t="shared" si="3"/>
        <v>896310.74496516131</v>
      </c>
      <c r="U21" s="7">
        <f t="shared" si="4"/>
        <v>405882629.84775633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19019096656.538242</v>
      </c>
      <c r="P22" s="7">
        <f t="shared" si="1"/>
        <v>62247616.44491715</v>
      </c>
      <c r="Q22" s="7">
        <f t="shared" si="2"/>
        <v>6730844.9527552389</v>
      </c>
      <c r="R22" s="7">
        <f t="shared" si="5"/>
        <v>54027856.750723891</v>
      </c>
      <c r="S22" s="7">
        <f t="shared" si="6"/>
        <v>1752564.4017164866</v>
      </c>
      <c r="T22" s="7">
        <f t="shared" si="3"/>
        <v>840211.57328677119</v>
      </c>
      <c r="U22" s="7">
        <f t="shared" si="4"/>
        <v>380478851.68152356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18505993698.499081</v>
      </c>
      <c r="P23" s="7">
        <f t="shared" si="1"/>
        <v>60568281.368937396</v>
      </c>
      <c r="Q23" s="7">
        <f t="shared" si="2"/>
        <v>6549258.1761732707</v>
      </c>
      <c r="R23" s="7">
        <f t="shared" si="5"/>
        <v>52570276.844804317</v>
      </c>
      <c r="S23" s="7">
        <f t="shared" si="6"/>
        <v>1705283.1877390747</v>
      </c>
      <c r="T23" s="7">
        <f t="shared" si="3"/>
        <v>817544.09062880918</v>
      </c>
      <c r="U23" s="7">
        <f t="shared" si="4"/>
        <v>370214177.82268286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16744559414.833805</v>
      </c>
      <c r="P24" s="7">
        <f>$X$4*N24*L24*I24/1000</f>
        <v>54803281.712929524</v>
      </c>
      <c r="Q24" s="7">
        <f t="shared" si="2"/>
        <v>5925887.8199506626</v>
      </c>
      <c r="R24" s="7">
        <f t="shared" si="5"/>
        <v>47566541.868728779</v>
      </c>
      <c r="S24" s="7">
        <f t="shared" si="6"/>
        <v>1542971.2190234887</v>
      </c>
      <c r="T24" s="7">
        <f t="shared" si="3"/>
        <v>739728.75073931552</v>
      </c>
      <c r="U24" s="7">
        <f t="shared" si="4"/>
        <v>334976516.13641983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22830812726.682446</v>
      </c>
      <c r="P25" s="7">
        <f t="shared" si="1"/>
        <v>74722984.97666584</v>
      </c>
      <c r="Q25" s="7">
        <f t="shared" si="2"/>
        <v>8079808.5936359577</v>
      </c>
      <c r="R25" s="7">
        <f t="shared" si="5"/>
        <v>64855860.495128192</v>
      </c>
      <c r="S25" s="7">
        <f t="shared" si="6"/>
        <v>2103804.9477120768</v>
      </c>
      <c r="T25" s="7">
        <f t="shared" si="3"/>
        <v>1008602.7442269191</v>
      </c>
      <c r="U25" s="7">
        <f t="shared" si="4"/>
        <v>456732597.03519213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9313856893.900692</v>
      </c>
      <c r="P26" s="7">
        <f t="shared" si="1"/>
        <v>30483329.572599359</v>
      </c>
      <c r="Q26" s="7">
        <f t="shared" si="2"/>
        <v>3296167.4151566452</v>
      </c>
      <c r="R26" s="7">
        <f t="shared" si="5"/>
        <v>26458024.539636582</v>
      </c>
      <c r="S26" s="7">
        <f>$AA$4*N26*L26*I26/1000</f>
        <v>858249.70185009262</v>
      </c>
      <c r="T26" s="7">
        <f t="shared" si="3"/>
        <v>411460.67531561281</v>
      </c>
      <c r="U26" s="7">
        <f t="shared" si="4"/>
        <v>186324599.93830159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1292751933.5572076</v>
      </c>
      <c r="P27" s="7">
        <f t="shared" si="1"/>
        <v>4231048.8227541801</v>
      </c>
      <c r="Q27" s="7">
        <f t="shared" si="2"/>
        <v>457504.0015981429</v>
      </c>
      <c r="R27" s="7">
        <f t="shared" si="5"/>
        <v>3672341.4125160091</v>
      </c>
      <c r="S27" s="7">
        <f t="shared" si="6"/>
        <v>119124.00782839794</v>
      </c>
      <c r="T27" s="7">
        <f t="shared" si="3"/>
        <v>57110.237966544861</v>
      </c>
      <c r="U27" s="7">
        <f t="shared" si="4"/>
        <v>25861626.34700245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840994745.93955207</v>
      </c>
      <c r="P28" s="7">
        <f t="shared" si="1"/>
        <v>2752492.3671618933</v>
      </c>
      <c r="Q28" s="7">
        <f t="shared" si="2"/>
        <v>297627.45009526773</v>
      </c>
      <c r="R28" s="7">
        <f t="shared" si="5"/>
        <v>2389027.432915092</v>
      </c>
      <c r="S28" s="7">
        <f t="shared" si="6"/>
        <v>77495.660302960518</v>
      </c>
      <c r="T28" s="7">
        <f t="shared" si="3"/>
        <v>37152.843343317523</v>
      </c>
      <c r="U28" s="7">
        <f t="shared" si="4"/>
        <v>16824180.50571686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11910102622.113258</v>
      </c>
      <c r="P29" s="7">
        <f t="shared" si="1"/>
        <v>38980584.26376649</v>
      </c>
      <c r="Q29" s="7">
        <f t="shared" si="2"/>
        <v>4214976.9554533195</v>
      </c>
      <c r="R29" s="7">
        <f>$Z$4*N29*L29*I29/1000</f>
        <v>33833221.943942666</v>
      </c>
      <c r="S29" s="7">
        <f t="shared" si="6"/>
        <v>1097487.5543907729</v>
      </c>
      <c r="T29" s="7">
        <f t="shared" si="3"/>
        <v>526155.69723667961</v>
      </c>
      <c r="U29" s="7">
        <f t="shared" si="4"/>
        <v>238262744.59323162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20427489294.711132</v>
      </c>
      <c r="P30" s="7">
        <f t="shared" si="1"/>
        <v>66857145.820997871</v>
      </c>
      <c r="Q30" s="7">
        <f t="shared" si="2"/>
        <v>7229274.1185213644</v>
      </c>
      <c r="R30" s="7">
        <f t="shared" si="5"/>
        <v>58028700.590897597</v>
      </c>
      <c r="S30" s="7">
        <f t="shared" si="6"/>
        <v>1882344.4247047417</v>
      </c>
      <c r="T30" s="7">
        <f t="shared" si="3"/>
        <v>902430.50069928588</v>
      </c>
      <c r="U30" s="7">
        <f t="shared" si="4"/>
        <v>408653881.4090538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17288147096.64064</v>
      </c>
      <c r="P31" s="7">
        <f t="shared" si="1"/>
        <v>56582390.265367597</v>
      </c>
      <c r="Q31" s="7">
        <f t="shared" si="2"/>
        <v>6118263.1188695868</v>
      </c>
      <c r="R31" s="7">
        <f t="shared" si="5"/>
        <v>49110720.224540524</v>
      </c>
      <c r="S31" s="7">
        <f t="shared" si="6"/>
        <v>1593061.5275986202</v>
      </c>
      <c r="T31" s="7">
        <f t="shared" si="3"/>
        <v>763742.96495769802</v>
      </c>
      <c r="U31" s="7">
        <f t="shared" si="4"/>
        <v>345851039.81633323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12768057112.846199</v>
      </c>
      <c r="P32" s="7">
        <f t="shared" si="1"/>
        <v>41788584.193036459</v>
      </c>
      <c r="Q32" s="7">
        <f t="shared" si="2"/>
        <v>4518606.4473229181</v>
      </c>
      <c r="R32" s="7">
        <f t="shared" si="5"/>
        <v>36270427.199326053</v>
      </c>
      <c r="S32" s="7">
        <f t="shared" si="6"/>
        <v>1176546.0147322342</v>
      </c>
      <c r="T32" s="7">
        <f t="shared" si="3"/>
        <v>564057.77563110006</v>
      </c>
      <c r="U32" s="7">
        <f t="shared" si="4"/>
        <v>255426206.41920936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13517844635.673702</v>
      </c>
      <c r="P33" s="7">
        <f t="shared" si="1"/>
        <v>44242564.367752403</v>
      </c>
      <c r="Q33" s="7">
        <f t="shared" si="2"/>
        <v>4783955.7251987131</v>
      </c>
      <c r="R33" s="7">
        <f t="shared" si="5"/>
        <v>38400360.792301327</v>
      </c>
      <c r="S33" s="7">
        <f t="shared" si="6"/>
        <v>1245637.146928933</v>
      </c>
      <c r="T33" s="7">
        <f t="shared" si="3"/>
        <v>597181.33378753415</v>
      </c>
      <c r="U33" s="7">
        <f t="shared" si="4"/>
        <v>270425777.68393981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25716037668.749298</v>
      </c>
      <c r="P34" s="7">
        <f t="shared" si="1"/>
        <v>84166039.964734614</v>
      </c>
      <c r="Q34" s="7">
        <f>$Y$4*N34*L34*I34/1000</f>
        <v>9100887.6748129372</v>
      </c>
      <c r="R34" s="7">
        <f t="shared" si="5"/>
        <v>73051965.845379695</v>
      </c>
      <c r="S34" s="7">
        <f t="shared" si="6"/>
        <v>2369671.5456754761</v>
      </c>
      <c r="T34" s="7">
        <f t="shared" si="3"/>
        <v>1136064.0759420008</v>
      </c>
      <c r="U34" s="7">
        <f t="shared" si="4"/>
        <v>514451798.56325763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7956408555.3968067</v>
      </c>
      <c r="P35" s="7">
        <f t="shared" si="1"/>
        <v>26040535.835078083</v>
      </c>
      <c r="Q35" s="7">
        <f t="shared" si="2"/>
        <v>2815767.4012735519</v>
      </c>
      <c r="R35" s="7">
        <f t="shared" si="5"/>
        <v>22601898.998890463</v>
      </c>
      <c r="S35" s="7">
        <f t="shared" si="6"/>
        <v>733164.07458854432</v>
      </c>
      <c r="T35" s="7">
        <f t="shared" si="3"/>
        <v>351492.32746257342</v>
      </c>
      <c r="U35" s="7">
        <f t="shared" si="4"/>
        <v>159168715.80889428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2167186354.0787721</v>
      </c>
      <c r="P36" s="7">
        <f t="shared" si="1"/>
        <v>7092985.9272247907</v>
      </c>
      <c r="Q36" s="7">
        <f t="shared" si="2"/>
        <v>766965.72904878331</v>
      </c>
      <c r="R36" s="7">
        <f t="shared" si="5"/>
        <v>6156361.4720912464</v>
      </c>
      <c r="S36" s="7">
        <f t="shared" si="6"/>
        <v>199701.05439989461</v>
      </c>
      <c r="T36" s="7">
        <f t="shared" si="3"/>
        <v>95740.354499968991</v>
      </c>
      <c r="U36" s="7">
        <f t="shared" si="4"/>
        <v>43354770.748078354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1010976201.518627</v>
      </c>
      <c r="P37" s="7">
        <f t="shared" si="1"/>
        <v>3308824.807167531</v>
      </c>
      <c r="Q37" s="7">
        <f t="shared" si="2"/>
        <v>357783.76787459245</v>
      </c>
      <c r="R37" s="7">
        <f t="shared" si="5"/>
        <v>2871896.5143521796</v>
      </c>
      <c r="S37" s="7">
        <f t="shared" si="6"/>
        <v>93159.046076723243</v>
      </c>
      <c r="T37" s="7">
        <f t="shared" si="3"/>
        <v>44662.158259837095</v>
      </c>
      <c r="U37" s="7">
        <f t="shared" si="4"/>
        <v>20224675.818076883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4423963399.1418629</v>
      </c>
      <c r="P38" s="7">
        <f t="shared" si="1"/>
        <v>14479193.297619959</v>
      </c>
      <c r="Q38" s="7">
        <f t="shared" si="2"/>
        <v>1565637.5407320624</v>
      </c>
      <c r="R38" s="7">
        <f t="shared" si="5"/>
        <v>12567224.675053881</v>
      </c>
      <c r="S38" s="7">
        <f t="shared" si="6"/>
        <v>407657.67732545437</v>
      </c>
      <c r="T38" s="7">
        <f t="shared" si="3"/>
        <v>195438.58022711359</v>
      </c>
      <c r="U38" s="7">
        <f t="shared" si="4"/>
        <v>88501811.856975853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13892757388.667324</v>
      </c>
      <c r="P39" s="7">
        <f t="shared" si="1"/>
        <v>45469616.612667106</v>
      </c>
      <c r="Q39" s="7">
        <f t="shared" si="2"/>
        <v>4916637.0852433918</v>
      </c>
      <c r="R39" s="7">
        <f t="shared" si="5"/>
        <v>39465381.53847833</v>
      </c>
      <c r="S39" s="7">
        <f t="shared" si="6"/>
        <v>1280184.4630560777</v>
      </c>
      <c r="T39" s="7">
        <f t="shared" si="3"/>
        <v>613743.95186170866</v>
      </c>
      <c r="U39" s="7">
        <f t="shared" si="4"/>
        <v>277925943.24468088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18103590863.798515</v>
      </c>
      <c r="P40" s="7">
        <f t="shared" si="1"/>
        <v>59251256.813926414</v>
      </c>
      <c r="Q40" s="7">
        <f t="shared" si="2"/>
        <v>6406848.0955142826</v>
      </c>
      <c r="R40" s="7">
        <f t="shared" si="5"/>
        <v>51427164.577071376</v>
      </c>
      <c r="S40" s="7">
        <f t="shared" si="6"/>
        <v>1668202.7261387298</v>
      </c>
      <c r="T40" s="7">
        <f t="shared" si="3"/>
        <v>799767.03607440239</v>
      </c>
      <c r="U40" s="7">
        <f t="shared" si="4"/>
        <v>362164070.54234439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17397972373.384216</v>
      </c>
      <c r="P41" s="7">
        <f>$X$4*N41*L41*I41/1000</f>
        <v>56941837.500225671</v>
      </c>
      <c r="Q41" s="7">
        <f t="shared" si="2"/>
        <v>6157130.2071968503</v>
      </c>
      <c r="R41" s="7">
        <f t="shared" si="5"/>
        <v>49422702.671796814</v>
      </c>
      <c r="S41" s="7">
        <f t="shared" si="6"/>
        <v>1603181.6649482185</v>
      </c>
      <c r="T41" s="7">
        <f t="shared" si="3"/>
        <v>768594.74473597971</v>
      </c>
      <c r="U41" s="7">
        <f t="shared" si="4"/>
        <v>348048105.00484407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22970036199.449459</v>
      </c>
      <c r="P42" s="7">
        <f t="shared" si="1"/>
        <v>75178649.590471312</v>
      </c>
      <c r="Q42" s="7">
        <f t="shared" si="2"/>
        <v>8129079.6828943854</v>
      </c>
      <c r="R42" s="7">
        <f t="shared" si="5"/>
        <v>65251354.875267901</v>
      </c>
      <c r="S42" s="7">
        <f t="shared" si="6"/>
        <v>2116634.0587188262</v>
      </c>
      <c r="T42" s="7">
        <f t="shared" si="3"/>
        <v>1014753.2557472343</v>
      </c>
      <c r="U42" s="7">
        <f t="shared" si="4"/>
        <v>459517775.95310354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19254935216.679398</v>
      </c>
      <c r="P43" s="7">
        <f t="shared" si="1"/>
        <v>63019492.654376432</v>
      </c>
      <c r="Q43" s="7">
        <f t="shared" si="2"/>
        <v>6814308.0535984356</v>
      </c>
      <c r="R43" s="7">
        <f t="shared" si="5"/>
        <v>54697807.178638838</v>
      </c>
      <c r="S43" s="7">
        <f t="shared" si="6"/>
        <v>1774296.3626250175</v>
      </c>
      <c r="T43" s="7">
        <f t="shared" si="3"/>
        <v>850630.27461819141</v>
      </c>
      <c r="U43" s="7">
        <f t="shared" si="4"/>
        <v>385196824.68335295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1092719978.9143314</v>
      </c>
      <c r="P44" s="7">
        <f t="shared" si="1"/>
        <v>3576364.0806659516</v>
      </c>
      <c r="Q44" s="7">
        <f t="shared" si="2"/>
        <v>386712.83329967811</v>
      </c>
      <c r="R44" s="7">
        <f t="shared" si="5"/>
        <v>3104107.390355058</v>
      </c>
      <c r="S44" s="7">
        <f t="shared" si="6"/>
        <v>100691.54022787414</v>
      </c>
      <c r="T44" s="7">
        <f t="shared" si="3"/>
        <v>48273.374347139397</v>
      </c>
      <c r="U44" s="7">
        <f t="shared" si="4"/>
        <v>21859967.920393199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5"/>
        <v>0</v>
      </c>
      <c r="S45" s="7">
        <f t="shared" si="6"/>
        <v>0</v>
      </c>
      <c r="T45" s="7">
        <f t="shared" si="3"/>
        <v>0</v>
      </c>
      <c r="U45" s="7">
        <f t="shared" si="4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5"/>
        <v>0</v>
      </c>
      <c r="S46" s="7">
        <f t="shared" si="6"/>
        <v>0</v>
      </c>
      <c r="T46" s="7">
        <f t="shared" si="3"/>
        <v>0</v>
      </c>
      <c r="U46" s="7">
        <f t="shared" si="4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4753076116.7486944</v>
      </c>
      <c r="P47" s="7">
        <f t="shared" si="1"/>
        <v>15556346.570601072</v>
      </c>
      <c r="Q47" s="7">
        <f t="shared" si="2"/>
        <v>1682110.300411212</v>
      </c>
      <c r="R47" s="7">
        <f t="shared" si="5"/>
        <v>13502140.516894909</v>
      </c>
      <c r="S47" s="7">
        <f t="shared" si="6"/>
        <v>437984.6294118783</v>
      </c>
      <c r="T47" s="7">
        <f t="shared" si="3"/>
        <v>209977.87824125236</v>
      </c>
      <c r="U47" s="7">
        <f t="shared" si="4"/>
        <v>95085743.319661021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8878088936.0471973</v>
      </c>
      <c r="P48" s="7">
        <f t="shared" si="1"/>
        <v>29057104.279710688</v>
      </c>
      <c r="Q48" s="7">
        <f t="shared" si="2"/>
        <v>3141949.4408406923</v>
      </c>
      <c r="R48" s="7">
        <f t="shared" si="5"/>
        <v>25220131.424698837</v>
      </c>
      <c r="S48" s="7">
        <f t="shared" si="6"/>
        <v>818094.72371761757</v>
      </c>
      <c r="T48" s="7">
        <f t="shared" si="3"/>
        <v>392209.641048947</v>
      </c>
      <c r="U48" s="7">
        <f t="shared" si="4"/>
        <v>177607020.17108893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14721808282.966511</v>
      </c>
      <c r="P49" s="7">
        <f t="shared" si="1"/>
        <v>48183017.938376777</v>
      </c>
      <c r="Q49" s="7">
        <f t="shared" si="2"/>
        <v>5210037.6146293432</v>
      </c>
      <c r="R49" s="7">
        <f>$Z$4*N49*L49*I49/1000</f>
        <v>41820479.878065221</v>
      </c>
      <c r="S49" s="7">
        <f t="shared" si="6"/>
        <v>1356579.5259130972</v>
      </c>
      <c r="T49" s="7">
        <f t="shared" si="3"/>
        <v>650369.14856864361</v>
      </c>
      <c r="U49" s="7">
        <f t="shared" si="4"/>
        <v>294511185.85345936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19940366770.356606</v>
      </c>
      <c r="P50" s="7">
        <f t="shared" si="1"/>
        <v>65262842.126911715</v>
      </c>
      <c r="Q50" s="7">
        <f t="shared" si="2"/>
        <v>7056881.7991785882</v>
      </c>
      <c r="R50" s="7">
        <f t="shared" si="5"/>
        <v>56644923.724879622</v>
      </c>
      <c r="S50" s="7">
        <f>$AA$4*N50*L50*I50/1000</f>
        <v>1837457.2457353594</v>
      </c>
      <c r="T50" s="7">
        <f t="shared" si="3"/>
        <v>880910.76240873779</v>
      </c>
      <c r="U50" s="7">
        <f t="shared" si="4"/>
        <v>398908948.61641765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11593096433.662542</v>
      </c>
      <c r="P51" s="7">
        <f t="shared" si="1"/>
        <v>37943054.459607169</v>
      </c>
      <c r="Q51" s="7">
        <f t="shared" si="2"/>
        <v>4102788.687942089</v>
      </c>
      <c r="R51" s="7">
        <f t="shared" si="5"/>
        <v>32932697.316090778</v>
      </c>
      <c r="S51" s="7">
        <f t="shared" si="6"/>
        <v>1068276.1900954263</v>
      </c>
      <c r="T51" s="7">
        <f t="shared" si="3"/>
        <v>512151.23250579269</v>
      </c>
      <c r="U51" s="7">
        <f t="shared" si="4"/>
        <v>231921005.40678075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1460245218.2643638</v>
      </c>
      <c r="P52" s="7">
        <f t="shared" si="1"/>
        <v>4779237.7263510386</v>
      </c>
      <c r="Q52" s="7">
        <f t="shared" si="2"/>
        <v>516779.75745293009</v>
      </c>
      <c r="R52" s="7">
        <f t="shared" si="5"/>
        <v>4148142.3065482471</v>
      </c>
      <c r="S52" s="7">
        <f t="shared" si="6"/>
        <v>134558.1145898994</v>
      </c>
      <c r="T52" s="7">
        <f t="shared" si="3"/>
        <v>64509.632312142756</v>
      </c>
      <c r="U52" s="7">
        <f t="shared" si="4"/>
        <v>29212345.562567163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5"/>
        <v>0</v>
      </c>
      <c r="S53" s="7">
        <f t="shared" si="6"/>
        <v>0</v>
      </c>
      <c r="T53" s="7">
        <f t="shared" si="3"/>
        <v>0</v>
      </c>
      <c r="U53" s="7">
        <f t="shared" si="4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5"/>
        <v>0</v>
      </c>
      <c r="S54" s="7">
        <f t="shared" si="6"/>
        <v>0</v>
      </c>
      <c r="T54" s="7">
        <f t="shared" si="3"/>
        <v>0</v>
      </c>
      <c r="U54" s="7">
        <f t="shared" si="4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5"/>
        <v>0</v>
      </c>
      <c r="S55" s="7">
        <f t="shared" si="6"/>
        <v>0</v>
      </c>
      <c r="T55" s="7">
        <f t="shared" si="3"/>
        <v>0</v>
      </c>
      <c r="U55" s="7">
        <f t="shared" si="4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5192483411.0995026</v>
      </c>
      <c r="P56" s="7">
        <f t="shared" si="1"/>
        <v>16994483.050781641</v>
      </c>
      <c r="Q56" s="7">
        <f t="shared" si="2"/>
        <v>1837616.2333582556</v>
      </c>
      <c r="R56" s="7">
        <f t="shared" si="5"/>
        <v>14750371.954124995</v>
      </c>
      <c r="S56" s="7">
        <f t="shared" si="6"/>
        <v>478474.96372378943</v>
      </c>
      <c r="T56" s="7">
        <f t="shared" si="3"/>
        <v>229389.68842169314</v>
      </c>
      <c r="U56" s="7">
        <f t="shared" si="4"/>
        <v>103876128.36234955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7023969954.0819607</v>
      </c>
      <c r="P57" s="7">
        <f t="shared" si="1"/>
        <v>22988756.801549263</v>
      </c>
      <c r="Q57" s="7">
        <f t="shared" si="2"/>
        <v>2485778.0349669969</v>
      </c>
      <c r="R57" s="7">
        <f t="shared" si="5"/>
        <v>19953105.520922344</v>
      </c>
      <c r="S57" s="7">
        <f t="shared" si="6"/>
        <v>647242.08108056523</v>
      </c>
      <c r="T57" s="7">
        <f t="shared" si="3"/>
        <v>310299.74516741303</v>
      </c>
      <c r="U57" s="7">
        <f t="shared" si="4"/>
        <v>140515192.21108258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11803888853.951323</v>
      </c>
      <c r="P58" s="7">
        <f t="shared" si="1"/>
        <v>38632957.138193168</v>
      </c>
      <c r="Q58" s="7">
        <f t="shared" si="2"/>
        <v>4177387.977477327</v>
      </c>
      <c r="R58" s="7">
        <f t="shared" si="5"/>
        <v>33531498.767766733</v>
      </c>
      <c r="S58" s="7">
        <f t="shared" si="6"/>
        <v>1087700.2089445428</v>
      </c>
      <c r="T58" s="7">
        <f t="shared" si="3"/>
        <v>521463.46401111368</v>
      </c>
      <c r="U58" s="7">
        <f t="shared" si="4"/>
        <v>236137927.98007616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17150901779.931</v>
      </c>
      <c r="P59" s="7">
        <f t="shared" si="1"/>
        <v>56133199.960082203</v>
      </c>
      <c r="Q59" s="7">
        <f t="shared" si="2"/>
        <v>6069692.0976509321</v>
      </c>
      <c r="R59" s="7">
        <f t="shared" si="5"/>
        <v>48720845.224439137</v>
      </c>
      <c r="S59" s="7">
        <f t="shared" si="6"/>
        <v>1580414.6989552141</v>
      </c>
      <c r="T59" s="7">
        <f t="shared" si="3"/>
        <v>757679.84295136423</v>
      </c>
      <c r="U59" s="7">
        <f t="shared" si="4"/>
        <v>343105434.09996504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4849178511.4363298</v>
      </c>
      <c r="P60" s="7">
        <f>$X$4*N60*L60*I60/1000</f>
        <v>15870880.173956914</v>
      </c>
      <c r="Q60" s="7">
        <f t="shared" si="2"/>
        <v>1716120.8704142093</v>
      </c>
      <c r="R60" s="7">
        <f t="shared" si="5"/>
        <v>13775140.150229238</v>
      </c>
      <c r="S60" s="7">
        <f t="shared" si="6"/>
        <v>446840.23590522661</v>
      </c>
      <c r="T60" s="7">
        <f t="shared" si="3"/>
        <v>214223.41869437197</v>
      </c>
      <c r="U60" s="7">
        <f t="shared" si="4"/>
        <v>97008280.937241644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5"/>
        <v>0</v>
      </c>
      <c r="S61" s="7">
        <f t="shared" si="6"/>
        <v>0</v>
      </c>
      <c r="T61" s="7">
        <f t="shared" si="3"/>
        <v>0</v>
      </c>
      <c r="U61" s="7">
        <f t="shared" si="4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5"/>
        <v>0</v>
      </c>
      <c r="S62" s="7">
        <f t="shared" si="6"/>
        <v>0</v>
      </c>
      <c r="T62" s="7">
        <f t="shared" si="3"/>
        <v>0</v>
      </c>
      <c r="U62" s="7">
        <f t="shared" si="4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5"/>
        <v>0</v>
      </c>
      <c r="S63" s="7">
        <f t="shared" si="6"/>
        <v>0</v>
      </c>
      <c r="T63" s="7">
        <f t="shared" si="3"/>
        <v>0</v>
      </c>
      <c r="U63" s="7">
        <f t="shared" si="4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5"/>
        <v>0</v>
      </c>
      <c r="S64" s="7">
        <f t="shared" si="6"/>
        <v>0</v>
      </c>
      <c r="T64" s="7">
        <f t="shared" si="3"/>
        <v>0</v>
      </c>
      <c r="U64" s="7">
        <f t="shared" si="4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596860672.13824427</v>
      </c>
      <c r="P65" s="7">
        <f t="shared" si="1"/>
        <v>1953465.7645027873</v>
      </c>
      <c r="Q65" s="7">
        <f t="shared" si="2"/>
        <v>211228.57279232223</v>
      </c>
      <c r="R65" s="7">
        <f>$Z$4*N65*L65*I65/1000</f>
        <v>1695511.8046229696</v>
      </c>
      <c r="S65" s="7">
        <f>$AA$4*N65*L65*I65/1000</f>
        <v>54999.287593107816</v>
      </c>
      <c r="T65" s="7">
        <f t="shared" si="3"/>
        <v>26367.668950137842</v>
      </c>
      <c r="U65" s="7">
        <f t="shared" si="4"/>
        <v>11940254.957953181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809028959.33915615</v>
      </c>
      <c r="P66" s="7">
        <f t="shared" si="1"/>
        <v>2647871.5189904589</v>
      </c>
      <c r="Q66" s="7">
        <f t="shared" si="2"/>
        <v>286314.78066171909</v>
      </c>
      <c r="R66" s="7">
        <f t="shared" si="5"/>
        <v>2298221.7037809114</v>
      </c>
      <c r="S66" s="7">
        <f t="shared" si="6"/>
        <v>74550.089297123021</v>
      </c>
      <c r="T66" s="7">
        <f t="shared" si="3"/>
        <v>35740.682485423415</v>
      </c>
      <c r="U66" s="7">
        <f t="shared" si="4"/>
        <v>16184701.880708968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1490517808.0180495</v>
      </c>
      <c r="P67" s="7">
        <f t="shared" ref="P67:P77" si="8">$X$4*N67*L67*I67/1000</f>
        <v>4878316.9092276851</v>
      </c>
      <c r="Q67" s="7">
        <f t="shared" ref="Q67:Q70" si="9">$Y$4*N67*L67*I67/1000</f>
        <v>527493.20571128244</v>
      </c>
      <c r="R67" s="7">
        <f t="shared" ref="R67:R75" si="10">$Z$4*N67*L67*I67/1000</f>
        <v>4234138.1439017169</v>
      </c>
      <c r="S67" s="7">
        <f t="shared" ref="S67:S77" si="11">$AA$4*N67*L67*I67/1000</f>
        <v>137347.66154410967</v>
      </c>
      <c r="T67" s="7">
        <f t="shared" ref="T67:T82" si="12">N67*L67*I67*$AA$10*$AB$10/$AA$11</f>
        <v>65846.992373124682</v>
      </c>
      <c r="U67" s="7">
        <f t="shared" ref="U67:U82" si="13">N67*L67*I67*$AA$9*$AB$9/$AA$11</f>
        <v>29817951.622355957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1633040244.1523607</v>
      </c>
      <c r="P68" s="7">
        <f t="shared" si="8"/>
        <v>5344778.7028394202</v>
      </c>
      <c r="Q68" s="7">
        <f t="shared" si="9"/>
        <v>577931.79578907299</v>
      </c>
      <c r="R68" s="7">
        <f t="shared" si="10"/>
        <v>4639003.9428555081</v>
      </c>
      <c r="S68" s="7">
        <f t="shared" si="11"/>
        <v>150480.76415805728</v>
      </c>
      <c r="T68" s="7">
        <f t="shared" si="12"/>
        <v>72143.243055036379</v>
      </c>
      <c r="U68" s="7">
        <f t="shared" si="13"/>
        <v>32669126.618650761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733750907.91407621</v>
      </c>
      <c r="P69" s="7">
        <f t="shared" si="8"/>
        <v>2401493.9251199188</v>
      </c>
      <c r="Q69" s="7">
        <f t="shared" si="9"/>
        <v>259673.93111781799</v>
      </c>
      <c r="R69" s="7">
        <f t="shared" si="10"/>
        <v>2084378.120549019</v>
      </c>
      <c r="S69" s="7">
        <f t="shared" si="11"/>
        <v>67613.396375231576</v>
      </c>
      <c r="T69" s="7">
        <f t="shared" si="12"/>
        <v>32415.104453825094</v>
      </c>
      <c r="U69" s="7">
        <f t="shared" si="13"/>
        <v>14678757.246204425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20231358.81343545</v>
      </c>
      <c r="P74" s="7">
        <f t="shared" si="8"/>
        <v>66215.230214169671</v>
      </c>
      <c r="Q74" s="7">
        <f t="shared" si="14"/>
        <v>7159.8636789081838</v>
      </c>
      <c r="R74" s="7">
        <f t="shared" si="10"/>
        <v>57471.549547492476</v>
      </c>
      <c r="S74" s="7">
        <f t="shared" si="11"/>
        <v>1864.2714685710907</v>
      </c>
      <c r="T74" s="7">
        <f t="shared" si="12"/>
        <v>893.76599348224704</v>
      </c>
      <c r="U74" s="7">
        <f t="shared" si="13"/>
        <v>404730.27233112924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175226689.58460292</v>
      </c>
      <c r="P75" s="7">
        <f t="shared" si="8"/>
        <v>573499.57051852136</v>
      </c>
      <c r="Q75" s="7">
        <f t="shared" si="14"/>
        <v>62012.602411013053</v>
      </c>
      <c r="R75" s="7">
        <f t="shared" si="10"/>
        <v>497769.3028614982</v>
      </c>
      <c r="S75" s="7">
        <f t="shared" si="11"/>
        <v>16146.72157896779</v>
      </c>
      <c r="T75" s="7">
        <f t="shared" si="12"/>
        <v>7741.0349816535145</v>
      </c>
      <c r="U75" s="7">
        <f t="shared" si="13"/>
        <v>3505426.7214202946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90194794.135374755</v>
      </c>
      <c r="P76" s="7">
        <f t="shared" si="8"/>
        <v>295198.61284983752</v>
      </c>
      <c r="Q76" s="7">
        <f t="shared" si="14"/>
        <v>31919.874315491485</v>
      </c>
      <c r="R76" s="7">
        <f>$Z$4*N76*L76*I76/1000</f>
        <v>256217.8165034902</v>
      </c>
      <c r="S76" s="7">
        <f t="shared" si="11"/>
        <v>8311.2351904191983</v>
      </c>
      <c r="T76" s="7">
        <f t="shared" si="12"/>
        <v>3984.558848998101</v>
      </c>
      <c r="U76" s="7">
        <f t="shared" si="13"/>
        <v>1804355.5022620643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  <row r="84" spans="1:21" x14ac:dyDescent="0.15">
      <c r="O84" s="35"/>
    </row>
  </sheetData>
  <mergeCells count="8">
    <mergeCell ref="W19:X19"/>
    <mergeCell ref="W20:X20"/>
    <mergeCell ref="W2:AA2"/>
    <mergeCell ref="W14:X14"/>
    <mergeCell ref="W15:X15"/>
    <mergeCell ref="Y11:Z11"/>
    <mergeCell ref="AA14:AB14"/>
    <mergeCell ref="AA15:AB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73B7-C22E-674E-A777-9AECD13EAFC4}">
  <sheetPr>
    <outlinePr summaryBelow="0" summaryRight="0"/>
  </sheetPr>
  <dimension ref="A1:AD82"/>
  <sheetViews>
    <sheetView topLeftCell="S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8.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74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2962900823.3006034</v>
      </c>
      <c r="P2" s="7">
        <f>$X$4*N2*L2*I2/1000</f>
        <v>9370587.7539846245</v>
      </c>
      <c r="Q2" s="7">
        <f>$Y$4*N2*L2*I2/1000</f>
        <v>1007860.0668608642</v>
      </c>
      <c r="R2" s="7">
        <f>$Z$4*N2*L2*I2/1000</f>
        <v>8517746.340199003</v>
      </c>
      <c r="S2" s="7">
        <f>$AA$4*N2*L2*I2/1000</f>
        <v>272238.7615211808</v>
      </c>
      <c r="T2" s="7">
        <f>L2*N2*I2*$AA$10*$AB$10/$AA$11</f>
        <v>159684.90850372662</v>
      </c>
      <c r="U2" s="7">
        <f>L2*N2*I2*$AA$9*$AB$9/$AA$11</f>
        <v>5335132241.0238142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6457826991.8274298</v>
      </c>
      <c r="P3" s="7">
        <f t="shared" ref="P3:P66" si="1">$X$4*N3*L3*I3/1000</f>
        <v>20423779.983144585</v>
      </c>
      <c r="Q3" s="7">
        <f t="shared" ref="Q3:Q66" si="2">$Y$4*N3*L3*I3/1000</f>
        <v>2196693.8253804492</v>
      </c>
      <c r="R3" s="7">
        <f t="shared" ref="R3:R66" si="3">$Z$4*N3*L3*I3/1000</f>
        <v>18564958.972876068</v>
      </c>
      <c r="S3" s="7">
        <f t="shared" ref="S3:S66" si="4">$AA$4*N3*L3*I3/1000</f>
        <v>593361.34660582431</v>
      </c>
      <c r="T3" s="7">
        <f t="shared" ref="T3:T66" si="5">L3*N3*I3*$AA$10*$AB$10/$AA$11</f>
        <v>348043.20961850719</v>
      </c>
      <c r="U3" s="7">
        <f t="shared" ref="U3:U66" si="6">L3*N3*I3*$AA$9*$AB$9/$AA$11</f>
        <v>11628253203.788338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8403965021.6346836</v>
      </c>
      <c r="P4" s="7">
        <f t="shared" si="1"/>
        <v>26578713.366760381</v>
      </c>
      <c r="Q4" s="7">
        <f t="shared" si="2"/>
        <v>2858691.9555294756</v>
      </c>
      <c r="R4" s="7">
        <f t="shared" si="3"/>
        <v>24159715.959188815</v>
      </c>
      <c r="S4" s="7">
        <f t="shared" si="4"/>
        <v>772177.3916173469</v>
      </c>
      <c r="T4" s="7">
        <f t="shared" si="5"/>
        <v>452929.90403010236</v>
      </c>
      <c r="U4" s="7">
        <f t="shared" si="6"/>
        <v>15132556711.571947</v>
      </c>
      <c r="V4" s="10"/>
      <c r="W4" s="19">
        <v>177.43300011611467</v>
      </c>
      <c r="X4" s="20">
        <v>0.56115664924236675</v>
      </c>
      <c r="Y4" s="20">
        <v>6.0355592719820148E-2</v>
      </c>
      <c r="Z4" s="21">
        <v>0.51008433204523496</v>
      </c>
      <c r="AA4" s="22">
        <v>1.6302989227560065E-2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8451228544.4096241</v>
      </c>
      <c r="P5" s="7">
        <f t="shared" si="1"/>
        <v>26728190.859979905</v>
      </c>
      <c r="Q5" s="7">
        <f t="shared" si="2"/>
        <v>2874769.1110148779</v>
      </c>
      <c r="R5" s="7">
        <f t="shared" si="3"/>
        <v>24295589.119361855</v>
      </c>
      <c r="S5" s="7">
        <f t="shared" si="4"/>
        <v>776520.0826734195</v>
      </c>
      <c r="T5" s="7">
        <f t="shared" si="5"/>
        <v>455477.16151861747</v>
      </c>
      <c r="U5" s="7">
        <f t="shared" si="6"/>
        <v>15217661532.562899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1826034374.3002865</v>
      </c>
      <c r="P6" s="7">
        <f t="shared" si="1"/>
        <v>5775088.7952813627</v>
      </c>
      <c r="Q6" s="7">
        <f t="shared" si="2"/>
        <v>621143.68192802812</v>
      </c>
      <c r="R6" s="7">
        <f t="shared" si="3"/>
        <v>5249483.035833572</v>
      </c>
      <c r="S6" s="7">
        <f t="shared" si="4"/>
        <v>167780.61980516685</v>
      </c>
      <c r="T6" s="7">
        <f t="shared" si="5"/>
        <v>98413.733491077932</v>
      </c>
      <c r="U6" s="7">
        <f t="shared" si="6"/>
        <v>3288039473.6583495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3045271679.8939013</v>
      </c>
      <c r="P7" s="7">
        <f t="shared" si="1"/>
        <v>9631097.0946984105</v>
      </c>
      <c r="Q7" s="7">
        <f t="shared" si="2"/>
        <v>1035879.3297334658</v>
      </c>
      <c r="R7" s="7">
        <f t="shared" si="3"/>
        <v>8754546.0524165165</v>
      </c>
      <c r="S7" s="7">
        <f t="shared" si="4"/>
        <v>279807.2024922889</v>
      </c>
      <c r="T7" s="7">
        <f t="shared" si="5"/>
        <v>164124.26826731866</v>
      </c>
      <c r="U7" s="7">
        <f t="shared" si="6"/>
        <v>5483452903.4218569</v>
      </c>
      <c r="V7" s="10"/>
      <c r="X7" s="10"/>
      <c r="Y7" s="10"/>
      <c r="Z7" s="11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2583832452.2575359</v>
      </c>
      <c r="P8" s="7">
        <f t="shared" si="1"/>
        <v>8171731.0768778576</v>
      </c>
      <c r="Q8" s="7">
        <f t="shared" si="2"/>
        <v>878916.20523045294</v>
      </c>
      <c r="R8" s="7">
        <f t="shared" si="3"/>
        <v>7428000.7082340224</v>
      </c>
      <c r="S8" s="7">
        <f t="shared" si="4"/>
        <v>237409.00851255434</v>
      </c>
      <c r="T8" s="7">
        <f t="shared" si="5"/>
        <v>139255.09942249046</v>
      </c>
      <c r="U8" s="7">
        <f t="shared" si="6"/>
        <v>4652564713.9570932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113842.75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23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9374367644.2875824</v>
      </c>
      <c r="P11" s="7">
        <f t="shared" si="1"/>
        <v>29647747.220595613</v>
      </c>
      <c r="Q11" s="7">
        <f t="shared" si="2"/>
        <v>3188784.0208654343</v>
      </c>
      <c r="R11" s="7">
        <f t="shared" si="3"/>
        <v>26949429.108754687</v>
      </c>
      <c r="S11" s="7">
        <f t="shared" si="4"/>
        <v>861340.41931317083</v>
      </c>
      <c r="T11" s="7">
        <f t="shared" si="5"/>
        <v>505229.54659373162</v>
      </c>
      <c r="U11" s="7">
        <f t="shared" si="6"/>
        <v>16879907239.870169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10753722625.803068</v>
      </c>
      <c r="P12" s="7">
        <f t="shared" si="1"/>
        <v>34010150.037638985</v>
      </c>
      <c r="Q12" s="7">
        <f t="shared" si="2"/>
        <v>3657985.2823327067</v>
      </c>
      <c r="R12" s="7">
        <f t="shared" si="3"/>
        <v>30914798.368921377</v>
      </c>
      <c r="S12" s="7">
        <f t="shared" si="4"/>
        <v>988079.01579698187</v>
      </c>
      <c r="T12" s="7">
        <f t="shared" si="5"/>
        <v>579569.58939411561</v>
      </c>
      <c r="U12" s="7">
        <f t="shared" si="6"/>
        <v>19363635745.336063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19803312329.662144</v>
      </c>
      <c r="P13" s="7">
        <f t="shared" si="1"/>
        <v>62630741.652008981</v>
      </c>
      <c r="Q13" s="7">
        <f t="shared" si="2"/>
        <v>6736292.8693664577</v>
      </c>
      <c r="R13" s="7">
        <f t="shared" si="3"/>
        <v>56930555.958296411</v>
      </c>
      <c r="S13" s="7">
        <f t="shared" si="4"/>
        <v>1819578.0230803157</v>
      </c>
      <c r="T13" s="7">
        <f t="shared" si="5"/>
        <v>1067295.2980957704</v>
      </c>
      <c r="U13" s="7">
        <f t="shared" si="6"/>
        <v>35658733244.857513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22117974387.979923</v>
      </c>
      <c r="P14" s="7">
        <f t="shared" si="1"/>
        <v>69951183.75648804</v>
      </c>
      <c r="Q14" s="7">
        <f t="shared" si="2"/>
        <v>7523648.0985764964</v>
      </c>
      <c r="R14" s="7">
        <f t="shared" si="3"/>
        <v>63584745.704030432</v>
      </c>
      <c r="S14" s="7">
        <f t="shared" si="4"/>
        <v>2032254.980452968</v>
      </c>
      <c r="T14" s="7">
        <f t="shared" si="5"/>
        <v>1192043.5164947165</v>
      </c>
      <c r="U14" s="7">
        <f t="shared" si="6"/>
        <v>39826617663.158493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18848914143.693932</v>
      </c>
      <c r="P15" s="7">
        <f t="shared" si="1"/>
        <v>59612324.064917319</v>
      </c>
      <c r="Q15" s="7">
        <f t="shared" si="2"/>
        <v>6411644.8717158716</v>
      </c>
      <c r="R15" s="7">
        <f t="shared" si="3"/>
        <v>54186852.358198375</v>
      </c>
      <c r="S15" s="7">
        <f t="shared" si="4"/>
        <v>1731885.5231819863</v>
      </c>
      <c r="T15" s="7">
        <f t="shared" si="5"/>
        <v>1015858.2112368578</v>
      </c>
      <c r="U15" s="7">
        <f t="shared" si="6"/>
        <v>33940201023.76836</v>
      </c>
      <c r="V15" s="10"/>
      <c r="W15" s="57">
        <f>SUM(O2:O82)/1000</f>
        <v>499549561.28590447</v>
      </c>
      <c r="X15" s="58"/>
      <c r="Y15" s="57">
        <f>100*(caso_base!W15-W15)/caso_base!W15</f>
        <v>18.030551212715554</v>
      </c>
      <c r="Z15" s="58"/>
      <c r="AB15" s="61">
        <f>AC16*SUM(T2:U82)/1000</f>
        <v>107944594.83646296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15747737864.610769</v>
      </c>
      <c r="P16" s="7">
        <f t="shared" si="1"/>
        <v>49804420.865730159</v>
      </c>
      <c r="Q16" s="7">
        <f t="shared" si="2"/>
        <v>5356749.0387523212</v>
      </c>
      <c r="R16" s="7">
        <f t="shared" si="3"/>
        <v>45271591.781893685</v>
      </c>
      <c r="S16" s="7">
        <f t="shared" si="4"/>
        <v>1446941.6658523381</v>
      </c>
      <c r="T16" s="7">
        <f t="shared" si="5"/>
        <v>848720.97650901135</v>
      </c>
      <c r="U16" s="7">
        <f t="shared" si="6"/>
        <v>28356083789.225262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3710076947.8655787</v>
      </c>
      <c r="P17" s="7">
        <f t="shared" si="1"/>
        <v>11733636.624151921</v>
      </c>
      <c r="Q17" s="7">
        <f t="shared" si="2"/>
        <v>1262019.4274911054</v>
      </c>
      <c r="R17" s="7">
        <f t="shared" si="3"/>
        <v>10665728.02438098</v>
      </c>
      <c r="S17" s="7">
        <f t="shared" si="4"/>
        <v>340891.17850055505</v>
      </c>
      <c r="T17" s="7">
        <f t="shared" si="5"/>
        <v>199953.80652050721</v>
      </c>
      <c r="U17" s="7">
        <f t="shared" si="6"/>
        <v>6680531115.1748562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728261619.92883444</v>
      </c>
      <c r="P18" s="7">
        <f t="shared" si="1"/>
        <v>2303229.1070074006</v>
      </c>
      <c r="Q18" s="7">
        <f t="shared" si="2"/>
        <v>247725.40450275107</v>
      </c>
      <c r="R18" s="7">
        <f t="shared" si="3"/>
        <v>2093606.2722970468</v>
      </c>
      <c r="S18" s="7">
        <f t="shared" si="4"/>
        <v>66914.504837180677</v>
      </c>
      <c r="T18" s="7">
        <f t="shared" si="5"/>
        <v>39249.504819930022</v>
      </c>
      <c r="U18" s="7">
        <f t="shared" si="6"/>
        <v>1311340567.9419065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10912017341.090153</v>
      </c>
      <c r="P20" s="7">
        <f t="shared" si="1"/>
        <v>34510779.187600628</v>
      </c>
      <c r="Q20" s="7">
        <f t="shared" si="2"/>
        <v>3711830.797875558</v>
      </c>
      <c r="R20" s="7">
        <f t="shared" si="3"/>
        <v>31369863.965854656</v>
      </c>
      <c r="S20" s="7">
        <f t="shared" si="4"/>
        <v>1002623.5313967641</v>
      </c>
      <c r="T20" s="7">
        <f t="shared" si="5"/>
        <v>588100.84934330382</v>
      </c>
      <c r="U20" s="7">
        <f t="shared" si="6"/>
        <v>19648668316.278149</v>
      </c>
      <c r="V20" s="10"/>
      <c r="W20" s="57">
        <f>100*AB15/(AB15+W15)</f>
        <v>17.768828514412853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16630750326.218067</v>
      </c>
      <c r="P21" s="7">
        <f t="shared" si="1"/>
        <v>52597071.127353057</v>
      </c>
      <c r="Q21" s="7">
        <f t="shared" si="2"/>
        <v>5657114.4750827607</v>
      </c>
      <c r="R21" s="7">
        <f t="shared" si="3"/>
        <v>47810075.72440619</v>
      </c>
      <c r="S21" s="7">
        <f t="shared" si="4"/>
        <v>1528075.0662906123</v>
      </c>
      <c r="T21" s="7">
        <f t="shared" si="5"/>
        <v>896310.74496516131</v>
      </c>
      <c r="U21" s="7">
        <f t="shared" si="6"/>
        <v>29946075670.188377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15589848693.685234</v>
      </c>
      <c r="P22" s="7">
        <f t="shared" si="1"/>
        <v>49305074.306464143</v>
      </c>
      <c r="Q22" s="7">
        <f t="shared" si="2"/>
        <v>5303041.4731415547</v>
      </c>
      <c r="R22" s="7">
        <f t="shared" si="3"/>
        <v>44817692.043761432</v>
      </c>
      <c r="S22" s="7">
        <f t="shared" si="4"/>
        <v>1432434.4126860006</v>
      </c>
      <c r="T22" s="7">
        <f t="shared" si="5"/>
        <v>840211.57328677119</v>
      </c>
      <c r="U22" s="7">
        <f t="shared" si="6"/>
        <v>28071781459.667385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15169261027.269283</v>
      </c>
      <c r="P23" s="7">
        <f t="shared" si="1"/>
        <v>47974907.057732575</v>
      </c>
      <c r="Q23" s="7">
        <f t="shared" si="2"/>
        <v>5159974.4118814236</v>
      </c>
      <c r="R23" s="7">
        <f t="shared" si="3"/>
        <v>43608586.754723586</v>
      </c>
      <c r="S23" s="7">
        <f t="shared" si="4"/>
        <v>1393789.7626471878</v>
      </c>
      <c r="T23" s="7">
        <f t="shared" si="5"/>
        <v>817544.09062880918</v>
      </c>
      <c r="U23" s="7">
        <f t="shared" si="6"/>
        <v>27314452425.355301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13725423054.198606</v>
      </c>
      <c r="P24" s="7">
        <f>$X$4*N24*L24*I24/1000</f>
        <v>43408567.771990843</v>
      </c>
      <c r="Q24" s="7">
        <f t="shared" si="2"/>
        <v>4668838.6220394205</v>
      </c>
      <c r="R24" s="7">
        <f t="shared" si="3"/>
        <v>39457841.811035886</v>
      </c>
      <c r="S24" s="7">
        <f t="shared" si="4"/>
        <v>1261126.3071123702</v>
      </c>
      <c r="T24" s="7">
        <f t="shared" si="5"/>
        <v>739728.75073931552</v>
      </c>
      <c r="U24" s="7">
        <f t="shared" si="6"/>
        <v>24714612950.349583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18714291345.718781</v>
      </c>
      <c r="P25" s="7">
        <f t="shared" si="1"/>
        <v>59186560.660286099</v>
      </c>
      <c r="Q25" s="7">
        <f t="shared" si="2"/>
        <v>6365851.593351231</v>
      </c>
      <c r="R25" s="7">
        <f t="shared" si="3"/>
        <v>53799838.781590432</v>
      </c>
      <c r="S25" s="7">
        <f t="shared" si="4"/>
        <v>1719516.0427373308</v>
      </c>
      <c r="T25" s="7">
        <f t="shared" si="5"/>
        <v>1008602.7442269191</v>
      </c>
      <c r="U25" s="7">
        <f t="shared" si="6"/>
        <v>33697793169.882126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7634517156.7668867</v>
      </c>
      <c r="P26" s="7">
        <f t="shared" si="1"/>
        <v>24145227.00665069</v>
      </c>
      <c r="Q26" s="7">
        <f t="shared" si="2"/>
        <v>2596956.6418014504</v>
      </c>
      <c r="R26" s="7">
        <f t="shared" si="3"/>
        <v>21947707.483099949</v>
      </c>
      <c r="S26" s="7">
        <f>$AA$4*N26*L26*I26/1000</f>
        <v>701478.59125946742</v>
      </c>
      <c r="T26" s="7">
        <f t="shared" si="5"/>
        <v>411460.67531561281</v>
      </c>
      <c r="U26" s="7">
        <f t="shared" si="6"/>
        <v>13747054341.948206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1059661634.1238045</v>
      </c>
      <c r="P27" s="7">
        <f t="shared" si="1"/>
        <v>3351327.9465852827</v>
      </c>
      <c r="Q27" s="7">
        <f t="shared" si="2"/>
        <v>360454.40232730866</v>
      </c>
      <c r="R27" s="7">
        <f t="shared" si="3"/>
        <v>3046314.9272248177</v>
      </c>
      <c r="S27" s="7">
        <f t="shared" si="4"/>
        <v>97364.369619369827</v>
      </c>
      <c r="T27" s="7">
        <f t="shared" si="5"/>
        <v>57110.237966544861</v>
      </c>
      <c r="U27" s="7">
        <f t="shared" si="6"/>
        <v>1908074311.6106372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689358757.57667387</v>
      </c>
      <c r="P28" s="7">
        <f t="shared" si="1"/>
        <v>2180193.3703113566</v>
      </c>
      <c r="Q28" s="7">
        <f t="shared" si="2"/>
        <v>234492.21048458276</v>
      </c>
      <c r="R28" s="7">
        <f t="shared" si="3"/>
        <v>1981768.3360362414</v>
      </c>
      <c r="S28" s="7">
        <f t="shared" si="4"/>
        <v>63340.012237531904</v>
      </c>
      <c r="T28" s="7">
        <f t="shared" si="5"/>
        <v>37152.843343317523</v>
      </c>
      <c r="U28" s="7">
        <f t="shared" si="6"/>
        <v>1241290327.4576788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9762645469.3461456</v>
      </c>
      <c r="P29" s="7">
        <f t="shared" si="1"/>
        <v>30875730.082534432</v>
      </c>
      <c r="Q29" s="7">
        <f t="shared" si="2"/>
        <v>3320860.5695121693</v>
      </c>
      <c r="R29" s="7">
        <f>$Z$4*N29*L29*I29/1000</f>
        <v>28065650.076181065</v>
      </c>
      <c r="S29" s="7">
        <f t="shared" si="4"/>
        <v>897016.36006313108</v>
      </c>
      <c r="T29" s="7">
        <f t="shared" si="5"/>
        <v>526155.69723667961</v>
      </c>
      <c r="U29" s="7">
        <f t="shared" si="6"/>
        <v>17579057723.293011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16744300375.956251</v>
      </c>
      <c r="P30" s="7">
        <f t="shared" si="1"/>
        <v>52956189.021942489</v>
      </c>
      <c r="Q30" s="7">
        <f t="shared" si="2"/>
        <v>5695739.6493785707</v>
      </c>
      <c r="R30" s="7">
        <f t="shared" si="3"/>
        <v>48136509.371115096</v>
      </c>
      <c r="S30" s="7">
        <f t="shared" si="4"/>
        <v>1538508.3297560283</v>
      </c>
      <c r="T30" s="7">
        <f t="shared" si="5"/>
        <v>902430.50069928588</v>
      </c>
      <c r="U30" s="7">
        <f t="shared" si="6"/>
        <v>30150538987.544109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14170998880.651249</v>
      </c>
      <c r="P31" s="7">
        <f t="shared" si="1"/>
        <v>44817763.567541465</v>
      </c>
      <c r="Q31" s="7">
        <f t="shared" si="2"/>
        <v>4820405.6534798723</v>
      </c>
      <c r="R31" s="7">
        <f t="shared" si="3"/>
        <v>40738783.054563656</v>
      </c>
      <c r="S31" s="7">
        <f t="shared" si="4"/>
        <v>1302066.931990295</v>
      </c>
      <c r="T31" s="7">
        <f t="shared" si="5"/>
        <v>763742.96495769802</v>
      </c>
      <c r="U31" s="7">
        <f t="shared" si="6"/>
        <v>25516936787.46006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10465906036.245689</v>
      </c>
      <c r="P32" s="7">
        <f t="shared" si="1"/>
        <v>33099889.866832603</v>
      </c>
      <c r="Q32" s="7">
        <f t="shared" si="2"/>
        <v>3560081.6181554408</v>
      </c>
      <c r="R32" s="7">
        <f t="shared" si="3"/>
        <v>30087383.329217158</v>
      </c>
      <c r="S32" s="7">
        <f t="shared" si="4"/>
        <v>961633.70542069152</v>
      </c>
      <c r="T32" s="7">
        <f t="shared" si="5"/>
        <v>564057.77563110006</v>
      </c>
      <c r="U32" s="7">
        <f t="shared" si="6"/>
        <v>18845380272.735222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11080502735.783232</v>
      </c>
      <c r="P33" s="7">
        <f t="shared" si="1"/>
        <v>35043637.784763351</v>
      </c>
      <c r="Q33" s="7">
        <f t="shared" si="2"/>
        <v>3769142.773971769</v>
      </c>
      <c r="R33" s="7">
        <f t="shared" si="3"/>
        <v>31854225.724688441</v>
      </c>
      <c r="S33" s="7">
        <f t="shared" si="4"/>
        <v>1018104.3921886401</v>
      </c>
      <c r="T33" s="7">
        <f t="shared" si="5"/>
        <v>597181.33378753415</v>
      </c>
      <c r="U33" s="7">
        <f t="shared" si="6"/>
        <v>19952050682.066326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21079294327.004223</v>
      </c>
      <c r="P34" s="7">
        <f t="shared" si="1"/>
        <v>66666212.965989396</v>
      </c>
      <c r="Q34" s="7">
        <f>$Y$4*N34*L34*I34/1000</f>
        <v>7170330.786208326</v>
      </c>
      <c r="R34" s="7">
        <f t="shared" si="3"/>
        <v>60598748.596588336</v>
      </c>
      <c r="S34" s="7">
        <f t="shared" si="4"/>
        <v>1936818.4504169172</v>
      </c>
      <c r="T34" s="7">
        <f t="shared" si="5"/>
        <v>1136064.0759420008</v>
      </c>
      <c r="U34" s="7">
        <f t="shared" si="6"/>
        <v>37956323714.120087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6521824236.1231003</v>
      </c>
      <c r="P35" s="7">
        <f t="shared" si="1"/>
        <v>20626180.208278593</v>
      </c>
      <c r="Q35" s="7">
        <f t="shared" si="2"/>
        <v>2218463.1220128271</v>
      </c>
      <c r="R35" s="7">
        <f t="shared" si="3"/>
        <v>18748938.230330601</v>
      </c>
      <c r="S35" s="7">
        <f t="shared" si="4"/>
        <v>599241.57397989277</v>
      </c>
      <c r="T35" s="7">
        <f t="shared" si="5"/>
        <v>351492.32746257342</v>
      </c>
      <c r="U35" s="7">
        <f t="shared" si="6"/>
        <v>11743489515.005184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1776430708.6316154</v>
      </c>
      <c r="P36" s="7">
        <f t="shared" si="1"/>
        <v>5618210.2732558409</v>
      </c>
      <c r="Q36" s="7">
        <f t="shared" si="2"/>
        <v>604270.50365482527</v>
      </c>
      <c r="R36" s="7">
        <f t="shared" si="3"/>
        <v>5106882.433617291</v>
      </c>
      <c r="S36" s="7">
        <f t="shared" si="4"/>
        <v>163222.91054863267</v>
      </c>
      <c r="T36" s="7">
        <f t="shared" si="5"/>
        <v>95740.354499968991</v>
      </c>
      <c r="U36" s="7">
        <f t="shared" si="6"/>
        <v>3198720886.3128948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828691619.75544429</v>
      </c>
      <c r="P37" s="7">
        <f t="shared" si="1"/>
        <v>2620853.0109555451</v>
      </c>
      <c r="Q37" s="7">
        <f t="shared" si="2"/>
        <v>281887.66384807997</v>
      </c>
      <c r="R37" s="7">
        <f t="shared" si="3"/>
        <v>2382322.4037119197</v>
      </c>
      <c r="S37" s="7">
        <f t="shared" si="4"/>
        <v>76142.265198700785</v>
      </c>
      <c r="T37" s="7">
        <f t="shared" si="5"/>
        <v>44662.158259837095</v>
      </c>
      <c r="U37" s="7">
        <f t="shared" si="6"/>
        <v>1492179334.4059441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3626298412.8277965</v>
      </c>
      <c r="P38" s="7">
        <f t="shared" si="1"/>
        <v>11468675.303712824</v>
      </c>
      <c r="Q38" s="7">
        <f t="shared" si="2"/>
        <v>1233521.3288505229</v>
      </c>
      <c r="R38" s="7">
        <f t="shared" si="3"/>
        <v>10424881.518621003</v>
      </c>
      <c r="S38" s="7">
        <f t="shared" si="4"/>
        <v>333193.39650212246</v>
      </c>
      <c r="T38" s="7">
        <f t="shared" si="5"/>
        <v>195438.58022711359</v>
      </c>
      <c r="U38" s="7">
        <f t="shared" si="6"/>
        <v>6529675723.7723513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11387816652.845339</v>
      </c>
      <c r="P39" s="7">
        <f t="shared" si="1"/>
        <v>36015560.977468558</v>
      </c>
      <c r="Q39" s="7">
        <f t="shared" si="2"/>
        <v>3873678.6472489778</v>
      </c>
      <c r="R39" s="7">
        <f t="shared" si="3"/>
        <v>32737691.675273996</v>
      </c>
      <c r="S39" s="7">
        <f t="shared" si="4"/>
        <v>1046341.1659345842</v>
      </c>
      <c r="T39" s="7">
        <f t="shared" si="5"/>
        <v>613743.95186170866</v>
      </c>
      <c r="U39" s="7">
        <f t="shared" si="6"/>
        <v>20505413917.899155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14839413641.760824</v>
      </c>
      <c r="P40" s="7">
        <f t="shared" si="1"/>
        <v>46931718.623269126</v>
      </c>
      <c r="Q40" s="7">
        <f t="shared" si="2"/>
        <v>5047773.5560856154</v>
      </c>
      <c r="R40" s="7">
        <f t="shared" si="3"/>
        <v>42660341.596247748</v>
      </c>
      <c r="S40" s="7">
        <f t="shared" si="4"/>
        <v>1363482.5572842383</v>
      </c>
      <c r="T40" s="7">
        <f t="shared" si="5"/>
        <v>799767.03607440239</v>
      </c>
      <c r="U40" s="7">
        <f t="shared" si="6"/>
        <v>26720514414.604324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14261022054.627068</v>
      </c>
      <c r="P41" s="7">
        <f>$X$4*N41*L41*I41/1000</f>
        <v>45102474.430962443</v>
      </c>
      <c r="Q41" s="7">
        <f t="shared" si="2"/>
        <v>4851027.9279174022</v>
      </c>
      <c r="R41" s="7">
        <f t="shared" si="3"/>
        <v>40997581.646347597</v>
      </c>
      <c r="S41" s="7">
        <f t="shared" si="4"/>
        <v>1310338.4870820651</v>
      </c>
      <c r="T41" s="7">
        <f t="shared" si="5"/>
        <v>768594.74473597971</v>
      </c>
      <c r="U41" s="7">
        <f t="shared" si="6"/>
        <v>25679036556.085682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18828412058.928421</v>
      </c>
      <c r="P42" s="7">
        <f t="shared" si="1"/>
        <v>59547483.357822433</v>
      </c>
      <c r="Q42" s="7">
        <f t="shared" si="2"/>
        <v>6404670.884480102</v>
      </c>
      <c r="R42" s="7">
        <f t="shared" si="3"/>
        <v>54127912.971464753</v>
      </c>
      <c r="S42" s="7">
        <f t="shared" si="4"/>
        <v>1730001.7401942902</v>
      </c>
      <c r="T42" s="7">
        <f t="shared" si="5"/>
        <v>1014753.2557472343</v>
      </c>
      <c r="U42" s="7">
        <f t="shared" si="6"/>
        <v>33903284049.504326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15783164261.460812</v>
      </c>
      <c r="P43" s="7">
        <f t="shared" si="1"/>
        <v>49916461.794633418</v>
      </c>
      <c r="Q43" s="7">
        <f t="shared" si="2"/>
        <v>5368799.6785905287</v>
      </c>
      <c r="R43" s="7">
        <f t="shared" si="3"/>
        <v>45373435.576239705</v>
      </c>
      <c r="S43" s="7">
        <f t="shared" si="4"/>
        <v>1450196.7320792496</v>
      </c>
      <c r="T43" s="7">
        <f t="shared" si="5"/>
        <v>850630.27461819141</v>
      </c>
      <c r="U43" s="7">
        <f t="shared" si="6"/>
        <v>28419874149.851448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895696543.50460792</v>
      </c>
      <c r="P44" s="7">
        <f t="shared" si="1"/>
        <v>2832765.4425168373</v>
      </c>
      <c r="Q44" s="7">
        <f t="shared" si="2"/>
        <v>304680.05244197504</v>
      </c>
      <c r="R44" s="7">
        <f t="shared" si="3"/>
        <v>2574948.1370984227</v>
      </c>
      <c r="S44" s="7">
        <f t="shared" si="4"/>
        <v>82298.845707181332</v>
      </c>
      <c r="T44" s="7">
        <f t="shared" si="5"/>
        <v>48273.374347139397</v>
      </c>
      <c r="U44" s="7">
        <f t="shared" si="6"/>
        <v>1612831408.2756596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3896070293.3389678</v>
      </c>
      <c r="P47" s="7">
        <f t="shared" si="1"/>
        <v>12321866.561417948</v>
      </c>
      <c r="Q47" s="7">
        <f t="shared" si="2"/>
        <v>1325286.9064867962</v>
      </c>
      <c r="R47" s="7">
        <f t="shared" si="3"/>
        <v>11200421.634524338</v>
      </c>
      <c r="S47" s="7">
        <f t="shared" si="4"/>
        <v>357980.71373732708</v>
      </c>
      <c r="T47" s="7">
        <f t="shared" si="5"/>
        <v>209977.87824125236</v>
      </c>
      <c r="U47" s="7">
        <f t="shared" si="6"/>
        <v>7015439083.1525211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7277320563.7227716</v>
      </c>
      <c r="P48" s="7">
        <f t="shared" si="1"/>
        <v>23015542.882827882</v>
      </c>
      <c r="Q48" s="7">
        <f t="shared" si="2"/>
        <v>2475452.682128957</v>
      </c>
      <c r="R48" s="7">
        <f t="shared" si="3"/>
        <v>20920838.831538476</v>
      </c>
      <c r="S48" s="7">
        <f t="shared" si="4"/>
        <v>668658.47208936675</v>
      </c>
      <c r="T48" s="7">
        <f t="shared" si="5"/>
        <v>392209.641048947</v>
      </c>
      <c r="U48" s="7">
        <f t="shared" si="6"/>
        <v>13103870120.273643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12067385101.06843</v>
      </c>
      <c r="P49" s="7">
        <f t="shared" si="1"/>
        <v>38164791.126799002</v>
      </c>
      <c r="Q49" s="7">
        <f t="shared" si="2"/>
        <v>4104840.5870197746</v>
      </c>
      <c r="R49" s="7">
        <f>$Z$4*N49*L49*I49/1000</f>
        <v>34691314.8331085</v>
      </c>
      <c r="S49" s="7">
        <f t="shared" si="4"/>
        <v>1108781.6199849613</v>
      </c>
      <c r="T49" s="7">
        <f t="shared" si="5"/>
        <v>650369.14856864361</v>
      </c>
      <c r="U49" s="7">
        <f t="shared" si="6"/>
        <v>21729075374.801624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16345008727.824141</v>
      </c>
      <c r="P50" s="7">
        <f t="shared" si="1"/>
        <v>51693373.405965492</v>
      </c>
      <c r="Q50" s="7">
        <f t="shared" si="2"/>
        <v>5559916.6397055322</v>
      </c>
      <c r="R50" s="7">
        <f t="shared" si="3"/>
        <v>46988625.868635729</v>
      </c>
      <c r="S50" s="7">
        <f>$AA$4*N50*L50*I50/1000</f>
        <v>1501820.4113085438</v>
      </c>
      <c r="T50" s="7">
        <f t="shared" si="5"/>
        <v>880910.76240873779</v>
      </c>
      <c r="U50" s="7">
        <f t="shared" si="6"/>
        <v>29431556519.832584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9502797244.0515156</v>
      </c>
      <c r="P51" s="7">
        <f t="shared" si="1"/>
        <v>30053923.770729482</v>
      </c>
      <c r="Q51" s="7">
        <f t="shared" si="2"/>
        <v>3232470.621505951</v>
      </c>
      <c r="R51" s="7">
        <f t="shared" si="3"/>
        <v>27318638.481123704</v>
      </c>
      <c r="S51" s="7">
        <f t="shared" si="4"/>
        <v>873140.85316753283</v>
      </c>
      <c r="T51" s="7">
        <f t="shared" si="5"/>
        <v>512151.23250579269</v>
      </c>
      <c r="U51" s="7">
        <f t="shared" si="6"/>
        <v>17111163343.015417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1196954956.3539772</v>
      </c>
      <c r="P52" s="7">
        <f t="shared" si="1"/>
        <v>3785537.2572299675</v>
      </c>
      <c r="Q52" s="7">
        <f t="shared" si="2"/>
        <v>407156.08597269934</v>
      </c>
      <c r="R52" s="7">
        <f t="shared" si="3"/>
        <v>3441005.7261078865</v>
      </c>
      <c r="S52" s="7">
        <f t="shared" si="4"/>
        <v>109979.22453288463</v>
      </c>
      <c r="T52" s="7">
        <f t="shared" si="5"/>
        <v>64509.632312142756</v>
      </c>
      <c r="U52" s="7">
        <f t="shared" si="6"/>
        <v>2155290831.3628926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4256250030.4494462</v>
      </c>
      <c r="P56" s="7">
        <f t="shared" si="1"/>
        <v>13460985.295078788</v>
      </c>
      <c r="Q56" s="7">
        <f t="shared" si="2"/>
        <v>1447805.6121658171</v>
      </c>
      <c r="R56" s="7">
        <f t="shared" si="3"/>
        <v>12235866.227694696</v>
      </c>
      <c r="S56" s="7">
        <f t="shared" si="4"/>
        <v>391074.93166891154</v>
      </c>
      <c r="T56" s="7">
        <f t="shared" si="5"/>
        <v>229389.68842169314</v>
      </c>
      <c r="U56" s="7">
        <f t="shared" si="6"/>
        <v>7663994887.9603815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5757509454.345458</v>
      </c>
      <c r="P57" s="7">
        <f t="shared" si="1"/>
        <v>18208927.940503858</v>
      </c>
      <c r="Q57" s="7">
        <f t="shared" si="2"/>
        <v>1958473.8773485252</v>
      </c>
      <c r="R57" s="7">
        <f t="shared" si="3"/>
        <v>16551686.339869328</v>
      </c>
      <c r="S57" s="7">
        <f t="shared" si="4"/>
        <v>529014.41417516978</v>
      </c>
      <c r="T57" s="7">
        <f t="shared" si="5"/>
        <v>310299.74516741303</v>
      </c>
      <c r="U57" s="7">
        <f t="shared" si="6"/>
        <v>10367230005.241879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9675582629.0476036</v>
      </c>
      <c r="P58" s="7">
        <f t="shared" si="1"/>
        <v>30600381.687909514</v>
      </c>
      <c r="Q58" s="7">
        <f t="shared" si="2"/>
        <v>3291245.2819013479</v>
      </c>
      <c r="R58" s="7">
        <f t="shared" si="3"/>
        <v>27815361.850706764</v>
      </c>
      <c r="S58" s="7">
        <f t="shared" si="4"/>
        <v>889016.8078570643</v>
      </c>
      <c r="T58" s="7">
        <f t="shared" si="5"/>
        <v>521463.46401111368</v>
      </c>
      <c r="U58" s="7">
        <f t="shared" si="6"/>
        <v>17422288464.390034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14058499651.057993</v>
      </c>
      <c r="P59" s="7">
        <f t="shared" si="1"/>
        <v>44461969.038453951</v>
      </c>
      <c r="Q59" s="7">
        <f t="shared" si="2"/>
        <v>4782137.9260662533</v>
      </c>
      <c r="R59" s="7">
        <f t="shared" si="3"/>
        <v>40415370.30527167</v>
      </c>
      <c r="S59" s="7">
        <f t="shared" si="4"/>
        <v>1291730.2205162884</v>
      </c>
      <c r="T59" s="7">
        <f t="shared" si="5"/>
        <v>757679.84295136423</v>
      </c>
      <c r="U59" s="7">
        <f t="shared" si="6"/>
        <v>25314365624.033569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3974844896.5358033</v>
      </c>
      <c r="P60" s="7">
        <f>$X$4*N60*L60*I60/1000</f>
        <v>12571002.248389395</v>
      </c>
      <c r="Q60" s="7">
        <f t="shared" si="2"/>
        <v>1352082.8681405035</v>
      </c>
      <c r="R60" s="7">
        <f t="shared" si="3"/>
        <v>11426882.838626681</v>
      </c>
      <c r="S60" s="7">
        <f t="shared" si="4"/>
        <v>365218.72192341922</v>
      </c>
      <c r="T60" s="7">
        <f t="shared" si="5"/>
        <v>214223.41869437197</v>
      </c>
      <c r="U60" s="7">
        <f t="shared" si="6"/>
        <v>7157284170.2321224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489243402.97979975</v>
      </c>
      <c r="P65" s="7">
        <f t="shared" si="1"/>
        <v>1547300.6064284153</v>
      </c>
      <c r="Q65" s="7">
        <f t="shared" si="2"/>
        <v>166420.99018662659</v>
      </c>
      <c r="R65" s="7">
        <f>$Z$4*N65*L65*I65/1000</f>
        <v>1406476.7785765685</v>
      </c>
      <c r="S65" s="7">
        <f>$AA$4*N65*L65*I65/1000</f>
        <v>44952.911370572605</v>
      </c>
      <c r="T65" s="7">
        <f t="shared" si="5"/>
        <v>26367.668950137842</v>
      </c>
      <c r="U65" s="7">
        <f t="shared" si="6"/>
        <v>880953635.84868729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663156578.49980962</v>
      </c>
      <c r="P66" s="7">
        <f t="shared" si="1"/>
        <v>2097325.3186862394</v>
      </c>
      <c r="Q66" s="7">
        <f t="shared" si="2"/>
        <v>225579.2797011316</v>
      </c>
      <c r="R66" s="7">
        <f t="shared" si="3"/>
        <v>1906442.3199974801</v>
      </c>
      <c r="S66" s="7">
        <f t="shared" si="4"/>
        <v>60932.490283052364</v>
      </c>
      <c r="T66" s="7">
        <f t="shared" si="5"/>
        <v>35740.682485423415</v>
      </c>
      <c r="U66" s="7">
        <f t="shared" si="6"/>
        <v>1194109507.4725087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1221769231.3087094</v>
      </c>
      <c r="P67" s="7">
        <f t="shared" ref="P67:P77" si="8">$X$4*N67*L67*I67/1000</f>
        <v>3864015.8681865749</v>
      </c>
      <c r="Q67" s="7">
        <f t="shared" ref="Q67:Q70" si="9">$Y$4*N67*L67*I67/1000</f>
        <v>415596.90741981089</v>
      </c>
      <c r="R67" s="7">
        <f t="shared" ref="R67:R75" si="10">$Z$4*N67*L67*I67/1000</f>
        <v>3512341.7958197673</v>
      </c>
      <c r="S67" s="7">
        <f t="shared" ref="S67:S77" si="11">$AA$4*N67*L67*I67/1000</f>
        <v>112259.22237439083</v>
      </c>
      <c r="T67" s="7">
        <f t="shared" ref="T67:T82" si="12">L67*N67*I67*$AA$10*$AB$10/$AA$11</f>
        <v>65846.992373124682</v>
      </c>
      <c r="U67" s="7">
        <f t="shared" ref="U67:U82" si="13">L67*N67*I67*$AA$9*$AB$9/$AA$11</f>
        <v>2199972528.8761911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1338594086.6062136</v>
      </c>
      <c r="P68" s="7">
        <f t="shared" si="8"/>
        <v>4233490.7928289492</v>
      </c>
      <c r="Q68" s="7">
        <f t="shared" si="9"/>
        <v>455336.03926830459</v>
      </c>
      <c r="R68" s="7">
        <f t="shared" si="10"/>
        <v>3848189.8525043288</v>
      </c>
      <c r="S68" s="7">
        <f t="shared" si="11"/>
        <v>122993.38319103757</v>
      </c>
      <c r="T68" s="7">
        <f t="shared" si="12"/>
        <v>72143.243055036379</v>
      </c>
      <c r="U68" s="7">
        <f t="shared" si="13"/>
        <v>2410332608.1434894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601451574.68886316</v>
      </c>
      <c r="P69" s="7">
        <f t="shared" si="8"/>
        <v>1902174.6242980568</v>
      </c>
      <c r="Q69" s="7">
        <f t="shared" si="9"/>
        <v>204589.71137758842</v>
      </c>
      <c r="R69" s="7">
        <f t="shared" si="10"/>
        <v>1729052.7947560775</v>
      </c>
      <c r="S69" s="7">
        <f t="shared" si="11"/>
        <v>55262.879715919495</v>
      </c>
      <c r="T69" s="7">
        <f t="shared" si="12"/>
        <v>32415.104453825094</v>
      </c>
      <c r="U69" s="7">
        <f t="shared" si="13"/>
        <v>1083000707.3819435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16583533.301550725</v>
      </c>
      <c r="P74" s="7">
        <f t="shared" si="8"/>
        <v>52447.740690894352</v>
      </c>
      <c r="Q74" s="7">
        <f t="shared" si="14"/>
        <v>5641.0531363892896</v>
      </c>
      <c r="R74" s="7">
        <f t="shared" si="10"/>
        <v>47674.336236978022</v>
      </c>
      <c r="S74" s="7">
        <f t="shared" si="11"/>
        <v>1523.7366475973292</v>
      </c>
      <c r="T74" s="7">
        <f t="shared" si="12"/>
        <v>893.76599348224704</v>
      </c>
      <c r="U74" s="7">
        <f t="shared" si="13"/>
        <v>29861054.57577749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143632351.58070496</v>
      </c>
      <c r="P75" s="7">
        <f t="shared" si="8"/>
        <v>454257.3764918815</v>
      </c>
      <c r="Q75" s="7">
        <f t="shared" si="14"/>
        <v>48857.967276222109</v>
      </c>
      <c r="R75" s="7">
        <f t="shared" si="10"/>
        <v>412914.23843470402</v>
      </c>
      <c r="S75" s="7">
        <f t="shared" si="11"/>
        <v>13197.300834776806</v>
      </c>
      <c r="T75" s="7">
        <f t="shared" si="12"/>
        <v>7741.0349816535145</v>
      </c>
      <c r="U75" s="7">
        <f t="shared" si="13"/>
        <v>258630860.58974087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73932175.587592617</v>
      </c>
      <c r="P76" s="7">
        <f t="shared" si="8"/>
        <v>233820.8331977803</v>
      </c>
      <c r="Q76" s="7">
        <f t="shared" si="14"/>
        <v>25148.761931178698</v>
      </c>
      <c r="R76" s="7">
        <f>$Z$4*N76*L76*I76/1000</f>
        <v>212540.19475841123</v>
      </c>
      <c r="S76" s="7">
        <f t="shared" si="11"/>
        <v>6793.0737877724332</v>
      </c>
      <c r="T76" s="7">
        <f t="shared" si="12"/>
        <v>3984.558848998101</v>
      </c>
      <c r="U76" s="7">
        <f t="shared" si="13"/>
        <v>133125594.52698939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34A4-6855-C440-BBCD-E200CCC26C48}">
  <sheetPr>
    <outlinePr summaryBelow="0" summaryRight="0"/>
  </sheetPr>
  <dimension ref="A1:AD82"/>
  <sheetViews>
    <sheetView topLeftCell="V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8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76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2277296594.7378654</v>
      </c>
      <c r="P2" s="7">
        <f>$X$4*N2*L2*I2/1000</f>
        <v>6759983.8191898139</v>
      </c>
      <c r="Q2" s="7">
        <f>$Y$4*N2*L2*I2/1000</f>
        <v>716328.9206240488</v>
      </c>
      <c r="R2" s="7">
        <f>$Z$4*N2*L2*I2/1000</f>
        <v>6671730.0206433963</v>
      </c>
      <c r="S2" s="7">
        <f>$AA$4*N2*L2*I2/1000</f>
        <v>208197.50290046629</v>
      </c>
      <c r="T2" s="7">
        <f>L2*N2*I2*$AA$10*$AB$10/$AA$11</f>
        <v>159684.90850372662</v>
      </c>
      <c r="U2" s="7">
        <f>L2*N2*I2*$AA$9*$AB$9/$AA$11</f>
        <v>10667265182.896603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4963509848.9433374</v>
      </c>
      <c r="P3" s="7">
        <f t="shared" ref="P3:P66" si="1">$X$4*N3*L3*I3/1000</f>
        <v>14733806.014893943</v>
      </c>
      <c r="Q3" s="7">
        <f t="shared" ref="Q3:Q66" si="2">$Y$4*N3*L3*I3/1000</f>
        <v>1561283.5239889713</v>
      </c>
      <c r="R3" s="7">
        <f t="shared" ref="R3:R66" si="3">$Z$4*N3*L3*I3/1000</f>
        <v>14541451.361001251</v>
      </c>
      <c r="S3" s="7">
        <f t="shared" ref="S3:S66" si="4">$AA$4*N3*L3*I3/1000</f>
        <v>453779.43240231526</v>
      </c>
      <c r="T3" s="7">
        <f t="shared" ref="T3:T66" si="5">L3*N3*I3*$AA$10*$AB$10/$AA$11</f>
        <v>348043.20961850719</v>
      </c>
      <c r="U3" s="7">
        <f t="shared" ref="U3:U66" si="6">L3*N3*I3*$AA$9*$AB$9/$AA$11</f>
        <v>23249969248.161236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6459318778.2590504</v>
      </c>
      <c r="P4" s="7">
        <f t="shared" si="1"/>
        <v>19174002.422396936</v>
      </c>
      <c r="Q4" s="7">
        <f t="shared" si="2"/>
        <v>2031793.6886607253</v>
      </c>
      <c r="R4" s="7">
        <f t="shared" si="3"/>
        <v>18923679.552938119</v>
      </c>
      <c r="S4" s="7">
        <f t="shared" si="4"/>
        <v>590530.91423360433</v>
      </c>
      <c r="T4" s="7">
        <f>L4*N4*I4*$AA$10*$AB$10/$AA$11</f>
        <v>452929.90403010236</v>
      </c>
      <c r="U4" s="7">
        <f t="shared" si="6"/>
        <v>30256606217.989941</v>
      </c>
      <c r="V4" s="10"/>
      <c r="W4" s="19">
        <v>136.3756639374885</v>
      </c>
      <c r="X4" s="20">
        <v>0.40482091075835813</v>
      </c>
      <c r="Y4" s="20">
        <v>4.2897281089103831E-2</v>
      </c>
      <c r="Z4" s="21">
        <v>0.39953584143555504</v>
      </c>
      <c r="AA4" s="22">
        <v>1.2467885278441979E-2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6495645697.6835041</v>
      </c>
      <c r="P5" s="7">
        <f t="shared" si="1"/>
        <v>19281836.153004423</v>
      </c>
      <c r="Q5" s="7">
        <f t="shared" si="2"/>
        <v>2043220.4053391959</v>
      </c>
      <c r="R5" s="7">
        <f t="shared" si="3"/>
        <v>19030105.478942506</v>
      </c>
      <c r="S5" s="7">
        <f t="shared" si="4"/>
        <v>593852.0336388296</v>
      </c>
      <c r="T5" s="7">
        <f t="shared" si="5"/>
        <v>455477.16151861747</v>
      </c>
      <c r="U5" s="7">
        <f t="shared" si="6"/>
        <v>30426768015.831188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1403496812.9091623</v>
      </c>
      <c r="P6" s="7">
        <f t="shared" si="1"/>
        <v>4166174.8265348421</v>
      </c>
      <c r="Q6" s="7">
        <f t="shared" si="2"/>
        <v>441473.17455864308</v>
      </c>
      <c r="R6" s="7">
        <f t="shared" si="3"/>
        <v>4111784.0522838132</v>
      </c>
      <c r="S6" s="7">
        <f t="shared" si="4"/>
        <v>128312.02244435165</v>
      </c>
      <c r="T6" s="7">
        <f t="shared" si="5"/>
        <v>98413.733491077932</v>
      </c>
      <c r="U6" s="7">
        <f t="shared" si="6"/>
        <v>6574230480.6702585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2340607141.5338912</v>
      </c>
      <c r="P7" s="7">
        <f t="shared" si="1"/>
        <v>6947916.4200263154</v>
      </c>
      <c r="Q7" s="7">
        <f t="shared" si="2"/>
        <v>736243.39981631062</v>
      </c>
      <c r="R7" s="7">
        <f t="shared" si="3"/>
        <v>6857209.099942252</v>
      </c>
      <c r="S7" s="7">
        <f t="shared" si="4"/>
        <v>213985.54903404994</v>
      </c>
      <c r="T7" s="7">
        <f t="shared" si="5"/>
        <v>164124.26826731866</v>
      </c>
      <c r="U7" s="7">
        <f t="shared" si="6"/>
        <v>10963823124.935389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1985943234.6252022</v>
      </c>
      <c r="P8" s="7">
        <f t="shared" si="1"/>
        <v>5895123.2627830645</v>
      </c>
      <c r="Q8" s="7">
        <f t="shared" si="2"/>
        <v>624683.04610250134</v>
      </c>
      <c r="R8" s="7">
        <f t="shared" si="3"/>
        <v>5818160.5015168237</v>
      </c>
      <c r="S8" s="7">
        <f t="shared" si="4"/>
        <v>181561.07698331471</v>
      </c>
      <c r="T8" s="7">
        <f t="shared" si="5"/>
        <v>139255.09942249046</v>
      </c>
      <c r="U8" s="7">
        <f t="shared" si="6"/>
        <v>9302513853.872858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227621.5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23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7205173843.9140558</v>
      </c>
      <c r="P11" s="7">
        <f t="shared" si="1"/>
        <v>21388017.139205903</v>
      </c>
      <c r="Q11" s="7">
        <f t="shared" si="2"/>
        <v>2266404.1277915705</v>
      </c>
      <c r="R11" s="7">
        <f t="shared" si="3"/>
        <v>21108789.58387471</v>
      </c>
      <c r="S11" s="7">
        <f t="shared" si="4"/>
        <v>658719.29274953925</v>
      </c>
      <c r="T11" s="7">
        <f t="shared" si="5"/>
        <v>505229.54659373162</v>
      </c>
      <c r="U11" s="7">
        <f t="shared" si="6"/>
        <v>33750324950.865189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8265351213.8878174</v>
      </c>
      <c r="P12" s="7">
        <f t="shared" si="1"/>
        <v>24535073.997348171</v>
      </c>
      <c r="Q12" s="7">
        <f t="shared" si="2"/>
        <v>2599885.3760655862</v>
      </c>
      <c r="R12" s="7">
        <f t="shared" si="3"/>
        <v>24214760.585985165</v>
      </c>
      <c r="S12" s="7">
        <f t="shared" si="4"/>
        <v>755643.98915059282</v>
      </c>
      <c r="T12" s="7">
        <f t="shared" si="5"/>
        <v>579569.58939411561</v>
      </c>
      <c r="U12" s="7">
        <f t="shared" si="6"/>
        <v>38716385661.86264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15220899524.619194</v>
      </c>
      <c r="P13" s="7">
        <f t="shared" si="1"/>
        <v>45182096.498846039</v>
      </c>
      <c r="Q13" s="7">
        <f t="shared" si="2"/>
        <v>4787769.2139844466</v>
      </c>
      <c r="R13" s="7">
        <f t="shared" si="3"/>
        <v>44592229.45937258</v>
      </c>
      <c r="S13" s="7">
        <f t="shared" si="4"/>
        <v>1391541.7430681149</v>
      </c>
      <c r="T13" s="7">
        <f t="shared" si="5"/>
        <v>1067295.2980957704</v>
      </c>
      <c r="U13" s="7">
        <f t="shared" si="6"/>
        <v>71297419899.768188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16999957393.15225</v>
      </c>
      <c r="P14" s="7">
        <f t="shared" si="1"/>
        <v>50463096.098316342</v>
      </c>
      <c r="Q14" s="7">
        <f t="shared" si="2"/>
        <v>5347375.9888062831</v>
      </c>
      <c r="R14" s="7">
        <f t="shared" si="3"/>
        <v>49804283.882753514</v>
      </c>
      <c r="S14" s="7">
        <f t="shared" si="4"/>
        <v>1554188.7195752058</v>
      </c>
      <c r="T14" s="7">
        <f t="shared" si="5"/>
        <v>1192043.5164947165</v>
      </c>
      <c r="U14" s="7">
        <f t="shared" si="6"/>
        <v>79630845639.398468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14487345528.536312</v>
      </c>
      <c r="P15" s="7">
        <f t="shared" si="1"/>
        <v>43004596.582725935</v>
      </c>
      <c r="Q15" s="7">
        <f t="shared" si="2"/>
        <v>4557028.1047904585</v>
      </c>
      <c r="R15" s="7">
        <f t="shared" si="3"/>
        <v>42443157.516465455</v>
      </c>
      <c r="S15" s="7">
        <f t="shared" si="4"/>
        <v>1324477.966404147</v>
      </c>
      <c r="T15" s="7">
        <f t="shared" si="5"/>
        <v>1015858.2112368578</v>
      </c>
      <c r="U15" s="7">
        <f t="shared" si="6"/>
        <v>67861321580.264793</v>
      </c>
      <c r="V15" s="10"/>
      <c r="W15" s="57">
        <f>SUM(O2:O82)/1000</f>
        <v>383955651.12162602</v>
      </c>
      <c r="X15" s="58"/>
      <c r="Y15" s="57">
        <f>100*(caso_base!W15-W15)/caso_base!W15</f>
        <v>36.99797673690675</v>
      </c>
      <c r="Z15" s="58"/>
      <c r="AB15" s="61">
        <f>AC16*SUM(T2:U82)/1000</f>
        <v>215825276.5339385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12103769904.10124</v>
      </c>
      <c r="P16" s="7">
        <f t="shared" si="1"/>
        <v>35929131.44997669</v>
      </c>
      <c r="Q16" s="7">
        <f t="shared" si="2"/>
        <v>3807268.8691148325</v>
      </c>
      <c r="R16" s="7">
        <f t="shared" si="3"/>
        <v>35460064.89393957</v>
      </c>
      <c r="S16" s="7">
        <f t="shared" si="4"/>
        <v>1106564.1056762584</v>
      </c>
      <c r="T16" s="7">
        <f t="shared" si="5"/>
        <v>848720.97650901135</v>
      </c>
      <c r="U16" s="7">
        <f t="shared" si="6"/>
        <v>56696226384.456955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2851578943.563086</v>
      </c>
      <c r="P17" s="7">
        <f t="shared" si="1"/>
        <v>8464697.8185323905</v>
      </c>
      <c r="Q17" s="7">
        <f t="shared" si="2"/>
        <v>896970.76412303629</v>
      </c>
      <c r="R17" s="7">
        <f t="shared" si="3"/>
        <v>8354188.4214666169</v>
      </c>
      <c r="S17" s="7">
        <f t="shared" si="4"/>
        <v>260700.1726280291</v>
      </c>
      <c r="T17" s="7">
        <f t="shared" si="5"/>
        <v>199953.80652050721</v>
      </c>
      <c r="U17" s="7">
        <f t="shared" si="6"/>
        <v>13357306576.244631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559744590.20019484</v>
      </c>
      <c r="P18" s="7">
        <f t="shared" si="1"/>
        <v>1661559.7552710972</v>
      </c>
      <c r="Q18" s="7">
        <f t="shared" si="2"/>
        <v>176068.95783788318</v>
      </c>
      <c r="R18" s="7">
        <f t="shared" si="3"/>
        <v>1639867.5495148853</v>
      </c>
      <c r="S18" s="7">
        <f t="shared" si="4"/>
        <v>51173.582839849521</v>
      </c>
      <c r="T18" s="7">
        <f t="shared" si="5"/>
        <v>39249.504819930022</v>
      </c>
      <c r="U18" s="7">
        <f t="shared" si="6"/>
        <v>2621943927.7932825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8387017120.9115639</v>
      </c>
      <c r="P20" s="7">
        <f t="shared" si="1"/>
        <v>24896230.100039423</v>
      </c>
      <c r="Q20" s="7">
        <f t="shared" si="2"/>
        <v>2638155.6690333313</v>
      </c>
      <c r="R20" s="7">
        <f t="shared" si="3"/>
        <v>24571201.677696619</v>
      </c>
      <c r="S20" s="7">
        <f t="shared" si="4"/>
        <v>766767.06292543421</v>
      </c>
      <c r="T20" s="7">
        <f t="shared" si="5"/>
        <v>588100.84934330382</v>
      </c>
      <c r="U20" s="7">
        <f t="shared" si="6"/>
        <v>39286290564.429504</v>
      </c>
      <c r="V20" s="10"/>
      <c r="W20" s="57">
        <f>100*AB15/(AB15+W15)</f>
        <v>35.984017927605763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12782456566.886438</v>
      </c>
      <c r="P21" s="7">
        <f t="shared" si="1"/>
        <v>37943761.810083978</v>
      </c>
      <c r="Q21" s="7">
        <f t="shared" si="2"/>
        <v>4020751.3314863262</v>
      </c>
      <c r="R21" s="7">
        <f t="shared" si="3"/>
        <v>37448393.596128441</v>
      </c>
      <c r="S21" s="7">
        <f t="shared" si="4"/>
        <v>1168611.7409163199</v>
      </c>
      <c r="T21" s="7">
        <f t="shared" si="5"/>
        <v>896310.74496516131</v>
      </c>
      <c r="U21" s="7">
        <f t="shared" si="6"/>
        <v>59875316286.384361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11982415699.982403</v>
      </c>
      <c r="P22" s="7">
        <f t="shared" si="1"/>
        <v>35568900.613936454</v>
      </c>
      <c r="Q22" s="7">
        <f t="shared" si="2"/>
        <v>3769096.6230180766</v>
      </c>
      <c r="R22" s="7">
        <f t="shared" si="3"/>
        <v>35104536.989220537</v>
      </c>
      <c r="S22" s="7">
        <f t="shared" si="4"/>
        <v>1095469.5287457011</v>
      </c>
      <c r="T22" s="7">
        <f t="shared" si="5"/>
        <v>840211.57328677119</v>
      </c>
      <c r="U22" s="7">
        <f t="shared" si="6"/>
        <v>56127781554.132164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11659150454.994949</v>
      </c>
      <c r="P23" s="7">
        <f t="shared" si="1"/>
        <v>34609312.025225125</v>
      </c>
      <c r="Q23" s="7">
        <f t="shared" si="2"/>
        <v>3667412.7911657812</v>
      </c>
      <c r="R23" s="7">
        <f t="shared" si="3"/>
        <v>34157476.143217005</v>
      </c>
      <c r="S23" s="7">
        <f t="shared" si="4"/>
        <v>1065915.619546341</v>
      </c>
      <c r="T23" s="7">
        <f t="shared" si="5"/>
        <v>817544.09062880918</v>
      </c>
      <c r="U23" s="7">
        <f t="shared" si="6"/>
        <v>54613549239.964874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10549411217.836056</v>
      </c>
      <c r="P24" s="7">
        <f>$X$4*N24*L24*I24/1000</f>
        <v>31315134.488557931</v>
      </c>
      <c r="Q24" s="7">
        <f t="shared" si="2"/>
        <v>3318341.7427283283</v>
      </c>
      <c r="R24" s="7">
        <f t="shared" si="3"/>
        <v>30906305.171132378</v>
      </c>
      <c r="S24" s="7">
        <f t="shared" si="4"/>
        <v>964459.82385375339</v>
      </c>
      <c r="T24" s="7">
        <f t="shared" si="5"/>
        <v>739728.75073931552</v>
      </c>
      <c r="U24" s="7">
        <f t="shared" si="6"/>
        <v>49415331865.033104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14383873945.217716</v>
      </c>
      <c r="P25" s="7">
        <f t="shared" si="1"/>
        <v>42697448.962782212</v>
      </c>
      <c r="Q25" s="7">
        <f t="shared" si="2"/>
        <v>4524480.8785024378</v>
      </c>
      <c r="R25" s="7">
        <f t="shared" si="3"/>
        <v>42140019.809104308</v>
      </c>
      <c r="S25" s="7">
        <f t="shared" si="4"/>
        <v>1315018.2740136751</v>
      </c>
      <c r="T25" s="7">
        <f t="shared" si="5"/>
        <v>1008602.7442269191</v>
      </c>
      <c r="U25" s="7">
        <f t="shared" si="6"/>
        <v>67376642149.090073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5867918286.9865227</v>
      </c>
      <c r="P26" s="7">
        <f t="shared" si="1"/>
        <v>17418474.503503527</v>
      </c>
      <c r="Q26" s="7">
        <f t="shared" si="2"/>
        <v>1845767.2937902997</v>
      </c>
      <c r="R26" s="7">
        <f t="shared" si="3"/>
        <v>17191070.624894489</v>
      </c>
      <c r="S26" s="7">
        <f>$AA$4*N26*L26*I26/1000</f>
        <v>536463.25094303396</v>
      </c>
      <c r="T26" s="7">
        <f t="shared" si="5"/>
        <v>411460.67531561281</v>
      </c>
      <c r="U26" s="7">
        <f t="shared" si="6"/>
        <v>27486380379.038307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814459873.91379905</v>
      </c>
      <c r="P27" s="7">
        <f t="shared" si="1"/>
        <v>2417662.9349724259</v>
      </c>
      <c r="Q27" s="7">
        <f t="shared" si="2"/>
        <v>256190.24053361264</v>
      </c>
      <c r="R27" s="7">
        <f t="shared" si="3"/>
        <v>2386099.5550408787</v>
      </c>
      <c r="S27" s="7">
        <f t="shared" si="4"/>
        <v>74460.442418129664</v>
      </c>
      <c r="T27" s="7">
        <f t="shared" si="5"/>
        <v>57110.237966544861</v>
      </c>
      <c r="U27" s="7">
        <f t="shared" si="6"/>
        <v>3815075943.9690332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529843705.47822809</v>
      </c>
      <c r="P28" s="7">
        <f t="shared" si="1"/>
        <v>1572801.2258081306</v>
      </c>
      <c r="Q28" s="7">
        <f t="shared" si="2"/>
        <v>166663.56526491625</v>
      </c>
      <c r="R28" s="7">
        <f t="shared" si="3"/>
        <v>1552267.7916685406</v>
      </c>
      <c r="S28" s="7">
        <f t="shared" si="4"/>
        <v>48439.951415636766</v>
      </c>
      <c r="T28" s="7">
        <f t="shared" si="5"/>
        <v>37152.843343317523</v>
      </c>
      <c r="U28" s="7">
        <f t="shared" si="6"/>
        <v>2481882827.596909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7503605624.6420679</v>
      </c>
      <c r="P29" s="7">
        <f t="shared" si="1"/>
        <v>22273889.455317445</v>
      </c>
      <c r="Q29" s="7">
        <f t="shared" si="2"/>
        <v>2360276.5359191638</v>
      </c>
      <c r="R29" s="7">
        <f>$Z$4*N29*L29*I29/1000</f>
        <v>21983096.547314547</v>
      </c>
      <c r="S29" s="7">
        <f t="shared" si="4"/>
        <v>686002.84978698497</v>
      </c>
      <c r="T29" s="7">
        <f t="shared" si="5"/>
        <v>526155.69723667961</v>
      </c>
      <c r="U29" s="7">
        <f t="shared" si="6"/>
        <v>35148232870.011841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12869731557.519781</v>
      </c>
      <c r="P30" s="7">
        <f t="shared" si="1"/>
        <v>38202831.061697759</v>
      </c>
      <c r="Q30" s="7">
        <f t="shared" si="2"/>
        <v>4048203.8820158956</v>
      </c>
      <c r="R30" s="7">
        <f t="shared" si="3"/>
        <v>37704080.613974653</v>
      </c>
      <c r="S30" s="7">
        <f t="shared" si="4"/>
        <v>1176590.6906752184</v>
      </c>
      <c r="T30" s="7">
        <f t="shared" si="5"/>
        <v>902430.50069928588</v>
      </c>
      <c r="U30" s="7">
        <f t="shared" si="6"/>
        <v>60284127976.118561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10891882455.583309</v>
      </c>
      <c r="P31" s="7">
        <f t="shared" si="1"/>
        <v>32331734.623585936</v>
      </c>
      <c r="Q31" s="7">
        <f t="shared" si="2"/>
        <v>3426066.8641056381</v>
      </c>
      <c r="R31" s="7">
        <f t="shared" si="3"/>
        <v>31909633.259078801</v>
      </c>
      <c r="S31" s="7">
        <f t="shared" si="4"/>
        <v>995769.60435356456</v>
      </c>
      <c r="T31" s="7">
        <f t="shared" si="5"/>
        <v>763742.96495769802</v>
      </c>
      <c r="U31" s="7">
        <f t="shared" si="6"/>
        <v>51019528489.66526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8044134312.4803877</v>
      </c>
      <c r="P32" s="7">
        <f t="shared" si="1"/>
        <v>23878408.248362735</v>
      </c>
      <c r="Q32" s="7">
        <f t="shared" si="2"/>
        <v>2530301.0871437374</v>
      </c>
      <c r="R32" s="7">
        <f t="shared" si="3"/>
        <v>23566667.82301173</v>
      </c>
      <c r="S32" s="7">
        <f t="shared" si="4"/>
        <v>735419.65535989194</v>
      </c>
      <c r="T32" s="7">
        <f t="shared" si="5"/>
        <v>564057.77563110006</v>
      </c>
      <c r="U32" s="7">
        <f t="shared" si="6"/>
        <v>37680166068.989014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8516515622.0359421</v>
      </c>
      <c r="P33" s="7">
        <f t="shared" si="1"/>
        <v>25280636.669755869</v>
      </c>
      <c r="Q33" s="7">
        <f t="shared" si="2"/>
        <v>2678889.7226244207</v>
      </c>
      <c r="R33" s="7">
        <f t="shared" si="3"/>
        <v>24950589.693985857</v>
      </c>
      <c r="S33" s="7">
        <f t="shared" si="4"/>
        <v>778606.2166947535</v>
      </c>
      <c r="T33" s="7">
        <f t="shared" si="5"/>
        <v>597181.33378753415</v>
      </c>
      <c r="U33" s="7">
        <f t="shared" si="6"/>
        <v>39892884740.819771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16201624034.411242</v>
      </c>
      <c r="P34" s="7">
        <f t="shared" si="1"/>
        <v>48093303.511843942</v>
      </c>
      <c r="Q34" s="7">
        <f>$Y$4*N34*L34*I34/1000</f>
        <v>5096258.3809872</v>
      </c>
      <c r="R34" s="7">
        <f t="shared" si="3"/>
        <v>47465429.713164531</v>
      </c>
      <c r="S34" s="7">
        <f t="shared" si="4"/>
        <v>1481202.6130855712</v>
      </c>
      <c r="T34" s="7">
        <f t="shared" si="5"/>
        <v>1136064.0759420008</v>
      </c>
      <c r="U34" s="7">
        <f t="shared" si="6"/>
        <v>75891309181.248566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5012698368.9778328</v>
      </c>
      <c r="P35" s="7">
        <f t="shared" si="1"/>
        <v>14879818.440456521</v>
      </c>
      <c r="Q35" s="7">
        <f t="shared" si="2"/>
        <v>1576755.8869410879</v>
      </c>
      <c r="R35" s="7">
        <f t="shared" si="3"/>
        <v>14685557.546617767</v>
      </c>
      <c r="S35" s="7">
        <f t="shared" si="4"/>
        <v>458276.39914183214</v>
      </c>
      <c r="T35" s="7">
        <f t="shared" si="5"/>
        <v>351492.32746257342</v>
      </c>
      <c r="U35" s="7">
        <f t="shared" si="6"/>
        <v>23480377087.164116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1365371250.9512892</v>
      </c>
      <c r="P36" s="7">
        <f t="shared" si="1"/>
        <v>4053001.9607218108</v>
      </c>
      <c r="Q36" s="7">
        <f t="shared" si="2"/>
        <v>429480.69070363062</v>
      </c>
      <c r="R36" s="7">
        <f t="shared" si="3"/>
        <v>4000088.6952293133</v>
      </c>
      <c r="S36" s="7">
        <f t="shared" si="4"/>
        <v>124826.46557194086</v>
      </c>
      <c r="T36" s="7">
        <f t="shared" si="5"/>
        <v>95740.354499968991</v>
      </c>
      <c r="U36" s="7">
        <f t="shared" si="6"/>
        <v>6395643519.0108337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636935461.66510141</v>
      </c>
      <c r="P37" s="7">
        <f t="shared" si="1"/>
        <v>1890695.0568816431</v>
      </c>
      <c r="Q37" s="7">
        <f t="shared" si="2"/>
        <v>200349.52531699586</v>
      </c>
      <c r="R37" s="7">
        <f t="shared" si="3"/>
        <v>1866011.4148603317</v>
      </c>
      <c r="S37" s="7">
        <f t="shared" si="4"/>
        <v>58230.611214124292</v>
      </c>
      <c r="T37" s="7">
        <f t="shared" si="5"/>
        <v>44662.158259837095</v>
      </c>
      <c r="U37" s="7">
        <f t="shared" si="6"/>
        <v>2983519796.9697914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2787186449.8780856</v>
      </c>
      <c r="P38" s="7">
        <f t="shared" si="1"/>
        <v>8273553.5396564128</v>
      </c>
      <c r="Q38" s="7">
        <f t="shared" si="2"/>
        <v>876715.95602985634</v>
      </c>
      <c r="R38" s="7">
        <f t="shared" si="3"/>
        <v>8165539.593634964</v>
      </c>
      <c r="S38" s="7">
        <f t="shared" si="4"/>
        <v>254813.21156124084</v>
      </c>
      <c r="T38" s="7">
        <f t="shared" si="5"/>
        <v>195438.58022711359</v>
      </c>
      <c r="U38" s="7">
        <f t="shared" si="6"/>
        <v>13055680601.168264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8752718241.8932877</v>
      </c>
      <c r="P39" s="7">
        <f t="shared" si="1"/>
        <v>25981786.397892047</v>
      </c>
      <c r="Q39" s="7">
        <f t="shared" si="2"/>
        <v>2753187.804008265</v>
      </c>
      <c r="R39" s="7">
        <f t="shared" si="3"/>
        <v>25642585.683220748</v>
      </c>
      <c r="S39" s="7">
        <f t="shared" si="4"/>
        <v>800200.59124679037</v>
      </c>
      <c r="T39" s="7">
        <f t="shared" si="5"/>
        <v>613743.95186170866</v>
      </c>
      <c r="U39" s="7">
        <f t="shared" si="6"/>
        <v>40999300123.311165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11405628527.465555</v>
      </c>
      <c r="P40" s="7">
        <f t="shared" si="1"/>
        <v>33856751.233684577</v>
      </c>
      <c r="Q40" s="7">
        <f t="shared" si="2"/>
        <v>3587666.8814229337</v>
      </c>
      <c r="R40" s="7">
        <f t="shared" si="3"/>
        <v>33414740.278816365</v>
      </c>
      <c r="S40" s="7">
        <f t="shared" si="4"/>
        <v>1042737.8602838465</v>
      </c>
      <c r="T40" s="7">
        <f t="shared" si="5"/>
        <v>799767.03607440239</v>
      </c>
      <c r="U40" s="7">
        <f t="shared" si="6"/>
        <v>53426007117.922379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10961074601.986052</v>
      </c>
      <c r="P41" s="7">
        <f>$X$4*N41*L41*I41/1000</f>
        <v>32537126.310895514</v>
      </c>
      <c r="Q41" s="7">
        <f t="shared" si="2"/>
        <v>3447831.4140825132</v>
      </c>
      <c r="R41" s="7">
        <f t="shared" si="3"/>
        <v>32112343.490769576</v>
      </c>
      <c r="S41" s="7">
        <f t="shared" si="4"/>
        <v>1002095.3645266847</v>
      </c>
      <c r="T41" s="7">
        <f t="shared" si="5"/>
        <v>768594.74473597971</v>
      </c>
      <c r="U41" s="7">
        <f t="shared" si="6"/>
        <v>51343636897.835449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14471587549.918079</v>
      </c>
      <c r="P42" s="7">
        <f t="shared" si="1"/>
        <v>42957820.207295284</v>
      </c>
      <c r="Q42" s="7">
        <f t="shared" si="2"/>
        <v>4552071.3961031064</v>
      </c>
      <c r="R42" s="7">
        <f t="shared" si="3"/>
        <v>42396991.821906894</v>
      </c>
      <c r="S42" s="7">
        <f t="shared" si="4"/>
        <v>1323037.3232280863</v>
      </c>
      <c r="T42" s="7">
        <f t="shared" si="5"/>
        <v>1014753.2557472343</v>
      </c>
      <c r="U42" s="7">
        <f t="shared" si="6"/>
        <v>67787508385.683319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12130998764.505878</v>
      </c>
      <c r="P43" s="7">
        <f t="shared" si="1"/>
        <v>36009958.276036873</v>
      </c>
      <c r="Q43" s="7">
        <f t="shared" si="2"/>
        <v>3815833.7702474059</v>
      </c>
      <c r="R43" s="7">
        <f t="shared" si="3"/>
        <v>35539836.499363869</v>
      </c>
      <c r="S43" s="7">
        <f t="shared" si="4"/>
        <v>1109053.4523674936</v>
      </c>
      <c r="T43" s="7">
        <f t="shared" si="5"/>
        <v>850630.27461819141</v>
      </c>
      <c r="U43" s="7">
        <f t="shared" si="6"/>
        <v>56823771244.110069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688435695.31607413</v>
      </c>
      <c r="P44" s="7">
        <f t="shared" si="1"/>
        <v>2043569.6306062585</v>
      </c>
      <c r="Q44" s="7">
        <f t="shared" si="2"/>
        <v>216549.04314367322</v>
      </c>
      <c r="R44" s="7">
        <f t="shared" si="3"/>
        <v>2016890.1610514459</v>
      </c>
      <c r="S44" s="7">
        <f t="shared" si="4"/>
        <v>62938.921967189504</v>
      </c>
      <c r="T44" s="7">
        <f t="shared" si="5"/>
        <v>48273.374347139397</v>
      </c>
      <c r="U44" s="7">
        <f t="shared" si="6"/>
        <v>3224756116.650538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2994534120.7865391</v>
      </c>
      <c r="P47" s="7">
        <f t="shared" si="1"/>
        <v>8889049.5200775247</v>
      </c>
      <c r="Q47" s="7">
        <f t="shared" si="2"/>
        <v>941937.64636170352</v>
      </c>
      <c r="R47" s="7">
        <f t="shared" si="3"/>
        <v>8773000.0728307609</v>
      </c>
      <c r="S47" s="7">
        <f t="shared" si="4"/>
        <v>273769.57737459987</v>
      </c>
      <c r="T47" s="7">
        <f t="shared" si="5"/>
        <v>209977.87824125236</v>
      </c>
      <c r="U47" s="7">
        <f t="shared" si="6"/>
        <v>14026934233.983297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5593375656.8065586</v>
      </c>
      <c r="P48" s="7">
        <f t="shared" si="1"/>
        <v>16603515.335697806</v>
      </c>
      <c r="Q48" s="7">
        <f t="shared" si="2"/>
        <v>1759409.2733214118</v>
      </c>
      <c r="R48" s="7">
        <f t="shared" si="3"/>
        <v>16386751.015428377</v>
      </c>
      <c r="S48" s="7">
        <f t="shared" si="4"/>
        <v>511363.71398536576</v>
      </c>
      <c r="T48" s="7">
        <f t="shared" si="5"/>
        <v>392209.641048947</v>
      </c>
      <c r="U48" s="7">
        <f t="shared" si="6"/>
        <v>26200373520.332806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9275037079.1825428</v>
      </c>
      <c r="P49" s="7">
        <f t="shared" si="1"/>
        <v>27532250.617920373</v>
      </c>
      <c r="Q49" s="7">
        <f t="shared" si="2"/>
        <v>2917484.4045483842</v>
      </c>
      <c r="R49" s="7">
        <f>$Z$4*N49*L49*I49/1000</f>
        <v>27172808.086021733</v>
      </c>
      <c r="S49" s="7">
        <f t="shared" si="4"/>
        <v>847952.59592320153</v>
      </c>
      <c r="T49" s="7">
        <f t="shared" si="5"/>
        <v>650369.14856864361</v>
      </c>
      <c r="U49" s="7">
        <f t="shared" si="6"/>
        <v>43445935120.37796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12562834511.406176</v>
      </c>
      <c r="P50" s="7">
        <f t="shared" si="1"/>
        <v>37291830.241392255</v>
      </c>
      <c r="Q50" s="7">
        <f t="shared" si="2"/>
        <v>3951668.705046304</v>
      </c>
      <c r="R50" s="7">
        <f t="shared" si="3"/>
        <v>36804973.207177423</v>
      </c>
      <c r="S50" s="7">
        <f>$AA$4*N50*L50*I50/1000</f>
        <v>1148533.2128763122</v>
      </c>
      <c r="T50" s="7">
        <f t="shared" si="5"/>
        <v>880910.76240873779</v>
      </c>
      <c r="U50" s="7">
        <f t="shared" si="6"/>
        <v>58846567237.519066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7303885312.0489035</v>
      </c>
      <c r="P51" s="7">
        <f t="shared" si="1"/>
        <v>21681034.714914728</v>
      </c>
      <c r="Q51" s="7">
        <f t="shared" si="2"/>
        <v>2297454.0488188271</v>
      </c>
      <c r="R51" s="7">
        <f t="shared" si="3"/>
        <v>21397981.719347451</v>
      </c>
      <c r="S51" s="7">
        <f t="shared" si="4"/>
        <v>667743.80067740532</v>
      </c>
      <c r="T51" s="7">
        <f t="shared" si="5"/>
        <v>512151.23250579269</v>
      </c>
      <c r="U51" s="7">
        <f t="shared" si="6"/>
        <v>34212707149.837685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919984032.10912061</v>
      </c>
      <c r="P52" s="7">
        <f t="shared" si="1"/>
        <v>2730903.4692016137</v>
      </c>
      <c r="Q52" s="7">
        <f t="shared" si="2"/>
        <v>289383.10900515097</v>
      </c>
      <c r="R52" s="7">
        <f t="shared" si="3"/>
        <v>2695250.6316997753</v>
      </c>
      <c r="S52" s="7">
        <f t="shared" si="4"/>
        <v>84107.787556529889</v>
      </c>
      <c r="T52" s="7">
        <f t="shared" si="5"/>
        <v>64509.632312142756</v>
      </c>
      <c r="U52" s="7">
        <f t="shared" si="6"/>
        <v>4309370003.5449657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3271369606.5931635</v>
      </c>
      <c r="P56" s="7">
        <f t="shared" si="1"/>
        <v>9710814.8575195502</v>
      </c>
      <c r="Q56" s="7">
        <f t="shared" si="2"/>
        <v>1029016.8898807588</v>
      </c>
      <c r="R56" s="7">
        <f t="shared" si="3"/>
        <v>9584036.9951636884</v>
      </c>
      <c r="S56" s="7">
        <f t="shared" si="4"/>
        <v>299078.73429002182</v>
      </c>
      <c r="T56" s="7">
        <f t="shared" si="5"/>
        <v>229389.68842169314</v>
      </c>
      <c r="U56" s="7">
        <f t="shared" si="6"/>
        <v>15323681239.16432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4425243184.4633932</v>
      </c>
      <c r="P57" s="7">
        <f t="shared" si="1"/>
        <v>13136001.868213372</v>
      </c>
      <c r="Q57" s="7">
        <f t="shared" si="2"/>
        <v>1391970.4974531329</v>
      </c>
      <c r="R57" s="7">
        <f t="shared" si="3"/>
        <v>12964507.069765525</v>
      </c>
      <c r="S57" s="7">
        <f t="shared" si="4"/>
        <v>404569.42800577008</v>
      </c>
      <c r="T57" s="7">
        <f t="shared" si="5"/>
        <v>310299.74516741303</v>
      </c>
      <c r="U57" s="7">
        <f t="shared" si="6"/>
        <v>20728631771.791916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7436688801.7160769</v>
      </c>
      <c r="P58" s="7">
        <f t="shared" si="1"/>
        <v>22075251.89477459</v>
      </c>
      <c r="Q58" s="7">
        <f t="shared" si="2"/>
        <v>2339227.6942140791</v>
      </c>
      <c r="R58" s="7">
        <f t="shared" si="3"/>
        <v>21787052.265057672</v>
      </c>
      <c r="S58" s="7">
        <f t="shared" si="4"/>
        <v>679885.10672821244</v>
      </c>
      <c r="T58" s="7">
        <f t="shared" si="5"/>
        <v>521463.46401111368</v>
      </c>
      <c r="U58" s="7">
        <f t="shared" si="6"/>
        <v>34834782484.586464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10805415129.222395</v>
      </c>
      <c r="P59" s="7">
        <f t="shared" si="1"/>
        <v>32075062.862674769</v>
      </c>
      <c r="Q59" s="7">
        <f t="shared" si="2"/>
        <v>3398868.3662444106</v>
      </c>
      <c r="R59" s="7">
        <f t="shared" si="3"/>
        <v>31656312.431910358</v>
      </c>
      <c r="S59" s="7">
        <f t="shared" si="4"/>
        <v>987864.49376216449</v>
      </c>
      <c r="T59" s="7">
        <f t="shared" si="5"/>
        <v>757679.84295136423</v>
      </c>
      <c r="U59" s="7">
        <f t="shared" si="6"/>
        <v>50614500044.060394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3055080573.8440328</v>
      </c>
      <c r="P60" s="7">
        <f>$X$4*N60*L60*I60/1000</f>
        <v>9068777.11635275</v>
      </c>
      <c r="Q60" s="7">
        <f t="shared" si="2"/>
        <v>960982.67346379755</v>
      </c>
      <c r="R60" s="7">
        <f t="shared" si="3"/>
        <v>8950381.266585039</v>
      </c>
      <c r="S60" s="7">
        <f t="shared" si="4"/>
        <v>279304.92150376522</v>
      </c>
      <c r="T60" s="7">
        <f t="shared" si="5"/>
        <v>214223.41869437197</v>
      </c>
      <c r="U60" s="7">
        <f t="shared" si="6"/>
        <v>14310544665.817465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376034299.50879109</v>
      </c>
      <c r="P65" s="7">
        <f t="shared" si="1"/>
        <v>1116229.5618469524</v>
      </c>
      <c r="Q65" s="7">
        <f t="shared" si="2"/>
        <v>118282.4602237455</v>
      </c>
      <c r="R65" s="7">
        <f>$Z$4*N65*L65*I65/1000</f>
        <v>1101656.8200301528</v>
      </c>
      <c r="S65" s="7">
        <f>$AA$4*N65*L65*I65/1000</f>
        <v>34378.219483381807</v>
      </c>
      <c r="T65" s="7">
        <f t="shared" si="5"/>
        <v>26367.668950137842</v>
      </c>
      <c r="U65" s="7">
        <f t="shared" si="6"/>
        <v>1761412018.0892677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509704613.16801596</v>
      </c>
      <c r="P66" s="7">
        <f t="shared" si="1"/>
        <v>1513019.843591698</v>
      </c>
      <c r="Q66" s="7">
        <f t="shared" si="2"/>
        <v>160328.76711422429</v>
      </c>
      <c r="R66" s="7">
        <f t="shared" si="3"/>
        <v>1493266.8749390189</v>
      </c>
      <c r="S66" s="7">
        <f t="shared" si="4"/>
        <v>46598.773266353652</v>
      </c>
      <c r="T66" s="7">
        <f t="shared" si="5"/>
        <v>35740.682485423415</v>
      </c>
      <c r="U66" s="7">
        <f t="shared" si="6"/>
        <v>2387547711.6913786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939056376.14807832</v>
      </c>
      <c r="P67" s="7">
        <f t="shared" ref="P67:P77" si="8">$X$4*N67*L67*I67/1000</f>
        <v>2787518.289333208</v>
      </c>
      <c r="Q67" s="7">
        <f t="shared" ref="Q67:Q70" si="9">$Y$4*N67*L67*I67/1000</f>
        <v>295382.35901534552</v>
      </c>
      <c r="R67" s="7">
        <f t="shared" ref="R67:R75" si="10">$Z$4*N67*L67*I67/1000</f>
        <v>2751126.3268476008</v>
      </c>
      <c r="S67" s="7">
        <f t="shared" ref="S67:S77" si="11">$AA$4*N67*L67*I67/1000</f>
        <v>85851.440277279995</v>
      </c>
      <c r="T67" s="7">
        <f t="shared" ref="T67:T82" si="12">L67*N67*I67*$AA$10*$AB$10/$AA$11</f>
        <v>65846.992373124682</v>
      </c>
      <c r="U67" s="7">
        <f t="shared" ref="U67:U82" si="13">L67*N67*I67*$AA$9*$AB$9/$AA$11</f>
        <v>4398708279.4608517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1028848394.5165442</v>
      </c>
      <c r="P68" s="7">
        <f t="shared" si="8"/>
        <v>3054059.1486423546</v>
      </c>
      <c r="Q68" s="7">
        <f t="shared" si="9"/>
        <v>323626.64645123028</v>
      </c>
      <c r="R68" s="7">
        <f t="shared" si="10"/>
        <v>3014187.4081083024</v>
      </c>
      <c r="S68" s="7">
        <f t="shared" si="11"/>
        <v>94060.504501898133</v>
      </c>
      <c r="T68" s="7">
        <f t="shared" si="12"/>
        <v>72143.243055036379</v>
      </c>
      <c r="U68" s="7">
        <f t="shared" si="13"/>
        <v>4819310177.9826403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462277917.69718379</v>
      </c>
      <c r="P69" s="7">
        <f t="shared" si="8"/>
        <v>1372237.2618580386</v>
      </c>
      <c r="Q69" s="7">
        <f t="shared" si="9"/>
        <v>145410.59016095081</v>
      </c>
      <c r="R69" s="7">
        <f t="shared" si="10"/>
        <v>1354322.2558306393</v>
      </c>
      <c r="S69" s="7">
        <f t="shared" si="11"/>
        <v>42262.877981275655</v>
      </c>
      <c r="T69" s="7">
        <f t="shared" si="12"/>
        <v>32415.104453825094</v>
      </c>
      <c r="U69" s="7">
        <f t="shared" si="13"/>
        <v>2165392574.5411024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12746165.386080459</v>
      </c>
      <c r="P74" s="7">
        <f t="shared" si="8"/>
        <v>37836.034166879945</v>
      </c>
      <c r="Q74" s="7">
        <f t="shared" si="14"/>
        <v>4009.3358564731079</v>
      </c>
      <c r="R74" s="7">
        <f t="shared" si="10"/>
        <v>37342.072372521769</v>
      </c>
      <c r="S74" s="7">
        <f t="shared" si="11"/>
        <v>1165.2938888462063</v>
      </c>
      <c r="T74" s="7">
        <f t="shared" si="12"/>
        <v>893.76599348224704</v>
      </c>
      <c r="U74" s="7">
        <f t="shared" si="13"/>
        <v>59705321.894633926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110396359.73523965</v>
      </c>
      <c r="P75" s="7">
        <f t="shared" si="8"/>
        <v>327703.29838989663</v>
      </c>
      <c r="Q75" s="7">
        <f t="shared" si="14"/>
        <v>34725.43075535191</v>
      </c>
      <c r="R75" s="7">
        <f t="shared" si="10"/>
        <v>323425.02470572013</v>
      </c>
      <c r="S75" s="7">
        <f t="shared" si="11"/>
        <v>10092.776882593174</v>
      </c>
      <c r="T75" s="7">
        <f t="shared" si="12"/>
        <v>7741.0349816535145</v>
      </c>
      <c r="U75" s="7">
        <f t="shared" si="13"/>
        <v>517116324.34852201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56824545.183267824</v>
      </c>
      <c r="P76" s="7">
        <f t="shared" si="8"/>
        <v>168679.39242491501</v>
      </c>
      <c r="Q76" s="7">
        <f t="shared" si="14"/>
        <v>17874.292356182184</v>
      </c>
      <c r="R76" s="7">
        <f>$Z$4*N76*L76*I76/1000</f>
        <v>166477.22781680734</v>
      </c>
      <c r="S76" s="7">
        <f t="shared" si="11"/>
        <v>5195.0757920370443</v>
      </c>
      <c r="T76" s="7">
        <f t="shared" si="12"/>
        <v>3984.558848998101</v>
      </c>
      <c r="U76" s="7">
        <f t="shared" si="13"/>
        <v>266176348.64429322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19C4-36A7-934F-ABBA-B12A7275C4B3}">
  <sheetPr>
    <outlinePr summaryBelow="0" summaryRight="0"/>
  </sheetPr>
  <dimension ref="A1:AD82"/>
  <sheetViews>
    <sheetView topLeftCell="S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9.164062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75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1563333490.8376331</v>
      </c>
      <c r="P2" s="7">
        <f>$X$4*N2*L2*I2/1000</f>
        <v>4041396.607078244</v>
      </c>
      <c r="Q2" s="7">
        <f>$Y$4*N2*L2*I2/1000</f>
        <v>412739.07479248452</v>
      </c>
      <c r="R2" s="7">
        <f>$Z$4*N2*L2*I2/1000</f>
        <v>4749356.3151553636</v>
      </c>
      <c r="S2" s="7">
        <f>$AA$4*N2*L2*I2/1000</f>
        <v>141507.28443671085</v>
      </c>
      <c r="T2" s="7">
        <f>L2*N2*I2*$AA$10*$AB$10/$AA$11</f>
        <v>159684.90850372662</v>
      </c>
      <c r="U2" s="7">
        <f>L2*N2*I2*$AA$9*$AB$9/$AA$11</f>
        <v>15999398124.76939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3407382769.9411974</v>
      </c>
      <c r="P3" s="7">
        <f t="shared" ref="P3:P66" si="1">$X$4*N3*L3*I3/1000</f>
        <v>8808475.764233103</v>
      </c>
      <c r="Q3" s="7">
        <f t="shared" ref="Q3:Q66" si="2">$Y$4*N3*L3*I3/1000</f>
        <v>899590.53533475823</v>
      </c>
      <c r="R3" s="7">
        <f t="shared" ref="R3:R66" si="3">$Z$4*N3*L3*I3/1000</f>
        <v>10351518.067908227</v>
      </c>
      <c r="S3" s="7">
        <f t="shared" ref="S3:S66" si="4">$AA$4*N3*L3*I3/1000</f>
        <v>308423.94513819984</v>
      </c>
      <c r="T3" s="7">
        <f t="shared" ref="T3:T66" si="5">L3*N3*I3*$AA$10*$AB$10/$AA$11</f>
        <v>348043.20961850719</v>
      </c>
      <c r="U3" s="7">
        <f t="shared" ref="U3:U66" si="6">L3*N3*I3*$AA$9*$AB$9/$AA$11</f>
        <v>34871685292.534134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4434235486.665349</v>
      </c>
      <c r="P4" s="7">
        <f t="shared" si="1"/>
        <v>11463007.960760497</v>
      </c>
      <c r="Q4" s="7">
        <f t="shared" si="2"/>
        <v>1170692.1542361686</v>
      </c>
      <c r="R4" s="7">
        <f t="shared" si="3"/>
        <v>13471063.234368686</v>
      </c>
      <c r="S4" s="7">
        <f t="shared" si="4"/>
        <v>401370.93329633004</v>
      </c>
      <c r="T4" s="7">
        <f t="shared" si="5"/>
        <v>452929.90403010236</v>
      </c>
      <c r="U4" s="7">
        <f t="shared" si="6"/>
        <v>45380655724.407936</v>
      </c>
      <c r="V4" s="10"/>
      <c r="W4" s="19">
        <v>93.620059530820527</v>
      </c>
      <c r="X4" s="20">
        <v>0.24201860521749491</v>
      </c>
      <c r="Y4" s="20">
        <v>2.4716835517970354E-2</v>
      </c>
      <c r="Z4" s="21">
        <v>0.2844146969049377</v>
      </c>
      <c r="AA4" s="22">
        <v>8.4741486513612626E-3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4459173428.3838024</v>
      </c>
      <c r="P5" s="7">
        <f t="shared" si="1"/>
        <v>11527475.403976645</v>
      </c>
      <c r="Q5" s="7">
        <f t="shared" si="2"/>
        <v>1177276.0744633165</v>
      </c>
      <c r="R5" s="7">
        <f t="shared" si="3"/>
        <v>13546823.890480552</v>
      </c>
      <c r="S5" s="7">
        <f t="shared" si="4"/>
        <v>403628.22544333612</v>
      </c>
      <c r="T5" s="7">
        <f t="shared" si="5"/>
        <v>455477.16151861747</v>
      </c>
      <c r="U5" s="7">
        <f t="shared" si="6"/>
        <v>45635874499.09948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963481690.07706058</v>
      </c>
      <c r="P6" s="7">
        <f t="shared" si="1"/>
        <v>2490710.8151141461</v>
      </c>
      <c r="Q6" s="7">
        <f t="shared" si="2"/>
        <v>254370.89633948533</v>
      </c>
      <c r="R6" s="7">
        <f t="shared" si="3"/>
        <v>2927026.0479434095</v>
      </c>
      <c r="S6" s="7">
        <f t="shared" si="4"/>
        <v>87210.87238670158</v>
      </c>
      <c r="T6" s="7">
        <f t="shared" si="5"/>
        <v>98413.733491077932</v>
      </c>
      <c r="U6" s="7">
        <f t="shared" si="6"/>
        <v>9860421487.6821671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1606795329.913919</v>
      </c>
      <c r="P7" s="7">
        <f t="shared" si="1"/>
        <v>4153750.4522492895</v>
      </c>
      <c r="Q7" s="7">
        <f t="shared" si="2"/>
        <v>424213.52944612002</v>
      </c>
      <c r="R7" s="7">
        <f t="shared" si="3"/>
        <v>4881391.9691568827</v>
      </c>
      <c r="S7" s="7">
        <f t="shared" si="4"/>
        <v>145441.29266998635</v>
      </c>
      <c r="T7" s="7">
        <f t="shared" si="5"/>
        <v>164124.26826731866</v>
      </c>
      <c r="U7" s="7">
        <f t="shared" si="6"/>
        <v>16444193346.448921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1363323326.7752602</v>
      </c>
      <c r="P8" s="7">
        <f t="shared" si="1"/>
        <v>3524347.3638040274</v>
      </c>
      <c r="Q8" s="7">
        <f t="shared" si="2"/>
        <v>359933.95640410692</v>
      </c>
      <c r="R8" s="7">
        <f t="shared" si="3"/>
        <v>4141731.9398367456</v>
      </c>
      <c r="S8" s="7">
        <f t="shared" si="4"/>
        <v>123403.08891983316</v>
      </c>
      <c r="T8" s="7">
        <f t="shared" si="5"/>
        <v>139255.09942249046</v>
      </c>
      <c r="U8" s="7">
        <f t="shared" si="6"/>
        <v>13952462993.788624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341400.25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23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4946254960.169014</v>
      </c>
      <c r="P11" s="7">
        <f t="shared" si="1"/>
        <v>12786637.100098507</v>
      </c>
      <c r="Q11" s="7">
        <f t="shared" si="2"/>
        <v>1305871.5289557667</v>
      </c>
      <c r="R11" s="7">
        <f t="shared" si="3"/>
        <v>15026561.747142322</v>
      </c>
      <c r="S11" s="7">
        <f t="shared" si="4"/>
        <v>447717.08125443268</v>
      </c>
      <c r="T11" s="7">
        <f t="shared" si="5"/>
        <v>505229.54659373162</v>
      </c>
      <c r="U11" s="7">
        <f t="shared" si="6"/>
        <v>50620742661.860207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5674052469.0828323</v>
      </c>
      <c r="P12" s="7">
        <f t="shared" si="1"/>
        <v>14668077.240927542</v>
      </c>
      <c r="Q12" s="7">
        <f t="shared" si="2"/>
        <v>1498018.932069619</v>
      </c>
      <c r="R12" s="7">
        <f t="shared" si="3"/>
        <v>17237586.915714741</v>
      </c>
      <c r="S12" s="7">
        <f t="shared" si="4"/>
        <v>513594.67532491864</v>
      </c>
      <c r="T12" s="7">
        <f t="shared" si="5"/>
        <v>579569.58939411561</v>
      </c>
      <c r="U12" s="7">
        <f t="shared" si="6"/>
        <v>58069135578.389214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10448942857.287689</v>
      </c>
      <c r="P13" s="7">
        <f t="shared" si="1"/>
        <v>27011717.242986344</v>
      </c>
      <c r="Q13" s="7">
        <f t="shared" si="2"/>
        <v>2758648.1277041696</v>
      </c>
      <c r="R13" s="7">
        <f t="shared" si="3"/>
        <v>31743548.664954003</v>
      </c>
      <c r="S13" s="7">
        <f t="shared" si="4"/>
        <v>945800.45629094378</v>
      </c>
      <c r="T13" s="7">
        <f t="shared" si="5"/>
        <v>1067295.2980957704</v>
      </c>
      <c r="U13" s="7">
        <f t="shared" si="6"/>
        <v>106936106554.67886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11670242162.104893</v>
      </c>
      <c r="P14" s="7">
        <f t="shared" si="1"/>
        <v>30168916.199986037</v>
      </c>
      <c r="Q14" s="7">
        <f t="shared" si="2"/>
        <v>3081086.0132028507</v>
      </c>
      <c r="R14" s="7">
        <f t="shared" si="3"/>
        <v>35453816.243831627</v>
      </c>
      <c r="S14" s="7">
        <f t="shared" si="4"/>
        <v>1056348.0452231856</v>
      </c>
      <c r="T14" s="7">
        <f t="shared" si="5"/>
        <v>1192043.5164947165</v>
      </c>
      <c r="U14" s="7">
        <f t="shared" si="6"/>
        <v>119435073615.63844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9945367902.6401386</v>
      </c>
      <c r="P15" s="7">
        <f t="shared" si="1"/>
        <v>25709918.154660176</v>
      </c>
      <c r="Q15" s="7">
        <f t="shared" si="2"/>
        <v>2625698.2087725829</v>
      </c>
      <c r="R15" s="7">
        <f t="shared" si="3"/>
        <v>30213704.325901318</v>
      </c>
      <c r="S15" s="7">
        <f t="shared" si="4"/>
        <v>900218.675589544</v>
      </c>
      <c r="T15" s="7">
        <f t="shared" si="5"/>
        <v>1015858.2112368578</v>
      </c>
      <c r="U15" s="7">
        <f t="shared" si="6"/>
        <v>101782442136.76125</v>
      </c>
      <c r="V15" s="10"/>
      <c r="W15" s="57">
        <f>SUM(O2:O82)/1000</f>
        <v>263580391.67221496</v>
      </c>
      <c r="X15" s="58"/>
      <c r="Y15" s="57">
        <f>100*(caso_base!W15-W15)/caso_base!W15</f>
        <v>56.749958180540531</v>
      </c>
      <c r="Z15" s="58"/>
      <c r="AB15" s="61">
        <f>AC16*SUM(T2:U82)/1000</f>
        <v>323705958.23141384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8309075286.9861355</v>
      </c>
      <c r="P16" s="7">
        <f t="shared" si="1"/>
        <v>21479913.831303626</v>
      </c>
      <c r="Q16" s="7">
        <f t="shared" si="2"/>
        <v>2193697.0367686823</v>
      </c>
      <c r="R16" s="7">
        <f t="shared" si="3"/>
        <v>25242700.561736736</v>
      </c>
      <c r="S16" s="7">
        <f t="shared" si="4"/>
        <v>752107.39546787413</v>
      </c>
      <c r="T16" s="7">
        <f t="shared" si="5"/>
        <v>848720.97650901135</v>
      </c>
      <c r="U16" s="7">
        <f t="shared" si="6"/>
        <v>85036368979.68866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1957570601.2737079</v>
      </c>
      <c r="P17" s="7">
        <f t="shared" si="1"/>
        <v>5060544.8117565755</v>
      </c>
      <c r="Q17" s="7">
        <f t="shared" si="2"/>
        <v>516822.47169013828</v>
      </c>
      <c r="R17" s="7">
        <f t="shared" si="3"/>
        <v>5947035.838489159</v>
      </c>
      <c r="S17" s="7">
        <f t="shared" si="4"/>
        <v>177192.19955491365</v>
      </c>
      <c r="T17" s="7">
        <f t="shared" si="5"/>
        <v>199953.80652050721</v>
      </c>
      <c r="U17" s="7">
        <f t="shared" si="6"/>
        <v>20034082037.314404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384257134.62056887</v>
      </c>
      <c r="P18" s="7">
        <f t="shared" si="1"/>
        <v>993348.82109454018</v>
      </c>
      <c r="Q18" s="7">
        <f t="shared" si="2"/>
        <v>101448.56177854163</v>
      </c>
      <c r="R18" s="7">
        <f t="shared" si="3"/>
        <v>1167360.6812938447</v>
      </c>
      <c r="S18" s="7">
        <f t="shared" si="4"/>
        <v>34781.563859707334</v>
      </c>
      <c r="T18" s="7">
        <f t="shared" si="5"/>
        <v>39249.504819930022</v>
      </c>
      <c r="U18" s="7">
        <f t="shared" si="6"/>
        <v>3932547287.6446581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5757574478.2857018</v>
      </c>
      <c r="P20" s="7">
        <f t="shared" si="1"/>
        <v>14883991.226386894</v>
      </c>
      <c r="Q20" s="7">
        <f t="shared" si="2"/>
        <v>1520069.7593596629</v>
      </c>
      <c r="R20" s="7">
        <f t="shared" si="3"/>
        <v>17491324.064049982</v>
      </c>
      <c r="S20" s="7">
        <f t="shared" si="4"/>
        <v>521154.78504064126</v>
      </c>
      <c r="T20" s="7">
        <f t="shared" si="5"/>
        <v>588100.84934330382</v>
      </c>
      <c r="U20" s="7">
        <f t="shared" si="6"/>
        <v>58923912812.580864</v>
      </c>
      <c r="V20" s="10"/>
      <c r="W20" s="57">
        <f>100*AB15/(AB15+W15)</f>
        <v>55.118931043524611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8774984555.0931549</v>
      </c>
      <c r="P21" s="7">
        <f t="shared" si="1"/>
        <v>22684342.794393998</v>
      </c>
      <c r="Q21" s="7">
        <f t="shared" si="2"/>
        <v>2316702.7558828429</v>
      </c>
      <c r="R21" s="7">
        <f t="shared" si="3"/>
        <v>26658117.769736219</v>
      </c>
      <c r="S21" s="7">
        <f t="shared" si="4"/>
        <v>794279.81466705259</v>
      </c>
      <c r="T21" s="7">
        <f t="shared" si="5"/>
        <v>896310.74496516131</v>
      </c>
      <c r="U21" s="7">
        <f t="shared" si="6"/>
        <v>89804556902.580338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8225767257.6362009</v>
      </c>
      <c r="P22" s="7">
        <f t="shared" si="1"/>
        <v>21264553.008337565</v>
      </c>
      <c r="Q22" s="7">
        <f t="shared" si="2"/>
        <v>2171702.7027649675</v>
      </c>
      <c r="R22" s="7">
        <f t="shared" si="3"/>
        <v>24989613.477237403</v>
      </c>
      <c r="S22" s="7">
        <f t="shared" si="4"/>
        <v>744566.65443330025</v>
      </c>
      <c r="T22" s="7">
        <f t="shared" si="5"/>
        <v>840211.57328677119</v>
      </c>
      <c r="U22" s="7">
        <f t="shared" si="6"/>
        <v>84183781648.596924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8003850013.7073832</v>
      </c>
      <c r="P23" s="7">
        <f t="shared" si="1"/>
        <v>20690871.4477989</v>
      </c>
      <c r="Q23" s="7">
        <f t="shared" si="2"/>
        <v>2113113.8485783893</v>
      </c>
      <c r="R23" s="7">
        <f t="shared" si="3"/>
        <v>24315436.10556829</v>
      </c>
      <c r="S23" s="7">
        <f t="shared" si="4"/>
        <v>724479.50940500514</v>
      </c>
      <c r="T23" s="7">
        <f t="shared" si="5"/>
        <v>817544.09062880918</v>
      </c>
      <c r="U23" s="7">
        <f t="shared" si="6"/>
        <v>81912646054.574448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7242028949.3998537</v>
      </c>
      <c r="P24" s="7">
        <f>$X$4*N24*L24*I24/1000</f>
        <v>18721476.509011053</v>
      </c>
      <c r="Q24" s="7">
        <f t="shared" si="2"/>
        <v>1911983.8126119487</v>
      </c>
      <c r="R24" s="7">
        <f t="shared" si="3"/>
        <v>22001048.481946971</v>
      </c>
      <c r="S24" s="7">
        <f t="shared" si="4"/>
        <v>655522.22635013878</v>
      </c>
      <c r="T24" s="7">
        <f t="shared" si="5"/>
        <v>739728.75073931552</v>
      </c>
      <c r="U24" s="7">
        <f t="shared" si="6"/>
        <v>74116050779.716629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9874336052.0126247</v>
      </c>
      <c r="P25" s="7">
        <f t="shared" si="1"/>
        <v>25526292.663488291</v>
      </c>
      <c r="Q25" s="7">
        <f t="shared" si="2"/>
        <v>2606944.9354111282</v>
      </c>
      <c r="R25" s="7">
        <f t="shared" si="3"/>
        <v>29997911.873214722</v>
      </c>
      <c r="S25" s="7">
        <f t="shared" si="4"/>
        <v>893789.12978263642</v>
      </c>
      <c r="T25" s="7">
        <f t="shared" si="5"/>
        <v>1008602.7442269191</v>
      </c>
      <c r="U25" s="7">
        <f t="shared" si="6"/>
        <v>101055491128.29803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4028247001.6166553</v>
      </c>
      <c r="P26" s="7">
        <f t="shared" si="1"/>
        <v>10413481.103180347</v>
      </c>
      <c r="Q26" s="7">
        <f t="shared" si="2"/>
        <v>1063506.2513706081</v>
      </c>
      <c r="R26" s="7">
        <f t="shared" si="3"/>
        <v>12237683.417044329</v>
      </c>
      <c r="S26" s="7">
        <f>$AA$4*N26*L26*I26/1000</f>
        <v>364622.32631738478</v>
      </c>
      <c r="T26" s="7">
        <f t="shared" si="5"/>
        <v>411460.67531561281</v>
      </c>
      <c r="U26" s="7">
        <f t="shared" si="6"/>
        <v>41225706416.128418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559115751.88536274</v>
      </c>
      <c r="P27" s="7">
        <f t="shared" si="1"/>
        <v>1445378.4274926586</v>
      </c>
      <c r="Q27" s="7">
        <f t="shared" si="2"/>
        <v>147613.3655982916</v>
      </c>
      <c r="R27" s="7">
        <f t="shared" si="3"/>
        <v>1698575.4752153391</v>
      </c>
      <c r="S27" s="7">
        <f t="shared" si="4"/>
        <v>50609.132471597986</v>
      </c>
      <c r="T27" s="7">
        <f t="shared" si="5"/>
        <v>57110.237966544861</v>
      </c>
      <c r="U27" s="7">
        <f t="shared" si="6"/>
        <v>5722077576.3274298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363730579.318313</v>
      </c>
      <c r="P28" s="7">
        <f t="shared" si="1"/>
        <v>940285.31836800871</v>
      </c>
      <c r="Q28" s="7">
        <f t="shared" si="2"/>
        <v>96029.301272844619</v>
      </c>
      <c r="R28" s="7">
        <f t="shared" si="3"/>
        <v>1105001.6736831774</v>
      </c>
      <c r="S28" s="7">
        <f t="shared" si="4"/>
        <v>32923.574430909342</v>
      </c>
      <c r="T28" s="7">
        <f t="shared" si="5"/>
        <v>37152.843343317523</v>
      </c>
      <c r="U28" s="7">
        <f t="shared" si="6"/>
        <v>3722475327.7361398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5151124364.8045197</v>
      </c>
      <c r="P29" s="7">
        <f t="shared" si="1"/>
        <v>13316248.038289601</v>
      </c>
      <c r="Q29" s="7">
        <f t="shared" si="2"/>
        <v>1359959.5460155434</v>
      </c>
      <c r="R29" s="7">
        <f>$Z$4*N29*L29*I29/1000</f>
        <v>15648948.337329444</v>
      </c>
      <c r="S29" s="7">
        <f t="shared" si="4"/>
        <v>466261.11762545886</v>
      </c>
      <c r="T29" s="7">
        <f t="shared" si="5"/>
        <v>526155.69723667961</v>
      </c>
      <c r="U29" s="7">
        <f t="shared" si="6"/>
        <v>52717408016.730675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8834897662.6281681</v>
      </c>
      <c r="P30" s="7">
        <f t="shared" si="1"/>
        <v>22839225.057794988</v>
      </c>
      <c r="Q30" s="7">
        <f t="shared" si="2"/>
        <v>2332520.5456998413</v>
      </c>
      <c r="R30" s="7">
        <f t="shared" si="3"/>
        <v>26840131.842421073</v>
      </c>
      <c r="S30" s="7">
        <f t="shared" si="4"/>
        <v>799702.93212671997</v>
      </c>
      <c r="T30" s="7">
        <f t="shared" si="5"/>
        <v>902430.50069928588</v>
      </c>
      <c r="U30" s="7">
        <f t="shared" si="6"/>
        <v>90417716964.693008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7477130849.10674</v>
      </c>
      <c r="P31" s="7">
        <f t="shared" si="1"/>
        <v>19329241.918862268</v>
      </c>
      <c r="Q31" s="7">
        <f t="shared" si="2"/>
        <v>1974053.5764439665</v>
      </c>
      <c r="R31" s="7">
        <f t="shared" si="3"/>
        <v>22715280.409185771</v>
      </c>
      <c r="S31" s="7">
        <f t="shared" si="4"/>
        <v>676802.79865823151</v>
      </c>
      <c r="T31" s="7">
        <f t="shared" si="5"/>
        <v>763742.96495769802</v>
      </c>
      <c r="U31" s="7">
        <f t="shared" si="6"/>
        <v>76522120191.870468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5522190040.8384476</v>
      </c>
      <c r="P32" s="7">
        <f t="shared" si="1"/>
        <v>14275495.424030187</v>
      </c>
      <c r="Q32" s="7">
        <f t="shared" si="2"/>
        <v>1457925.4021243583</v>
      </c>
      <c r="R32" s="7">
        <f t="shared" si="3"/>
        <v>16776233.796342332</v>
      </c>
      <c r="S32" s="7">
        <f t="shared" si="4"/>
        <v>499848.63843977929</v>
      </c>
      <c r="T32" s="7">
        <f t="shared" si="5"/>
        <v>564057.77563110006</v>
      </c>
      <c r="U32" s="7">
        <f t="shared" si="6"/>
        <v>56514951865.242821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5846473458.0184317</v>
      </c>
      <c r="P33" s="7">
        <f t="shared" si="1"/>
        <v>15113805.298157383</v>
      </c>
      <c r="Q33" s="7">
        <f t="shared" si="2"/>
        <v>1543540.1723329201</v>
      </c>
      <c r="R33" s="7">
        <f t="shared" si="3"/>
        <v>17761396.274028853</v>
      </c>
      <c r="S33" s="7">
        <f t="shared" si="4"/>
        <v>529201.59865072544</v>
      </c>
      <c r="T33" s="7">
        <f t="shared" si="5"/>
        <v>597181.33378753415</v>
      </c>
      <c r="U33" s="7">
        <f t="shared" si="6"/>
        <v>59833718799.573219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11122197046.042013</v>
      </c>
      <c r="P34" s="7">
        <f t="shared" si="1"/>
        <v>28752156.637446634</v>
      </c>
      <c r="Q34" s="7">
        <f>$Y$4*N34*L34*I34/1000</f>
        <v>2936395.4302440379</v>
      </c>
      <c r="R34" s="7">
        <f t="shared" si="3"/>
        <v>33788873.000295863</v>
      </c>
      <c r="S34" s="7">
        <f t="shared" si="4"/>
        <v>1006740.9866030139</v>
      </c>
      <c r="T34" s="7">
        <f t="shared" si="5"/>
        <v>1136064.0759420008</v>
      </c>
      <c r="U34" s="7">
        <f t="shared" si="6"/>
        <v>113826294648.37706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3441150027.5361676</v>
      </c>
      <c r="P35" s="7">
        <f t="shared" si="1"/>
        <v>8895768.0029489323</v>
      </c>
      <c r="Q35" s="7">
        <f t="shared" si="2"/>
        <v>908505.50244811573</v>
      </c>
      <c r="R35" s="7">
        <f t="shared" si="3"/>
        <v>10454101.898577794</v>
      </c>
      <c r="S35" s="7">
        <f t="shared" si="4"/>
        <v>311480.43497427378</v>
      </c>
      <c r="T35" s="7">
        <f t="shared" si="5"/>
        <v>351492.32746257342</v>
      </c>
      <c r="U35" s="7">
        <f t="shared" si="6"/>
        <v>35217264659.323044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937309004.44468725</v>
      </c>
      <c r="P36" s="7">
        <f t="shared" si="1"/>
        <v>2423051.4170824923</v>
      </c>
      <c r="Q36" s="7">
        <f t="shared" si="2"/>
        <v>247460.98868635093</v>
      </c>
      <c r="R36" s="7">
        <f t="shared" si="3"/>
        <v>2847514.2799673476</v>
      </c>
      <c r="S36" s="7">
        <f t="shared" si="4"/>
        <v>84841.815693450248</v>
      </c>
      <c r="T36" s="7">
        <f t="shared" si="5"/>
        <v>95740.354499968991</v>
      </c>
      <c r="U36" s="7">
        <f t="shared" si="6"/>
        <v>9592566151.7087727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437247629.94158882</v>
      </c>
      <c r="P37" s="7">
        <f t="shared" si="1"/>
        <v>1130335.3369293807</v>
      </c>
      <c r="Q37" s="7">
        <f t="shared" si="2"/>
        <v>115438.69768989773</v>
      </c>
      <c r="R37" s="7">
        <f t="shared" si="3"/>
        <v>1328344.0831534513</v>
      </c>
      <c r="S37" s="7">
        <f t="shared" si="4"/>
        <v>39578.071538830911</v>
      </c>
      <c r="T37" s="7">
        <f t="shared" si="5"/>
        <v>44662.158259837095</v>
      </c>
      <c r="U37" s="7">
        <f t="shared" si="6"/>
        <v>4474860259.533638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1913366020.2064354</v>
      </c>
      <c r="P38" s="7">
        <f t="shared" si="1"/>
        <v>4946270.8932423191</v>
      </c>
      <c r="Q38" s="7">
        <f t="shared" si="2"/>
        <v>505151.92410817643</v>
      </c>
      <c r="R38" s="7">
        <f t="shared" si="3"/>
        <v>5812743.7584684342</v>
      </c>
      <c r="S38" s="7">
        <f t="shared" si="4"/>
        <v>173190.96100718665</v>
      </c>
      <c r="T38" s="7">
        <f t="shared" si="5"/>
        <v>195438.58022711359</v>
      </c>
      <c r="U38" s="7">
        <f t="shared" si="6"/>
        <v>19581685478.564175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6008623380.4746609</v>
      </c>
      <c r="P39" s="7">
        <f t="shared" si="1"/>
        <v>15532981.469008487</v>
      </c>
      <c r="Q39" s="7">
        <f t="shared" si="2"/>
        <v>1586349.7259978887</v>
      </c>
      <c r="R39" s="7">
        <f t="shared" si="3"/>
        <v>18254002.466330677</v>
      </c>
      <c r="S39" s="7">
        <f t="shared" si="4"/>
        <v>543878.82224561577</v>
      </c>
      <c r="T39" s="7">
        <f t="shared" si="5"/>
        <v>613743.95186170866</v>
      </c>
      <c r="U39" s="7">
        <f t="shared" si="6"/>
        <v>61493186328.723175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7829810619.4166965</v>
      </c>
      <c r="P40" s="7">
        <f t="shared" si="1"/>
        <v>20240959.626868445</v>
      </c>
      <c r="Q40" s="7">
        <f t="shared" si="2"/>
        <v>2067165.3295976482</v>
      </c>
      <c r="R40" s="7">
        <f t="shared" si="3"/>
        <v>23786710.084406041</v>
      </c>
      <c r="S40" s="7">
        <f t="shared" si="4"/>
        <v>708726.093889107</v>
      </c>
      <c r="T40" s="7">
        <f t="shared" si="5"/>
        <v>799767.03607440239</v>
      </c>
      <c r="U40" s="7">
        <f t="shared" si="6"/>
        <v>80131499821.240448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7524630327.226676</v>
      </c>
      <c r="P41" s="7">
        <f>$X$4*N41*L41*I41/1000</f>
        <v>19452033.524643727</v>
      </c>
      <c r="Q41" s="7">
        <f t="shared" si="2"/>
        <v>1986594.0169624148</v>
      </c>
      <c r="R41" s="7">
        <f t="shared" si="3"/>
        <v>22859582.279322654</v>
      </c>
      <c r="S41" s="7">
        <f t="shared" si="4"/>
        <v>681102.27935144666</v>
      </c>
      <c r="T41" s="7">
        <f t="shared" si="5"/>
        <v>768594.74473597971</v>
      </c>
      <c r="U41" s="7">
        <f t="shared" si="6"/>
        <v>77008237239.58522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9934550262.2068653</v>
      </c>
      <c r="P42" s="7">
        <f t="shared" si="1"/>
        <v>25681953.311842028</v>
      </c>
      <c r="Q42" s="7">
        <f t="shared" si="2"/>
        <v>2622842.2199960146</v>
      </c>
      <c r="R42" s="7">
        <f t="shared" si="3"/>
        <v>30180840.685988303</v>
      </c>
      <c r="S42" s="7">
        <f t="shared" si="4"/>
        <v>899239.50196427677</v>
      </c>
      <c r="T42" s="7">
        <f t="shared" si="5"/>
        <v>1014753.2557472343</v>
      </c>
      <c r="U42" s="7">
        <f t="shared" si="6"/>
        <v>101671732721.8623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8327767533.5236654</v>
      </c>
      <c r="P43" s="7">
        <f t="shared" si="1"/>
        <v>21528235.435221266</v>
      </c>
      <c r="Q43" s="7">
        <f t="shared" si="2"/>
        <v>2198632.0174282207</v>
      </c>
      <c r="R43" s="7">
        <f t="shared" si="3"/>
        <v>25299486.998960625</v>
      </c>
      <c r="S43" s="7">
        <f t="shared" si="4"/>
        <v>753799.34991204715</v>
      </c>
      <c r="T43" s="7">
        <f t="shared" si="5"/>
        <v>850630.27461819141</v>
      </c>
      <c r="U43" s="7">
        <f t="shared" si="6"/>
        <v>85227668338.368683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472601847.85003674</v>
      </c>
      <c r="P44" s="7">
        <f t="shared" si="1"/>
        <v>1221730.0503021178</v>
      </c>
      <c r="Q44" s="7">
        <f t="shared" si="2"/>
        <v>124772.64164687539</v>
      </c>
      <c r="R44" s="7">
        <f t="shared" si="3"/>
        <v>1435749.0476571545</v>
      </c>
      <c r="S44" s="7">
        <f t="shared" si="4"/>
        <v>42778.207273739055</v>
      </c>
      <c r="T44" s="7">
        <f t="shared" si="5"/>
        <v>48273.374347139397</v>
      </c>
      <c r="U44" s="7">
        <f t="shared" si="6"/>
        <v>4836680825.0254173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2055707408.2045488</v>
      </c>
      <c r="P47" s="7">
        <f t="shared" si="1"/>
        <v>5314239.7277065255</v>
      </c>
      <c r="Q47" s="7">
        <f t="shared" si="2"/>
        <v>542731.78351203364</v>
      </c>
      <c r="R47" s="7">
        <f t="shared" si="3"/>
        <v>6245172.2671384579</v>
      </c>
      <c r="S47" s="7">
        <f t="shared" si="4"/>
        <v>186075.18781906989</v>
      </c>
      <c r="T47" s="7">
        <f t="shared" si="5"/>
        <v>209977.87824125236</v>
      </c>
      <c r="U47" s="7">
        <f t="shared" si="6"/>
        <v>21038429384.814068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3839777177.6092148</v>
      </c>
      <c r="P48" s="7">
        <f t="shared" si="1"/>
        <v>9926264.9642411154</v>
      </c>
      <c r="Q48" s="7">
        <f t="shared" si="2"/>
        <v>1013747.9232576129</v>
      </c>
      <c r="R48" s="7">
        <f t="shared" si="3"/>
        <v>11665118.219591567</v>
      </c>
      <c r="S48" s="7">
        <f t="shared" si="4"/>
        <v>347562.72057755757</v>
      </c>
      <c r="T48" s="7">
        <f t="shared" si="5"/>
        <v>392209.641048947</v>
      </c>
      <c r="U48" s="7">
        <f t="shared" si="6"/>
        <v>39296876920.39196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6367188238.9636602</v>
      </c>
      <c r="P49" s="7">
        <f t="shared" si="1"/>
        <v>16459912.805801196</v>
      </c>
      <c r="Q49" s="7">
        <f t="shared" si="2"/>
        <v>1681015.2140803793</v>
      </c>
      <c r="R49" s="7">
        <f>$Z$4*N49*L49*I49/1000</f>
        <v>19343310.848091938</v>
      </c>
      <c r="S49" s="7">
        <f t="shared" si="4"/>
        <v>576334.81433980772</v>
      </c>
      <c r="T49" s="7">
        <f t="shared" si="5"/>
        <v>650369.14856864361</v>
      </c>
      <c r="U49" s="7">
        <f t="shared" si="6"/>
        <v>65162794865.9543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8624216967.1328278</v>
      </c>
      <c r="P50" s="7">
        <f t="shared" si="1"/>
        <v>22294591.265362423</v>
      </c>
      <c r="Q50" s="7">
        <f t="shared" si="2"/>
        <v>2276898.2771019926</v>
      </c>
      <c r="R50" s="7">
        <f t="shared" si="3"/>
        <v>26200090.739549294</v>
      </c>
      <c r="S50" s="7">
        <f>$AA$4*N50*L50*I50/1000</f>
        <v>780632.8787583824</v>
      </c>
      <c r="T50" s="7">
        <f t="shared" si="5"/>
        <v>880910.76240873779</v>
      </c>
      <c r="U50" s="7">
        <f t="shared" si="6"/>
        <v>88261577955.205536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5014019055.7293119</v>
      </c>
      <c r="P51" s="7">
        <f t="shared" si="1"/>
        <v>12961815.069152558</v>
      </c>
      <c r="Q51" s="7">
        <f t="shared" si="2"/>
        <v>1323762.0751953418</v>
      </c>
      <c r="R51" s="7">
        <f t="shared" si="3"/>
        <v>15232426.866182057</v>
      </c>
      <c r="S51" s="7">
        <f t="shared" si="4"/>
        <v>453850.84171005362</v>
      </c>
      <c r="T51" s="7">
        <f t="shared" si="5"/>
        <v>512151.23250579269</v>
      </c>
      <c r="U51" s="7">
        <f t="shared" si="6"/>
        <v>51314250956.65995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631556667.56599414</v>
      </c>
      <c r="P52" s="7">
        <f t="shared" si="1"/>
        <v>1632646.5136439269</v>
      </c>
      <c r="Q52" s="7">
        <f t="shared" si="2"/>
        <v>166738.64928880104</v>
      </c>
      <c r="R52" s="7">
        <f t="shared" si="3"/>
        <v>1918648.6217191622</v>
      </c>
      <c r="S52" s="7">
        <f t="shared" si="4"/>
        <v>57166.2217427953</v>
      </c>
      <c r="T52" s="7">
        <f t="shared" si="5"/>
        <v>64509.632312142756</v>
      </c>
      <c r="U52" s="7">
        <f t="shared" si="6"/>
        <v>6463449175.7270393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2245751246.7690291</v>
      </c>
      <c r="P56" s="7">
        <f t="shared" si="1"/>
        <v>5805524.875035583</v>
      </c>
      <c r="Q56" s="7">
        <f t="shared" si="2"/>
        <v>592905.67063133826</v>
      </c>
      <c r="R56" s="7">
        <f t="shared" si="3"/>
        <v>6822519.2696382105</v>
      </c>
      <c r="S56" s="7">
        <f t="shared" si="4"/>
        <v>203277.2676547544</v>
      </c>
      <c r="T56" s="7">
        <f t="shared" si="5"/>
        <v>229389.68842169314</v>
      </c>
      <c r="U56" s="7">
        <f t="shared" si="6"/>
        <v>22983367590.368259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3037869942.5267148</v>
      </c>
      <c r="P57" s="7">
        <f t="shared" si="1"/>
        <v>7853242.670502957</v>
      </c>
      <c r="Q57" s="7">
        <f t="shared" si="2"/>
        <v>802034.6501670375</v>
      </c>
      <c r="R57" s="7">
        <f t="shared" si="3"/>
        <v>9228950.1125121042</v>
      </c>
      <c r="S57" s="7">
        <f t="shared" si="4"/>
        <v>274976.98255573894</v>
      </c>
      <c r="T57" s="7">
        <f t="shared" si="5"/>
        <v>310299.74516741303</v>
      </c>
      <c r="U57" s="7">
        <f t="shared" si="6"/>
        <v>31090033538.341957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5105186865.6564589</v>
      </c>
      <c r="P58" s="7">
        <f t="shared" si="1"/>
        <v>13197494.327528141</v>
      </c>
      <c r="Q58" s="7">
        <f t="shared" si="2"/>
        <v>1347831.4869623901</v>
      </c>
      <c r="R58" s="7">
        <f t="shared" si="3"/>
        <v>15509391.708523139</v>
      </c>
      <c r="S58" s="7">
        <f t="shared" si="4"/>
        <v>462103.02161053056</v>
      </c>
      <c r="T58" s="7">
        <f t="shared" si="5"/>
        <v>521463.46401111368</v>
      </c>
      <c r="U58" s="7">
        <f t="shared" si="6"/>
        <v>52247276504.78289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7417772192.2345734</v>
      </c>
      <c r="P59" s="7">
        <f t="shared" si="1"/>
        <v>19175792.974097852</v>
      </c>
      <c r="Q59" s="7">
        <f t="shared" si="2"/>
        <v>1958382.1683522635</v>
      </c>
      <c r="R59" s="7">
        <f t="shared" si="3"/>
        <v>22534950.739587303</v>
      </c>
      <c r="S59" s="7">
        <f t="shared" si="4"/>
        <v>671429.86806407513</v>
      </c>
      <c r="T59" s="7">
        <f t="shared" si="5"/>
        <v>757679.84295136423</v>
      </c>
      <c r="U59" s="7">
        <f t="shared" si="6"/>
        <v>75914634464.087234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2097271734.0964541</v>
      </c>
      <c r="P60" s="7">
        <f>$X$4*N60*L60*I60/1000</f>
        <v>5421688.283385477</v>
      </c>
      <c r="Q60" s="7">
        <f t="shared" si="2"/>
        <v>553705.27158322325</v>
      </c>
      <c r="R60" s="7">
        <f t="shared" si="3"/>
        <v>6371443.3377813092</v>
      </c>
      <c r="S60" s="7">
        <f t="shared" si="4"/>
        <v>189837.44003261044</v>
      </c>
      <c r="T60" s="7">
        <f t="shared" si="5"/>
        <v>214223.41869437197</v>
      </c>
      <c r="U60" s="7">
        <f t="shared" si="6"/>
        <v>21463805161.402805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258142490.30369732</v>
      </c>
      <c r="P65" s="7">
        <f t="shared" si="1"/>
        <v>667327.98252605391</v>
      </c>
      <c r="Q65" s="7">
        <f t="shared" si="2"/>
        <v>68152.760263255754</v>
      </c>
      <c r="R65" s="7">
        <f>$Z$4*N65*L65*I65/1000</f>
        <v>784228.49233332905</v>
      </c>
      <c r="S65" s="7">
        <f>$AA$4*N65*L65*I65/1000</f>
        <v>23366.123104695936</v>
      </c>
      <c r="T65" s="7">
        <f t="shared" si="5"/>
        <v>26367.668950137842</v>
      </c>
      <c r="U65" s="7">
        <f t="shared" si="6"/>
        <v>2641870400.3298483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349905363.24572247</v>
      </c>
      <c r="P66" s="7">
        <f t="shared" si="1"/>
        <v>904545.54713215167</v>
      </c>
      <c r="Q66" s="7">
        <f t="shared" si="2"/>
        <v>92379.275910981611</v>
      </c>
      <c r="R66" s="7">
        <f t="shared" si="3"/>
        <v>1063001.1167658148</v>
      </c>
      <c r="S66" s="7">
        <f t="shared" si="4"/>
        <v>31672.165953672134</v>
      </c>
      <c r="T66" s="7">
        <f t="shared" si="5"/>
        <v>35740.682485423415</v>
      </c>
      <c r="U66" s="7">
        <f t="shared" si="6"/>
        <v>3580985915.9102478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644649575.29429674</v>
      </c>
      <c r="P67" s="7">
        <f t="shared" ref="P67:P77" si="8">$X$4*N67*L67*I67/1000</f>
        <v>1666493.183711488</v>
      </c>
      <c r="Q67" s="7">
        <f t="shared" ref="Q67:Q70" si="9">$Y$4*N67*L67*I67/1000</f>
        <v>170195.33633209305</v>
      </c>
      <c r="R67" s="7">
        <f t="shared" ref="R67:R75" si="10">$Z$4*N67*L67*I67/1000</f>
        <v>1958424.4496967501</v>
      </c>
      <c r="S67" s="7">
        <f t="shared" ref="S67:S77" si="11">$AA$4*N67*L67*I67/1000</f>
        <v>58351.344321484386</v>
      </c>
      <c r="T67" s="7">
        <f t="shared" ref="T67:T82" si="12">L67*N67*I67*$AA$10*$AB$10/$AA$11</f>
        <v>65846.992373124682</v>
      </c>
      <c r="U67" s="7">
        <f t="shared" ref="U67:U82" si="13">L67*N67*I67*$AA$9*$AB$9/$AA$11</f>
        <v>6597444030.0455141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706290588.5244987</v>
      </c>
      <c r="P68" s="7">
        <f t="shared" si="8"/>
        <v>1825842.2817672887</v>
      </c>
      <c r="Q68" s="7">
        <f t="shared" si="9"/>
        <v>186469.31428945981</v>
      </c>
      <c r="R68" s="7">
        <f t="shared" si="10"/>
        <v>2145687.843702707</v>
      </c>
      <c r="S68" s="7">
        <f t="shared" si="11"/>
        <v>63930.865545365843</v>
      </c>
      <c r="T68" s="7">
        <f t="shared" si="12"/>
        <v>72143.243055036379</v>
      </c>
      <c r="U68" s="7">
        <f t="shared" si="13"/>
        <v>7228287747.8217916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317347574.52350128</v>
      </c>
      <c r="P69" s="7">
        <f t="shared" si="8"/>
        <v>820379.92434781836</v>
      </c>
      <c r="Q69" s="7">
        <f t="shared" si="9"/>
        <v>83783.623305024346</v>
      </c>
      <c r="R69" s="7">
        <f t="shared" si="10"/>
        <v>964091.61320715619</v>
      </c>
      <c r="S69" s="7">
        <f t="shared" si="11"/>
        <v>28725.15285867525</v>
      </c>
      <c r="T69" s="7">
        <f t="shared" si="12"/>
        <v>32415.104453825094</v>
      </c>
      <c r="U69" s="7">
        <f t="shared" si="13"/>
        <v>3247784441.7002611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8750071.1474557258</v>
      </c>
      <c r="P74" s="7">
        <f t="shared" si="8"/>
        <v>22619.938774594793</v>
      </c>
      <c r="Q74" s="7">
        <f t="shared" si="14"/>
        <v>2310.1253129517831</v>
      </c>
      <c r="R74" s="7">
        <f t="shared" si="10"/>
        <v>26582.43164736481</v>
      </c>
      <c r="S74" s="7">
        <f t="shared" si="11"/>
        <v>792.02474325618675</v>
      </c>
      <c r="T74" s="7">
        <f t="shared" si="12"/>
        <v>893.76599348224704</v>
      </c>
      <c r="U74" s="7">
        <f t="shared" si="13"/>
        <v>89549589.213490367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75785616.524195164</v>
      </c>
      <c r="P75" s="7">
        <f t="shared" si="8"/>
        <v>195914.52193742152</v>
      </c>
      <c r="Q75" s="7">
        <f t="shared" si="14"/>
        <v>20008.325434143102</v>
      </c>
      <c r="R75" s="7">
        <f t="shared" si="10"/>
        <v>230234.23891742845</v>
      </c>
      <c r="S75" s="7">
        <f t="shared" si="11"/>
        <v>6859.8394754242436</v>
      </c>
      <c r="T75" s="7">
        <f t="shared" si="12"/>
        <v>7741.0349816535145</v>
      </c>
      <c r="U75" s="7">
        <f t="shared" si="13"/>
        <v>775601788.10730314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39009286.182524934</v>
      </c>
      <c r="P76" s="7">
        <f t="shared" si="8"/>
        <v>100843.4846093719</v>
      </c>
      <c r="Q76" s="7">
        <f t="shared" si="14"/>
        <v>10298.926480916027</v>
      </c>
      <c r="R76" s="7">
        <f>$Z$4*N76*L76*I76/1000</f>
        <v>118508.94307996349</v>
      </c>
      <c r="S76" s="7">
        <f t="shared" si="11"/>
        <v>3530.9792746434068</v>
      </c>
      <c r="T76" s="7">
        <f t="shared" si="12"/>
        <v>3984.558848998101</v>
      </c>
      <c r="U76" s="7">
        <f t="shared" si="13"/>
        <v>399227102.76159704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22E6-98E9-044C-8BA2-3CA2FB038735}">
  <sheetPr>
    <outlinePr summaryBelow="0" summaryRight="0"/>
  </sheetPr>
  <dimension ref="A1:AD82"/>
  <sheetViews>
    <sheetView topLeftCell="R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9.8320312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77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819214826.8006891</v>
      </c>
      <c r="P2" s="7">
        <f>$X$4*N2*L2*I2/1000</f>
        <v>1207984.8056932495</v>
      </c>
      <c r="Q2" s="7">
        <f>$Y$4*N2*L2*I2/1000</f>
        <v>96326.546944360074</v>
      </c>
      <c r="R2" s="7">
        <f>$Z$4*N2*L2*I2/1000</f>
        <v>2745787.5793297747</v>
      </c>
      <c r="S2" s="7">
        <f>$AA$4*N2*L2*I2/1000</f>
        <v>72000.280508233453</v>
      </c>
      <c r="T2" s="7">
        <f>L2*N2*I2*$AA$10*$AB$10/$AA$11</f>
        <v>159684.90850372662</v>
      </c>
      <c r="U2" s="7">
        <f>L2*N2*I2*$AA$9*$AB$9/$AA$11</f>
        <v>21331531066.642178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1785529768.3320348</v>
      </c>
      <c r="P3" s="7">
        <f t="shared" ref="P3:P66" si="1">$X$4*N3*L3*I3/1000</f>
        <v>2632878.1654031845</v>
      </c>
      <c r="Q3" s="7">
        <f t="shared" ref="Q3:Q66" si="2">$Y$4*N3*L3*I3/1000</f>
        <v>209949.71211822735</v>
      </c>
      <c r="R3" s="7">
        <f t="shared" ref="R3:R66" si="3">$Z$4*N3*L3*I3/1000</f>
        <v>5984615.1461348869</v>
      </c>
      <c r="S3" s="7">
        <f t="shared" ref="S3:S66" si="4">$AA$4*N3*L3*I3/1000</f>
        <v>156929.09841216204</v>
      </c>
      <c r="T3" s="7">
        <f t="shared" ref="T3:T66" si="5">L3*N3*I3*$AA$10*$AB$10/$AA$11</f>
        <v>348043.20961850719</v>
      </c>
      <c r="U3" s="7">
        <f t="shared" ref="U3:U66" si="6">L3*N3*I3*$AA$9*$AB$9/$AA$11</f>
        <v>46493401336.907028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2323619034.2571645</v>
      </c>
      <c r="P4" s="7">
        <f t="shared" si="1"/>
        <v>3426325.300488221</v>
      </c>
      <c r="Q4" s="7">
        <f t="shared" si="2"/>
        <v>273220.39428692765</v>
      </c>
      <c r="R4" s="7">
        <f t="shared" si="3"/>
        <v>7788145.5201125564</v>
      </c>
      <c r="S4" s="7">
        <f t="shared" si="4"/>
        <v>204221.42860152351</v>
      </c>
      <c r="T4" s="7">
        <f t="shared" si="5"/>
        <v>452929.90403010236</v>
      </c>
      <c r="U4" s="7">
        <f t="shared" si="6"/>
        <v>60504705230.825935</v>
      </c>
      <c r="V4" s="10"/>
      <c r="W4" s="19">
        <v>49.058592618340342</v>
      </c>
      <c r="X4" s="20">
        <v>7.2340041382171302E-2</v>
      </c>
      <c r="Y4" s="20">
        <v>5.7685050004893578E-3</v>
      </c>
      <c r="Z4" s="21">
        <v>0.16443119663361663</v>
      </c>
      <c r="AA4" s="22">
        <v>4.3117291268448084E-3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2336686963.6051784</v>
      </c>
      <c r="P5" s="7">
        <f t="shared" si="1"/>
        <v>3445594.8004750833</v>
      </c>
      <c r="Q5" s="7">
        <f t="shared" si="2"/>
        <v>274756.97354382777</v>
      </c>
      <c r="R5" s="7">
        <f t="shared" si="3"/>
        <v>7831945.701600315</v>
      </c>
      <c r="S5" s="7">
        <f t="shared" si="4"/>
        <v>205369.96076663732</v>
      </c>
      <c r="T5" s="7">
        <f t="shared" si="5"/>
        <v>455477.16151861747</v>
      </c>
      <c r="U5" s="7">
        <f t="shared" si="6"/>
        <v>60844980982.367767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504881709.81305391</v>
      </c>
      <c r="P6" s="7">
        <f t="shared" si="1"/>
        <v>744480.4637001286</v>
      </c>
      <c r="Q6" s="7">
        <f t="shared" si="2"/>
        <v>59366.005265781416</v>
      </c>
      <c r="R6" s="7">
        <f t="shared" si="3"/>
        <v>1692227.5848563747</v>
      </c>
      <c r="S6" s="7">
        <f t="shared" si="4"/>
        <v>44373.738781049411</v>
      </c>
      <c r="T6" s="7">
        <f t="shared" si="5"/>
        <v>98413.733491077932</v>
      </c>
      <c r="U6" s="7">
        <f t="shared" si="6"/>
        <v>13146612494.694075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841989611.05496991</v>
      </c>
      <c r="P7" s="7">
        <f t="shared" si="1"/>
        <v>1241567.6858268469</v>
      </c>
      <c r="Q7" s="7">
        <f t="shared" si="2"/>
        <v>99004.496918953751</v>
      </c>
      <c r="R7" s="7">
        <f t="shared" si="3"/>
        <v>2822122.5255264146</v>
      </c>
      <c r="S7" s="7">
        <f t="shared" si="4"/>
        <v>74001.942100744753</v>
      </c>
      <c r="T7" s="7">
        <f t="shared" si="5"/>
        <v>164124.26826731866</v>
      </c>
      <c r="U7" s="7">
        <f t="shared" si="6"/>
        <v>21924563567.962452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714405908.63253617</v>
      </c>
      <c r="P8" s="7">
        <f t="shared" si="1"/>
        <v>1053437.3335207533</v>
      </c>
      <c r="Q8" s="7">
        <f t="shared" si="2"/>
        <v>84002.696293926914</v>
      </c>
      <c r="R8" s="7">
        <f t="shared" si="3"/>
        <v>2394496.2985884398</v>
      </c>
      <c r="S8" s="7">
        <f t="shared" si="4"/>
        <v>62788.690018175766</v>
      </c>
      <c r="T8" s="7">
        <f t="shared" si="5"/>
        <v>139255.09942249046</v>
      </c>
      <c r="U8" s="7">
        <f t="shared" si="6"/>
        <v>18602412133.704391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455179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23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2591926434.2861514</v>
      </c>
      <c r="P11" s="7">
        <f t="shared" si="1"/>
        <v>3821961.7707848353</v>
      </c>
      <c r="Q11" s="7">
        <f t="shared" si="2"/>
        <v>304769.04858234042</v>
      </c>
      <c r="R11" s="7">
        <f t="shared" si="3"/>
        <v>8687439.7007598709</v>
      </c>
      <c r="S11" s="7">
        <f t="shared" si="4"/>
        <v>227802.79875319178</v>
      </c>
      <c r="T11" s="7">
        <f t="shared" si="5"/>
        <v>505229.54659373162</v>
      </c>
      <c r="U11" s="7">
        <f t="shared" si="6"/>
        <v>67491160372.855225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2973305400.2618313</v>
      </c>
      <c r="P12" s="7">
        <f t="shared" si="1"/>
        <v>4384329.5173609238</v>
      </c>
      <c r="Q12" s="7">
        <f t="shared" si="2"/>
        <v>349613.10861128056</v>
      </c>
      <c r="R12" s="7">
        <f t="shared" si="3"/>
        <v>9965719.3333237339</v>
      </c>
      <c r="S12" s="7">
        <f t="shared" si="4"/>
        <v>261321.95835803828</v>
      </c>
      <c r="T12" s="7">
        <f t="shared" si="5"/>
        <v>579569.58939411561</v>
      </c>
      <c r="U12" s="7">
        <f t="shared" si="6"/>
        <v>77421885494.915802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5475433721.1165533</v>
      </c>
      <c r="P13" s="7">
        <f t="shared" si="1"/>
        <v>8073878.2103347573</v>
      </c>
      <c r="Q13" s="7">
        <f t="shared" si="2"/>
        <v>643823.3368378561</v>
      </c>
      <c r="R13" s="7">
        <f t="shared" si="3"/>
        <v>18352179.930140637</v>
      </c>
      <c r="S13" s="7">
        <f t="shared" si="4"/>
        <v>481232.4568931993</v>
      </c>
      <c r="T13" s="7">
        <f t="shared" si="5"/>
        <v>1067295.2980957704</v>
      </c>
      <c r="U13" s="7">
        <f t="shared" si="6"/>
        <v>142574793209.58951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6115416491.4796171</v>
      </c>
      <c r="P14" s="7">
        <f t="shared" si="1"/>
        <v>9017573.85305552</v>
      </c>
      <c r="Q14" s="7">
        <f t="shared" si="2"/>
        <v>719075.06368185498</v>
      </c>
      <c r="R14" s="7">
        <f t="shared" si="3"/>
        <v>20497229.902820747</v>
      </c>
      <c r="S14" s="7">
        <f t="shared" si="4"/>
        <v>537480.14367705653</v>
      </c>
      <c r="T14" s="7">
        <f t="shared" si="5"/>
        <v>1192043.5164947165</v>
      </c>
      <c r="U14" s="7">
        <f t="shared" si="6"/>
        <v>159239301591.87845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5211551400.6324425</v>
      </c>
      <c r="P15" s="7">
        <f t="shared" si="1"/>
        <v>7684766.8036470022</v>
      </c>
      <c r="Q15" s="7">
        <f t="shared" si="2"/>
        <v>612795.00104568223</v>
      </c>
      <c r="R15" s="7">
        <f t="shared" si="3"/>
        <v>17467717.424963992</v>
      </c>
      <c r="S15" s="7">
        <f t="shared" si="4"/>
        <v>458040.00422456377</v>
      </c>
      <c r="T15" s="7">
        <f t="shared" si="5"/>
        <v>1015858.2112368578</v>
      </c>
      <c r="U15" s="7">
        <f t="shared" si="6"/>
        <v>135703562693.25768</v>
      </c>
      <c r="V15" s="10"/>
      <c r="W15" s="57">
        <f>SUM(O2:O82)/1000</f>
        <v>138120859.16237667</v>
      </c>
      <c r="X15" s="58"/>
      <c r="Y15" s="57">
        <f>100*(caso_base!W15-W15)/caso_base!W15</f>
        <v>77.33620131219277</v>
      </c>
      <c r="Z15" s="58"/>
      <c r="AB15" s="61">
        <f>AC16*SUM(T2:U82)/1000</f>
        <v>431586639.92888963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4354104682.075922</v>
      </c>
      <c r="P16" s="7">
        <f t="shared" si="1"/>
        <v>6420406.6214065328</v>
      </c>
      <c r="Q16" s="7">
        <f t="shared" si="2"/>
        <v>511972.99577280006</v>
      </c>
      <c r="R16" s="7">
        <f t="shared" si="3"/>
        <v>14593786.835909387</v>
      </c>
      <c r="S16" s="7">
        <f t="shared" si="4"/>
        <v>382679.54657997336</v>
      </c>
      <c r="T16" s="7">
        <f t="shared" si="5"/>
        <v>848720.97650901135</v>
      </c>
      <c r="U16" s="7">
        <f t="shared" si="6"/>
        <v>113376511574.92036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1025802153.2010521</v>
      </c>
      <c r="P17" s="7">
        <f t="shared" si="1"/>
        <v>1512611.0687639809</v>
      </c>
      <c r="Q17" s="7">
        <f t="shared" si="2"/>
        <v>120617.90879913757</v>
      </c>
      <c r="R17" s="7">
        <f t="shared" si="3"/>
        <v>3438212.6872741054</v>
      </c>
      <c r="S17" s="7">
        <f t="shared" si="4"/>
        <v>90157.111859005599</v>
      </c>
      <c r="T17" s="7">
        <f t="shared" si="5"/>
        <v>199953.80652050721</v>
      </c>
      <c r="U17" s="7">
        <f t="shared" si="6"/>
        <v>26710857498.384178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201357639.83182794</v>
      </c>
      <c r="P18" s="7">
        <f t="shared" si="1"/>
        <v>296914.75479884149</v>
      </c>
      <c r="Q18" s="7">
        <f t="shared" si="2"/>
        <v>23676.434448353917</v>
      </c>
      <c r="R18" s="7">
        <f t="shared" si="3"/>
        <v>674896.60631826648</v>
      </c>
      <c r="S18" s="7">
        <f t="shared" si="4"/>
        <v>17697.197457944323</v>
      </c>
      <c r="T18" s="7">
        <f t="shared" si="5"/>
        <v>39249.504819930022</v>
      </c>
      <c r="U18" s="7">
        <f t="shared" si="6"/>
        <v>5243150647.4960337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3017072433.1464872</v>
      </c>
      <c r="P20" s="7">
        <f t="shared" si="1"/>
        <v>4448866.8145207129</v>
      </c>
      <c r="Q20" s="7">
        <f t="shared" si="2"/>
        <v>354759.410911794</v>
      </c>
      <c r="R20" s="7">
        <f t="shared" si="3"/>
        <v>10112414.646137018</v>
      </c>
      <c r="S20" s="7">
        <f t="shared" si="4"/>
        <v>265168.61559813609</v>
      </c>
      <c r="T20" s="7">
        <f t="shared" si="5"/>
        <v>588100.84934330382</v>
      </c>
      <c r="U20" s="7">
        <f t="shared" si="6"/>
        <v>78561535060.732208</v>
      </c>
      <c r="V20" s="10"/>
      <c r="W20" s="57">
        <f>100*AB15/(AB15+W15)</f>
        <v>75.755829196088939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4598249506.3338757</v>
      </c>
      <c r="P21" s="7">
        <f t="shared" si="1"/>
        <v>6780413.823966614</v>
      </c>
      <c r="Q21" s="7">
        <f t="shared" si="2"/>
        <v>540680.51803158363</v>
      </c>
      <c r="R21" s="7">
        <f t="shared" si="3"/>
        <v>15412094.566768166</v>
      </c>
      <c r="S21" s="7">
        <f t="shared" si="4"/>
        <v>404137.28300773795</v>
      </c>
      <c r="T21" s="7">
        <f t="shared" si="5"/>
        <v>896310.74496516131</v>
      </c>
      <c r="U21" s="7">
        <f t="shared" si="6"/>
        <v>119733797518.77632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4310449778.4773016</v>
      </c>
      <c r="P22" s="7">
        <f t="shared" si="1"/>
        <v>6356034.666070858</v>
      </c>
      <c r="Q22" s="7">
        <f t="shared" si="2"/>
        <v>506839.87808098958</v>
      </c>
      <c r="R22" s="7">
        <f t="shared" si="3"/>
        <v>14447467.350279406</v>
      </c>
      <c r="S22" s="7">
        <f t="shared" si="4"/>
        <v>378842.74431293458</v>
      </c>
      <c r="T22" s="7">
        <f t="shared" si="5"/>
        <v>840211.57328677119</v>
      </c>
      <c r="U22" s="7">
        <f t="shared" si="6"/>
        <v>112239781743.06171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4194161157.0061212</v>
      </c>
      <c r="P23" s="7">
        <f t="shared" si="1"/>
        <v>6184559.6350819757</v>
      </c>
      <c r="Q23" s="7">
        <f t="shared" si="2"/>
        <v>493166.19812699663</v>
      </c>
      <c r="R23" s="7">
        <f t="shared" si="3"/>
        <v>14057699.194226937</v>
      </c>
      <c r="S23" s="7">
        <f t="shared" si="4"/>
        <v>368622.2098549105</v>
      </c>
      <c r="T23" s="7">
        <f t="shared" si="5"/>
        <v>817544.09062880918</v>
      </c>
      <c r="U23" s="7">
        <f t="shared" si="6"/>
        <v>109211742869.18404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3794953236.9382052</v>
      </c>
      <c r="P24" s="7">
        <f>$X$4*N24*L24*I24/1000</f>
        <v>5595901.9521665592</v>
      </c>
      <c r="Q24" s="7">
        <f t="shared" si="2"/>
        <v>446225.73856139067</v>
      </c>
      <c r="R24" s="7">
        <f t="shared" si="3"/>
        <v>12719661.706827743</v>
      </c>
      <c r="S24" s="7">
        <f t="shared" si="4"/>
        <v>333536.07458774262</v>
      </c>
      <c r="T24" s="7">
        <f t="shared" si="5"/>
        <v>739728.75073931552</v>
      </c>
      <c r="U24" s="7">
        <f t="shared" si="6"/>
        <v>98816769694.400146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5174329435.1655798</v>
      </c>
      <c r="P25" s="7">
        <f t="shared" si="1"/>
        <v>7629880.628188476</v>
      </c>
      <c r="Q25" s="7">
        <f t="shared" si="2"/>
        <v>608418.29387851874</v>
      </c>
      <c r="R25" s="7">
        <f t="shared" si="3"/>
        <v>17342959.416303068</v>
      </c>
      <c r="S25" s="7">
        <f t="shared" si="4"/>
        <v>454768.58888025384</v>
      </c>
      <c r="T25" s="7">
        <f t="shared" si="5"/>
        <v>1008602.7442269191</v>
      </c>
      <c r="U25" s="7">
        <f t="shared" si="6"/>
        <v>134734340107.50597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2110873776.5041075</v>
      </c>
      <c r="P26" s="7">
        <f t="shared" si="1"/>
        <v>3112618.7726747151</v>
      </c>
      <c r="Q26" s="7">
        <f t="shared" si="2"/>
        <v>248204.95830150731</v>
      </c>
      <c r="R26" s="7">
        <f t="shared" si="3"/>
        <v>7075080.683894963</v>
      </c>
      <c r="S26" s="7">
        <f>$AA$4*N26*L26*I26/1000</f>
        <v>185523.38050242179</v>
      </c>
      <c r="T26" s="7">
        <f t="shared" si="5"/>
        <v>411460.67531561281</v>
      </c>
      <c r="U26" s="7">
        <f t="shared" si="6"/>
        <v>54965032453.218521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292986695.75414091</v>
      </c>
      <c r="P27" s="7">
        <f t="shared" si="1"/>
        <v>432027.67474737234</v>
      </c>
      <c r="Q27" s="7">
        <f t="shared" si="2"/>
        <v>34450.544325292794</v>
      </c>
      <c r="R27" s="7">
        <f t="shared" si="3"/>
        <v>982012.53662895155</v>
      </c>
      <c r="S27" s="7">
        <f t="shared" si="4"/>
        <v>25750.418070266365</v>
      </c>
      <c r="T27" s="7">
        <f t="shared" si="5"/>
        <v>57110.237966544861</v>
      </c>
      <c r="U27" s="7">
        <f t="shared" si="6"/>
        <v>7629079208.6858263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190601356.19477588</v>
      </c>
      <c r="P28" s="7">
        <f t="shared" si="1"/>
        <v>281053.92467931157</v>
      </c>
      <c r="Q28" s="7">
        <f t="shared" si="2"/>
        <v>22411.667714629468</v>
      </c>
      <c r="R28" s="7">
        <f t="shared" si="3"/>
        <v>638844.43899396679</v>
      </c>
      <c r="S28" s="7">
        <f t="shared" si="4"/>
        <v>16751.834393510566</v>
      </c>
      <c r="T28" s="7">
        <f t="shared" si="5"/>
        <v>37152.843343317523</v>
      </c>
      <c r="U28" s="7">
        <f t="shared" si="6"/>
        <v>4963067827.87537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2699281681.7869983</v>
      </c>
      <c r="P29" s="7">
        <f t="shared" si="1"/>
        <v>3980263.9688772685</v>
      </c>
      <c r="Q29" s="7">
        <f t="shared" si="2"/>
        <v>317392.30679227714</v>
      </c>
      <c r="R29" s="7">
        <f>$Z$4*N29*L29*I29/1000</f>
        <v>9047265.5919914711</v>
      </c>
      <c r="S29" s="7">
        <f t="shared" si="4"/>
        <v>237238.18454116452</v>
      </c>
      <c r="T29" s="7">
        <f t="shared" si="5"/>
        <v>526155.69723667961</v>
      </c>
      <c r="U29" s="7">
        <f t="shared" si="6"/>
        <v>70286583163.449493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4629645050.7267027</v>
      </c>
      <c r="P30" s="7">
        <f t="shared" si="1"/>
        <v>6826708.5678509679</v>
      </c>
      <c r="Q30" s="7">
        <f t="shared" si="2"/>
        <v>544372.13136896677</v>
      </c>
      <c r="R30" s="7">
        <f t="shared" si="3"/>
        <v>15517323.980372388</v>
      </c>
      <c r="S30" s="7">
        <f t="shared" si="4"/>
        <v>406896.61783547804</v>
      </c>
      <c r="T30" s="7">
        <f t="shared" si="5"/>
        <v>902430.50069928588</v>
      </c>
      <c r="U30" s="7">
        <f t="shared" si="6"/>
        <v>120551305953.26746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3918150854.8346238</v>
      </c>
      <c r="P31" s="7">
        <f t="shared" si="1"/>
        <v>5777564.7415202046</v>
      </c>
      <c r="Q31" s="7">
        <f t="shared" si="2"/>
        <v>460711.80587303621</v>
      </c>
      <c r="R31" s="7">
        <f t="shared" si="3"/>
        <v>13132586.959101411</v>
      </c>
      <c r="S31" s="7">
        <f t="shared" si="4"/>
        <v>344363.83643518097</v>
      </c>
      <c r="T31" s="7">
        <f t="shared" si="5"/>
        <v>763742.96495769802</v>
      </c>
      <c r="U31" s="7">
        <f t="shared" si="6"/>
        <v>102024711894.07567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2893726760.3997135</v>
      </c>
      <c r="P32" s="7">
        <f t="shared" si="1"/>
        <v>4266985.7087941375</v>
      </c>
      <c r="Q32" s="7">
        <f t="shared" si="2"/>
        <v>340255.93472029618</v>
      </c>
      <c r="R32" s="7">
        <f t="shared" si="3"/>
        <v>9698993.1538590621</v>
      </c>
      <c r="S32" s="7">
        <f t="shared" si="4"/>
        <v>254327.84130218305</v>
      </c>
      <c r="T32" s="7">
        <f t="shared" si="5"/>
        <v>564057.77563110006</v>
      </c>
      <c r="U32" s="7">
        <f t="shared" si="6"/>
        <v>75349737661.496613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3063657095.1596355</v>
      </c>
      <c r="P33" s="7">
        <f t="shared" si="1"/>
        <v>4517558.8865502272</v>
      </c>
      <c r="Q33" s="7">
        <f t="shared" si="2"/>
        <v>360237.02128393692</v>
      </c>
      <c r="R33" s="7">
        <f t="shared" si="3"/>
        <v>10268553.893326325</v>
      </c>
      <c r="S33" s="7">
        <f t="shared" si="4"/>
        <v>269262.91250609956</v>
      </c>
      <c r="T33" s="7">
        <f t="shared" si="5"/>
        <v>597181.33378753415</v>
      </c>
      <c r="U33" s="7">
        <f t="shared" si="6"/>
        <v>79774552858.32666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5828231007.7260151</v>
      </c>
      <c r="P34" s="7">
        <f t="shared" si="1"/>
        <v>8594100.4374865629</v>
      </c>
      <c r="Q34" s="7">
        <f>$Y$4*N34*L34*I34/1000</f>
        <v>685306.64900292887</v>
      </c>
      <c r="R34" s="7">
        <f t="shared" si="3"/>
        <v>19534661.467220027</v>
      </c>
      <c r="S34" s="7">
        <f t="shared" si="4"/>
        <v>512239.59051360301</v>
      </c>
      <c r="T34" s="7">
        <f t="shared" si="5"/>
        <v>1136064.0759420008</v>
      </c>
      <c r="U34" s="7">
        <f t="shared" si="6"/>
        <v>151761280115.50555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1803224417.7746027</v>
      </c>
      <c r="P35" s="7">
        <f t="shared" si="1"/>
        <v>2658970.0609224183</v>
      </c>
      <c r="Q35" s="7">
        <f t="shared" si="2"/>
        <v>212030.31957848294</v>
      </c>
      <c r="R35" s="7">
        <f t="shared" si="3"/>
        <v>6043922.8479372831</v>
      </c>
      <c r="S35" s="7">
        <f t="shared" si="4"/>
        <v>158484.27012253649</v>
      </c>
      <c r="T35" s="7">
        <f t="shared" si="5"/>
        <v>351492.32746257342</v>
      </c>
      <c r="U35" s="7">
        <f t="shared" si="6"/>
        <v>46954152231.481972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491166752.47804189</v>
      </c>
      <c r="P36" s="7">
        <f t="shared" si="1"/>
        <v>724256.87944674387</v>
      </c>
      <c r="Q36" s="7">
        <f t="shared" si="2"/>
        <v>57753.345877363936</v>
      </c>
      <c r="R36" s="7">
        <f t="shared" si="3"/>
        <v>1646258.7397262363</v>
      </c>
      <c r="S36" s="7">
        <f t="shared" si="4"/>
        <v>43168.339729452928</v>
      </c>
      <c r="T36" s="7">
        <f t="shared" si="5"/>
        <v>95740.354499968991</v>
      </c>
      <c r="U36" s="7">
        <f t="shared" si="6"/>
        <v>12789488784.406713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229125611.09382191</v>
      </c>
      <c r="P37" s="7">
        <f t="shared" si="1"/>
        <v>337860.40943306417</v>
      </c>
      <c r="Q37" s="7">
        <f t="shared" si="2"/>
        <v>26941.503267681899</v>
      </c>
      <c r="R37" s="7">
        <f t="shared" si="3"/>
        <v>767967.37127516011</v>
      </c>
      <c r="S37" s="7">
        <f t="shared" si="4"/>
        <v>20137.70714429373</v>
      </c>
      <c r="T37" s="7">
        <f t="shared" si="5"/>
        <v>44662.158259837095</v>
      </c>
      <c r="U37" s="7">
        <f t="shared" si="6"/>
        <v>5966200722.0974836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1002638158.8037854</v>
      </c>
      <c r="P38" s="7">
        <f t="shared" si="1"/>
        <v>1478454.2733110227</v>
      </c>
      <c r="Q38" s="7">
        <f t="shared" si="2"/>
        <v>117894.19394348584</v>
      </c>
      <c r="R38" s="7">
        <f t="shared" si="3"/>
        <v>3360573.2134475969</v>
      </c>
      <c r="S38" s="7">
        <f t="shared" si="4"/>
        <v>88121.242829623254</v>
      </c>
      <c r="T38" s="7">
        <f t="shared" si="5"/>
        <v>195438.58022711359</v>
      </c>
      <c r="U38" s="7">
        <f t="shared" si="6"/>
        <v>26107690355.960091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3148626566.7530265</v>
      </c>
      <c r="P39" s="7">
        <f t="shared" si="1"/>
        <v>4642851.8222670415</v>
      </c>
      <c r="Q39" s="7">
        <f t="shared" si="2"/>
        <v>370228.07067234057</v>
      </c>
      <c r="R39" s="7">
        <f t="shared" si="3"/>
        <v>10553348.689624742</v>
      </c>
      <c r="S39" s="7">
        <f t="shared" si="4"/>
        <v>276730.82640269335</v>
      </c>
      <c r="T39" s="7">
        <f t="shared" si="5"/>
        <v>613743.95186170866</v>
      </c>
      <c r="U39" s="7">
        <f t="shared" si="6"/>
        <v>81987072534.135208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4102961388.6355562</v>
      </c>
      <c r="P40" s="7">
        <f t="shared" si="1"/>
        <v>6050079.7271625483</v>
      </c>
      <c r="Q40" s="7">
        <f t="shared" si="2"/>
        <v>482442.56559269497</v>
      </c>
      <c r="R40" s="7">
        <f t="shared" si="3"/>
        <v>13752022.120232062</v>
      </c>
      <c r="S40" s="7">
        <f t="shared" si="4"/>
        <v>360606.71905793517</v>
      </c>
      <c r="T40" s="7">
        <f t="shared" si="5"/>
        <v>799767.03607440239</v>
      </c>
      <c r="U40" s="7">
        <f t="shared" si="6"/>
        <v>106836992524.55849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3943041434.4641147</v>
      </c>
      <c r="P41" s="7">
        <f>$X$4*N41*L41*I41/1000</f>
        <v>5814267.4976394344</v>
      </c>
      <c r="Q41" s="7">
        <f t="shared" si="2"/>
        <v>463638.53950713802</v>
      </c>
      <c r="R41" s="7">
        <f t="shared" si="3"/>
        <v>13216013.48185599</v>
      </c>
      <c r="S41" s="7">
        <f t="shared" si="4"/>
        <v>346551.45396443736</v>
      </c>
      <c r="T41" s="7">
        <f t="shared" si="5"/>
        <v>768594.74473597971</v>
      </c>
      <c r="U41" s="7">
        <f t="shared" si="6"/>
        <v>102672837581.33499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5205882762.7596712</v>
      </c>
      <c r="P42" s="7">
        <f t="shared" si="1"/>
        <v>7676408.0335231414</v>
      </c>
      <c r="Q42" s="7">
        <f t="shared" si="2"/>
        <v>612128.45999405766</v>
      </c>
      <c r="R42" s="7">
        <f t="shared" si="3"/>
        <v>17448717.676725108</v>
      </c>
      <c r="S42" s="7">
        <f t="shared" si="4"/>
        <v>457541.79117520637</v>
      </c>
      <c r="T42" s="7">
        <f t="shared" si="5"/>
        <v>1014753.2557472343</v>
      </c>
      <c r="U42" s="7">
        <f t="shared" si="6"/>
        <v>135555957058.04131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4363899754.9759159</v>
      </c>
      <c r="P43" s="7">
        <f t="shared" si="1"/>
        <v>6434850.084643228</v>
      </c>
      <c r="Q43" s="7">
        <f t="shared" si="2"/>
        <v>513124.73951407184</v>
      </c>
      <c r="R43" s="7">
        <f t="shared" si="3"/>
        <v>14626617.283586305</v>
      </c>
      <c r="S43" s="7">
        <f t="shared" si="4"/>
        <v>383540.42943185283</v>
      </c>
      <c r="T43" s="7">
        <f t="shared" si="5"/>
        <v>850630.27461819141</v>
      </c>
      <c r="U43" s="7">
        <f t="shared" si="6"/>
        <v>113631565432.6273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247651856.24259356</v>
      </c>
      <c r="P44" s="7">
        <f t="shared" si="1"/>
        <v>365178.54615876736</v>
      </c>
      <c r="Q44" s="7">
        <f t="shared" si="2"/>
        <v>29119.893068065798</v>
      </c>
      <c r="R44" s="7">
        <f t="shared" si="3"/>
        <v>830062.35803190246</v>
      </c>
      <c r="S44" s="7">
        <f t="shared" si="4"/>
        <v>21765.967282950114</v>
      </c>
      <c r="T44" s="7">
        <f t="shared" si="5"/>
        <v>48273.374347139397</v>
      </c>
      <c r="U44" s="7">
        <f t="shared" si="6"/>
        <v>6448605533.4002943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1077227602.5781689</v>
      </c>
      <c r="P47" s="7">
        <f t="shared" si="1"/>
        <v>1588441.1922446664</v>
      </c>
      <c r="Q47" s="7">
        <f t="shared" si="2"/>
        <v>126664.71825802555</v>
      </c>
      <c r="R47" s="7">
        <f t="shared" si="3"/>
        <v>3610576.9506414891</v>
      </c>
      <c r="S47" s="7">
        <f t="shared" si="4"/>
        <v>94676.86255110972</v>
      </c>
      <c r="T47" s="7">
        <f t="shared" si="5"/>
        <v>209977.87824125236</v>
      </c>
      <c r="U47" s="7">
        <f t="shared" si="6"/>
        <v>28049924535.64484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2012112203.7902224</v>
      </c>
      <c r="P48" s="7">
        <f t="shared" si="1"/>
        <v>2966988.4992449018</v>
      </c>
      <c r="Q48" s="7">
        <f t="shared" si="2"/>
        <v>236592.17865068512</v>
      </c>
      <c r="R48" s="7">
        <f t="shared" si="3"/>
        <v>6744058.4772633994</v>
      </c>
      <c r="S48" s="7">
        <f t="shared" si="4"/>
        <v>176843.28743500958</v>
      </c>
      <c r="T48" s="7">
        <f t="shared" si="5"/>
        <v>392209.641048947</v>
      </c>
      <c r="U48" s="7">
        <f t="shared" si="6"/>
        <v>52393380320.451118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3336520992.456459</v>
      </c>
      <c r="P49" s="7">
        <f t="shared" si="1"/>
        <v>4919914.2043171981</v>
      </c>
      <c r="Q49" s="7">
        <f t="shared" si="2"/>
        <v>392321.44670264126</v>
      </c>
      <c r="R49" s="7">
        <f>$Z$4*N49*L49*I49/1000</f>
        <v>11183120.226276027</v>
      </c>
      <c r="S49" s="7">
        <f t="shared" si="4"/>
        <v>293244.75036255835</v>
      </c>
      <c r="T49" s="7">
        <f t="shared" si="5"/>
        <v>650369.14856864361</v>
      </c>
      <c r="U49" s="7">
        <f t="shared" si="6"/>
        <v>86879654611.530624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4519244582.4440279</v>
      </c>
      <c r="P50" s="7">
        <f t="shared" si="1"/>
        <v>6663915.9963984778</v>
      </c>
      <c r="Q50" s="7">
        <f t="shared" si="2"/>
        <v>531390.80395300477</v>
      </c>
      <c r="R50" s="7">
        <f t="shared" si="3"/>
        <v>15147291.32880698</v>
      </c>
      <c r="S50" s="7">
        <f>$AA$4*N50*L50*I50/1000</f>
        <v>397193.58949108655</v>
      </c>
      <c r="T50" s="7">
        <f t="shared" si="5"/>
        <v>880910.76240873779</v>
      </c>
      <c r="U50" s="7">
        <f t="shared" si="6"/>
        <v>117676588672.89201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2627436037.4086375</v>
      </c>
      <c r="P51" s="7">
        <f t="shared" si="1"/>
        <v>3874322.9581374614</v>
      </c>
      <c r="Q51" s="7">
        <f t="shared" si="2"/>
        <v>308944.40935493779</v>
      </c>
      <c r="R51" s="7">
        <f t="shared" si="3"/>
        <v>8806458.3317841999</v>
      </c>
      <c r="S51" s="7">
        <f t="shared" si="4"/>
        <v>230923.71563837538</v>
      </c>
      <c r="T51" s="7">
        <f t="shared" si="5"/>
        <v>512151.23250579269</v>
      </c>
      <c r="U51" s="7">
        <f t="shared" si="6"/>
        <v>68415794763.482216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330947036.61576653</v>
      </c>
      <c r="P52" s="7">
        <f t="shared" si="1"/>
        <v>488002.63208409655</v>
      </c>
      <c r="Q52" s="7">
        <f t="shared" si="2"/>
        <v>38914.072616536629</v>
      </c>
      <c r="R52" s="7">
        <f t="shared" si="3"/>
        <v>1109245.3808537489</v>
      </c>
      <c r="S52" s="7">
        <f t="shared" si="4"/>
        <v>29086.728767790119</v>
      </c>
      <c r="T52" s="7">
        <f t="shared" si="5"/>
        <v>64509.632312142756</v>
      </c>
      <c r="U52" s="7">
        <f t="shared" si="6"/>
        <v>8617528347.9091129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1176813987.1893766</v>
      </c>
      <c r="P56" s="7">
        <f t="shared" si="1"/>
        <v>1735287.7037196485</v>
      </c>
      <c r="Q56" s="7">
        <f t="shared" si="2"/>
        <v>138374.48258166914</v>
      </c>
      <c r="R56" s="7">
        <f t="shared" si="3"/>
        <v>3944363.7047261284</v>
      </c>
      <c r="S56" s="7">
        <f t="shared" si="4"/>
        <v>103429.44782206976</v>
      </c>
      <c r="T56" s="7">
        <f t="shared" si="5"/>
        <v>229389.68842169314</v>
      </c>
      <c r="U56" s="7">
        <f t="shared" si="6"/>
        <v>30643053941.572201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1591898410.2852011</v>
      </c>
      <c r="P57" s="7">
        <f t="shared" si="1"/>
        <v>2347356.3086518878</v>
      </c>
      <c r="Q57" s="7">
        <f t="shared" si="2"/>
        <v>187181.7647000388</v>
      </c>
      <c r="R57" s="7">
        <f t="shared" si="3"/>
        <v>5335614.956562994</v>
      </c>
      <c r="S57" s="7">
        <f t="shared" si="4"/>
        <v>139910.95904448416</v>
      </c>
      <c r="T57" s="7">
        <f t="shared" si="5"/>
        <v>310299.74516741303</v>
      </c>
      <c r="U57" s="7">
        <f t="shared" si="6"/>
        <v>41451435304.891991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2675209607.1920424</v>
      </c>
      <c r="P58" s="7">
        <f t="shared" si="1"/>
        <v>3944768.1509295111</v>
      </c>
      <c r="Q58" s="7">
        <f t="shared" si="2"/>
        <v>314561.81624491402</v>
      </c>
      <c r="R58" s="7">
        <f t="shared" si="3"/>
        <v>8966582.4777836129</v>
      </c>
      <c r="S58" s="7">
        <f t="shared" si="4"/>
        <v>235122.50490921669</v>
      </c>
      <c r="T58" s="7">
        <f t="shared" si="5"/>
        <v>521463.46401111368</v>
      </c>
      <c r="U58" s="7">
        <f t="shared" si="6"/>
        <v>69659770524.979309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3887045852.5471072</v>
      </c>
      <c r="P59" s="7">
        <f t="shared" si="1"/>
        <v>5731698.4206051957</v>
      </c>
      <c r="Q59" s="7">
        <f t="shared" si="2"/>
        <v>457054.35563528328</v>
      </c>
      <c r="R59" s="7">
        <f t="shared" si="3"/>
        <v>13028331.364424698</v>
      </c>
      <c r="S59" s="7">
        <f t="shared" si="4"/>
        <v>341630.03717198083</v>
      </c>
      <c r="T59" s="7">
        <f t="shared" si="5"/>
        <v>757679.84295136423</v>
      </c>
      <c r="U59" s="7">
        <f t="shared" si="6"/>
        <v>101214768884.11406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1099008055.8443367</v>
      </c>
      <c r="P60" s="7">
        <f>$X$4*N60*L60*I60/1000</f>
        <v>1620557.8675609492</v>
      </c>
      <c r="Q60" s="7">
        <f t="shared" si="2"/>
        <v>129225.75082894041</v>
      </c>
      <c r="R60" s="7">
        <f t="shared" si="3"/>
        <v>3683579.1670246725</v>
      </c>
      <c r="S60" s="7">
        <f t="shared" si="4"/>
        <v>96591.133012845487</v>
      </c>
      <c r="T60" s="7">
        <f t="shared" si="5"/>
        <v>214223.41869437197</v>
      </c>
      <c r="U60" s="7">
        <f t="shared" si="6"/>
        <v>28617065656.988148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135271301.18010476</v>
      </c>
      <c r="P65" s="7">
        <f t="shared" si="1"/>
        <v>199466.20974876184</v>
      </c>
      <c r="Q65" s="7">
        <f t="shared" si="2"/>
        <v>15905.739150544232</v>
      </c>
      <c r="R65" s="7">
        <f>$Z$4*N65*L65*I65/1000</f>
        <v>453392.98858964001</v>
      </c>
      <c r="S65" s="7">
        <f>$AA$4*N65*L65*I65/1000</f>
        <v>11888.910345675255</v>
      </c>
      <c r="T65" s="7">
        <f t="shared" si="5"/>
        <v>26367.668950137842</v>
      </c>
      <c r="U65" s="7">
        <f t="shared" si="6"/>
        <v>3522328782.5704284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183356694.67068809</v>
      </c>
      <c r="P66" s="7">
        <f t="shared" si="1"/>
        <v>270371.20659708901</v>
      </c>
      <c r="Q66" s="7">
        <f t="shared" si="2"/>
        <v>21559.811515784295</v>
      </c>
      <c r="R66" s="7">
        <f t="shared" si="3"/>
        <v>614562.28371734067</v>
      </c>
      <c r="S66" s="7">
        <f t="shared" si="4"/>
        <v>16115.105607779693</v>
      </c>
      <c r="T66" s="7">
        <f t="shared" si="5"/>
        <v>35740.682485423415</v>
      </c>
      <c r="U66" s="7">
        <f t="shared" si="6"/>
        <v>4774424120.129117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337807955.41512769</v>
      </c>
      <c r="P67" s="7">
        <f t="shared" ref="P67:P77" si="8">$X$4*N67*L67*I67/1000</f>
        <v>498119.4969058556</v>
      </c>
      <c r="Q67" s="7">
        <f t="shared" ref="Q67:Q70" si="9">$Y$4*N67*L67*I67/1000</f>
        <v>39720.806815170581</v>
      </c>
      <c r="R67" s="7">
        <f t="shared" ref="R67:R75" si="10">$Z$4*N67*L67*I67/1000</f>
        <v>1132241.3338147653</v>
      </c>
      <c r="S67" s="7">
        <f t="shared" ref="S67:S77" si="11">$AA$4*N67*L67*I67/1000</f>
        <v>29689.730644632858</v>
      </c>
      <c r="T67" s="7">
        <f t="shared" ref="T67:T82" si="12">L67*N67*I67*$AA$10*$AB$10/$AA$11</f>
        <v>65846.992373124682</v>
      </c>
      <c r="U67" s="7">
        <f t="shared" ref="U67:U82" si="13">L67*N67*I67*$AA$9*$AB$9/$AA$11</f>
        <v>8796179780.6301746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370108953.42556661</v>
      </c>
      <c r="P68" s="7">
        <f t="shared" si="8"/>
        <v>545749.3902242186</v>
      </c>
      <c r="Q68" s="7">
        <f t="shared" si="9"/>
        <v>43518.887000502989</v>
      </c>
      <c r="R68" s="7">
        <f t="shared" si="10"/>
        <v>1240505.584210952</v>
      </c>
      <c r="S68" s="7">
        <f t="shared" si="11"/>
        <v>32528.645226452692</v>
      </c>
      <c r="T68" s="7">
        <f t="shared" si="12"/>
        <v>72143.243055036379</v>
      </c>
      <c r="U68" s="7">
        <f t="shared" si="13"/>
        <v>9637265317.660944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166295828.63960397</v>
      </c>
      <c r="P69" s="7">
        <f t="shared" si="8"/>
        <v>245213.86536828845</v>
      </c>
      <c r="Q69" s="7">
        <f t="shared" si="9"/>
        <v>19553.726837028236</v>
      </c>
      <c r="R69" s="7">
        <f t="shared" si="10"/>
        <v>557378.85330543341</v>
      </c>
      <c r="S69" s="7">
        <f t="shared" si="11"/>
        <v>14615.636726401272</v>
      </c>
      <c r="T69" s="7">
        <f t="shared" si="12"/>
        <v>32415.104453825094</v>
      </c>
      <c r="U69" s="7">
        <f t="shared" si="13"/>
        <v>4330176308.8594198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4585194.4332849542</v>
      </c>
      <c r="P74" s="7">
        <f t="shared" si="8"/>
        <v>6761.1632814173527</v>
      </c>
      <c r="Q74" s="7">
        <f t="shared" si="14"/>
        <v>539.14545046961086</v>
      </c>
      <c r="R74" s="7">
        <f t="shared" si="10"/>
        <v>15368.337476134246</v>
      </c>
      <c r="S74" s="7">
        <f t="shared" si="11"/>
        <v>402.98988077473797</v>
      </c>
      <c r="T74" s="7">
        <f t="shared" si="12"/>
        <v>893.76599348224704</v>
      </c>
      <c r="U74" s="7">
        <f t="shared" si="13"/>
        <v>119393856.5323468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39713024.174763277</v>
      </c>
      <c r="P75" s="7">
        <f t="shared" si="8"/>
        <v>58559.401297206095</v>
      </c>
      <c r="Q75" s="7">
        <f t="shared" si="14"/>
        <v>4669.6157861453685</v>
      </c>
      <c r="R75" s="7">
        <f t="shared" si="10"/>
        <v>133107.36689488389</v>
      </c>
      <c r="S75" s="7">
        <f t="shared" si="11"/>
        <v>3490.3529414621762</v>
      </c>
      <c r="T75" s="7">
        <f t="shared" si="12"/>
        <v>7741.0349816535145</v>
      </c>
      <c r="U75" s="7">
        <f t="shared" si="13"/>
        <v>1034087251.8660843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20441566.569723487</v>
      </c>
      <c r="P76" s="7">
        <f t="shared" si="8"/>
        <v>30142.401007594028</v>
      </c>
      <c r="Q76" s="7">
        <f t="shared" si="14"/>
        <v>2403.6009327182201</v>
      </c>
      <c r="R76" s="7">
        <f>$Z$4*N76*L76*I76/1000</f>
        <v>68514.628584530277</v>
      </c>
      <c r="S76" s="7">
        <f t="shared" si="11"/>
        <v>1796.5965445177421</v>
      </c>
      <c r="T76" s="7">
        <f t="shared" si="12"/>
        <v>3984.558848998101</v>
      </c>
      <c r="U76" s="7">
        <f t="shared" si="13"/>
        <v>532277856.87890089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9A98-938B-2846-8259-36C682481149}">
  <sheetPr>
    <outlinePr summaryBelow="0" summaryRight="0"/>
  </sheetPr>
  <dimension ref="A1:AD82"/>
  <sheetViews>
    <sheetView topLeftCell="S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8.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69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3591736770.9715528</v>
      </c>
      <c r="P2" s="7">
        <f>$X$4*N2*L2*I2/1000</f>
        <v>11797678.100977551</v>
      </c>
      <c r="Q2" s="7">
        <f>$Y$4*N2*L2*I2/1000</f>
        <v>1273657.6025733198</v>
      </c>
      <c r="R2" s="7">
        <f>$Z$4*N2*L2*I2/1000</f>
        <v>10153330.816607825</v>
      </c>
      <c r="S2" s="7">
        <f>$AA$4*N2*L2*I2/1000</f>
        <v>330419.77524879598</v>
      </c>
      <c r="T2" s="7">
        <f>L2*N2*I2*$AA$10*$AB$10/$AA$11</f>
        <v>1805133.7483029969</v>
      </c>
      <c r="U2" s="7">
        <f>L2*N2*I2*$AA$9*$AB$9/$AA$11</f>
        <v>72311227.96927996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7828414128.7188597</v>
      </c>
      <c r="P3" s="7">
        <f t="shared" ref="P3:P66" si="1">$X$4*N3*L3*I3/1000</f>
        <v>25713774.650247388</v>
      </c>
      <c r="Q3" s="7">
        <f t="shared" ref="Q3:Q66" si="2">$Y$4*N3*L3*I3/1000</f>
        <v>2776016.1189201293</v>
      </c>
      <c r="R3" s="7">
        <f t="shared" ref="R3:R66" si="3">$Z$4*N3*L3*I3/1000</f>
        <v>22129817.268538032</v>
      </c>
      <c r="S3" s="7">
        <f t="shared" ref="S3:S66" si="4">$AA$4*N3*L3*I3/1000</f>
        <v>720170.49185542099</v>
      </c>
      <c r="T3" s="7">
        <f t="shared" ref="T3:T66" si="5">L3*N3*I3*$AA$10*$AB$10/$AA$11</f>
        <v>3934401.5000352981</v>
      </c>
      <c r="U3" s="7">
        <f t="shared" ref="U3:U66" si="6">L3*N3*I3*$AA$9*$AB$9/$AA$11</f>
        <v>157606827.78170243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10187593844.784458</v>
      </c>
      <c r="P4" s="7">
        <f t="shared" si="1"/>
        <v>33462906.796412118</v>
      </c>
      <c r="Q4" s="7">
        <f t="shared" si="2"/>
        <v>3612599.4692058275</v>
      </c>
      <c r="R4" s="7">
        <f t="shared" si="3"/>
        <v>28798883.97371465</v>
      </c>
      <c r="S4" s="7">
        <f t="shared" si="4"/>
        <v>937201.88398136897</v>
      </c>
      <c r="T4" s="7">
        <f t="shared" si="5"/>
        <v>5120077.1759924619</v>
      </c>
      <c r="U4" s="7">
        <f t="shared" si="6"/>
        <v>205103399.25867495</v>
      </c>
      <c r="V4" s="10"/>
      <c r="W4" s="19">
        <v>215.09077384200779</v>
      </c>
      <c r="X4" s="20">
        <v>0.7065026960736227</v>
      </c>
      <c r="Y4" s="20">
        <v>7.6272849826115929E-2</v>
      </c>
      <c r="Z4" s="21">
        <v>0.60803113414888366</v>
      </c>
      <c r="AA4" s="22">
        <v>1.9787153035644524E-2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10244888416.15229</v>
      </c>
      <c r="P5" s="7">
        <f t="shared" si="1"/>
        <v>33651100.68506068</v>
      </c>
      <c r="Q5" s="7">
        <f t="shared" si="2"/>
        <v>3632916.5667722728</v>
      </c>
      <c r="R5" s="7">
        <f t="shared" si="3"/>
        <v>28960847.606961638</v>
      </c>
      <c r="S5" s="7">
        <f t="shared" si="4"/>
        <v>942472.66538922093</v>
      </c>
      <c r="T5" s="7">
        <f t="shared" si="5"/>
        <v>5148872.2606452405</v>
      </c>
      <c r="U5" s="7">
        <f t="shared" si="6"/>
        <v>206256891.58725131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2213585671.0607686</v>
      </c>
      <c r="P6" s="7">
        <f t="shared" si="1"/>
        <v>7270903.4267695677</v>
      </c>
      <c r="Q6" s="7">
        <f t="shared" si="2"/>
        <v>784954.57731755974</v>
      </c>
      <c r="R6" s="7">
        <f t="shared" si="3"/>
        <v>6257492.9741032589</v>
      </c>
      <c r="S6" s="7">
        <f t="shared" si="4"/>
        <v>203637.55101351981</v>
      </c>
      <c r="T6" s="7">
        <f t="shared" si="5"/>
        <v>1112503.0742469679</v>
      </c>
      <c r="U6" s="7">
        <f t="shared" si="6"/>
        <v>44565375.554041289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3691589736.7394032</v>
      </c>
      <c r="P7" s="7">
        <f t="shared" si="1"/>
        <v>12125662.366717152</v>
      </c>
      <c r="Q7" s="7">
        <f t="shared" si="2"/>
        <v>1309066.2355270411</v>
      </c>
      <c r="R7" s="7">
        <f t="shared" si="3"/>
        <v>10435600.9992822</v>
      </c>
      <c r="S7" s="7">
        <f t="shared" si="4"/>
        <v>339605.69187096937</v>
      </c>
      <c r="T7" s="7">
        <f t="shared" si="5"/>
        <v>1855317.8151957763</v>
      </c>
      <c r="U7" s="7">
        <f t="shared" si="6"/>
        <v>74321534.133530036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3132216223.985786</v>
      </c>
      <c r="P8" s="7">
        <f t="shared" si="1"/>
        <v>10288303.711980561</v>
      </c>
      <c r="Q8" s="7">
        <f t="shared" si="2"/>
        <v>1110708.06714599</v>
      </c>
      <c r="R8" s="7">
        <f t="shared" si="3"/>
        <v>8854331.3553212974</v>
      </c>
      <c r="S8" s="7">
        <f t="shared" si="4"/>
        <v>288146.44467391365</v>
      </c>
      <c r="T8" s="7">
        <f t="shared" si="5"/>
        <v>1574188.0804281528</v>
      </c>
      <c r="U8" s="7">
        <f t="shared" si="6"/>
        <v>63059855.402612768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1543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260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11363951404.585249</v>
      </c>
      <c r="P11" s="7">
        <f t="shared" si="1"/>
        <v>37326855.829188019</v>
      </c>
      <c r="Q11" s="7">
        <f t="shared" si="2"/>
        <v>4029744.9464284233</v>
      </c>
      <c r="R11" s="7">
        <f t="shared" si="3"/>
        <v>32124280.077294968</v>
      </c>
      <c r="S11" s="7">
        <f t="shared" si="4"/>
        <v>1045420.2266124352</v>
      </c>
      <c r="T11" s="7">
        <f t="shared" si="5"/>
        <v>5711290.5267117489</v>
      </c>
      <c r="U11" s="7">
        <f t="shared" si="6"/>
        <v>228786610.22436365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13036055974.664309</v>
      </c>
      <c r="P12" s="7">
        <f t="shared" si="1"/>
        <v>42819171.309654072</v>
      </c>
      <c r="Q12" s="7">
        <f t="shared" si="2"/>
        <v>4622686.1427852809</v>
      </c>
      <c r="R12" s="7">
        <f t="shared" si="3"/>
        <v>36851082.719734207</v>
      </c>
      <c r="S12" s="7">
        <f t="shared" si="4"/>
        <v>1199244.5326426793</v>
      </c>
      <c r="T12" s="7">
        <f t="shared" si="5"/>
        <v>6551656.2279334823</v>
      </c>
      <c r="U12" s="7">
        <f t="shared" si="6"/>
        <v>262450528.95378536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24006299678.38295</v>
      </c>
      <c r="P13" s="7">
        <f t="shared" si="1"/>
        <v>78852826.37918736</v>
      </c>
      <c r="Q13" s="7">
        <f t="shared" si="2"/>
        <v>8512819.2973771952</v>
      </c>
      <c r="R13" s="7">
        <f t="shared" si="3"/>
        <v>67862406.924468517</v>
      </c>
      <c r="S13" s="7">
        <f t="shared" si="4"/>
        <v>2208445.8439143677</v>
      </c>
      <c r="T13" s="7">
        <f t="shared" si="5"/>
        <v>12065077.282821754</v>
      </c>
      <c r="U13" s="7">
        <f t="shared" si="6"/>
        <v>483310754.49965101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26812217703.66853</v>
      </c>
      <c r="P14" s="7">
        <f t="shared" si="1"/>
        <v>88069347.452666685</v>
      </c>
      <c r="Q14" s="7">
        <f t="shared" si="2"/>
        <v>9507819.5028448682</v>
      </c>
      <c r="R14" s="7">
        <f t="shared" si="3"/>
        <v>75794339.516316339</v>
      </c>
      <c r="S14" s="7">
        <f t="shared" si="4"/>
        <v>2466574.6719438843</v>
      </c>
      <c r="T14" s="7">
        <f t="shared" si="5"/>
        <v>13475274.534288103</v>
      </c>
      <c r="U14" s="7">
        <f t="shared" si="6"/>
        <v>539801358.05093908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22849343282.227932</v>
      </c>
      <c r="P15" s="7">
        <f t="shared" si="1"/>
        <v>75052603.810256794</v>
      </c>
      <c r="Q15" s="7">
        <f t="shared" si="2"/>
        <v>8102553.6226434438</v>
      </c>
      <c r="R15" s="7">
        <f t="shared" si="3"/>
        <v>64591855.16090633</v>
      </c>
      <c r="S15" s="7">
        <f t="shared" si="4"/>
        <v>2102012.3002650123</v>
      </c>
      <c r="T15" s="7">
        <f t="shared" si="5"/>
        <v>11483614.561807958</v>
      </c>
      <c r="U15" s="7">
        <f t="shared" si="6"/>
        <v>460018140.63411665</v>
      </c>
      <c r="V15" s="10"/>
      <c r="W15" s="57">
        <f>SUM(O2:O82)/1000</f>
        <v>605572253.40891969</v>
      </c>
      <c r="X15" s="58"/>
      <c r="Y15" s="57">
        <f>100*(caso_base!W15-W15)/caso_base!W15</f>
        <v>0.63363545945825728</v>
      </c>
      <c r="Z15" s="58"/>
      <c r="AB15" s="61">
        <f>AC16*SUM(T2:U82)/1000</f>
        <v>1499535.6856615073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19089983945.17136</v>
      </c>
      <c r="P16" s="7">
        <f t="shared" si="1"/>
        <v>62704340.517983072</v>
      </c>
      <c r="Q16" s="7">
        <f t="shared" si="2"/>
        <v>6769455.7633724483</v>
      </c>
      <c r="R16" s="7">
        <f t="shared" si="3"/>
        <v>53964679.106099278</v>
      </c>
      <c r="S16" s="7">
        <f t="shared" si="4"/>
        <v>1756172.1826737407</v>
      </c>
      <c r="T16" s="7">
        <f t="shared" si="5"/>
        <v>9594237.1257540416</v>
      </c>
      <c r="U16" s="7">
        <f t="shared" si="6"/>
        <v>384332223.93849915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4497491003.4073544</v>
      </c>
      <c r="P17" s="7">
        <f t="shared" si="1"/>
        <v>14772783.893595284</v>
      </c>
      <c r="Q17" s="7">
        <f t="shared" si="2"/>
        <v>1594845.0496959467</v>
      </c>
      <c r="R17" s="7">
        <f t="shared" si="3"/>
        <v>12713769.664685156</v>
      </c>
      <c r="S17" s="7">
        <f t="shared" si="4"/>
        <v>413744.11915140587</v>
      </c>
      <c r="T17" s="7">
        <f t="shared" si="5"/>
        <v>2260347.3780579073</v>
      </c>
      <c r="U17" s="7">
        <f t="shared" si="6"/>
        <v>90546473.189683154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882825377.95910692</v>
      </c>
      <c r="P18" s="7">
        <f t="shared" si="1"/>
        <v>2899792.0205934471</v>
      </c>
      <c r="Q18" s="7">
        <f t="shared" si="2"/>
        <v>313056.69821625878</v>
      </c>
      <c r="R18" s="7">
        <f t="shared" si="3"/>
        <v>2495622.2260383023</v>
      </c>
      <c r="S18" s="7">
        <f t="shared" si="4"/>
        <v>81215.017015369071</v>
      </c>
      <c r="T18" s="7">
        <f t="shared" si="5"/>
        <v>443690.05448616552</v>
      </c>
      <c r="U18" s="7">
        <f t="shared" si="6"/>
        <v>17773626.307642445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13227946619.493164</v>
      </c>
      <c r="P20" s="7">
        <f t="shared" si="1"/>
        <v>43449469.185761355</v>
      </c>
      <c r="Q20" s="7">
        <f t="shared" si="2"/>
        <v>4690732.0476589985</v>
      </c>
      <c r="R20" s="7">
        <f t="shared" si="3"/>
        <v>37393530.37717557</v>
      </c>
      <c r="S20" s="7">
        <f t="shared" si="4"/>
        <v>1216897.4030448566</v>
      </c>
      <c r="T20" s="7">
        <f t="shared" si="5"/>
        <v>6648096.5577938696</v>
      </c>
      <c r="U20" s="7">
        <f t="shared" si="6"/>
        <v>266313798.74447155</v>
      </c>
      <c r="V20" s="10"/>
      <c r="W20" s="57">
        <f>100*AB15/(AB15+W15)</f>
        <v>0.24701126169904775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20160403954.724026</v>
      </c>
      <c r="P21" s="7">
        <f t="shared" si="1"/>
        <v>66220319.419224113</v>
      </c>
      <c r="Q21" s="7">
        <f t="shared" si="2"/>
        <v>7149034.9669855731</v>
      </c>
      <c r="R21" s="7">
        <f t="shared" si="3"/>
        <v>56990604.769010507</v>
      </c>
      <c r="S21" s="7">
        <f t="shared" si="4"/>
        <v>1854644.8608044751</v>
      </c>
      <c r="T21" s="7">
        <f t="shared" si="5"/>
        <v>10132208.421345301</v>
      </c>
      <c r="U21" s="7">
        <f t="shared" si="6"/>
        <v>405882629.84775633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18898584916.053768</v>
      </c>
      <c r="P22" s="7">
        <f t="shared" si="1"/>
        <v>62075657.438360237</v>
      </c>
      <c r="Q22" s="7">
        <f t="shared" si="2"/>
        <v>6701584.1892273212</v>
      </c>
      <c r="R22" s="7">
        <f t="shared" si="3"/>
        <v>53423621.17659995</v>
      </c>
      <c r="S22" s="7">
        <f t="shared" si="4"/>
        <v>1738564.5381784663</v>
      </c>
      <c r="T22" s="7">
        <f t="shared" si="5"/>
        <v>9498043.8719374128</v>
      </c>
      <c r="U22" s="7">
        <f t="shared" si="6"/>
        <v>380478851.68152356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18388733160.300278</v>
      </c>
      <c r="P23" s="7">
        <f t="shared" si="1"/>
        <v>60400961.524614058</v>
      </c>
      <c r="Q23" s="7">
        <f t="shared" si="2"/>
        <v>6520786.8183985176</v>
      </c>
      <c r="R23" s="7">
        <f t="shared" si="3"/>
        <v>51982342.521262065</v>
      </c>
      <c r="S23" s="7">
        <f t="shared" si="4"/>
        <v>1691661.0167657027</v>
      </c>
      <c r="T23" s="7">
        <f t="shared" si="5"/>
        <v>9241802.7636300158</v>
      </c>
      <c r="U23" s="7">
        <f t="shared" si="6"/>
        <v>370214177.82268286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16638459948.851362</v>
      </c>
      <c r="P24" s="7">
        <f>$X$4*N24*L24*I24/1000</f>
        <v>54651887.677018866</v>
      </c>
      <c r="Q24" s="7">
        <f t="shared" si="2"/>
        <v>5900126.4180152994</v>
      </c>
      <c r="R24" s="7">
        <f t="shared" si="3"/>
        <v>47034568.208034635</v>
      </c>
      <c r="S24" s="7">
        <f t="shared" si="4"/>
        <v>1530645.63116591</v>
      </c>
      <c r="T24" s="7">
        <f t="shared" si="5"/>
        <v>8362151.0953140017</v>
      </c>
      <c r="U24" s="7">
        <f t="shared" si="6"/>
        <v>334976516.13641983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22686148601.563671</v>
      </c>
      <c r="P25" s="7">
        <f t="shared" si="1"/>
        <v>74516562.771328434</v>
      </c>
      <c r="Q25" s="7">
        <f t="shared" si="2"/>
        <v>8044683.5283182031</v>
      </c>
      <c r="R25" s="7">
        <f t="shared" si="3"/>
        <v>64130526.927254416</v>
      </c>
      <c r="S25" s="7">
        <f t="shared" si="4"/>
        <v>2086999.2987158205</v>
      </c>
      <c r="T25" s="7">
        <f t="shared" si="5"/>
        <v>11401596.239086913</v>
      </c>
      <c r="U25" s="7">
        <f t="shared" si="6"/>
        <v>456732597.03519213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9254840993.9777374</v>
      </c>
      <c r="P26" s="7">
        <f t="shared" si="1"/>
        <v>30399119.391242612</v>
      </c>
      <c r="Q26" s="7">
        <f t="shared" si="2"/>
        <v>3281838.1034639371</v>
      </c>
      <c r="R26" s="7">
        <f t="shared" si="3"/>
        <v>26162123.857852113</v>
      </c>
      <c r="S26" s="7">
        <f>$AA$4*N26*L26*I26/1000</f>
        <v>851393.8175837684</v>
      </c>
      <c r="T26" s="7">
        <f t="shared" si="5"/>
        <v>4651294.5905243186</v>
      </c>
      <c r="U26" s="7">
        <f t="shared" si="6"/>
        <v>186324599.93830159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1284560598.9033568</v>
      </c>
      <c r="P27" s="7">
        <f t="shared" si="1"/>
        <v>4219360.5526836542</v>
      </c>
      <c r="Q27" s="7">
        <f t="shared" si="2"/>
        <v>455515.11067912698</v>
      </c>
      <c r="R27" s="7">
        <f t="shared" si="3"/>
        <v>3631270.7601670055</v>
      </c>
      <c r="S27" s="7">
        <f t="shared" si="4"/>
        <v>118172.41948615715</v>
      </c>
      <c r="T27" s="7">
        <f t="shared" si="5"/>
        <v>645593.99440442014</v>
      </c>
      <c r="U27" s="7">
        <f t="shared" si="6"/>
        <v>25861626.34700245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835665905.01709807</v>
      </c>
      <c r="P28" s="7">
        <f t="shared" si="1"/>
        <v>2744888.6084953821</v>
      </c>
      <c r="Q28" s="7">
        <f t="shared" si="2"/>
        <v>296333.58483796602</v>
      </c>
      <c r="R28" s="7">
        <f t="shared" si="3"/>
        <v>2362309.0796554843</v>
      </c>
      <c r="S28" s="7">
        <f t="shared" si="4"/>
        <v>76876.608205378463</v>
      </c>
      <c r="T28" s="7">
        <f t="shared" si="5"/>
        <v>419988.66388098069</v>
      </c>
      <c r="U28" s="7">
        <f t="shared" si="6"/>
        <v>16824180.50571686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11834635988.641682</v>
      </c>
      <c r="P29" s="7">
        <f t="shared" si="1"/>
        <v>38872900.420949183</v>
      </c>
      <c r="Q29" s="7">
        <f t="shared" si="2"/>
        <v>4196653.3356351778</v>
      </c>
      <c r="R29" s="7">
        <f>$Z$4*N29*L29*I29/1000</f>
        <v>33454838.689169433</v>
      </c>
      <c r="S29" s="7">
        <f t="shared" si="4"/>
        <v>1088720.586408827</v>
      </c>
      <c r="T29" s="7">
        <f t="shared" si="5"/>
        <v>5947847.0122407256</v>
      </c>
      <c r="U29" s="7">
        <f t="shared" si="6"/>
        <v>238262744.59323162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20298053479.062805</v>
      </c>
      <c r="P30" s="7">
        <f t="shared" si="1"/>
        <v>66672452.992047802</v>
      </c>
      <c r="Q30" s="7">
        <f t="shared" si="2"/>
        <v>7197846.5515598115</v>
      </c>
      <c r="R30" s="7">
        <f t="shared" si="3"/>
        <v>57379720.466089346</v>
      </c>
      <c r="S30" s="7">
        <f t="shared" si="4"/>
        <v>1867307.8502703817</v>
      </c>
      <c r="T30" s="7">
        <f t="shared" si="5"/>
        <v>10201388.268774536</v>
      </c>
      <c r="U30" s="7">
        <f t="shared" si="6"/>
        <v>408653881.4090538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17178603266.35302</v>
      </c>
      <c r="P31" s="7">
        <f t="shared" si="1"/>
        <v>56426081.443048932</v>
      </c>
      <c r="Q31" s="7">
        <f t="shared" si="2"/>
        <v>6091665.4106205599</v>
      </c>
      <c r="R31" s="7">
        <f t="shared" si="3"/>
        <v>48561476.81539645</v>
      </c>
      <c r="S31" s="7">
        <f t="shared" si="4"/>
        <v>1580335.8075211113</v>
      </c>
      <c r="T31" s="7">
        <f t="shared" si="5"/>
        <v>8633616.1256087609</v>
      </c>
      <c r="U31" s="7">
        <f t="shared" si="6"/>
        <v>345851039.81633323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12687154175.495319</v>
      </c>
      <c r="P32" s="7">
        <f t="shared" si="1"/>
        <v>41673143.25194253</v>
      </c>
      <c r="Q32" s="7">
        <f t="shared" si="2"/>
        <v>4498962.8697841559</v>
      </c>
      <c r="R32" s="7">
        <f t="shared" si="3"/>
        <v>35864786.781205788</v>
      </c>
      <c r="S32" s="7">
        <f t="shared" si="4"/>
        <v>1167147.5106679494</v>
      </c>
      <c r="T32" s="7">
        <f t="shared" si="5"/>
        <v>6376305.2897428703</v>
      </c>
      <c r="U32" s="7">
        <f t="shared" si="6"/>
        <v>255426206.41920936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13432190778.707596</v>
      </c>
      <c r="P33" s="7">
        <f t="shared" si="1"/>
        <v>44120344.307761155</v>
      </c>
      <c r="Q33" s="7">
        <f t="shared" si="2"/>
        <v>4763158.6041558702</v>
      </c>
      <c r="R33" s="7">
        <f t="shared" si="3"/>
        <v>37970899.668996789</v>
      </c>
      <c r="S33" s="7">
        <f t="shared" si="4"/>
        <v>1235686.7279555621</v>
      </c>
      <c r="T33" s="7">
        <f t="shared" si="5"/>
        <v>6750745.5123808226</v>
      </c>
      <c r="U33" s="7">
        <f t="shared" si="6"/>
        <v>270425777.68393981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25553091735.312462</v>
      </c>
      <c r="P34" s="7">
        <f t="shared" si="1"/>
        <v>83933531.325131133</v>
      </c>
      <c r="Q34" s="7">
        <f>$Y$4*N34*L34*I34/1000</f>
        <v>9061323.7086220607</v>
      </c>
      <c r="R34" s="7">
        <f t="shared" si="3"/>
        <v>72234968.852011561</v>
      </c>
      <c r="S34" s="7">
        <f t="shared" si="4"/>
        <v>2350742.0967850988</v>
      </c>
      <c r="T34" s="7">
        <f t="shared" si="5"/>
        <v>12842463.467170447</v>
      </c>
      <c r="U34" s="7">
        <f t="shared" si="6"/>
        <v>514451798.56325763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7905993929.4904394</v>
      </c>
      <c r="P35" s="7">
        <f t="shared" si="1"/>
        <v>25968598.86900368</v>
      </c>
      <c r="Q35" s="7">
        <f t="shared" si="2"/>
        <v>2803526.515521971</v>
      </c>
      <c r="R35" s="7">
        <f t="shared" si="3"/>
        <v>22349124.370407674</v>
      </c>
      <c r="S35" s="7">
        <f t="shared" si="4"/>
        <v>727307.4013700505</v>
      </c>
      <c r="T35" s="7">
        <f t="shared" si="5"/>
        <v>3973391.5278377868</v>
      </c>
      <c r="U35" s="7">
        <f t="shared" si="6"/>
        <v>159168715.80889428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2153454292.8667879</v>
      </c>
      <c r="P36" s="7">
        <f t="shared" si="1"/>
        <v>7073391.5574604953</v>
      </c>
      <c r="Q36" s="7">
        <f t="shared" si="2"/>
        <v>763631.52613826678</v>
      </c>
      <c r="R36" s="7">
        <f t="shared" si="3"/>
        <v>6087510.0900020683</v>
      </c>
      <c r="S36" s="7">
        <f t="shared" si="4"/>
        <v>198105.79918002419</v>
      </c>
      <c r="T36" s="7">
        <f t="shared" si="5"/>
        <v>1082282.268260519</v>
      </c>
      <c r="U36" s="7">
        <f t="shared" si="6"/>
        <v>43354770.748078354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1004570297.8191208</v>
      </c>
      <c r="P37" s="7">
        <f t="shared" si="1"/>
        <v>3299684.1804382345</v>
      </c>
      <c r="Q37" s="7">
        <f t="shared" si="2"/>
        <v>356228.38719068287</v>
      </c>
      <c r="R37" s="7">
        <f t="shared" si="3"/>
        <v>2839777.860318196</v>
      </c>
      <c r="S37" s="7">
        <f t="shared" si="4"/>
        <v>92414.871465434262</v>
      </c>
      <c r="T37" s="7">
        <f t="shared" si="5"/>
        <v>504876.57163294108</v>
      </c>
      <c r="U37" s="7">
        <f t="shared" si="6"/>
        <v>20224675.818076883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4395931598.3314447</v>
      </c>
      <c r="P38" s="7">
        <f t="shared" si="1"/>
        <v>14439194.534014162</v>
      </c>
      <c r="Q38" s="7">
        <f t="shared" si="2"/>
        <v>1558831.3001825695</v>
      </c>
      <c r="R38" s="7">
        <f t="shared" si="3"/>
        <v>12426675.619930128</v>
      </c>
      <c r="S38" s="7">
        <f t="shared" si="4"/>
        <v>404401.21961856895</v>
      </c>
      <c r="T38" s="7">
        <f t="shared" si="5"/>
        <v>2209305.6895238929</v>
      </c>
      <c r="U38" s="7">
        <f t="shared" si="6"/>
        <v>88501811.856975853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13804727951.556223</v>
      </c>
      <c r="P39" s="7">
        <f t="shared" si="1"/>
        <v>45344006.821516998</v>
      </c>
      <c r="Q39" s="7">
        <f t="shared" si="2"/>
        <v>4895263.1632300792</v>
      </c>
      <c r="R39" s="7">
        <f t="shared" si="3"/>
        <v>39024009.45922029</v>
      </c>
      <c r="S39" s="7">
        <f t="shared" si="4"/>
        <v>1269958.0726485553</v>
      </c>
      <c r="T39" s="7">
        <f t="shared" si="5"/>
        <v>6937975.1080019232</v>
      </c>
      <c r="U39" s="7">
        <f t="shared" si="6"/>
        <v>277925943.24468088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17988880092.650238</v>
      </c>
      <c r="P40" s="7">
        <f t="shared" si="1"/>
        <v>59087575.249219611</v>
      </c>
      <c r="Q40" s="7">
        <f t="shared" si="2"/>
        <v>6378995.8320320593</v>
      </c>
      <c r="R40" s="7">
        <f t="shared" si="3"/>
        <v>50852014.567749999</v>
      </c>
      <c r="S40" s="7">
        <f t="shared" si="4"/>
        <v>1654876.7619134942</v>
      </c>
      <c r="T40" s="7">
        <f t="shared" si="5"/>
        <v>9040844.7556236796</v>
      </c>
      <c r="U40" s="7">
        <f t="shared" si="6"/>
        <v>362164070.54234439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17287732651.199699</v>
      </c>
      <c r="P41" s="7">
        <f>$X$4*N41*L41*I41/1000</f>
        <v>56784535.705116302</v>
      </c>
      <c r="Q41" s="7">
        <f t="shared" si="2"/>
        <v>6130363.5334333098</v>
      </c>
      <c r="R41" s="7">
        <f t="shared" si="3"/>
        <v>48869970.120116435</v>
      </c>
      <c r="S41" s="7">
        <f t="shared" si="4"/>
        <v>1590375.1030244746</v>
      </c>
      <c r="T41" s="7">
        <f t="shared" si="5"/>
        <v>8688462.3317980301</v>
      </c>
      <c r="U41" s="7">
        <f t="shared" si="6"/>
        <v>348048105.00484407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22824489905.039352</v>
      </c>
      <c r="P42" s="7">
        <f t="shared" si="1"/>
        <v>74970968.611886233</v>
      </c>
      <c r="Q42" s="7">
        <f t="shared" si="2"/>
        <v>8093740.4231178854</v>
      </c>
      <c r="R42" s="7">
        <f t="shared" si="3"/>
        <v>64521598.185911648</v>
      </c>
      <c r="S42" s="7">
        <f t="shared" si="4"/>
        <v>2099725.9280087836</v>
      </c>
      <c r="T42" s="7">
        <f t="shared" si="5"/>
        <v>11471123.760620909</v>
      </c>
      <c r="U42" s="7">
        <f t="shared" si="6"/>
        <v>459517775.95310354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19132929119.450802</v>
      </c>
      <c r="P43" s="7">
        <f t="shared" si="1"/>
        <v>62845401.340210892</v>
      </c>
      <c r="Q43" s="7">
        <f t="shared" si="2"/>
        <v>6784684.4538925616</v>
      </c>
      <c r="R43" s="7">
        <f t="shared" si="3"/>
        <v>54086079.027429834</v>
      </c>
      <c r="S43" s="7">
        <f t="shared" si="4"/>
        <v>1760122.8994824211</v>
      </c>
      <c r="T43" s="7">
        <f t="shared" si="5"/>
        <v>9615820.4956839029</v>
      </c>
      <c r="U43" s="7">
        <f t="shared" si="6"/>
        <v>385196824.68335295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1085796117.6553454</v>
      </c>
      <c r="P44" s="7">
        <f t="shared" si="1"/>
        <v>3566484.3768391972</v>
      </c>
      <c r="Q44" s="7">
        <f t="shared" si="2"/>
        <v>385031.69031572621</v>
      </c>
      <c r="R44" s="7">
        <f t="shared" si="3"/>
        <v>3069391.7413555556</v>
      </c>
      <c r="S44" s="7">
        <f t="shared" si="4"/>
        <v>99887.194423952373</v>
      </c>
      <c r="T44" s="7">
        <f t="shared" si="5"/>
        <v>545699.01435896696</v>
      </c>
      <c r="U44" s="7">
        <f t="shared" si="6"/>
        <v>21859967.920393199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4722958941.0579329</v>
      </c>
      <c r="P47" s="7">
        <f t="shared" si="1"/>
        <v>15513372.1716648</v>
      </c>
      <c r="Q47" s="7">
        <f t="shared" si="2"/>
        <v>1674797.7219647188</v>
      </c>
      <c r="R47" s="7">
        <f t="shared" si="3"/>
        <v>13351135.570228785</v>
      </c>
      <c r="S47" s="7">
        <f t="shared" si="4"/>
        <v>434485.9134517053</v>
      </c>
      <c r="T47" s="7">
        <f t="shared" si="5"/>
        <v>2373662.9714228529</v>
      </c>
      <c r="U47" s="7">
        <f t="shared" si="6"/>
        <v>95085743.319661021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8821834216.4261608</v>
      </c>
      <c r="P48" s="7">
        <f t="shared" si="1"/>
        <v>28976834.044949464</v>
      </c>
      <c r="Q48" s="7">
        <f t="shared" si="2"/>
        <v>3128290.5554777966</v>
      </c>
      <c r="R48" s="7">
        <f t="shared" si="3"/>
        <v>24938075.065121334</v>
      </c>
      <c r="S48" s="7">
        <f t="shared" si="4"/>
        <v>811559.60610253655</v>
      </c>
      <c r="T48" s="7">
        <f t="shared" si="5"/>
        <v>4433674.2031620089</v>
      </c>
      <c r="U48" s="7">
        <f t="shared" si="6"/>
        <v>177607020.17108893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14628525685.412172</v>
      </c>
      <c r="P49" s="7">
        <f t="shared" si="1"/>
        <v>48049912.377540886</v>
      </c>
      <c r="Q49" s="7">
        <f t="shared" si="2"/>
        <v>5187388.2029012041</v>
      </c>
      <c r="R49" s="7">
        <f>$Z$4*N49*L49*I49/1000</f>
        <v>41352768.901006669</v>
      </c>
      <c r="S49" s="7">
        <f t="shared" si="4"/>
        <v>1345742.875218461</v>
      </c>
      <c r="T49" s="7">
        <f t="shared" si="5"/>
        <v>7351999.0707759699</v>
      </c>
      <c r="U49" s="7">
        <f t="shared" si="6"/>
        <v>294511185.85345936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19814017535.753597</v>
      </c>
      <c r="P50" s="7">
        <f t="shared" si="1"/>
        <v>65082553.561049014</v>
      </c>
      <c r="Q50" s="7">
        <f t="shared" si="2"/>
        <v>7026203.6672323607</v>
      </c>
      <c r="R50" s="7">
        <f t="shared" si="3"/>
        <v>56011419.453813925</v>
      </c>
      <c r="S50" s="7">
        <f>$AA$4*N50*L50*I50/1000</f>
        <v>1822779.23979615</v>
      </c>
      <c r="T50" s="7">
        <f t="shared" si="5"/>
        <v>9958121.6620118171</v>
      </c>
      <c r="U50" s="7">
        <f t="shared" si="6"/>
        <v>398908948.61641765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11519638463.809666</v>
      </c>
      <c r="P51" s="7">
        <f t="shared" si="1"/>
        <v>37838236.792309292</v>
      </c>
      <c r="Q51" s="7">
        <f t="shared" si="2"/>
        <v>4084952.7802001135</v>
      </c>
      <c r="R51" s="7">
        <f t="shared" si="3"/>
        <v>32564385.329145797</v>
      </c>
      <c r="S51" s="7">
        <f t="shared" si="4"/>
        <v>1059742.5688101803</v>
      </c>
      <c r="T51" s="7">
        <f t="shared" si="5"/>
        <v>5789535.6718046134</v>
      </c>
      <c r="U51" s="7">
        <f t="shared" si="6"/>
        <v>231921005.40678075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1450992586.766397</v>
      </c>
      <c r="P52" s="7">
        <f t="shared" si="1"/>
        <v>4766035.0847326238</v>
      </c>
      <c r="Q52" s="7">
        <f t="shared" si="2"/>
        <v>514533.17914292833</v>
      </c>
      <c r="R52" s="7">
        <f t="shared" si="3"/>
        <v>4101750.4024660746</v>
      </c>
      <c r="S52" s="7">
        <f t="shared" si="4"/>
        <v>133483.23526429693</v>
      </c>
      <c r="T52" s="7">
        <f t="shared" si="5"/>
        <v>729239.32178943988</v>
      </c>
      <c r="U52" s="7">
        <f t="shared" si="6"/>
        <v>29212345.562567163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5159581994.9802885</v>
      </c>
      <c r="P56" s="7">
        <f t="shared" si="1"/>
        <v>16947535.800601438</v>
      </c>
      <c r="Q56" s="7">
        <f t="shared" si="2"/>
        <v>1829627.6294850751</v>
      </c>
      <c r="R56" s="7">
        <f t="shared" si="3"/>
        <v>14585407.063746978</v>
      </c>
      <c r="S56" s="7">
        <f t="shared" si="4"/>
        <v>474652.80221467087</v>
      </c>
      <c r="T56" s="7">
        <f t="shared" si="5"/>
        <v>2593100.8256365312</v>
      </c>
      <c r="U56" s="7">
        <f t="shared" si="6"/>
        <v>103876128.36234955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6979463589.7912025</v>
      </c>
      <c r="P57" s="7">
        <f t="shared" si="1"/>
        <v>22925250.373394355</v>
      </c>
      <c r="Q57" s="7">
        <f t="shared" si="2"/>
        <v>2474971.7002832242</v>
      </c>
      <c r="R57" s="7">
        <f t="shared" si="3"/>
        <v>19729954.411567479</v>
      </c>
      <c r="S57" s="7">
        <f t="shared" si="4"/>
        <v>642071.77133199479</v>
      </c>
      <c r="T57" s="7">
        <f t="shared" si="5"/>
        <v>3507736.2497185823</v>
      </c>
      <c r="U57" s="7">
        <f t="shared" si="6"/>
        <v>140515192.21108258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11729095228.577642</v>
      </c>
      <c r="P58" s="7">
        <f t="shared" si="1"/>
        <v>38526233.615121096</v>
      </c>
      <c r="Q58" s="7">
        <f t="shared" si="2"/>
        <v>4159227.7668899042</v>
      </c>
      <c r="R58" s="7">
        <f t="shared" si="3"/>
        <v>33156489.918116115</v>
      </c>
      <c r="S58" s="7">
        <f t="shared" si="4"/>
        <v>1079011.4243951221</v>
      </c>
      <c r="T58" s="7">
        <f t="shared" si="5"/>
        <v>5894804.3757778071</v>
      </c>
      <c r="U58" s="7">
        <f t="shared" si="6"/>
        <v>236137927.98007616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17042227584.636497</v>
      </c>
      <c r="P59" s="7">
        <f t="shared" si="1"/>
        <v>55978132.025737464</v>
      </c>
      <c r="Q59" s="7">
        <f t="shared" si="2"/>
        <v>6043305.5404796926</v>
      </c>
      <c r="R59" s="7">
        <f t="shared" si="3"/>
        <v>48175962.090876803</v>
      </c>
      <c r="S59" s="7">
        <f t="shared" si="4"/>
        <v>1567790.0044805435</v>
      </c>
      <c r="T59" s="7">
        <f t="shared" si="5"/>
        <v>8565076.4855371602</v>
      </c>
      <c r="U59" s="7">
        <f t="shared" si="6"/>
        <v>343105434.09996504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4818452396.8954382</v>
      </c>
      <c r="P60" s="7">
        <f>$X$4*N60*L60*I60/1000</f>
        <v>15827036.876112528</v>
      </c>
      <c r="Q60" s="7">
        <f t="shared" si="2"/>
        <v>1708660.4390230572</v>
      </c>
      <c r="R60" s="7">
        <f t="shared" si="3"/>
        <v>13621082.036176806</v>
      </c>
      <c r="S60" s="7">
        <f t="shared" si="4"/>
        <v>443270.77944482892</v>
      </c>
      <c r="T60" s="7">
        <f t="shared" si="5"/>
        <v>2421656.0374146397</v>
      </c>
      <c r="U60" s="7">
        <f t="shared" si="6"/>
        <v>97008280.937241644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593078751.2760154</v>
      </c>
      <c r="P65" s="7">
        <f t="shared" si="1"/>
        <v>1948069.3163913302</v>
      </c>
      <c r="Q65" s="7">
        <f t="shared" si="2"/>
        <v>210310.30630985255</v>
      </c>
      <c r="R65" s="7">
        <f>$Z$4*N65*L65*I65/1000</f>
        <v>1676549.5764260024</v>
      </c>
      <c r="S65" s="7">
        <f>$AA$4*N65*L65*I65/1000</f>
        <v>54559.941386921215</v>
      </c>
      <c r="T65" s="7">
        <f t="shared" si="5"/>
        <v>298069.30117547128</v>
      </c>
      <c r="U65" s="7">
        <f t="shared" si="6"/>
        <v>11940254.957953181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803902664.97549677</v>
      </c>
      <c r="P66" s="7">
        <f t="shared" si="1"/>
        <v>2640556.7753600916</v>
      </c>
      <c r="Q66" s="7">
        <f t="shared" si="2"/>
        <v>285070.09457099874</v>
      </c>
      <c r="R66" s="7">
        <f t="shared" si="3"/>
        <v>2272518.901668008</v>
      </c>
      <c r="S66" s="7">
        <f t="shared" si="4"/>
        <v>73954.567057891894</v>
      </c>
      <c r="T66" s="7">
        <f t="shared" si="5"/>
        <v>404025.10635696037</v>
      </c>
      <c r="U66" s="7">
        <f t="shared" si="6"/>
        <v>16184701.880708968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1481073358.6569073</v>
      </c>
      <c r="P67" s="7">
        <f t="shared" ref="P67:P77" si="8">$X$4*N67*L67*I67/1000</f>
        <v>4864840.5614204872</v>
      </c>
      <c r="Q67" s="7">
        <f t="shared" ref="Q67:Q70" si="9">$Y$4*N67*L67*I67/1000</f>
        <v>525200.05320766068</v>
      </c>
      <c r="R67" s="7">
        <f t="shared" ref="R67:R75" si="10">$Z$4*N67*L67*I67/1000</f>
        <v>4186784.4814363578</v>
      </c>
      <c r="S67" s="7">
        <f t="shared" ref="S67:S77" si="11">$AA$4*N67*L67*I67/1000</f>
        <v>136250.4987140302</v>
      </c>
      <c r="T67" s="7">
        <f t="shared" ref="T67:T82" si="12">L67*N67*I67*$AA$10*$AB$10/$AA$11</f>
        <v>744357.30508749653</v>
      </c>
      <c r="U67" s="7">
        <f t="shared" ref="U67:U82" si="13">L67*N67*I67*$AA$9*$AB$9/$AA$11</f>
        <v>29817951.622355957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1622692722.0981874</v>
      </c>
      <c r="P68" s="7">
        <f t="shared" si="8"/>
        <v>5330013.7545811972</v>
      </c>
      <c r="Q68" s="7">
        <f t="shared" si="9"/>
        <v>575419.3733918037</v>
      </c>
      <c r="R68" s="7">
        <f t="shared" si="10"/>
        <v>4587122.3510369137</v>
      </c>
      <c r="S68" s="7">
        <f t="shared" si="11"/>
        <v>149278.69126347694</v>
      </c>
      <c r="T68" s="7">
        <f t="shared" si="12"/>
        <v>815532.31279606314</v>
      </c>
      <c r="U68" s="7">
        <f t="shared" si="13"/>
        <v>32669126.618650761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729101601.97743559</v>
      </c>
      <c r="P69" s="7">
        <f t="shared" si="8"/>
        <v>2394859.7994585522</v>
      </c>
      <c r="Q69" s="7">
        <f t="shared" si="9"/>
        <v>258545.0598474</v>
      </c>
      <c r="R69" s="7">
        <f t="shared" si="10"/>
        <v>2061066.8976705652</v>
      </c>
      <c r="S69" s="7">
        <f t="shared" si="11"/>
        <v>67073.285939536188</v>
      </c>
      <c r="T69" s="7">
        <f t="shared" si="12"/>
        <v>366431.61556497926</v>
      </c>
      <c r="U69" s="7">
        <f t="shared" si="13"/>
        <v>14678757.246204425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20103165.750063289</v>
      </c>
      <c r="P74" s="7">
        <f t="shared" si="8"/>
        <v>66032.310676734167</v>
      </c>
      <c r="Q74" s="7">
        <f t="shared" si="14"/>
        <v>7128.7378574888544</v>
      </c>
      <c r="R74" s="7">
        <f t="shared" si="10"/>
        <v>56828.800476455966</v>
      </c>
      <c r="S74" s="7">
        <f t="shared" si="11"/>
        <v>1849.3792648196866</v>
      </c>
      <c r="T74" s="7">
        <f t="shared" si="12"/>
        <v>10103.441665451488</v>
      </c>
      <c r="U74" s="7">
        <f t="shared" si="13"/>
        <v>404730.27233112924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174116391.14496002</v>
      </c>
      <c r="P75" s="7">
        <f t="shared" si="8"/>
        <v>571915.27826703468</v>
      </c>
      <c r="Q75" s="7">
        <f t="shared" si="14"/>
        <v>61743.017224066127</v>
      </c>
      <c r="R75" s="7">
        <f t="shared" si="10"/>
        <v>492202.36131348356</v>
      </c>
      <c r="S75" s="7">
        <f t="shared" si="11"/>
        <v>16017.738074298544</v>
      </c>
      <c r="T75" s="7">
        <f t="shared" si="12"/>
        <v>87507.351966517992</v>
      </c>
      <c r="U75" s="7">
        <f t="shared" si="13"/>
        <v>3505426.7214202946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89623287.937147632</v>
      </c>
      <c r="P76" s="7">
        <f t="shared" si="8"/>
        <v>294383.12684247264</v>
      </c>
      <c r="Q76" s="7">
        <f t="shared" si="14"/>
        <v>31781.110178040348</v>
      </c>
      <c r="R76" s="7">
        <f>$Z$4*N76*L76*I76/1000</f>
        <v>253352.33323677347</v>
      </c>
      <c r="S76" s="7">
        <f t="shared" si="11"/>
        <v>8244.8432459153028</v>
      </c>
      <c r="T76" s="7">
        <f t="shared" si="12"/>
        <v>45042.839162587232</v>
      </c>
      <c r="U76" s="7">
        <f t="shared" si="13"/>
        <v>1804355.5022620643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1875-A28B-324A-88AA-E2F59F46B971}">
  <sheetPr>
    <outlinePr summaryBelow="0" summaryRight="0"/>
  </sheetPr>
  <dimension ref="A1:AD82"/>
  <sheetViews>
    <sheetView topLeftCell="S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8.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70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3566598633.8985472</v>
      </c>
      <c r="P2" s="7">
        <f>$X$4*N2*L2*I2/1000</f>
        <v>11761808.325465318</v>
      </c>
      <c r="Q2" s="7">
        <f>$Y$4*N2*L2*I2/1000</f>
        <v>1267553.9558956728</v>
      </c>
      <c r="R2" s="7">
        <f>$Z$4*N2*L2*I2/1000</f>
        <v>10027290.344321482</v>
      </c>
      <c r="S2" s="7">
        <f>$AA$4*N2*L2*I2/1000</f>
        <v>327499.47480995668</v>
      </c>
      <c r="T2" s="7">
        <f>L2*N2*I2*$AA$10*$AB$10/$AA$11</f>
        <v>3610267.4966059937</v>
      </c>
      <c r="U2" s="7">
        <f>L2*N2*I2*$AA$9*$AB$9/$AA$11</f>
        <v>72311227.96927996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7773623992.3640852</v>
      </c>
      <c r="P3" s="7">
        <f t="shared" ref="P3:P66" si="1">$X$4*N3*L3*I3/1000</f>
        <v>25635594.239120554</v>
      </c>
      <c r="Q3" s="7">
        <f t="shared" ref="Q3:Q66" si="2">$Y$4*N3*L3*I3/1000</f>
        <v>2762712.8406080399</v>
      </c>
      <c r="R3" s="7">
        <f t="shared" ref="R3:R66" si="3">$Z$4*N3*L3*I3/1000</f>
        <v>21855104.204370495</v>
      </c>
      <c r="S3" s="7">
        <f t="shared" ref="S3:S66" si="4">$AA$4*N3*L3*I3/1000</f>
        <v>713805.5150563753</v>
      </c>
      <c r="T3" s="7">
        <f t="shared" ref="T3:T66" si="5">L3*N3*I3*$AA$10*$AB$10/$AA$11</f>
        <v>7868803.0000705961</v>
      </c>
      <c r="U3" s="7">
        <f t="shared" ref="U3:U66" si="6">L3*N3*I3*$AA$9*$AB$9/$AA$11</f>
        <v>157606827.78170243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10116292091.108055</v>
      </c>
      <c r="P4" s="7">
        <f t="shared" si="1"/>
        <v>33361165.848362815</v>
      </c>
      <c r="Q4" s="7">
        <f t="shared" si="2"/>
        <v>3595287.0999290794</v>
      </c>
      <c r="R4" s="7">
        <f t="shared" si="3"/>
        <v>28441383.070520464</v>
      </c>
      <c r="S4" s="7">
        <f t="shared" si="4"/>
        <v>928918.75059139275</v>
      </c>
      <c r="T4" s="7">
        <f t="shared" si="5"/>
        <v>10240154.351984924</v>
      </c>
      <c r="U4" s="7">
        <f t="shared" si="6"/>
        <v>205103399.25867495</v>
      </c>
      <c r="V4" s="10"/>
      <c r="W4" s="19">
        <v>213.58537918177589</v>
      </c>
      <c r="X4" s="20">
        <v>0.70435463838887824</v>
      </c>
      <c r="Y4" s="20">
        <v>7.5907333595148327E-2</v>
      </c>
      <c r="Z4" s="21">
        <v>0.60048321389520953</v>
      </c>
      <c r="AA4" s="22">
        <v>1.9612271155012947E-2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10173185664.607605</v>
      </c>
      <c r="P5" s="7">
        <f t="shared" si="1"/>
        <v>33548787.550477646</v>
      </c>
      <c r="Q5" s="7">
        <f t="shared" si="2"/>
        <v>3615506.8335063248</v>
      </c>
      <c r="R5" s="7">
        <f t="shared" si="3"/>
        <v>28601336.13470431</v>
      </c>
      <c r="S5" s="7">
        <f t="shared" si="4"/>
        <v>934142.94802815269</v>
      </c>
      <c r="T5" s="7">
        <f t="shared" si="5"/>
        <v>10297744.521290481</v>
      </c>
      <c r="U5" s="7">
        <f t="shared" si="6"/>
        <v>206256891.58725131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2198093049.0869946</v>
      </c>
      <c r="P6" s="7">
        <f t="shared" si="1"/>
        <v>7248796.9011077322</v>
      </c>
      <c r="Q6" s="7">
        <f t="shared" si="2"/>
        <v>781192.90276054537</v>
      </c>
      <c r="R6" s="7">
        <f t="shared" si="3"/>
        <v>6179814.2907204246</v>
      </c>
      <c r="S6" s="7">
        <f t="shared" si="4"/>
        <v>201837.77123598938</v>
      </c>
      <c r="T6" s="7">
        <f t="shared" si="5"/>
        <v>2225006.1484939358</v>
      </c>
      <c r="U6" s="7">
        <f t="shared" si="6"/>
        <v>44565375.554041289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3665752740.6740279</v>
      </c>
      <c r="P7" s="7">
        <f t="shared" si="1"/>
        <v>12088795.38464589</v>
      </c>
      <c r="Q7" s="7">
        <f t="shared" si="2"/>
        <v>1302792.9029114691</v>
      </c>
      <c r="R7" s="7">
        <f t="shared" si="3"/>
        <v>10306056.507696252</v>
      </c>
      <c r="S7" s="7">
        <f t="shared" si="4"/>
        <v>336604.20489805337</v>
      </c>
      <c r="T7" s="7">
        <f t="shared" si="5"/>
        <v>3710635.6303915526</v>
      </c>
      <c r="U7" s="7">
        <f t="shared" si="6"/>
        <v>74321534.133530036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3110294216.3884563</v>
      </c>
      <c r="P8" s="7">
        <f t="shared" si="1"/>
        <v>10257023.053075328</v>
      </c>
      <c r="Q8" s="7">
        <f t="shared" si="2"/>
        <v>1105385.3103939602</v>
      </c>
      <c r="R8" s="7">
        <f t="shared" si="3"/>
        <v>8744416.2815428413</v>
      </c>
      <c r="S8" s="7">
        <f t="shared" si="4"/>
        <v>285599.76238712377</v>
      </c>
      <c r="T8" s="7">
        <f t="shared" si="5"/>
        <v>3148376.1608563056</v>
      </c>
      <c r="U8" s="7">
        <f t="shared" si="6"/>
        <v>63059855.402612768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1543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520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11284416464.717659</v>
      </c>
      <c r="P11" s="7">
        <f t="shared" si="1"/>
        <v>37213366.89283032</v>
      </c>
      <c r="Q11" s="7">
        <f t="shared" si="2"/>
        <v>4010433.5245012608</v>
      </c>
      <c r="R11" s="7">
        <f t="shared" si="3"/>
        <v>31725498.681718037</v>
      </c>
      <c r="S11" s="7">
        <f t="shared" si="4"/>
        <v>1036180.6429820399</v>
      </c>
      <c r="T11" s="7">
        <f t="shared" si="5"/>
        <v>11422581.053423498</v>
      </c>
      <c r="U11" s="7">
        <f t="shared" si="6"/>
        <v>228786610.22436365</v>
      </c>
      <c r="V11" s="10"/>
      <c r="W11" s="10"/>
      <c r="X11" s="10"/>
      <c r="Y11" s="65" t="s">
        <v>95</v>
      </c>
      <c r="Z11" s="66"/>
      <c r="AA11" s="22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12944818174.436028</v>
      </c>
      <c r="P12" s="7">
        <f t="shared" si="1"/>
        <v>42688983.483765706</v>
      </c>
      <c r="Q12" s="7">
        <f t="shared" si="2"/>
        <v>4600533.2165512536</v>
      </c>
      <c r="R12" s="7">
        <f t="shared" si="3"/>
        <v>36393624.181826517</v>
      </c>
      <c r="S12" s="7">
        <f t="shared" si="4"/>
        <v>1188645.4263019192</v>
      </c>
      <c r="T12" s="7">
        <f t="shared" si="5"/>
        <v>13103312.455866965</v>
      </c>
      <c r="U12" s="7">
        <f t="shared" si="6"/>
        <v>262450528.95378536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23838282451.505932</v>
      </c>
      <c r="P13" s="7">
        <f t="shared" si="1"/>
        <v>78613081.477138191</v>
      </c>
      <c r="Q13" s="7">
        <f t="shared" si="2"/>
        <v>8472023.9995539282</v>
      </c>
      <c r="R13" s="7">
        <f t="shared" si="3"/>
        <v>67019982.898920454</v>
      </c>
      <c r="S13" s="7">
        <f t="shared" si="4"/>
        <v>2188927.2622487284</v>
      </c>
      <c r="T13" s="7">
        <f t="shared" si="5"/>
        <v>24130154.565643508</v>
      </c>
      <c r="U13" s="7">
        <f t="shared" si="6"/>
        <v>483310754.49965101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26624562191.351086</v>
      </c>
      <c r="P14" s="7">
        <f t="shared" si="1"/>
        <v>87801580.550095066</v>
      </c>
      <c r="Q14" s="7">
        <f t="shared" si="2"/>
        <v>9462255.9457295537</v>
      </c>
      <c r="R14" s="7">
        <f t="shared" si="3"/>
        <v>74853450.804836363</v>
      </c>
      <c r="S14" s="7">
        <f t="shared" si="4"/>
        <v>2444774.7082719649</v>
      </c>
      <c r="T14" s="7">
        <f t="shared" si="5"/>
        <v>26950549.068576206</v>
      </c>
      <c r="U14" s="7">
        <f t="shared" si="6"/>
        <v>539801358.05093908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22689423455.112812</v>
      </c>
      <c r="P15" s="7">
        <f t="shared" si="1"/>
        <v>74824413.141954064</v>
      </c>
      <c r="Q15" s="7">
        <f t="shared" si="2"/>
        <v>8063724.4079476092</v>
      </c>
      <c r="R15" s="7">
        <f t="shared" si="3"/>
        <v>63790030.806181729</v>
      </c>
      <c r="S15" s="7">
        <f t="shared" si="4"/>
        <v>2083434.3945137982</v>
      </c>
      <c r="T15" s="7">
        <f t="shared" si="5"/>
        <v>22967229.123615917</v>
      </c>
      <c r="U15" s="7">
        <f t="shared" si="6"/>
        <v>460018140.63411665</v>
      </c>
      <c r="V15" s="10"/>
      <c r="W15" s="57">
        <f>SUM(O2:O82)/1000</f>
        <v>601333925.46773171</v>
      </c>
      <c r="X15" s="58"/>
      <c r="Y15" s="57">
        <f>100*(caso_base!W15-W15)/caso_base!W15</f>
        <v>1.3290887879020621</v>
      </c>
      <c r="Z15" s="58"/>
      <c r="AB15" s="61">
        <f>AC16*SUM(T2:U82)/1000</f>
        <v>1536057.4793686334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18956375425.467571</v>
      </c>
      <c r="P16" s="7">
        <f t="shared" si="1"/>
        <v>62513693.62977577</v>
      </c>
      <c r="Q16" s="7">
        <f t="shared" si="2"/>
        <v>6737015.0461058095</v>
      </c>
      <c r="R16" s="7">
        <f t="shared" si="3"/>
        <v>53294777.399539277</v>
      </c>
      <c r="S16" s="7">
        <f t="shared" si="4"/>
        <v>1740650.864702146</v>
      </c>
      <c r="T16" s="7">
        <f t="shared" si="5"/>
        <v>19188474.251508083</v>
      </c>
      <c r="U16" s="7">
        <f t="shared" si="6"/>
        <v>384332223.93849915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4466013600.54142</v>
      </c>
      <c r="P17" s="7">
        <f t="shared" si="1"/>
        <v>14727868.577427259</v>
      </c>
      <c r="Q17" s="7">
        <f t="shared" si="2"/>
        <v>1587202.2023017409</v>
      </c>
      <c r="R17" s="7">
        <f t="shared" si="3"/>
        <v>12555944.655137001</v>
      </c>
      <c r="S17" s="7">
        <f t="shared" si="4"/>
        <v>410087.3854349833</v>
      </c>
      <c r="T17" s="7">
        <f t="shared" si="5"/>
        <v>4520694.7561158147</v>
      </c>
      <c r="U17" s="7">
        <f t="shared" si="6"/>
        <v>90546473.189683154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876646588.48265517</v>
      </c>
      <c r="P18" s="7">
        <f t="shared" si="1"/>
        <v>2890975.4646643423</v>
      </c>
      <c r="Q18" s="7">
        <f t="shared" si="2"/>
        <v>311556.46183238114</v>
      </c>
      <c r="R18" s="7">
        <f t="shared" si="3"/>
        <v>2464642.3033213494</v>
      </c>
      <c r="S18" s="7">
        <f t="shared" si="4"/>
        <v>80497.226290973922</v>
      </c>
      <c r="T18" s="7">
        <f t="shared" si="5"/>
        <v>887380.10897233104</v>
      </c>
      <c r="U18" s="7">
        <f t="shared" si="6"/>
        <v>17773626.307642445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13135365799.539234</v>
      </c>
      <c r="P20" s="7">
        <f t="shared" si="1"/>
        <v>43317364.996065781</v>
      </c>
      <c r="Q20" s="7">
        <f t="shared" si="2"/>
        <v>4668253.0305192433</v>
      </c>
      <c r="R20" s="7">
        <f t="shared" si="3"/>
        <v>36929338.053068116</v>
      </c>
      <c r="S20" s="7">
        <f t="shared" si="4"/>
        <v>1206142.2779393496</v>
      </c>
      <c r="T20" s="7">
        <f t="shared" si="5"/>
        <v>13296193.115587739</v>
      </c>
      <c r="U20" s="7">
        <f t="shared" si="6"/>
        <v>266313798.74447155</v>
      </c>
      <c r="V20" s="10"/>
      <c r="W20" s="57">
        <f>100*AB15/(AB15+W15)</f>
        <v>0.25479083762964805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20019303693.10215</v>
      </c>
      <c r="P21" s="7">
        <f t="shared" si="1"/>
        <v>66018982.514488682</v>
      </c>
      <c r="Q21" s="7">
        <f t="shared" si="2"/>
        <v>7114775.2228938621</v>
      </c>
      <c r="R21" s="7">
        <f t="shared" si="3"/>
        <v>56283140.108327813</v>
      </c>
      <c r="S21" s="7">
        <f t="shared" si="4"/>
        <v>1838253.2262637757</v>
      </c>
      <c r="T21" s="7">
        <f t="shared" si="5"/>
        <v>20264416.842690602</v>
      </c>
      <c r="U21" s="7">
        <f t="shared" si="6"/>
        <v>405882629.84775633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18766315975.315926</v>
      </c>
      <c r="P22" s="7">
        <f t="shared" si="1"/>
        <v>61886922.004317179</v>
      </c>
      <c r="Q22" s="7">
        <f t="shared" si="2"/>
        <v>6669468.7274353113</v>
      </c>
      <c r="R22" s="7">
        <f t="shared" si="3"/>
        <v>52760436.004564457</v>
      </c>
      <c r="S22" s="7">
        <f t="shared" si="4"/>
        <v>1723198.8392581458</v>
      </c>
      <c r="T22" s="7">
        <f t="shared" si="5"/>
        <v>18996087.743874826</v>
      </c>
      <c r="U22" s="7">
        <f t="shared" si="6"/>
        <v>380478851.68152356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18260032611.162453</v>
      </c>
      <c r="P23" s="7">
        <f t="shared" si="1"/>
        <v>60217317.852353543</v>
      </c>
      <c r="Q23" s="7">
        <f t="shared" si="2"/>
        <v>6489537.7772752615</v>
      </c>
      <c r="R23" s="7">
        <f t="shared" si="3"/>
        <v>51337048.959939942</v>
      </c>
      <c r="S23" s="7">
        <f t="shared" si="4"/>
        <v>1676709.8583312286</v>
      </c>
      <c r="T23" s="7">
        <f t="shared" si="5"/>
        <v>18483605.527260032</v>
      </c>
      <c r="U23" s="7">
        <f t="shared" si="6"/>
        <v>370214177.82268286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16522009353.067642</v>
      </c>
      <c r="P24" s="7">
        <f>$X$4*N24*L24*I24/1000</f>
        <v>54485723.544931553</v>
      </c>
      <c r="Q24" s="7">
        <f t="shared" si="2"/>
        <v>5871851.717706318</v>
      </c>
      <c r="R24" s="7">
        <f t="shared" si="3"/>
        <v>46450694.866586119</v>
      </c>
      <c r="S24" s="7">
        <f t="shared" si="4"/>
        <v>1517117.5513013331</v>
      </c>
      <c r="T24" s="7">
        <f t="shared" si="5"/>
        <v>16724302.190628003</v>
      </c>
      <c r="U24" s="7">
        <f t="shared" si="6"/>
        <v>334976516.13641983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22527370954.545181</v>
      </c>
      <c r="P25" s="7">
        <f t="shared" si="1"/>
        <v>74290001.887426272</v>
      </c>
      <c r="Q25" s="7">
        <f t="shared" si="2"/>
        <v>8006131.6398113286</v>
      </c>
      <c r="R25" s="7">
        <f t="shared" si="3"/>
        <v>63334429.365983009</v>
      </c>
      <c r="S25" s="7">
        <f t="shared" si="4"/>
        <v>2068554.0801652423</v>
      </c>
      <c r="T25" s="7">
        <f t="shared" si="5"/>
        <v>22803192.478173826</v>
      </c>
      <c r="U25" s="7">
        <f t="shared" si="6"/>
        <v>456732597.03519213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9190067466.20261</v>
      </c>
      <c r="P26" s="7">
        <f t="shared" si="1"/>
        <v>30306693.612288445</v>
      </c>
      <c r="Q26" s="7">
        <f t="shared" si="2"/>
        <v>3266110.8152223318</v>
      </c>
      <c r="R26" s="7">
        <f t="shared" si="3"/>
        <v>25837354.921764277</v>
      </c>
      <c r="S26" s="7">
        <f>$AA$4*N26*L26*I26/1000</f>
        <v>843869.06899012649</v>
      </c>
      <c r="T26" s="7">
        <f t="shared" si="5"/>
        <v>9302589.1810486373</v>
      </c>
      <c r="U26" s="7">
        <f t="shared" si="6"/>
        <v>186324599.93830159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1275570112.5529106</v>
      </c>
      <c r="P27" s="7">
        <f t="shared" si="1"/>
        <v>4206531.9677252816</v>
      </c>
      <c r="Q27" s="7">
        <f t="shared" si="2"/>
        <v>453332.1823267212</v>
      </c>
      <c r="R27" s="7">
        <f t="shared" si="3"/>
        <v>3586193.2294652183</v>
      </c>
      <c r="S27" s="7">
        <f t="shared" si="4"/>
        <v>117127.99359420114</v>
      </c>
      <c r="T27" s="7">
        <f t="shared" si="5"/>
        <v>1291187.9888088403</v>
      </c>
      <c r="U27" s="7">
        <f t="shared" si="6"/>
        <v>25861626.34700245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829817179.06442356</v>
      </c>
      <c r="P28" s="7">
        <f t="shared" si="1"/>
        <v>2736543.0224105534</v>
      </c>
      <c r="Q28" s="7">
        <f t="shared" si="2"/>
        <v>294913.48928252229</v>
      </c>
      <c r="R28" s="7">
        <f t="shared" si="3"/>
        <v>2332984.0672566891</v>
      </c>
      <c r="S28" s="7">
        <f t="shared" si="4"/>
        <v>76197.161000653519</v>
      </c>
      <c r="T28" s="7">
        <f t="shared" si="5"/>
        <v>839977.32776196138</v>
      </c>
      <c r="U28" s="7">
        <f t="shared" si="6"/>
        <v>16824180.50571686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11751806783.535114</v>
      </c>
      <c r="P29" s="7">
        <f t="shared" si="1"/>
        <v>38754710.875542521</v>
      </c>
      <c r="Q29" s="7">
        <f t="shared" si="2"/>
        <v>4176542.0520864977</v>
      </c>
      <c r="R29" s="7">
        <f>$Z$4*N29*L29*I29/1000</f>
        <v>33039540.129040852</v>
      </c>
      <c r="S29" s="7">
        <f t="shared" si="4"/>
        <v>1079098.3075852639</v>
      </c>
      <c r="T29" s="7">
        <f t="shared" si="5"/>
        <v>11895694.024481451</v>
      </c>
      <c r="U29" s="7">
        <f t="shared" si="6"/>
        <v>238262744.59323162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20155989824.845222</v>
      </c>
      <c r="P30" s="7">
        <f t="shared" si="1"/>
        <v>66469741.415989771</v>
      </c>
      <c r="Q30" s="7">
        <f t="shared" si="2"/>
        <v>7163352.891645344</v>
      </c>
      <c r="R30" s="7">
        <f t="shared" si="3"/>
        <v>56667425.437213235</v>
      </c>
      <c r="S30" s="7">
        <f t="shared" si="4"/>
        <v>1850804.2982947575</v>
      </c>
      <c r="T30" s="7">
        <f t="shared" si="5"/>
        <v>20402776.537549071</v>
      </c>
      <c r="U30" s="7">
        <f t="shared" si="6"/>
        <v>408653881.4090538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17058372271.943165</v>
      </c>
      <c r="P31" s="7">
        <f t="shared" si="1"/>
        <v>56254523.034938999</v>
      </c>
      <c r="Q31" s="7">
        <f t="shared" si="2"/>
        <v>6062472.8134345124</v>
      </c>
      <c r="R31" s="7">
        <f t="shared" si="3"/>
        <v>47958648.878112733</v>
      </c>
      <c r="S31" s="7">
        <f t="shared" si="4"/>
        <v>1566368.5582886999</v>
      </c>
      <c r="T31" s="7">
        <f t="shared" si="5"/>
        <v>17267232.251217522</v>
      </c>
      <c r="U31" s="7">
        <f t="shared" si="6"/>
        <v>345851039.81633323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12598358297.32642</v>
      </c>
      <c r="P32" s="7">
        <f t="shared" si="1"/>
        <v>41546439.82093332</v>
      </c>
      <c r="Q32" s="7">
        <f t="shared" si="2"/>
        <v>4477402.852619783</v>
      </c>
      <c r="R32" s="7">
        <f t="shared" si="3"/>
        <v>35419571.83194419</v>
      </c>
      <c r="S32" s="7">
        <f t="shared" si="4"/>
        <v>1156832.0827095979</v>
      </c>
      <c r="T32" s="7">
        <f t="shared" si="5"/>
        <v>12752610.579485741</v>
      </c>
      <c r="U32" s="7">
        <f t="shared" si="6"/>
        <v>255426206.41920936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13338180478.254936</v>
      </c>
      <c r="P33" s="7">
        <f t="shared" si="1"/>
        <v>43986200.382804386</v>
      </c>
      <c r="Q33" s="7">
        <f t="shared" si="2"/>
        <v>4740332.5030666739</v>
      </c>
      <c r="R33" s="7">
        <f t="shared" si="3"/>
        <v>37499540.051757731</v>
      </c>
      <c r="S33" s="7">
        <f t="shared" si="4"/>
        <v>1224765.5399267906</v>
      </c>
      <c r="T33" s="7">
        <f t="shared" si="5"/>
        <v>13501491.024761645</v>
      </c>
      <c r="U33" s="7">
        <f t="shared" si="6"/>
        <v>270425777.68393981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25374248695.401264</v>
      </c>
      <c r="P34" s="7">
        <f t="shared" si="1"/>
        <v>83678338.998233199</v>
      </c>
      <c r="Q34" s="7">
        <f>$Y$4*N34*L34*I34/1000</f>
        <v>9017899.8573158141</v>
      </c>
      <c r="R34" s="7">
        <f t="shared" si="3"/>
        <v>71338265.124521017</v>
      </c>
      <c r="S34" s="7">
        <f t="shared" si="4"/>
        <v>2329965.8791036042</v>
      </c>
      <c r="T34" s="7">
        <f t="shared" si="5"/>
        <v>25684926.934340894</v>
      </c>
      <c r="U34" s="7">
        <f t="shared" si="6"/>
        <v>514451798.56325763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7850660821.367342</v>
      </c>
      <c r="P35" s="7">
        <f t="shared" si="1"/>
        <v>25889643.687837895</v>
      </c>
      <c r="Q35" s="7">
        <f t="shared" si="2"/>
        <v>2790091.4013534631</v>
      </c>
      <c r="R35" s="7">
        <f t="shared" si="3"/>
        <v>22071688.892167874</v>
      </c>
      <c r="S35" s="7">
        <f t="shared" si="4"/>
        <v>720879.34747469041</v>
      </c>
      <c r="T35" s="7">
        <f t="shared" si="5"/>
        <v>7946783.0556755736</v>
      </c>
      <c r="U35" s="7">
        <f t="shared" si="6"/>
        <v>159168715.80889428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2138382523.2337661</v>
      </c>
      <c r="P36" s="7">
        <f t="shared" si="1"/>
        <v>7051885.5488116229</v>
      </c>
      <c r="Q36" s="7">
        <f t="shared" si="2"/>
        <v>759972.03632087528</v>
      </c>
      <c r="R36" s="7">
        <f t="shared" si="3"/>
        <v>6011941.5243116124</v>
      </c>
      <c r="S36" s="7">
        <f t="shared" si="4"/>
        <v>196354.90987006563</v>
      </c>
      <c r="T36" s="7">
        <f t="shared" si="5"/>
        <v>2164564.536521038</v>
      </c>
      <c r="U36" s="7">
        <f t="shared" si="6"/>
        <v>43354770.748078354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997539430.17588425</v>
      </c>
      <c r="P37" s="7">
        <f t="shared" si="1"/>
        <v>3289651.78848784</v>
      </c>
      <c r="Q37" s="7">
        <f t="shared" si="2"/>
        <v>354521.26260118018</v>
      </c>
      <c r="R37" s="7">
        <f t="shared" si="3"/>
        <v>2804525.6904472653</v>
      </c>
      <c r="S37" s="7">
        <f t="shared" si="4"/>
        <v>91598.094716849606</v>
      </c>
      <c r="T37" s="7">
        <f t="shared" si="5"/>
        <v>1009753.1432658822</v>
      </c>
      <c r="U37" s="7">
        <f t="shared" si="6"/>
        <v>20224675.818076883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4365164997.6229753</v>
      </c>
      <c r="P38" s="7">
        <f t="shared" si="1"/>
        <v>14395293.466187133</v>
      </c>
      <c r="Q38" s="7">
        <f t="shared" si="2"/>
        <v>1551361.0385776076</v>
      </c>
      <c r="R38" s="7">
        <f t="shared" si="3"/>
        <v>12272414.511691317</v>
      </c>
      <c r="S38" s="7">
        <f t="shared" si="4"/>
        <v>400827.05987516372</v>
      </c>
      <c r="T38" s="7">
        <f t="shared" si="5"/>
        <v>4418611.3790477859</v>
      </c>
      <c r="U38" s="7">
        <f t="shared" si="6"/>
        <v>88501811.856975853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13708110307.884106</v>
      </c>
      <c r="P39" s="7">
        <f t="shared" si="1"/>
        <v>45206142.46112407</v>
      </c>
      <c r="Q39" s="7">
        <f t="shared" si="2"/>
        <v>4871803.988109475</v>
      </c>
      <c r="R39" s="7">
        <f t="shared" si="3"/>
        <v>38539576.84576682</v>
      </c>
      <c r="S39" s="7">
        <f t="shared" si="4"/>
        <v>1258733.9892411062</v>
      </c>
      <c r="T39" s="7">
        <f t="shared" si="5"/>
        <v>13875950.216003846</v>
      </c>
      <c r="U39" s="7">
        <f t="shared" si="6"/>
        <v>277925943.24468088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17862978067.420094</v>
      </c>
      <c r="P40" s="7">
        <f t="shared" si="1"/>
        <v>58907924.809394859</v>
      </c>
      <c r="Q40" s="7">
        <f t="shared" si="2"/>
        <v>6348426.2844250416</v>
      </c>
      <c r="R40" s="7">
        <f t="shared" si="3"/>
        <v>50220752.566284679</v>
      </c>
      <c r="S40" s="7">
        <f t="shared" si="4"/>
        <v>1640250.7083414826</v>
      </c>
      <c r="T40" s="7">
        <f t="shared" si="5"/>
        <v>18081689.511247359</v>
      </c>
      <c r="U40" s="7">
        <f t="shared" si="6"/>
        <v>362164070.54234439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17166737873.247257</v>
      </c>
      <c r="P41" s="7">
        <f>$X$4*N41*L41*I41/1000</f>
        <v>56611887.449173473</v>
      </c>
      <c r="Q41" s="7">
        <f t="shared" si="2"/>
        <v>6100985.4863522034</v>
      </c>
      <c r="R41" s="7">
        <f t="shared" si="3"/>
        <v>48263312.637383394</v>
      </c>
      <c r="S41" s="7">
        <f t="shared" si="4"/>
        <v>1576319.1249650975</v>
      </c>
      <c r="T41" s="7">
        <f t="shared" si="5"/>
        <v>17376924.66359606</v>
      </c>
      <c r="U41" s="7">
        <f t="shared" si="6"/>
        <v>348048105.00484407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22664744023.745522</v>
      </c>
      <c r="P42" s="7">
        <f t="shared" si="1"/>
        <v>74743026.14803651</v>
      </c>
      <c r="Q42" s="7">
        <f t="shared" si="2"/>
        <v>8054953.4432078302</v>
      </c>
      <c r="R42" s="7">
        <f t="shared" si="3"/>
        <v>63720645.980678648</v>
      </c>
      <c r="S42" s="7">
        <f t="shared" si="4"/>
        <v>2081168.2295647692</v>
      </c>
      <c r="T42" s="7">
        <f t="shared" si="5"/>
        <v>22942247.521241818</v>
      </c>
      <c r="U42" s="7">
        <f t="shared" si="6"/>
        <v>459517775.95310354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18999020031.596695</v>
      </c>
      <c r="P43" s="7">
        <f t="shared" si="1"/>
        <v>62654325.569304526</v>
      </c>
      <c r="Q43" s="7">
        <f t="shared" si="2"/>
        <v>6752170.7573997099</v>
      </c>
      <c r="R43" s="7">
        <f t="shared" si="3"/>
        <v>53414670.297835082</v>
      </c>
      <c r="S43" s="7">
        <f t="shared" si="4"/>
        <v>1744566.6644722761</v>
      </c>
      <c r="T43" s="7">
        <f t="shared" si="5"/>
        <v>19231640.991367806</v>
      </c>
      <c r="U43" s="7">
        <f t="shared" si="6"/>
        <v>385196824.68335295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1078196760.1914146</v>
      </c>
      <c r="P44" s="7">
        <f t="shared" si="1"/>
        <v>3555640.8029706664</v>
      </c>
      <c r="Q44" s="7">
        <f t="shared" si="2"/>
        <v>383186.53397807613</v>
      </c>
      <c r="R44" s="7">
        <f t="shared" si="3"/>
        <v>3031289.2120772363</v>
      </c>
      <c r="S44" s="7">
        <f t="shared" si="4"/>
        <v>99004.376143808433</v>
      </c>
      <c r="T44" s="7">
        <f t="shared" si="5"/>
        <v>1091398.0287179339</v>
      </c>
      <c r="U44" s="7">
        <f t="shared" si="6"/>
        <v>21859967.920393199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4689903515.0005341</v>
      </c>
      <c r="P47" s="7">
        <f t="shared" si="1"/>
        <v>15466205.16367624</v>
      </c>
      <c r="Q47" s="7">
        <f t="shared" si="2"/>
        <v>1666771.7238230307</v>
      </c>
      <c r="R47" s="7">
        <f t="shared" si="3"/>
        <v>13185398.487174412</v>
      </c>
      <c r="S47" s="7">
        <f t="shared" si="4"/>
        <v>430645.86058935127</v>
      </c>
      <c r="T47" s="7">
        <f t="shared" si="5"/>
        <v>4747325.9428457059</v>
      </c>
      <c r="U47" s="7">
        <f t="shared" si="6"/>
        <v>95085743.319661021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8760091251.4182148</v>
      </c>
      <c r="P48" s="7">
        <f t="shared" si="1"/>
        <v>28888732.59622784</v>
      </c>
      <c r="Q48" s="7">
        <f t="shared" si="2"/>
        <v>3113299.100775152</v>
      </c>
      <c r="R48" s="7">
        <f t="shared" si="3"/>
        <v>24628501.11191389</v>
      </c>
      <c r="S48" s="7">
        <f t="shared" si="4"/>
        <v>804386.9183538662</v>
      </c>
      <c r="T48" s="7">
        <f t="shared" si="5"/>
        <v>8867348.4063240178</v>
      </c>
      <c r="U48" s="7">
        <f t="shared" si="6"/>
        <v>177607020.17108893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14526142379.701159</v>
      </c>
      <c r="P49" s="7">
        <f t="shared" si="1"/>
        <v>47903820.955515906</v>
      </c>
      <c r="Q49" s="7">
        <f t="shared" si="2"/>
        <v>5162529.1004969701</v>
      </c>
      <c r="R49" s="7">
        <f>$Z$4*N49*L49*I49/1000</f>
        <v>40839427.750523768</v>
      </c>
      <c r="S49" s="7">
        <f t="shared" si="4"/>
        <v>1333848.9941512456</v>
      </c>
      <c r="T49" s="7">
        <f t="shared" si="5"/>
        <v>14703998.14155194</v>
      </c>
      <c r="U49" s="7">
        <f t="shared" si="6"/>
        <v>294511185.85345936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19675341591.345238</v>
      </c>
      <c r="P50" s="7">
        <f t="shared" si="1"/>
        <v>64884675.930720717</v>
      </c>
      <c r="Q50" s="7">
        <f t="shared" si="2"/>
        <v>6992532.5576788001</v>
      </c>
      <c r="R50" s="7">
        <f t="shared" si="3"/>
        <v>55316110.112583779</v>
      </c>
      <c r="S50" s="7">
        <f>$AA$4*N50*L50*I50/1000</f>
        <v>1806669.2384807756</v>
      </c>
      <c r="T50" s="7">
        <f t="shared" si="5"/>
        <v>19916243.324023634</v>
      </c>
      <c r="U50" s="7">
        <f t="shared" si="6"/>
        <v>398908948.61641765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11439013888.792055</v>
      </c>
      <c r="P51" s="7">
        <f t="shared" si="1"/>
        <v>37723193.048285931</v>
      </c>
      <c r="Q51" s="7">
        <f t="shared" si="2"/>
        <v>4065376.7902206732</v>
      </c>
      <c r="R51" s="7">
        <f t="shared" si="3"/>
        <v>32160140.5959902</v>
      </c>
      <c r="S51" s="7">
        <f t="shared" si="4"/>
        <v>1050376.4021319821</v>
      </c>
      <c r="T51" s="7">
        <f t="shared" si="5"/>
        <v>11579071.343609227</v>
      </c>
      <c r="U51" s="7">
        <f t="shared" si="6"/>
        <v>231921005.40678075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1440837262.7925351</v>
      </c>
      <c r="P52" s="7">
        <f t="shared" si="1"/>
        <v>4751544.3851975519</v>
      </c>
      <c r="Q52" s="7">
        <f t="shared" si="2"/>
        <v>512067.4232576185</v>
      </c>
      <c r="R52" s="7">
        <f t="shared" si="3"/>
        <v>4050832.4754069168</v>
      </c>
      <c r="S52" s="7">
        <f t="shared" si="4"/>
        <v>132303.49004406459</v>
      </c>
      <c r="T52" s="7">
        <f t="shared" si="5"/>
        <v>1458478.6435788798</v>
      </c>
      <c r="U52" s="7">
        <f t="shared" si="6"/>
        <v>29212345.562567163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5123470696.2689018</v>
      </c>
      <c r="P56" s="7">
        <f t="shared" si="1"/>
        <v>16896008.347533982</v>
      </c>
      <c r="Q56" s="7">
        <f t="shared" si="2"/>
        <v>1820859.6524561823</v>
      </c>
      <c r="R56" s="7">
        <f t="shared" si="3"/>
        <v>14404348.096201444</v>
      </c>
      <c r="S56" s="7">
        <f t="shared" si="4"/>
        <v>470457.74825471925</v>
      </c>
      <c r="T56" s="7">
        <f t="shared" si="5"/>
        <v>5186201.6512730625</v>
      </c>
      <c r="U56" s="7">
        <f t="shared" si="6"/>
        <v>103876128.36234955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6930615156.9566441</v>
      </c>
      <c r="P57" s="7">
        <f t="shared" si="1"/>
        <v>22855548.218663827</v>
      </c>
      <c r="Q57" s="7">
        <f t="shared" si="2"/>
        <v>2463111.0928757209</v>
      </c>
      <c r="R57" s="7">
        <f t="shared" si="3"/>
        <v>19485032.541381348</v>
      </c>
      <c r="S57" s="7">
        <f t="shared" si="4"/>
        <v>636397.04295299482</v>
      </c>
      <c r="T57" s="7">
        <f t="shared" si="5"/>
        <v>7015472.4994371645</v>
      </c>
      <c r="U57" s="7">
        <f t="shared" si="6"/>
        <v>140515192.21108258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11647004690.657028</v>
      </c>
      <c r="P58" s="7">
        <f t="shared" si="1"/>
        <v>38409098.07885047</v>
      </c>
      <c r="Q58" s="7">
        <f t="shared" si="2"/>
        <v>4139295.8348779865</v>
      </c>
      <c r="R58" s="7">
        <f t="shared" si="3"/>
        <v>32744894.97216979</v>
      </c>
      <c r="S58" s="7">
        <f t="shared" si="4"/>
        <v>1069474.956628321</v>
      </c>
      <c r="T58" s="7">
        <f t="shared" si="5"/>
        <v>11789608.751555614</v>
      </c>
      <c r="U58" s="7">
        <f t="shared" si="6"/>
        <v>236137927.98007616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16922951067.349834</v>
      </c>
      <c r="P59" s="7">
        <f t="shared" si="1"/>
        <v>55807935.567402922</v>
      </c>
      <c r="Q59" s="7">
        <f t="shared" si="2"/>
        <v>6014344.6944017289</v>
      </c>
      <c r="R59" s="7">
        <f t="shared" si="3"/>
        <v>47577919.820368774</v>
      </c>
      <c r="S59" s="7">
        <f t="shared" si="4"/>
        <v>1553933.6369715319</v>
      </c>
      <c r="T59" s="7">
        <f t="shared" si="5"/>
        <v>17130152.97107432</v>
      </c>
      <c r="U59" s="7">
        <f t="shared" si="6"/>
        <v>343105434.09996504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4784728623.535471</v>
      </c>
      <c r="P60" s="7">
        <f>$X$4*N60*L60*I60/1000</f>
        <v>15778916.198898686</v>
      </c>
      <c r="Q60" s="7">
        <f t="shared" si="2"/>
        <v>1700472.1633115956</v>
      </c>
      <c r="R60" s="7">
        <f t="shared" si="3"/>
        <v>13451993.916829549</v>
      </c>
      <c r="S60" s="7">
        <f t="shared" si="4"/>
        <v>439353.08459511038</v>
      </c>
      <c r="T60" s="7">
        <f t="shared" si="5"/>
        <v>4843312.0748292794</v>
      </c>
      <c r="U60" s="7">
        <f t="shared" si="6"/>
        <v>97008280.937241644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588927863.86545765</v>
      </c>
      <c r="P65" s="7">
        <f t="shared" si="1"/>
        <v>1942146.3874503011</v>
      </c>
      <c r="Q65" s="7">
        <f t="shared" si="2"/>
        <v>209302.45317900361</v>
      </c>
      <c r="R65" s="7">
        <f>$Z$4*N65*L65*I65/1000</f>
        <v>1655737.3814684066</v>
      </c>
      <c r="S65" s="7">
        <f>$AA$4*N65*L65*I65/1000</f>
        <v>54077.732291974338</v>
      </c>
      <c r="T65" s="7">
        <f t="shared" si="5"/>
        <v>596138.60235094256</v>
      </c>
      <c r="U65" s="7">
        <f t="shared" si="6"/>
        <v>11940254.957953181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798276246.14969814</v>
      </c>
      <c r="P66" s="7">
        <f t="shared" si="1"/>
        <v>2632528.4007978449</v>
      </c>
      <c r="Q66" s="7">
        <f t="shared" si="2"/>
        <v>283703.97613217396</v>
      </c>
      <c r="R66" s="7">
        <f t="shared" si="3"/>
        <v>2244308.5182165629</v>
      </c>
      <c r="S66" s="7">
        <f t="shared" si="4"/>
        <v>73300.945299113358</v>
      </c>
      <c r="T66" s="7">
        <f t="shared" si="5"/>
        <v>808050.21271392074</v>
      </c>
      <c r="U66" s="7">
        <f t="shared" si="6"/>
        <v>16184701.880708968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1470707502.9499974</v>
      </c>
      <c r="P67" s="7">
        <f t="shared" ref="P67:P77" si="8">$X$4*N67*L67*I67/1000</f>
        <v>4850049.4527508514</v>
      </c>
      <c r="Q67" s="7">
        <f t="shared" ref="Q67:Q70" si="9">$Y$4*N67*L67*I67/1000</f>
        <v>522683.17932147329</v>
      </c>
      <c r="R67" s="7">
        <f t="shared" ref="R67:R75" si="10">$Z$4*N67*L67*I67/1000</f>
        <v>4134810.9662487884</v>
      </c>
      <c r="S67" s="7">
        <f t="shared" ref="S67:S77" si="11">$AA$4*N67*L67*I67/1000</f>
        <v>135046.2959967835</v>
      </c>
      <c r="T67" s="7">
        <f t="shared" ref="T67:T82" si="12">L67*N67*I67*$AA$10*$AB$10/$AA$11</f>
        <v>1488714.6101749931</v>
      </c>
      <c r="U67" s="7">
        <f t="shared" ref="U67:U82" si="13">L67*N67*I67*$AA$9*$AB$9/$AA$11</f>
        <v>29817951.622355957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1611335689.365402</v>
      </c>
      <c r="P68" s="7">
        <f t="shared" si="8"/>
        <v>5313808.3288001623</v>
      </c>
      <c r="Q68" s="7">
        <f t="shared" si="9"/>
        <v>572661.83750495268</v>
      </c>
      <c r="R68" s="7">
        <f t="shared" si="10"/>
        <v>4530179.158896042</v>
      </c>
      <c r="S68" s="7">
        <f t="shared" si="11"/>
        <v>147959.34339067535</v>
      </c>
      <c r="T68" s="7">
        <f t="shared" si="12"/>
        <v>1631064.6255921263</v>
      </c>
      <c r="U68" s="7">
        <f t="shared" si="13"/>
        <v>32669126.618650761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723998706.86586022</v>
      </c>
      <c r="P69" s="7">
        <f t="shared" si="8"/>
        <v>2387578.4443771038</v>
      </c>
      <c r="Q69" s="7">
        <f t="shared" si="9"/>
        <v>257306.05519468081</v>
      </c>
      <c r="R69" s="7">
        <f t="shared" si="10"/>
        <v>2035481.4174091287</v>
      </c>
      <c r="S69" s="7">
        <f t="shared" si="11"/>
        <v>66480.481994263449</v>
      </c>
      <c r="T69" s="7">
        <f t="shared" si="12"/>
        <v>732863.23112995853</v>
      </c>
      <c r="U69" s="7">
        <f t="shared" si="13"/>
        <v>14678757.246204425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19962466.091805834</v>
      </c>
      <c r="P74" s="7">
        <f t="shared" si="8"/>
        <v>65831.54539561228</v>
      </c>
      <c r="Q74" s="7">
        <f t="shared" si="14"/>
        <v>7094.5753815991284</v>
      </c>
      <c r="R74" s="7">
        <f t="shared" si="10"/>
        <v>56123.344406827768</v>
      </c>
      <c r="S74" s="7">
        <f t="shared" si="11"/>
        <v>1833.034168420518</v>
      </c>
      <c r="T74" s="7">
        <f t="shared" si="12"/>
        <v>20206.883330902976</v>
      </c>
      <c r="U74" s="7">
        <f t="shared" si="13"/>
        <v>404730.27233112924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172897771.29992193</v>
      </c>
      <c r="P75" s="7">
        <f t="shared" si="8"/>
        <v>570176.42147946451</v>
      </c>
      <c r="Q75" s="7">
        <f t="shared" si="14"/>
        <v>61447.131138837132</v>
      </c>
      <c r="R75" s="7">
        <f t="shared" si="10"/>
        <v>486092.30549033132</v>
      </c>
      <c r="S75" s="7">
        <f t="shared" si="11"/>
        <v>15876.170858800122</v>
      </c>
      <c r="T75" s="7">
        <f t="shared" si="12"/>
        <v>175014.70393303598</v>
      </c>
      <c r="U75" s="7">
        <f t="shared" si="13"/>
        <v>3505426.7214202946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88996025.239250094</v>
      </c>
      <c r="P76" s="7">
        <f t="shared" si="8"/>
        <v>293488.08151371829</v>
      </c>
      <c r="Q76" s="7">
        <f t="shared" si="14"/>
        <v>31628.808125150936</v>
      </c>
      <c r="R76" s="7">
        <f>$Z$4*N76*L76*I76/1000</f>
        <v>250207.29164276001</v>
      </c>
      <c r="S76" s="7">
        <f t="shared" si="11"/>
        <v>8171.9740620685507</v>
      </c>
      <c r="T76" s="7">
        <f t="shared" si="12"/>
        <v>90085.678325174464</v>
      </c>
      <c r="U76" s="7">
        <f t="shared" si="13"/>
        <v>1804355.5022620643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10F0-15FF-1A48-B980-65107117763B}">
  <sheetPr>
    <outlinePr summaryBelow="0" summaryRight="0"/>
  </sheetPr>
  <dimension ref="A1:AD82"/>
  <sheetViews>
    <sheetView topLeftCell="R1" zoomScale="112" workbookViewId="0">
      <selection activeCell="W19" sqref="W19:X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18.664062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71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3541448165.775784</v>
      </c>
      <c r="P2" s="7">
        <f>$X$4*N2*L2*I2/1000</f>
        <v>11725920.954695927</v>
      </c>
      <c r="Q2" s="7">
        <f>$Y$4*N2*L2*I2/1000</f>
        <v>1261447.3151866607</v>
      </c>
      <c r="R2" s="7">
        <f>$Z$4*N2*L2*I2/1000</f>
        <v>9901188.0452048257</v>
      </c>
      <c r="S2" s="7">
        <f>$AA$4*N2*L2*I2/1000</f>
        <v>324577.74187156855</v>
      </c>
      <c r="T2" s="7">
        <f>L2*N2*I2*$AA$10*$AB$10/$AA$11</f>
        <v>5415401.2449089903</v>
      </c>
      <c r="U2" s="7">
        <f>L2*N2*I2*$AA$9*$AB$9/$AA$11</f>
        <v>72311227.96927996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7718806979.7178965</v>
      </c>
      <c r="P3" s="7">
        <f t="shared" ref="P3:P66" si="1">$X$4*N3*L3*I3/1000</f>
        <v>25557375.478034206</v>
      </c>
      <c r="Q3" s="7">
        <f t="shared" ref="Q3:Q66" si="2">$Y$4*N3*L3*I3/1000</f>
        <v>2749403.0366180027</v>
      </c>
      <c r="R3" s="7">
        <f t="shared" ref="R3:R66" si="3">$Z$4*N3*L3*I3/1000</f>
        <v>21580256.384773258</v>
      </c>
      <c r="S3" s="7">
        <f t="shared" ref="S3:S66" si="4">$AA$4*N3*L3*I3/1000</f>
        <v>707437.41603528964</v>
      </c>
      <c r="T3" s="7">
        <f t="shared" ref="T3:T66" si="5">L3*N3*I3*$AA$10*$AB$10/$AA$11</f>
        <v>11803204.500105893</v>
      </c>
      <c r="U3" s="7">
        <f>L3*N3*I3*$AA$9*$AB$9/$AA$11</f>
        <v>157606827.78170243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10044955361.670725</v>
      </c>
      <c r="P4" s="7">
        <f t="shared" si="1"/>
        <v>33259374.993166912</v>
      </c>
      <c r="Q4" s="7">
        <f t="shared" si="2"/>
        <v>3577966.2383887116</v>
      </c>
      <c r="R4" s="7">
        <f t="shared" si="3"/>
        <v>28083706.801848222</v>
      </c>
      <c r="S4" s="7">
        <f t="shared" si="4"/>
        <v>920631.55406301911</v>
      </c>
      <c r="T4" s="7">
        <f t="shared" si="5"/>
        <v>15360231.527977385</v>
      </c>
      <c r="U4" s="7">
        <f t="shared" ref="U4:U66" si="6">L4*N4*I4*$AA$9*$AB$9/$AA$11</f>
        <v>205103399.25867495</v>
      </c>
      <c r="V4" s="10"/>
      <c r="W4" s="19">
        <v>212.07924607794305</v>
      </c>
      <c r="X4" s="20">
        <v>0.70220552701403338</v>
      </c>
      <c r="Y4" s="20">
        <v>7.5541638066931413E-2</v>
      </c>
      <c r="Z4" s="21">
        <v>0.59293159114838989</v>
      </c>
      <c r="AA4" s="22">
        <v>1.9437303489298514E-2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10101447740.59988</v>
      </c>
      <c r="P5" s="7">
        <f t="shared" si="1"/>
        <v>33446424.228072464</v>
      </c>
      <c r="Q5" s="7">
        <f t="shared" si="2"/>
        <v>3598088.5602166485</v>
      </c>
      <c r="R5" s="7">
        <f t="shared" si="3"/>
        <v>28241648.310721342</v>
      </c>
      <c r="S5" s="7">
        <f t="shared" si="4"/>
        <v>925809.14467777906</v>
      </c>
      <c r="T5" s="7">
        <f t="shared" si="5"/>
        <v>15446616.781935722</v>
      </c>
      <c r="U5" s="7">
        <f t="shared" si="6"/>
        <v>206256891.58725131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2182592827.4930949</v>
      </c>
      <c r="P6" s="7">
        <f t="shared" si="1"/>
        <v>7226679.531497241</v>
      </c>
      <c r="Q6" s="7">
        <f t="shared" si="2"/>
        <v>777429.38298341818</v>
      </c>
      <c r="R6" s="7">
        <f t="shared" si="3"/>
        <v>6102097.5034913486</v>
      </c>
      <c r="S6" s="7">
        <f t="shared" si="4"/>
        <v>200037.10860966533</v>
      </c>
      <c r="T6" s="7">
        <f>L6*N6*I6*$AA$10*$AB$10/$AA$11</f>
        <v>3337509.2227409044</v>
      </c>
      <c r="U6" s="7">
        <f t="shared" si="6"/>
        <v>44565375.554041289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3639903070.7464991</v>
      </c>
      <c r="P7" s="7">
        <f t="shared" si="1"/>
        <v>12051910.318156172</v>
      </c>
      <c r="Q7" s="7">
        <f t="shared" si="2"/>
        <v>1296516.493028223</v>
      </c>
      <c r="R7" s="7">
        <f t="shared" si="3"/>
        <v>10176448.470447922</v>
      </c>
      <c r="S7" s="7">
        <f t="shared" si="4"/>
        <v>333601.24560103065</v>
      </c>
      <c r="T7" s="7">
        <f t="shared" si="5"/>
        <v>5565953.4455873286</v>
      </c>
      <c r="U7" s="7">
        <f t="shared" si="6"/>
        <v>74321534.133530036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3088361455.3543987</v>
      </c>
      <c r="P8" s="7">
        <f t="shared" si="1"/>
        <v>10225727.050019493</v>
      </c>
      <c r="Q8" s="7">
        <f t="shared" si="2"/>
        <v>1100059.9426617234</v>
      </c>
      <c r="R8" s="7">
        <f t="shared" si="3"/>
        <v>8634447.2909510694</v>
      </c>
      <c r="S8" s="7">
        <f t="shared" si="4"/>
        <v>283051.83087228239</v>
      </c>
      <c r="T8" s="7">
        <f t="shared" si="5"/>
        <v>4722564.2412844589</v>
      </c>
      <c r="U8" s="7">
        <f t="shared" si="6"/>
        <v>63059855.402612768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1543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780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11204842510.451422</v>
      </c>
      <c r="P11" s="7">
        <f t="shared" si="1"/>
        <v>37099822.286566935</v>
      </c>
      <c r="Q11" s="7">
        <f t="shared" si="2"/>
        <v>3991112.6297120503</v>
      </c>
      <c r="R11" s="7">
        <f t="shared" si="3"/>
        <v>31326521.671278462</v>
      </c>
      <c r="S11" s="7">
        <f t="shared" si="4"/>
        <v>1026936.5270442123</v>
      </c>
      <c r="T11" s="7">
        <f t="shared" si="5"/>
        <v>17133871.580135245</v>
      </c>
      <c r="U11" s="7">
        <f t="shared" si="6"/>
        <v>228786610.22436365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12853535619.186672</v>
      </c>
      <c r="P12" s="7">
        <f t="shared" si="1"/>
        <v>42558731.796639204</v>
      </c>
      <c r="Q12" s="7">
        <f t="shared" si="2"/>
        <v>4578369.4236076195</v>
      </c>
      <c r="R12" s="7">
        <f t="shared" si="3"/>
        <v>35935941.246065639</v>
      </c>
      <c r="S12" s="7">
        <f t="shared" si="4"/>
        <v>1178041.1207649226</v>
      </c>
      <c r="T12" s="7">
        <f t="shared" si="5"/>
        <v>19654968.683800444</v>
      </c>
      <c r="U12" s="7">
        <f t="shared" si="6"/>
        <v>262450528.95378536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23670182806.87542</v>
      </c>
      <c r="P13" s="7">
        <f t="shared" si="1"/>
        <v>78373218.972646758</v>
      </c>
      <c r="Q13" s="7">
        <f t="shared" si="2"/>
        <v>8431208.6903493218</v>
      </c>
      <c r="R13" s="7">
        <f t="shared" si="3"/>
        <v>66177145.637795478</v>
      </c>
      <c r="S13" s="7">
        <f t="shared" si="4"/>
        <v>2169399.1061026487</v>
      </c>
      <c r="T13" s="7">
        <f t="shared" si="5"/>
        <v>36195231.848465256</v>
      </c>
      <c r="U13" s="7">
        <f t="shared" si="6"/>
        <v>483310754.49965101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26436814628.081211</v>
      </c>
      <c r="P14" s="7">
        <f t="shared" si="1"/>
        <v>87533682.299405351</v>
      </c>
      <c r="Q14" s="7">
        <f t="shared" si="2"/>
        <v>9416670.038251197</v>
      </c>
      <c r="R14" s="7">
        <f t="shared" si="3"/>
        <v>73912100.557742879</v>
      </c>
      <c r="S14" s="7">
        <f t="shared" si="4"/>
        <v>2422964.0510297166</v>
      </c>
      <c r="T14" s="7">
        <f t="shared" si="5"/>
        <v>40425823.60286431</v>
      </c>
      <c r="U14" s="7">
        <f t="shared" si="6"/>
        <v>539801358.05093908</v>
      </c>
      <c r="V14" s="10"/>
      <c r="W14" s="51" t="s">
        <v>102</v>
      </c>
      <c r="X14" s="52"/>
      <c r="Y14" s="51" t="s">
        <v>89</v>
      </c>
      <c r="Z14" s="52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22529425182.27438</v>
      </c>
      <c r="P15" s="7">
        <f t="shared" si="1"/>
        <v>74596110.538925454</v>
      </c>
      <c r="Q15" s="7">
        <f t="shared" si="2"/>
        <v>8024876.1462962665</v>
      </c>
      <c r="R15" s="7">
        <f t="shared" si="3"/>
        <v>62987813.131300397</v>
      </c>
      <c r="S15" s="7">
        <f t="shared" si="4"/>
        <v>2064847.375713374</v>
      </c>
      <c r="T15" s="7">
        <f t="shared" si="5"/>
        <v>34450843.685423873</v>
      </c>
      <c r="U15" s="7">
        <f t="shared" si="6"/>
        <v>460018140.63411665</v>
      </c>
      <c r="V15" s="10"/>
      <c r="W15" s="57">
        <f>SUM(O2:O82)/1000</f>
        <v>597093518.49289882</v>
      </c>
      <c r="X15" s="58"/>
      <c r="Y15" s="57">
        <f>100*(caso_base!W15-W15)/caso_base!W15</f>
        <v>2.0248832581565916</v>
      </c>
      <c r="Z15" s="58"/>
      <c r="AB15" s="61">
        <f>AC16*SUM(T2:U82)/1000</f>
        <v>1572579.2730757585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18822701366.567307</v>
      </c>
      <c r="P16" s="7">
        <f t="shared" si="1"/>
        <v>62322953.223251842</v>
      </c>
      <c r="Q16" s="7">
        <f t="shared" si="2"/>
        <v>6704558.4156433158</v>
      </c>
      <c r="R16" s="7">
        <f t="shared" si="3"/>
        <v>52624547.085045792</v>
      </c>
      <c r="S16" s="7">
        <f t="shared" si="4"/>
        <v>1725121.9330341325</v>
      </c>
      <c r="T16" s="7">
        <f t="shared" si="5"/>
        <v>28782711.377262123</v>
      </c>
      <c r="U16" s="7">
        <f t="shared" si="6"/>
        <v>384332223.93849915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4434520757.0157471</v>
      </c>
      <c r="P17" s="7">
        <f t="shared" si="1"/>
        <v>14682931.228878854</v>
      </c>
      <c r="Q17" s="7">
        <f t="shared" si="2"/>
        <v>1579555.6058496309</v>
      </c>
      <c r="R17" s="7">
        <f t="shared" si="3"/>
        <v>12398042.227439683</v>
      </c>
      <c r="S17" s="7">
        <f t="shared" si="4"/>
        <v>406428.85797524278</v>
      </c>
      <c r="T17" s="7">
        <f t="shared" si="5"/>
        <v>6781042.134173722</v>
      </c>
      <c r="U17" s="7">
        <f t="shared" si="6"/>
        <v>90546473.189683154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870464768.1149224</v>
      </c>
      <c r="P18" s="7">
        <f t="shared" si="1"/>
        <v>2882154.5839362494</v>
      </c>
      <c r="Q18" s="7">
        <f t="shared" si="2"/>
        <v>310055.48953520029</v>
      </c>
      <c r="R18" s="7">
        <f t="shared" si="3"/>
        <v>2433647.1839743778</v>
      </c>
      <c r="S18" s="7">
        <f t="shared" si="4"/>
        <v>79779.083467570308</v>
      </c>
      <c r="T18" s="7">
        <f t="shared" si="5"/>
        <v>1331070.1634584966</v>
      </c>
      <c r="U18" s="7">
        <f t="shared" si="6"/>
        <v>17773626.307642445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13042739565.770666</v>
      </c>
      <c r="P20" s="7">
        <f t="shared" si="1"/>
        <v>43185196.005095139</v>
      </c>
      <c r="Q20" s="7">
        <f t="shared" si="2"/>
        <v>4645762.9867120003</v>
      </c>
      <c r="R20" s="7">
        <f t="shared" si="3"/>
        <v>36464918.02797278</v>
      </c>
      <c r="S20" s="7">
        <f t="shared" si="4"/>
        <v>1195381.877105477</v>
      </c>
      <c r="T20" s="7">
        <f t="shared" si="5"/>
        <v>19944289.673381612</v>
      </c>
      <c r="U20" s="7">
        <f t="shared" si="6"/>
        <v>266313798.74447155</v>
      </c>
      <c r="V20" s="10"/>
      <c r="W20" s="57">
        <f>100*AB15/(AB15+W15)</f>
        <v>0.26268052908693318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19878134217.347897</v>
      </c>
      <c r="P21" s="7">
        <f t="shared" si="1"/>
        <v>65817546.84764605</v>
      </c>
      <c r="Q21" s="7">
        <f t="shared" si="2"/>
        <v>7080498.6733162189</v>
      </c>
      <c r="R21" s="7">
        <f t="shared" si="3"/>
        <v>55575328.413896911</v>
      </c>
      <c r="S21" s="7">
        <f t="shared" si="4"/>
        <v>1821853.5511089077</v>
      </c>
      <c r="T21" s="7">
        <f t="shared" si="5"/>
        <v>30396625.264035903</v>
      </c>
      <c r="U21" s="7">
        <f t="shared" si="6"/>
        <v>405882629.84775633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18633982152.48737</v>
      </c>
      <c r="P22" s="7">
        <f t="shared" si="1"/>
        <v>61698093.989586085</v>
      </c>
      <c r="Q22" s="7">
        <f t="shared" si="2"/>
        <v>6637337.5119955214</v>
      </c>
      <c r="R22" s="7">
        <f t="shared" si="3"/>
        <v>52096925.519267656</v>
      </c>
      <c r="S22" s="7">
        <f t="shared" si="4"/>
        <v>1707825.6029774637</v>
      </c>
      <c r="T22" s="7">
        <f t="shared" si="5"/>
        <v>28494131.615812235</v>
      </c>
      <c r="U22" s="7">
        <f t="shared" si="6"/>
        <v>380478851.68152356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18131268930.342651</v>
      </c>
      <c r="P23" s="7">
        <f t="shared" si="1"/>
        <v>60033584.097074874</v>
      </c>
      <c r="Q23" s="7">
        <f t="shared" si="2"/>
        <v>6458273.4075109158</v>
      </c>
      <c r="R23" s="7">
        <f t="shared" si="3"/>
        <v>50691438.861756362</v>
      </c>
      <c r="S23" s="7">
        <f t="shared" si="4"/>
        <v>1661751.3658815862</v>
      </c>
      <c r="T23" s="7">
        <f t="shared" si="5"/>
        <v>27725408.290890053</v>
      </c>
      <c r="U23" s="7">
        <f t="shared" si="6"/>
        <v>370214177.82268286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16405501634.590744</v>
      </c>
      <c r="P24" s="7">
        <f>$X$4*N24*L24*I24/1000</f>
        <v>54319477.90409229</v>
      </c>
      <c r="Q24" s="7">
        <f t="shared" si="2"/>
        <v>5843563.1477643065</v>
      </c>
      <c r="R24" s="7">
        <f t="shared" si="3"/>
        <v>45866535.116832808</v>
      </c>
      <c r="S24" s="7">
        <f t="shared" si="4"/>
        <v>1503582.835486549</v>
      </c>
      <c r="T24" s="7">
        <f t="shared" si="5"/>
        <v>25086453.285942003</v>
      </c>
      <c r="U24" s="7">
        <f t="shared" si="6"/>
        <v>334976516.13641983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22368515422.078758</v>
      </c>
      <c r="P25" s="7">
        <f t="shared" si="1"/>
        <v>74063329.868258908</v>
      </c>
      <c r="Q25" s="7">
        <f t="shared" si="2"/>
        <v>7967560.840386197</v>
      </c>
      <c r="R25" s="7">
        <f t="shared" si="3"/>
        <v>62537941.293727808</v>
      </c>
      <c r="S25" s="7">
        <f t="shared" si="4"/>
        <v>2050099.8136527138</v>
      </c>
      <c r="T25" s="7">
        <f t="shared" si="5"/>
        <v>34204788.717260733</v>
      </c>
      <c r="U25" s="7">
        <f t="shared" si="6"/>
        <v>456732597.03519213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9125262164.9674301</v>
      </c>
      <c r="P26" s="7">
        <f t="shared" si="1"/>
        <v>30214222.495572165</v>
      </c>
      <c r="Q26" s="7">
        <f t="shared" si="2"/>
        <v>3250375.8122493899</v>
      </c>
      <c r="R26" s="7">
        <f t="shared" si="3"/>
        <v>25512426.676261485</v>
      </c>
      <c r="S26" s="7">
        <f>$AA$4*N26*L26*I26/1000</f>
        <v>836340.6292697693</v>
      </c>
      <c r="T26" s="7">
        <f t="shared" si="5"/>
        <v>13953883.771572957</v>
      </c>
      <c r="U26" s="7">
        <f t="shared" si="6"/>
        <v>186324599.93830159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1266575216.0851116</v>
      </c>
      <c r="P27" s="7">
        <f t="shared" si="1"/>
        <v>4193697.0899410374</v>
      </c>
      <c r="Q27" s="7">
        <f t="shared" si="2"/>
        <v>451148.18317905127</v>
      </c>
      <c r="R27" s="7">
        <f t="shared" si="3"/>
        <v>3541093.5868116831</v>
      </c>
      <c r="S27" s="7">
        <f t="shared" si="4"/>
        <v>116083.0553783763</v>
      </c>
      <c r="T27" s="7">
        <f t="shared" si="5"/>
        <v>1936781.9832132608</v>
      </c>
      <c r="U27" s="7">
        <f t="shared" si="6"/>
        <v>25861626.34700245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823965584.12704515</v>
      </c>
      <c r="P28" s="7">
        <f t="shared" si="1"/>
        <v>2728193.3425523113</v>
      </c>
      <c r="Q28" s="7">
        <f t="shared" si="2"/>
        <v>293492.69712538138</v>
      </c>
      <c r="R28" s="7">
        <f t="shared" si="3"/>
        <v>2303644.6700136252</v>
      </c>
      <c r="S28" s="7">
        <f t="shared" si="4"/>
        <v>75517.380505626905</v>
      </c>
      <c r="T28" s="7">
        <f t="shared" si="5"/>
        <v>1259965.9916429422</v>
      </c>
      <c r="U28" s="7">
        <f t="shared" si="6"/>
        <v>16824180.50571686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11668936948.088814</v>
      </c>
      <c r="P29" s="7">
        <f t="shared" si="1"/>
        <v>38636463.35443303</v>
      </c>
      <c r="Q29" s="7">
        <f t="shared" si="2"/>
        <v>4156420.9033183958</v>
      </c>
      <c r="R29" s="7">
        <f>$Z$4*N29*L29*I29/1000</f>
        <v>32624037.851859018</v>
      </c>
      <c r="S29" s="7">
        <f t="shared" si="4"/>
        <v>1069471.3087301962</v>
      </c>
      <c r="T29" s="7">
        <f t="shared" si="5"/>
        <v>17843541.036722176</v>
      </c>
      <c r="U29" s="7">
        <f t="shared" si="6"/>
        <v>238262744.59323162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20013856483.920792</v>
      </c>
      <c r="P30" s="7">
        <f t="shared" si="1"/>
        <v>66266930.403504834</v>
      </c>
      <c r="Q30" s="7">
        <f t="shared" si="2"/>
        <v>7128842.3115018504</v>
      </c>
      <c r="R30" s="7">
        <f t="shared" si="3"/>
        <v>55954781.005140826</v>
      </c>
      <c r="S30" s="7">
        <f t="shared" si="4"/>
        <v>1834292.6508059301</v>
      </c>
      <c r="T30" s="7">
        <f t="shared" si="5"/>
        <v>30604164.806323603</v>
      </c>
      <c r="U30" s="7">
        <f t="shared" si="6"/>
        <v>408653881.4090538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16938082300.435274</v>
      </c>
      <c r="P31" s="7">
        <f t="shared" si="1"/>
        <v>56082880.472014457</v>
      </c>
      <c r="Q31" s="7">
        <f t="shared" si="2"/>
        <v>6033265.8963580402</v>
      </c>
      <c r="R31" s="7">
        <f t="shared" si="3"/>
        <v>47355525.234696627</v>
      </c>
      <c r="S31" s="7">
        <f t="shared" si="4"/>
        <v>1552394.4576796428</v>
      </c>
      <c r="T31" s="7">
        <f t="shared" si="5"/>
        <v>25900848.376826283</v>
      </c>
      <c r="U31" s="7">
        <f t="shared" si="6"/>
        <v>345851039.81633323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12509518861.976299</v>
      </c>
      <c r="P32" s="7">
        <f t="shared" si="1"/>
        <v>41419674.237891629</v>
      </c>
      <c r="Q32" s="7">
        <f t="shared" si="2"/>
        <v>4455832.259586419</v>
      </c>
      <c r="R32" s="7">
        <f t="shared" si="3"/>
        <v>34974138.490696125</v>
      </c>
      <c r="S32" s="7">
        <f t="shared" si="4"/>
        <v>1146511.5947082106</v>
      </c>
      <c r="T32" s="7">
        <f t="shared" si="5"/>
        <v>19128915.869228609</v>
      </c>
      <c r="U32" s="7">
        <f t="shared" si="6"/>
        <v>255426206.41920936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13244124062.782322</v>
      </c>
      <c r="P33" s="7">
        <f t="shared" si="1"/>
        <v>43851990.656018004</v>
      </c>
      <c r="Q33" s="7">
        <f t="shared" si="2"/>
        <v>4717495.2050543576</v>
      </c>
      <c r="R33" s="7">
        <f t="shared" si="3"/>
        <v>37027949.217747264</v>
      </c>
      <c r="S33" s="7">
        <f t="shared" si="4"/>
        <v>1213838.9947105476</v>
      </c>
      <c r="T33" s="7">
        <f t="shared" si="5"/>
        <v>20252236.537142467</v>
      </c>
      <c r="U33" s="7">
        <f t="shared" si="6"/>
        <v>270425777.68393981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25195317927.333542</v>
      </c>
      <c r="P34" s="7">
        <f t="shared" si="1"/>
        <v>83423021.491443485</v>
      </c>
      <c r="Q34" s="7">
        <f>$Y$4*N34*L34*I34/1000</f>
        <v>8974454.7052397691</v>
      </c>
      <c r="R34" s="7">
        <f t="shared" si="3"/>
        <v>70441121.535546362</v>
      </c>
      <c r="S34" s="7">
        <f t="shared" si="4"/>
        <v>2309179.4700315045</v>
      </c>
      <c r="T34" s="7">
        <f t="shared" si="5"/>
        <v>38527390.401511341</v>
      </c>
      <c r="U34" s="7">
        <f t="shared" si="6"/>
        <v>514451798.56325763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7795300570.6080341</v>
      </c>
      <c r="P35" s="7">
        <f t="shared" si="1"/>
        <v>25810649.776663434</v>
      </c>
      <c r="Q35" s="7">
        <f t="shared" si="2"/>
        <v>2776649.6968373586</v>
      </c>
      <c r="R35" s="7">
        <f t="shared" si="3"/>
        <v>21794117.323068343</v>
      </c>
      <c r="S35" s="7">
        <f t="shared" si="4"/>
        <v>714448.14041598374</v>
      </c>
      <c r="T35" s="7">
        <f t="shared" si="5"/>
        <v>11920174.58351336</v>
      </c>
      <c r="U35" s="7">
        <f t="shared" si="6"/>
        <v>159168715.80889428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2123303360.4219759</v>
      </c>
      <c r="P36" s="7">
        <f t="shared" si="1"/>
        <v>7030368.9907866465</v>
      </c>
      <c r="Q36" s="7">
        <f t="shared" si="2"/>
        <v>756310.75140821154</v>
      </c>
      <c r="R36" s="7">
        <f t="shared" si="3"/>
        <v>5936335.8898542533</v>
      </c>
      <c r="S36" s="7">
        <f t="shared" si="4"/>
        <v>194603.16169363112</v>
      </c>
      <c r="T36" s="7">
        <f t="shared" si="5"/>
        <v>3246846.8047815575</v>
      </c>
      <c r="U36" s="7">
        <f t="shared" si="6"/>
        <v>43354770.748078354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990505113.67012858</v>
      </c>
      <c r="P37" s="7">
        <f t="shared" si="1"/>
        <v>3279614.4753325116</v>
      </c>
      <c r="Q37" s="7">
        <f t="shared" si="2"/>
        <v>352813.30061317876</v>
      </c>
      <c r="R37" s="7">
        <f t="shared" si="3"/>
        <v>2769256.2282742271</v>
      </c>
      <c r="S37" s="7">
        <f t="shared" si="4"/>
        <v>90780.917313487007</v>
      </c>
      <c r="T37" s="7">
        <f t="shared" si="5"/>
        <v>1514629.7148988233</v>
      </c>
      <c r="U37" s="7">
        <f t="shared" si="6"/>
        <v>20224675.818076883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4334383304.925663</v>
      </c>
      <c r="P38" s="7">
        <f t="shared" si="1"/>
        <v>14351370.863500539</v>
      </c>
      <c r="Q38" s="7">
        <f t="shared" si="2"/>
        <v>1543887.1125735196</v>
      </c>
      <c r="R38" s="7">
        <f t="shared" si="3"/>
        <v>12118077.733509436</v>
      </c>
      <c r="S38" s="7">
        <f t="shared" si="4"/>
        <v>397251.14689358074</v>
      </c>
      <c r="T38" s="7">
        <f t="shared" si="5"/>
        <v>6627917.0685716784</v>
      </c>
      <c r="U38" s="7">
        <f t="shared" si="6"/>
        <v>88501811.856975853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13611445270.207882</v>
      </c>
      <c r="P39" s="7">
        <f t="shared" si="1"/>
        <v>45068210.473910518</v>
      </c>
      <c r="Q39" s="7">
        <f t="shared" si="2"/>
        <v>4848333.3055229532</v>
      </c>
      <c r="R39" s="7">
        <f t="shared" si="3"/>
        <v>38054906.602824636</v>
      </c>
      <c r="S39" s="7">
        <f t="shared" si="4"/>
        <v>1247504.4000664412</v>
      </c>
      <c r="T39" s="7">
        <f t="shared" si="5"/>
        <v>20813925.324005768</v>
      </c>
      <c r="U39" s="7">
        <f t="shared" si="6"/>
        <v>277925943.24468088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17737014283.272285</v>
      </c>
      <c r="P40" s="7">
        <f t="shared" si="1"/>
        <v>58728186.245358489</v>
      </c>
      <c r="Q40" s="7">
        <f t="shared" si="2"/>
        <v>6317841.7414899524</v>
      </c>
      <c r="R40" s="7">
        <f t="shared" si="3"/>
        <v>49589180.910880946</v>
      </c>
      <c r="S40" s="7">
        <f t="shared" si="4"/>
        <v>1625617.4802285011</v>
      </c>
      <c r="T40" s="7">
        <f t="shared" si="5"/>
        <v>27122534.266871039</v>
      </c>
      <c r="U40" s="7">
        <f t="shared" si="6"/>
        <v>362164070.54234439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17045683743.536844</v>
      </c>
      <c r="P41" s="7">
        <f>$X$4*N41*L41*I41/1000</f>
        <v>56439154.503811248</v>
      </c>
      <c r="Q41" s="7">
        <f t="shared" si="2"/>
        <v>6071593.0284116454</v>
      </c>
      <c r="R41" s="7">
        <f t="shared" si="3"/>
        <v>47656357.570005052</v>
      </c>
      <c r="S41" s="7">
        <f t="shared" si="4"/>
        <v>1562256.2520047843</v>
      </c>
      <c r="T41" s="7">
        <f t="shared" si="5"/>
        <v>26065386.995394096</v>
      </c>
      <c r="U41" s="7">
        <f t="shared" si="6"/>
        <v>348048105.00484407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22504919782.054295</v>
      </c>
      <c r="P42" s="7">
        <f t="shared" si="1"/>
        <v>74514971.871212974</v>
      </c>
      <c r="Q42" s="7">
        <f t="shared" si="2"/>
        <v>8016147.4370597657</v>
      </c>
      <c r="R42" s="7">
        <f t="shared" si="3"/>
        <v>62919300.883105777</v>
      </c>
      <c r="S42" s="7">
        <f t="shared" si="4"/>
        <v>2062601.4279838665</v>
      </c>
      <c r="T42" s="7">
        <f t="shared" si="5"/>
        <v>34413371.281862728</v>
      </c>
      <c r="U42" s="7">
        <f t="shared" si="6"/>
        <v>459517775.95310354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18865045257.107952</v>
      </c>
      <c r="P43" s="7">
        <f t="shared" si="1"/>
        <v>62463156.069701001</v>
      </c>
      <c r="Q43" s="7">
        <f t="shared" si="2"/>
        <v>6719641.1119123874</v>
      </c>
      <c r="R43" s="7">
        <f t="shared" si="3"/>
        <v>52742932.221064478</v>
      </c>
      <c r="S43" s="7">
        <f t="shared" si="4"/>
        <v>1729002.7986378027</v>
      </c>
      <c r="T43" s="7">
        <f t="shared" si="5"/>
        <v>28847461.48705171</v>
      </c>
      <c r="U43" s="7">
        <f t="shared" si="6"/>
        <v>385196824.68335295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1070593675.0027624</v>
      </c>
      <c r="P44" s="7">
        <f t="shared" si="1"/>
        <v>3544791.9099868624</v>
      </c>
      <c r="Q44" s="7">
        <f t="shared" si="2"/>
        <v>381340.47253299755</v>
      </c>
      <c r="R44" s="7">
        <f t="shared" si="3"/>
        <v>2993167.9923055433</v>
      </c>
      <c r="S44" s="7">
        <f t="shared" si="4"/>
        <v>98121.124813430608</v>
      </c>
      <c r="T44" s="7">
        <f t="shared" si="5"/>
        <v>1637097.043076901</v>
      </c>
      <c r="U44" s="7">
        <f t="shared" si="6"/>
        <v>21859967.920393199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4656831874.2132092</v>
      </c>
      <c r="P47" s="7">
        <f t="shared" si="1"/>
        <v>15419015.018781375</v>
      </c>
      <c r="Q47" s="7">
        <f t="shared" si="2"/>
        <v>1658741.7886759024</v>
      </c>
      <c r="R47" s="7">
        <f t="shared" si="3"/>
        <v>13019580.104849065</v>
      </c>
      <c r="S47" s="7">
        <f t="shared" si="4"/>
        <v>426803.92405985139</v>
      </c>
      <c r="T47" s="7">
        <f t="shared" si="5"/>
        <v>7120988.9142685579</v>
      </c>
      <c r="U47" s="7">
        <f t="shared" si="6"/>
        <v>95085743.319661021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8698317999.5369205</v>
      </c>
      <c r="P48" s="7">
        <f t="shared" si="1"/>
        <v>28800587.930964589</v>
      </c>
      <c r="Q48" s="7">
        <f t="shared" si="2"/>
        <v>3098300.2922907504</v>
      </c>
      <c r="R48" s="7">
        <f t="shared" si="3"/>
        <v>24318775.302910246</v>
      </c>
      <c r="S48" s="7">
        <f t="shared" si="4"/>
        <v>797210.71217543853</v>
      </c>
      <c r="T48" s="7">
        <f t="shared" si="5"/>
        <v>13301022.60948603</v>
      </c>
      <c r="U48" s="7">
        <f t="shared" si="6"/>
        <v>177607020.17108893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14423708851.746809</v>
      </c>
      <c r="P49" s="7">
        <f t="shared" si="1"/>
        <v>47757657.871036887</v>
      </c>
      <c r="Q49" s="7">
        <f t="shared" si="2"/>
        <v>5137657.8039182927</v>
      </c>
      <c r="R49" s="7">
        <f>$Z$4*N49*L49*I49/1000</f>
        <v>40325834.790002182</v>
      </c>
      <c r="S49" s="7">
        <f t="shared" si="4"/>
        <v>1321949.2787599184</v>
      </c>
      <c r="T49" s="7">
        <f t="shared" si="5"/>
        <v>22055997.212327909</v>
      </c>
      <c r="U49" s="7">
        <f t="shared" si="6"/>
        <v>294511185.85345936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19536597622.008629</v>
      </c>
      <c r="P50" s="7">
        <f t="shared" si="1"/>
        <v>64686701.235168494</v>
      </c>
      <c r="Q50" s="7">
        <f t="shared" si="2"/>
        <v>6958844.9313831264</v>
      </c>
      <c r="R50" s="7">
        <f t="shared" si="3"/>
        <v>54620459.700173318</v>
      </c>
      <c r="S50" s="7">
        <f>$AA$4*N50*L50*I50/1000</f>
        <v>1790551.33470122</v>
      </c>
      <c r="T50" s="7">
        <f t="shared" si="5"/>
        <v>29874364.986035459</v>
      </c>
      <c r="U50" s="7">
        <f t="shared" si="6"/>
        <v>398908948.61641765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11358349764.875357</v>
      </c>
      <c r="P51" s="7">
        <f t="shared" si="1"/>
        <v>37608092.871674642</v>
      </c>
      <c r="Q51" s="7">
        <f t="shared" si="2"/>
        <v>4045791.1976002054</v>
      </c>
      <c r="R51" s="7">
        <f t="shared" si="3"/>
        <v>31755697.568032425</v>
      </c>
      <c r="S51" s="7">
        <f t="shared" si="4"/>
        <v>1041005.6410533712</v>
      </c>
      <c r="T51" s="7">
        <f t="shared" si="5"/>
        <v>17368607.015413839</v>
      </c>
      <c r="U51" s="7">
        <f t="shared" si="6"/>
        <v>231921005.40678075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1430676957.3116958</v>
      </c>
      <c r="P52" s="7">
        <f t="shared" si="1"/>
        <v>4737046.5775169414</v>
      </c>
      <c r="Q52" s="7">
        <f t="shared" si="2"/>
        <v>509600.45784121187</v>
      </c>
      <c r="R52" s="7">
        <f t="shared" si="3"/>
        <v>3999889.5714972382</v>
      </c>
      <c r="S52" s="7">
        <f t="shared" si="4"/>
        <v>131123.16612156131</v>
      </c>
      <c r="T52" s="7">
        <f t="shared" si="5"/>
        <v>2187717.9653683198</v>
      </c>
      <c r="U52" s="7">
        <f t="shared" si="6"/>
        <v>29212345.562567163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5087341683.8255892</v>
      </c>
      <c r="P56" s="7">
        <f t="shared" si="1"/>
        <v>16844455.61862427</v>
      </c>
      <c r="Q56" s="7">
        <f t="shared" si="2"/>
        <v>1812087.3744577835</v>
      </c>
      <c r="R56" s="7">
        <f t="shared" si="3"/>
        <v>14223200.313516937</v>
      </c>
      <c r="S56" s="7">
        <f t="shared" si="4"/>
        <v>466260.63648837717</v>
      </c>
      <c r="T56" s="7">
        <f t="shared" si="5"/>
        <v>7779302.4769095937</v>
      </c>
      <c r="U56" s="7">
        <f t="shared" si="6"/>
        <v>103876128.36234955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6881742762.4238043</v>
      </c>
      <c r="P57" s="7">
        <f t="shared" si="1"/>
        <v>22785811.872826163</v>
      </c>
      <c r="Q57" s="7">
        <f t="shared" si="2"/>
        <v>2451244.6674658884</v>
      </c>
      <c r="R57" s="7">
        <f t="shared" si="3"/>
        <v>19239990.529286578</v>
      </c>
      <c r="S57" s="7">
        <f t="shared" si="4"/>
        <v>630719.5309405938</v>
      </c>
      <c r="T57" s="7">
        <f t="shared" si="5"/>
        <v>10523208.749155747</v>
      </c>
      <c r="U57" s="7">
        <f t="shared" si="6"/>
        <v>140515192.21108258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11564873884.736246</v>
      </c>
      <c r="P58" s="7">
        <f t="shared" si="1"/>
        <v>38291905.083901793</v>
      </c>
      <c r="Q58" s="7">
        <f t="shared" si="2"/>
        <v>4119354.1256242376</v>
      </c>
      <c r="R58" s="7">
        <f t="shared" si="3"/>
        <v>32333098.125909895</v>
      </c>
      <c r="S58" s="7">
        <f t="shared" si="4"/>
        <v>1059933.8109230481</v>
      </c>
      <c r="T58" s="7">
        <f t="shared" si="5"/>
        <v>17684413.127333421</v>
      </c>
      <c r="U58" s="7">
        <f t="shared" si="6"/>
        <v>236137927.98007616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16803616041.166292</v>
      </c>
      <c r="P59" s="7">
        <f t="shared" si="1"/>
        <v>55637655.622333147</v>
      </c>
      <c r="Q59" s="7">
        <f t="shared" si="2"/>
        <v>5985369.6421145741</v>
      </c>
      <c r="R59" s="7">
        <f t="shared" si="3"/>
        <v>46979584.191248991</v>
      </c>
      <c r="S59" s="7">
        <f t="shared" si="4"/>
        <v>1540070.4724768603</v>
      </c>
      <c r="T59" s="7">
        <f t="shared" si="5"/>
        <v>25695229.456611481</v>
      </c>
      <c r="U59" s="7">
        <f t="shared" si="6"/>
        <v>343105434.09996504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4750988307.6001272</v>
      </c>
      <c r="P60" s="7">
        <f>$X$4*N60*L60*I60/1000</f>
        <v>15730771.916973684</v>
      </c>
      <c r="Q60" s="7">
        <f t="shared" si="2"/>
        <v>1692279.870992423</v>
      </c>
      <c r="R60" s="7">
        <f t="shared" si="3"/>
        <v>13282822.854422234</v>
      </c>
      <c r="S60" s="7">
        <f t="shared" si="4"/>
        <v>435433.46799240023</v>
      </c>
      <c r="T60" s="7">
        <f t="shared" si="5"/>
        <v>7264968.1122439196</v>
      </c>
      <c r="U60" s="7">
        <f t="shared" si="6"/>
        <v>97008280.937241644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584774940.31359565</v>
      </c>
      <c r="P65" s="7">
        <f t="shared" si="1"/>
        <v>1936220.553125663</v>
      </c>
      <c r="Q65" s="7">
        <f t="shared" si="2"/>
        <v>208294.10566437978</v>
      </c>
      <c r="R65" s="7">
        <f>$Z$4*N65*L65*I65/1000</f>
        <v>1634914.9774722171</v>
      </c>
      <c r="S65" s="7">
        <f>$AA$4*N65*L65*I65/1000</f>
        <v>53595.286658244753</v>
      </c>
      <c r="T65" s="7">
        <f t="shared" si="5"/>
        <v>894207.90352641372</v>
      </c>
      <c r="U65" s="7">
        <f t="shared" si="6"/>
        <v>11940254.957953181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792647067.38785875</v>
      </c>
      <c r="P66" s="7">
        <f t="shared" si="1"/>
        <v>2624496.0880644498</v>
      </c>
      <c r="Q66" s="7">
        <f t="shared" si="2"/>
        <v>282337.18756913155</v>
      </c>
      <c r="R66" s="7">
        <f t="shared" si="3"/>
        <v>2216084.2966815322</v>
      </c>
      <c r="S66" s="7">
        <f t="shared" si="4"/>
        <v>72647.002918229598</v>
      </c>
      <c r="T66" s="7">
        <f t="shared" si="5"/>
        <v>1212075.3190708812</v>
      </c>
      <c r="U66" s="7">
        <f t="shared" si="6"/>
        <v>16184701.880708968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1460336562.4636488</v>
      </c>
      <c r="P67" s="7">
        <f t="shared" ref="P67:P77" si="8">$X$4*N67*L67*I67/1000</f>
        <v>4835251.088575514</v>
      </c>
      <c r="Q67" s="7">
        <f t="shared" ref="Q67:Q70" si="9">$Y$4*N67*L67*I67/1000</f>
        <v>520165.07082919608</v>
      </c>
      <c r="R67" s="7">
        <f t="shared" ref="R67:R75" si="10">$Z$4*N67*L67*I67/1000</f>
        <v>4082811.9564113999</v>
      </c>
      <c r="S67" s="7">
        <f t="shared" ref="S67:S77" si="11">$AA$4*N67*L67*I67/1000</f>
        <v>133841.50258009153</v>
      </c>
      <c r="T67" s="7">
        <f t="shared" ref="T67:T82" si="12">L67*N67*I67*$AA$10*$AB$10/$AA$11</f>
        <v>2233071.9152624896</v>
      </c>
      <c r="U67" s="7">
        <f t="shared" ref="U67:U82" si="13">L67*N67*I67*$AA$9*$AB$9/$AA$11</f>
        <v>29817951.622355957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1599973085.6495593</v>
      </c>
      <c r="P68" s="7">
        <f t="shared" si="8"/>
        <v>5297594.9537462387</v>
      </c>
      <c r="Q68" s="7">
        <f t="shared" si="9"/>
        <v>569902.94895970379</v>
      </c>
      <c r="R68" s="7">
        <f t="shared" si="10"/>
        <v>4473208.0343219293</v>
      </c>
      <c r="S68" s="7">
        <f t="shared" si="11"/>
        <v>146639.34833609496</v>
      </c>
      <c r="T68" s="7">
        <f t="shared" si="12"/>
        <v>2446596.9383881902</v>
      </c>
      <c r="U68" s="7">
        <f t="shared" si="13"/>
        <v>32669126.618650761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718893308.6231519</v>
      </c>
      <c r="P69" s="7">
        <f t="shared" si="8"/>
        <v>2380293.5175611433</v>
      </c>
      <c r="Q69" s="7">
        <f t="shared" si="9"/>
        <v>256066.44277106848</v>
      </c>
      <c r="R69" s="7">
        <f t="shared" si="10"/>
        <v>2009883.3866619812</v>
      </c>
      <c r="S69" s="7">
        <f t="shared" si="11"/>
        <v>65887.387259942814</v>
      </c>
      <c r="T69" s="7">
        <f t="shared" si="12"/>
        <v>1099294.8466949379</v>
      </c>
      <c r="U69" s="7">
        <f t="shared" si="13"/>
        <v>14678757.246204425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19821697.415924601</v>
      </c>
      <c r="P74" s="7">
        <f t="shared" si="8"/>
        <v>65630.681632782595</v>
      </c>
      <c r="Q74" s="7">
        <f t="shared" si="14"/>
        <v>7060.3961479365926</v>
      </c>
      <c r="R74" s="7">
        <f t="shared" si="10"/>
        <v>55417.54228872867</v>
      </c>
      <c r="S74" s="7">
        <f t="shared" si="11"/>
        <v>1816.6810542356086</v>
      </c>
      <c r="T74" s="7">
        <f t="shared" si="12"/>
        <v>30310.324996354462</v>
      </c>
      <c r="U74" s="7">
        <f t="shared" si="13"/>
        <v>404730.27233112924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171678553.68338227</v>
      </c>
      <c r="P75" s="7">
        <f t="shared" si="8"/>
        <v>568436.71172775072</v>
      </c>
      <c r="Q75" s="7">
        <f t="shared" si="14"/>
        <v>61151.099912143276</v>
      </c>
      <c r="R75" s="7">
        <f t="shared" si="10"/>
        <v>479979.25249192485</v>
      </c>
      <c r="S75" s="7">
        <f t="shared" si="11"/>
        <v>15734.53420011372</v>
      </c>
      <c r="T75" s="7">
        <f t="shared" si="12"/>
        <v>262522.05589955399</v>
      </c>
      <c r="U75" s="7">
        <f t="shared" si="13"/>
        <v>3505426.7214202946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88368454.849198714</v>
      </c>
      <c r="P76" s="7">
        <f t="shared" si="8"/>
        <v>292592.59713697701</v>
      </c>
      <c r="Q76" s="7">
        <f t="shared" si="14"/>
        <v>31476.431363296957</v>
      </c>
      <c r="R76" s="7">
        <f>$Z$4*N76*L76*I76/1000</f>
        <v>247060.70730656679</v>
      </c>
      <c r="S76" s="7">
        <f t="shared" si="11"/>
        <v>8099.069133586896</v>
      </c>
      <c r="T76" s="7">
        <f t="shared" si="12"/>
        <v>135128.51748776171</v>
      </c>
      <c r="U76" s="7">
        <f t="shared" si="13"/>
        <v>1804355.5022620643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W19:X19"/>
    <mergeCell ref="W20:X20"/>
    <mergeCell ref="AB14:AC14"/>
    <mergeCell ref="AB15:AC15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A7F5-00E4-6B45-9BF6-891427901022}">
  <sheetPr>
    <outlinePr summaryBelow="0" summaryRight="0"/>
  </sheetPr>
  <dimension ref="A1:AD82"/>
  <sheetViews>
    <sheetView topLeftCell="S1" zoomScale="112" workbookViewId="0">
      <selection activeCell="Y22" sqref="Y22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8" max="28" width="20.6640625" customWidth="1"/>
  </cols>
  <sheetData>
    <row r="1" spans="1:30" ht="32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100</v>
      </c>
      <c r="P1" s="6" t="s">
        <v>13</v>
      </c>
      <c r="Q1" s="6" t="s">
        <v>14</v>
      </c>
      <c r="R1" s="14" t="s">
        <v>15</v>
      </c>
      <c r="S1" s="14" t="s">
        <v>16</v>
      </c>
      <c r="T1" s="46" t="s">
        <v>96</v>
      </c>
      <c r="U1" s="14" t="s">
        <v>97</v>
      </c>
      <c r="V1" s="8"/>
      <c r="W1" s="8" t="s">
        <v>73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7">
        <f>$W$4*N2*L2*I2/1000</f>
        <v>3516285357.5278902</v>
      </c>
      <c r="P2" s="7">
        <f>$X$4*N2*L2*I2/1000</f>
        <v>11690015.975719627</v>
      </c>
      <c r="Q2" s="7">
        <f>$Y$4*N2*L2*I2/1000</f>
        <v>1255337.6782427428</v>
      </c>
      <c r="R2" s="7">
        <f>$Z$4*N2*L2*I2/1000</f>
        <v>9775023.8737547081</v>
      </c>
      <c r="S2" s="7">
        <f>$AA$4*N2*L2*I2/1000</f>
        <v>321654.57537934469</v>
      </c>
      <c r="T2" s="7">
        <f>L2*N2*I2*$AA$10*$AB$10/$AA$11</f>
        <v>7220534.9932119874</v>
      </c>
      <c r="U2" s="7">
        <f>L2*N2*I2*$AA$9*$AB$9/$AA$11</f>
        <v>72311227.96927996</v>
      </c>
      <c r="V2" s="10"/>
      <c r="W2" s="48" t="s">
        <v>67</v>
      </c>
      <c r="X2" s="49"/>
      <c r="Y2" s="49"/>
      <c r="Z2" s="49"/>
      <c r="AA2" s="50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7663963070.9999495</v>
      </c>
      <c r="P3" s="7">
        <f t="shared" ref="P3:P66" si="1">$X$4*N3*L3*I3/1000</f>
        <v>25479118.338763565</v>
      </c>
      <c r="Q3" s="7">
        <f t="shared" ref="Q3:Q66" si="2">$Y$4*N3*L3*I3/1000</f>
        <v>2736086.7021472636</v>
      </c>
      <c r="R3" s="7">
        <f t="shared" ref="R3:R66" si="3">$Z$4*N3*L3*I3/1000</f>
        <v>21305273.710569363</v>
      </c>
      <c r="S3" s="7">
        <f t="shared" ref="S3:S66" si="4">$AA$4*N3*L3*I3/1000</f>
        <v>701066.19249428017</v>
      </c>
      <c r="T3" s="7">
        <f t="shared" ref="T3:T66" si="5">L3*N3*I3*$AA$10*$AB$10/$AA$11</f>
        <v>15737606.000141192</v>
      </c>
      <c r="U3" s="7">
        <f t="shared" ref="U3:U66" si="6">L3*N3*I3*$AA$9*$AB$9/$AA$11</f>
        <v>157606827.78170243</v>
      </c>
      <c r="V3" s="10"/>
      <c r="W3" s="16" t="s">
        <v>66</v>
      </c>
      <c r="X3" s="17" t="s">
        <v>62</v>
      </c>
      <c r="Y3" s="17" t="s">
        <v>63</v>
      </c>
      <c r="Z3" s="17" t="s">
        <v>64</v>
      </c>
      <c r="AA3" s="18" t="s">
        <v>65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9973583630.7310982</v>
      </c>
      <c r="P4" s="7">
        <f t="shared" si="1"/>
        <v>33157534.194093794</v>
      </c>
      <c r="Q4" s="7">
        <f t="shared" si="2"/>
        <v>3560636.8783346093</v>
      </c>
      <c r="R4" s="7">
        <f t="shared" si="3"/>
        <v>27725855.038632873</v>
      </c>
      <c r="S4" s="7">
        <f t="shared" si="4"/>
        <v>912340.29140587151</v>
      </c>
      <c r="T4" s="7">
        <f t="shared" si="5"/>
        <v>20480308.703969847</v>
      </c>
      <c r="U4" s="7">
        <f t="shared" si="6"/>
        <v>205103399.25867495</v>
      </c>
      <c r="V4" s="10"/>
      <c r="W4" s="19">
        <v>210.57237398703157</v>
      </c>
      <c r="X4" s="20">
        <v>0.70005536117359402</v>
      </c>
      <c r="Y4" s="20">
        <v>7.517576310950641E-2</v>
      </c>
      <c r="Z4" s="21">
        <v>0.58537626318347291</v>
      </c>
      <c r="AA4" s="22">
        <v>1.9262249975365367E-2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10029674618.242985</v>
      </c>
      <c r="P5" s="7">
        <f t="shared" si="1"/>
        <v>33344010.680907927</v>
      </c>
      <c r="Q5" s="7">
        <f t="shared" si="2"/>
        <v>3580661.7406179756</v>
      </c>
      <c r="R5" s="7">
        <f t="shared" si="3"/>
        <v>27881784.005221818</v>
      </c>
      <c r="S5" s="7">
        <f t="shared" si="4"/>
        <v>917471.25233090506</v>
      </c>
      <c r="T5" s="7">
        <f t="shared" si="5"/>
        <v>20595489.042580962</v>
      </c>
      <c r="U5" s="7">
        <f t="shared" si="6"/>
        <v>206256891.58725131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2167085000.6859193</v>
      </c>
      <c r="P6" s="7">
        <f t="shared" si="1"/>
        <v>7204551.3099571727</v>
      </c>
      <c r="Q6" s="7">
        <f t="shared" si="2"/>
        <v>773664.01662813767</v>
      </c>
      <c r="R6" s="7">
        <f t="shared" si="3"/>
        <v>6024342.5843724571</v>
      </c>
      <c r="S6" s="7">
        <f t="shared" si="4"/>
        <v>198235.56248479115</v>
      </c>
      <c r="T6" s="7">
        <f t="shared" si="5"/>
        <v>4450012.2969878716</v>
      </c>
      <c r="U6" s="7">
        <f t="shared" si="6"/>
        <v>44565375.554041289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3614040717.6291399</v>
      </c>
      <c r="P7" s="7">
        <f t="shared" si="1"/>
        <v>12015007.153938238</v>
      </c>
      <c r="Q7" s="7">
        <f t="shared" si="2"/>
        <v>1290237.0036125022</v>
      </c>
      <c r="R7" s="7">
        <f t="shared" si="3"/>
        <v>10046776.840769026</v>
      </c>
      <c r="S7" s="7">
        <f t="shared" si="4"/>
        <v>330596.81289630453</v>
      </c>
      <c r="T7" s="7">
        <f t="shared" si="5"/>
        <v>7421271.2607831052</v>
      </c>
      <c r="U7" s="7">
        <f t="shared" si="6"/>
        <v>74321534.133530036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7">
        <f t="shared" si="0"/>
        <v>3066417932.9693279</v>
      </c>
      <c r="P8" s="7">
        <f t="shared" si="1"/>
        <v>10194415.691520074</v>
      </c>
      <c r="Q8" s="7">
        <f t="shared" si="2"/>
        <v>1094731.9620276564</v>
      </c>
      <c r="R8" s="7">
        <f t="shared" si="3"/>
        <v>8524424.3438644167</v>
      </c>
      <c r="S8" s="7">
        <f t="shared" si="4"/>
        <v>280502.64920998627</v>
      </c>
      <c r="T8" s="7">
        <f t="shared" si="5"/>
        <v>6296752.3217126112</v>
      </c>
      <c r="U8" s="7">
        <f t="shared" si="6"/>
        <v>63059855.402612768</v>
      </c>
      <c r="V8" s="10"/>
      <c r="W8" s="36" t="s">
        <v>84</v>
      </c>
      <c r="X8" s="37"/>
      <c r="Y8" s="38"/>
      <c r="Z8" s="39"/>
      <c r="AA8" s="39"/>
      <c r="AB8" s="44" t="s">
        <v>94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40" t="s">
        <v>87</v>
      </c>
      <c r="X9" s="27" t="s">
        <v>85</v>
      </c>
      <c r="Y9" s="28"/>
      <c r="Z9" s="25"/>
      <c r="AA9" s="25">
        <v>1543</v>
      </c>
      <c r="AB9" s="41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9" t="s">
        <v>88</v>
      </c>
      <c r="X10" s="20" t="s">
        <v>86</v>
      </c>
      <c r="Y10" s="21"/>
      <c r="Z10" s="42"/>
      <c r="AA10" s="33">
        <v>1040</v>
      </c>
      <c r="AB10" s="43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7">
        <f t="shared" si="0"/>
        <v>11125229513.072824</v>
      </c>
      <c r="P11" s="7">
        <f t="shared" si="1"/>
        <v>36986221.969425946</v>
      </c>
      <c r="Q11" s="7">
        <f t="shared" si="2"/>
        <v>3971782.2550889794</v>
      </c>
      <c r="R11" s="7">
        <f t="shared" si="3"/>
        <v>30927348.902008094</v>
      </c>
      <c r="S11" s="7">
        <f t="shared" si="4"/>
        <v>1017687.8754632785</v>
      </c>
      <c r="T11" s="7">
        <f t="shared" si="5"/>
        <v>22845162.106846996</v>
      </c>
      <c r="U11" s="7">
        <f t="shared" si="6"/>
        <v>228786610.22436365</v>
      </c>
      <c r="V11" s="10"/>
      <c r="W11" s="10"/>
      <c r="X11" s="10"/>
      <c r="Y11" s="55" t="s">
        <v>95</v>
      </c>
      <c r="Z11" s="56"/>
      <c r="AA11" s="45">
        <v>481035</v>
      </c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12762208275.977564</v>
      </c>
      <c r="P12" s="7">
        <f t="shared" si="1"/>
        <v>42428416.201274022</v>
      </c>
      <c r="Q12" s="7">
        <f t="shared" si="2"/>
        <v>4556194.7559567252</v>
      </c>
      <c r="R12" s="7">
        <f t="shared" si="3"/>
        <v>35478033.74729979</v>
      </c>
      <c r="S12" s="7">
        <f t="shared" si="4"/>
        <v>1167431.6122051997</v>
      </c>
      <c r="T12" s="7">
        <f t="shared" si="5"/>
        <v>26206624.911733929</v>
      </c>
      <c r="U12" s="7">
        <f t="shared" si="6"/>
        <v>262450528.95378536</v>
      </c>
      <c r="V12" s="10"/>
      <c r="W12" s="10"/>
      <c r="X12" s="10"/>
    </row>
    <row r="13" spans="1:30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23502000683.833805</v>
      </c>
      <c r="P13" s="7">
        <f t="shared" si="1"/>
        <v>78133238.779160053</v>
      </c>
      <c r="Q13" s="7">
        <f t="shared" si="2"/>
        <v>8390373.355035441</v>
      </c>
      <c r="R13" s="7">
        <f t="shared" si="3"/>
        <v>65333894.836961538</v>
      </c>
      <c r="S13" s="7">
        <f t="shared" si="4"/>
        <v>2149861.3684295299</v>
      </c>
      <c r="T13" s="7">
        <f t="shared" si="5"/>
        <v>48260309.131287016</v>
      </c>
      <c r="U13" s="7">
        <f t="shared" si="6"/>
        <v>483310754.49965101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26248974946.111507</v>
      </c>
      <c r="P14" s="7">
        <f t="shared" si="1"/>
        <v>87265652.603928044</v>
      </c>
      <c r="Q14" s="7">
        <f t="shared" si="2"/>
        <v>9371061.7639604304</v>
      </c>
      <c r="R14" s="7">
        <f t="shared" si="3"/>
        <v>72970288.435356036</v>
      </c>
      <c r="S14" s="7">
        <f t="shared" si="4"/>
        <v>2401142.6923469147</v>
      </c>
      <c r="T14" s="7">
        <f t="shared" si="5"/>
        <v>53901098.137152411</v>
      </c>
      <c r="U14" s="7">
        <f t="shared" si="6"/>
        <v>539801358.05093908</v>
      </c>
      <c r="V14" s="10"/>
      <c r="W14" s="51" t="s">
        <v>102</v>
      </c>
      <c r="X14" s="52"/>
      <c r="Y14" s="51" t="s">
        <v>89</v>
      </c>
      <c r="Z14" s="63"/>
      <c r="AB14" s="59" t="s">
        <v>98</v>
      </c>
      <c r="AC14" s="60"/>
    </row>
    <row r="15" spans="1:30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22369348405.978355</v>
      </c>
      <c r="P15" s="7">
        <f t="shared" si="1"/>
        <v>74367695.918789282</v>
      </c>
      <c r="Q15" s="7">
        <f t="shared" si="2"/>
        <v>7986008.8236712851</v>
      </c>
      <c r="R15" s="7">
        <f t="shared" si="3"/>
        <v>62185201.846787505</v>
      </c>
      <c r="S15" s="7">
        <f t="shared" si="4"/>
        <v>2046251.2371567434</v>
      </c>
      <c r="T15" s="7">
        <f t="shared" si="5"/>
        <v>45934458.247231834</v>
      </c>
      <c r="U15" s="7">
        <f t="shared" si="6"/>
        <v>460018140.63411665</v>
      </c>
      <c r="V15" s="10"/>
      <c r="W15" s="57">
        <f>SUM(O2:O82)/1000</f>
        <v>592851030.95429993</v>
      </c>
      <c r="X15" s="58"/>
      <c r="Y15" s="57">
        <f>100*(caso_base!W15-W15)/caso_base!W15</f>
        <v>2.7210191212943959</v>
      </c>
      <c r="Z15" s="64"/>
      <c r="AB15" s="61">
        <f>AC16*SUM(T2:U82)/1000</f>
        <v>1609101.0667828841</v>
      </c>
      <c r="AC15" s="62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18688961720.23521</v>
      </c>
      <c r="P16" s="7">
        <f t="shared" si="1"/>
        <v>62132119.229583688</v>
      </c>
      <c r="Q16" s="7">
        <f t="shared" si="2"/>
        <v>6672085.8602732094</v>
      </c>
      <c r="R16" s="7">
        <f t="shared" si="3"/>
        <v>51953987.920770735</v>
      </c>
      <c r="S16" s="7">
        <f t="shared" si="4"/>
        <v>1709585.3820661944</v>
      </c>
      <c r="T16" s="7">
        <f t="shared" si="5"/>
        <v>38376948.503016166</v>
      </c>
      <c r="U16" s="7">
        <f t="shared" si="6"/>
        <v>384332223.93849915</v>
      </c>
      <c r="V16" s="10"/>
      <c r="W16" s="10"/>
      <c r="X16" s="10"/>
      <c r="AB16" s="47" t="s">
        <v>101</v>
      </c>
      <c r="AC16" s="34">
        <v>0.12</v>
      </c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4403012461.466362</v>
      </c>
      <c r="P17" s="7">
        <f t="shared" si="1"/>
        <v>14637971.831734682</v>
      </c>
      <c r="Q17" s="7">
        <f t="shared" si="2"/>
        <v>1571905.2575803939</v>
      </c>
      <c r="R17" s="7">
        <f t="shared" si="3"/>
        <v>12240062.324615186</v>
      </c>
      <c r="S17" s="7">
        <f t="shared" si="4"/>
        <v>402768.5354520299</v>
      </c>
      <c r="T17" s="7">
        <f t="shared" si="5"/>
        <v>9041389.5122316293</v>
      </c>
      <c r="U17" s="7">
        <f t="shared" si="6"/>
        <v>90546473.189683154</v>
      </c>
      <c r="V17" s="10"/>
      <c r="W17" s="10"/>
      <c r="X17" s="10"/>
    </row>
    <row r="18" spans="1:24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7">
        <f t="shared" si="0"/>
        <v>864279914.62524116</v>
      </c>
      <c r="P18" s="7">
        <f t="shared" si="1"/>
        <v>2873329.3752262047</v>
      </c>
      <c r="Q18" s="7">
        <f t="shared" si="2"/>
        <v>308553.78078310029</v>
      </c>
      <c r="R18" s="7">
        <f t="shared" si="3"/>
        <v>2402636.8568130075</v>
      </c>
      <c r="S18" s="7">
        <f t="shared" si="4"/>
        <v>79060.588286021448</v>
      </c>
      <c r="T18" s="7">
        <f t="shared" si="5"/>
        <v>1774760.2179446621</v>
      </c>
      <c r="U18" s="7">
        <f t="shared" si="6"/>
        <v>17773626.307642445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59" t="s">
        <v>103</v>
      </c>
      <c r="X19" s="60"/>
    </row>
    <row r="20" spans="1:24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12950067884.763918</v>
      </c>
      <c r="P20" s="7">
        <f t="shared" si="1"/>
        <v>43052962.165157028</v>
      </c>
      <c r="Q20" s="7">
        <f t="shared" si="2"/>
        <v>4623261.9081218867</v>
      </c>
      <c r="R20" s="7">
        <f t="shared" si="3"/>
        <v>36000270.134306744</v>
      </c>
      <c r="S20" s="7">
        <f t="shared" si="4"/>
        <v>1184616.1966604232</v>
      </c>
      <c r="T20" s="7">
        <f t="shared" si="5"/>
        <v>26592386.231175479</v>
      </c>
      <c r="U20" s="7">
        <f t="shared" si="6"/>
        <v>266313798.74447155</v>
      </c>
      <c r="V20" s="10"/>
      <c r="W20" s="57">
        <f>100*AB15/(AB15+W15)</f>
        <v>0.2706827556815562</v>
      </c>
      <c r="X20" s="58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19736895476.521248</v>
      </c>
      <c r="P21" s="7">
        <f t="shared" si="1"/>
        <v>65616012.346009322</v>
      </c>
      <c r="Q21" s="7">
        <f t="shared" si="2"/>
        <v>7046205.3058841806</v>
      </c>
      <c r="R21" s="7">
        <f t="shared" si="3"/>
        <v>54867169.430308737</v>
      </c>
      <c r="S21" s="7">
        <f t="shared" si="4"/>
        <v>1805445.8294221635</v>
      </c>
      <c r="T21" s="7">
        <f t="shared" si="5"/>
        <v>40528833.685381204</v>
      </c>
      <c r="U21" s="7">
        <f t="shared" si="6"/>
        <v>405882629.84775633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18501583399.816372</v>
      </c>
      <c r="P22" s="7">
        <f t="shared" si="1"/>
        <v>61509173.32602945</v>
      </c>
      <c r="Q22" s="7">
        <f t="shared" si="2"/>
        <v>6605190.5313136214</v>
      </c>
      <c r="R22" s="7">
        <f t="shared" si="3"/>
        <v>51433089.48128631</v>
      </c>
      <c r="S22" s="7">
        <f t="shared" si="4"/>
        <v>1692444.8237890955</v>
      </c>
      <c r="T22" s="7">
        <f t="shared" si="5"/>
        <v>37992175.487749651</v>
      </c>
      <c r="U22" s="7">
        <f t="shared" si="6"/>
        <v>380478851.68152356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18002442071.377384</v>
      </c>
      <c r="P23" s="7">
        <f t="shared" si="1"/>
        <v>59849760.192478791</v>
      </c>
      <c r="Q23" s="7">
        <f t="shared" si="2"/>
        <v>6426993.6978239408</v>
      </c>
      <c r="R23" s="7">
        <f t="shared" si="3"/>
        <v>50045511.993747301</v>
      </c>
      <c r="S23" s="7">
        <f t="shared" si="4"/>
        <v>1646785.5340191096</v>
      </c>
      <c r="T23" s="7">
        <f t="shared" si="5"/>
        <v>36967211.054520063</v>
      </c>
      <c r="U23" s="7">
        <f t="shared" si="6"/>
        <v>370214177.82268286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16288936751.379673</v>
      </c>
      <c r="P24" s="7">
        <f>$X$4*N24*L24*I24/1000</f>
        <v>54153150.694512323</v>
      </c>
      <c r="Q24" s="7">
        <f t="shared" si="2"/>
        <v>5815260.6979815224</v>
      </c>
      <c r="R24" s="7">
        <f t="shared" si="3"/>
        <v>45282088.747984625</v>
      </c>
      <c r="S24" s="7">
        <f t="shared" si="4"/>
        <v>1490041.4788376498</v>
      </c>
      <c r="T24" s="7">
        <f t="shared" si="5"/>
        <v>33448604.381256007</v>
      </c>
      <c r="U24" s="7">
        <f t="shared" si="6"/>
        <v>334976516.13641983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22209581946.842499</v>
      </c>
      <c r="P25" s="7">
        <f t="shared" si="1"/>
        <v>73836546.63203305</v>
      </c>
      <c r="Q25" s="7">
        <f t="shared" si="2"/>
        <v>7928971.1161247967</v>
      </c>
      <c r="R25" s="7">
        <f t="shared" si="3"/>
        <v>61741062.423081517</v>
      </c>
      <c r="S25" s="7">
        <f t="shared" si="4"/>
        <v>2031636.4925191426</v>
      </c>
      <c r="T25" s="7">
        <f t="shared" si="5"/>
        <v>45606384.956347652</v>
      </c>
      <c r="U25" s="7">
        <f t="shared" si="6"/>
        <v>456732597.03519213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9060425066.8876572</v>
      </c>
      <c r="P26" s="7">
        <f t="shared" si="1"/>
        <v>30121706.007726133</v>
      </c>
      <c r="Q26" s="7">
        <f t="shared" si="2"/>
        <v>3234633.0888672429</v>
      </c>
      <c r="R26" s="7">
        <f t="shared" si="3"/>
        <v>25187339.004095588</v>
      </c>
      <c r="S26" s="7">
        <f>$AA$4*N26*L26*I26/1000</f>
        <v>828808.49570611224</v>
      </c>
      <c r="T26" s="7">
        <f t="shared" si="5"/>
        <v>18605178.362097275</v>
      </c>
      <c r="U26" s="7">
        <f t="shared" si="6"/>
        <v>186324599.93830159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7">
        <f t="shared" si="0"/>
        <v>1257575906.2542126</v>
      </c>
      <c r="P27" s="7">
        <f t="shared" si="1"/>
        <v>4180855.9146995321</v>
      </c>
      <c r="Q27" s="7">
        <f t="shared" si="2"/>
        <v>448963.11244803597</v>
      </c>
      <c r="R27" s="7">
        <f t="shared" si="3"/>
        <v>3495971.8159325011</v>
      </c>
      <c r="S27" s="7">
        <f t="shared" si="4"/>
        <v>115037.60446162395</v>
      </c>
      <c r="T27" s="7">
        <f t="shared" si="5"/>
        <v>2582375.9776176806</v>
      </c>
      <c r="U27" s="7">
        <f t="shared" si="6"/>
        <v>25861626.34700245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7">
        <f t="shared" si="0"/>
        <v>818111118.09345543</v>
      </c>
      <c r="P28" s="7">
        <f t="shared" si="1"/>
        <v>2719839.5659077237</v>
      </c>
      <c r="Q28" s="7">
        <f t="shared" si="2"/>
        <v>292071.20785386005</v>
      </c>
      <c r="R28" s="7">
        <f t="shared" si="3"/>
        <v>2274290.8773393696</v>
      </c>
      <c r="S28" s="7">
        <f t="shared" si="4"/>
        <v>74837.266475004551</v>
      </c>
      <c r="T28" s="7">
        <f t="shared" si="5"/>
        <v>1679954.6555239228</v>
      </c>
      <c r="U28" s="7">
        <f t="shared" si="6"/>
        <v>16824180.50571686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11586026452.399769</v>
      </c>
      <c r="P29" s="7">
        <f t="shared" si="1"/>
        <v>38518157.814951815</v>
      </c>
      <c r="Q29" s="7">
        <f t="shared" si="2"/>
        <v>4136289.8820702913</v>
      </c>
      <c r="R29" s="7">
        <f>$Z$4*N29*L29*I29/1000</f>
        <v>32208331.707692765</v>
      </c>
      <c r="S29" s="7">
        <f t="shared" si="4"/>
        <v>1059839.5863697885</v>
      </c>
      <c r="T29" s="7">
        <f t="shared" si="5"/>
        <v>23791388.048962902</v>
      </c>
      <c r="U29" s="7">
        <f t="shared" si="6"/>
        <v>238262744.59323162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19871653405.001675</v>
      </c>
      <c r="P30" s="7">
        <f t="shared" si="1"/>
        <v>66064019.881409883</v>
      </c>
      <c r="Q30" s="7">
        <f t="shared" si="2"/>
        <v>7094314.7986764144</v>
      </c>
      <c r="R30" s="7">
        <f t="shared" si="3"/>
        <v>55241786.91271922</v>
      </c>
      <c r="S30" s="7">
        <f t="shared" si="4"/>
        <v>1817772.901845787</v>
      </c>
      <c r="T30" s="7">
        <f t="shared" si="5"/>
        <v>40805553.075098142</v>
      </c>
      <c r="U30" s="7">
        <f t="shared" si="6"/>
        <v>408653881.4090538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16817733308.423546</v>
      </c>
      <c r="P31" s="7">
        <f t="shared" si="1"/>
        <v>55911153.692339078</v>
      </c>
      <c r="Q31" s="7">
        <f t="shared" si="2"/>
        <v>6004044.6488520233</v>
      </c>
      <c r="R31" s="7">
        <f t="shared" si="3"/>
        <v>46752105.667515062</v>
      </c>
      <c r="S31" s="7">
        <f t="shared" si="4"/>
        <v>1538413.5006514844</v>
      </c>
      <c r="T31" s="7">
        <f t="shared" si="5"/>
        <v>34534464.502435043</v>
      </c>
      <c r="U31" s="7">
        <f t="shared" si="6"/>
        <v>345851039.81633323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12420635837.387861</v>
      </c>
      <c r="P32" s="7">
        <f t="shared" si="1"/>
        <v>41292846.457074896</v>
      </c>
      <c r="Q32" s="7">
        <f t="shared" si="2"/>
        <v>4434251.0829004617</v>
      </c>
      <c r="R32" s="7">
        <f t="shared" si="3"/>
        <v>34528486.596729986</v>
      </c>
      <c r="S32" s="7">
        <f t="shared" si="4"/>
        <v>1136186.0429397121</v>
      </c>
      <c r="T32" s="7">
        <f t="shared" si="5"/>
        <v>25505221.158971481</v>
      </c>
      <c r="U32" s="7">
        <f t="shared" si="6"/>
        <v>255426206.41920936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13150021498.350151</v>
      </c>
      <c r="P33" s="7">
        <f t="shared" si="1"/>
        <v>43717715.078973234</v>
      </c>
      <c r="Q33" s="7">
        <f t="shared" si="2"/>
        <v>4694646.7018782329</v>
      </c>
      <c r="R33" s="7">
        <f t="shared" si="3"/>
        <v>36556126.996795028</v>
      </c>
      <c r="S33" s="7">
        <f t="shared" si="4"/>
        <v>1202907.0883640656</v>
      </c>
      <c r="T33" s="7">
        <f t="shared" si="5"/>
        <v>27002982.04952329</v>
      </c>
      <c r="U33" s="7">
        <f t="shared" si="6"/>
        <v>270425777.68393981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25016299366.543354</v>
      </c>
      <c r="P34" s="7">
        <f t="shared" si="1"/>
        <v>83167578.712632135</v>
      </c>
      <c r="Q34" s="7">
        <f>$Y$4*N34*L34*I34/1000</f>
        <v>8930988.2367170341</v>
      </c>
      <c r="R34" s="7">
        <f t="shared" si="3"/>
        <v>69543537.761359438</v>
      </c>
      <c r="S34" s="7">
        <f t="shared" si="4"/>
        <v>2288382.8620681702</v>
      </c>
      <c r="T34" s="7">
        <f t="shared" si="5"/>
        <v>51369853.868681788</v>
      </c>
      <c r="U34" s="7">
        <f t="shared" si="6"/>
        <v>514451798.56325763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7739913157.2361546</v>
      </c>
      <c r="P35" s="7">
        <f t="shared" si="1"/>
        <v>25731617.106975805</v>
      </c>
      <c r="Q35" s="7">
        <f t="shared" si="2"/>
        <v>2763201.3971233061</v>
      </c>
      <c r="R35" s="7">
        <f t="shared" si="3"/>
        <v>21516409.56294927</v>
      </c>
      <c r="S35" s="7">
        <f t="shared" si="4"/>
        <v>708013.77787327406</v>
      </c>
      <c r="T35" s="7">
        <f t="shared" si="5"/>
        <v>15893566.111351147</v>
      </c>
      <c r="U35" s="7">
        <f t="shared" si="6"/>
        <v>159168715.80889428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7">
        <f t="shared" si="0"/>
        <v>2108216798.990205</v>
      </c>
      <c r="P36" s="7">
        <f t="shared" si="1"/>
        <v>7008841.8756214427</v>
      </c>
      <c r="Q36" s="7">
        <f t="shared" si="2"/>
        <v>752647.67007912556</v>
      </c>
      <c r="R36" s="7">
        <f t="shared" si="3"/>
        <v>5860693.1593482113</v>
      </c>
      <c r="S36" s="7">
        <f t="shared" si="4"/>
        <v>192850.55401861452</v>
      </c>
      <c r="T36" s="7">
        <f t="shared" si="5"/>
        <v>4329129.0730420761</v>
      </c>
      <c r="U36" s="7">
        <f t="shared" si="6"/>
        <v>43354770.748078354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7">
        <f t="shared" si="0"/>
        <v>983467345.76356947</v>
      </c>
      <c r="P37" s="7">
        <f t="shared" si="1"/>
        <v>3269572.2373503409</v>
      </c>
      <c r="Q37" s="7">
        <f t="shared" si="2"/>
        <v>351104.50061037159</v>
      </c>
      <c r="R37" s="7">
        <f t="shared" si="3"/>
        <v>2733969.4610723346</v>
      </c>
      <c r="S37" s="7">
        <f t="shared" si="4"/>
        <v>89963.338960473717</v>
      </c>
      <c r="T37" s="7">
        <f t="shared" si="5"/>
        <v>2019506.2865317643</v>
      </c>
      <c r="U37" s="7">
        <f t="shared" si="6"/>
        <v>20224675.818076883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4303586509.1321478</v>
      </c>
      <c r="P38" s="7">
        <f t="shared" si="1"/>
        <v>14307426.710105177</v>
      </c>
      <c r="Q38" s="7">
        <f t="shared" si="2"/>
        <v>1536409.5194733893</v>
      </c>
      <c r="R38" s="7">
        <f t="shared" si="3"/>
        <v>11963665.229693109</v>
      </c>
      <c r="S38" s="7">
        <f t="shared" si="4"/>
        <v>393673.47938347678</v>
      </c>
      <c r="T38" s="7">
        <f t="shared" si="5"/>
        <v>8837222.7580955718</v>
      </c>
      <c r="U38" s="7">
        <f t="shared" si="6"/>
        <v>88501811.856975853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13514732803.646646</v>
      </c>
      <c r="P39" s="7">
        <f t="shared" si="1"/>
        <v>44930210.8101044</v>
      </c>
      <c r="Q39" s="7">
        <f t="shared" si="2"/>
        <v>4824851.1070012758</v>
      </c>
      <c r="R39" s="7">
        <f t="shared" si="3"/>
        <v>37569998.555503763</v>
      </c>
      <c r="S39" s="7">
        <f t="shared" si="4"/>
        <v>1236269.3010724408</v>
      </c>
      <c r="T39" s="7">
        <f t="shared" si="5"/>
        <v>27751900.432007693</v>
      </c>
      <c r="U39" s="7">
        <f t="shared" si="6"/>
        <v>277925943.24468088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17610988694.753651</v>
      </c>
      <c r="P40" s="7">
        <f t="shared" si="1"/>
        <v>58548359.492252901</v>
      </c>
      <c r="Q40" s="7">
        <f t="shared" si="2"/>
        <v>6287242.1921905652</v>
      </c>
      <c r="R40" s="7">
        <f t="shared" si="3"/>
        <v>48957299.373640426</v>
      </c>
      <c r="S40" s="7">
        <f t="shared" si="4"/>
        <v>1610977.0722942513</v>
      </c>
      <c r="T40" s="7">
        <f t="shared" si="5"/>
        <v>36163379.022494718</v>
      </c>
      <c r="U40" s="7">
        <f t="shared" si="6"/>
        <v>362164070.54234439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16924570218.386913</v>
      </c>
      <c r="P41" s="7">
        <f>$X$4*N41*L41*I41/1000</f>
        <v>56266336.806699969</v>
      </c>
      <c r="Q41" s="7">
        <f t="shared" si="2"/>
        <v>6042186.1490055658</v>
      </c>
      <c r="R41" s="7">
        <f t="shared" si="3"/>
        <v>47049104.69896578</v>
      </c>
      <c r="S41" s="7">
        <f t="shared" si="4"/>
        <v>1548186.479069046</v>
      </c>
      <c r="T41" s="7">
        <f t="shared" si="5"/>
        <v>34753849.32719212</v>
      </c>
      <c r="U41" s="7">
        <f t="shared" si="6"/>
        <v>348048105.00484407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22345017122.294197</v>
      </c>
      <c r="P42" s="7">
        <f t="shared" si="1"/>
        <v>74286805.699123621</v>
      </c>
      <c r="Q42" s="7">
        <f t="shared" si="2"/>
        <v>7977322.3906708034</v>
      </c>
      <c r="R42" s="7">
        <f t="shared" si="3"/>
        <v>62117562.604033068</v>
      </c>
      <c r="S42" s="7">
        <f t="shared" si="4"/>
        <v>2044025.516566375</v>
      </c>
      <c r="T42" s="7">
        <f t="shared" si="5"/>
        <v>45884495.042483635</v>
      </c>
      <c r="U42" s="7">
        <f t="shared" si="6"/>
        <v>459517775.95310354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18731004747.640701</v>
      </c>
      <c r="P43" s="7">
        <f t="shared" si="1"/>
        <v>62271892.772417933</v>
      </c>
      <c r="Q43" s="7">
        <f t="shared" si="2"/>
        <v>6687095.5056924913</v>
      </c>
      <c r="R43" s="7">
        <f t="shared" si="3"/>
        <v>52070864.554725885</v>
      </c>
      <c r="S43" s="7">
        <f t="shared" si="4"/>
        <v>1713431.2963628895</v>
      </c>
      <c r="T43" s="7">
        <f t="shared" si="5"/>
        <v>38463281.982735611</v>
      </c>
      <c r="U43" s="7">
        <f t="shared" si="6"/>
        <v>385196824.68335295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1062986859.3458681</v>
      </c>
      <c r="P44" s="7">
        <f t="shared" si="1"/>
        <v>3533937.6939730267</v>
      </c>
      <c r="Q44" s="7">
        <f t="shared" si="2"/>
        <v>379493.50531435164</v>
      </c>
      <c r="R44" s="7">
        <f t="shared" si="3"/>
        <v>2955028.0682846946</v>
      </c>
      <c r="S44" s="7">
        <f t="shared" si="4"/>
        <v>97237.44011410384</v>
      </c>
      <c r="T44" s="7">
        <f t="shared" si="5"/>
        <v>2182796.0574358678</v>
      </c>
      <c r="U44" s="7">
        <f t="shared" si="6"/>
        <v>21859967.920393199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7">
        <f t="shared" si="0"/>
        <v>4623744006.7622843</v>
      </c>
      <c r="P47" s="7">
        <f t="shared" si="1"/>
        <v>15371801.719951926</v>
      </c>
      <c r="Q47" s="7">
        <f t="shared" si="2"/>
        <v>1650707.9136257856</v>
      </c>
      <c r="R47" s="7">
        <f t="shared" si="3"/>
        <v>12853680.363418313</v>
      </c>
      <c r="S47" s="7">
        <f t="shared" si="4"/>
        <v>422960.10247686959</v>
      </c>
      <c r="T47" s="7">
        <f t="shared" si="5"/>
        <v>9494651.8856914118</v>
      </c>
      <c r="U47" s="7">
        <f t="shared" si="6"/>
        <v>95085743.319661021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8636514438.4918308</v>
      </c>
      <c r="P48" s="7">
        <f t="shared" si="1"/>
        <v>28712400.017353237</v>
      </c>
      <c r="Q48" s="7">
        <f t="shared" si="2"/>
        <v>3083294.1246123719</v>
      </c>
      <c r="R48" s="7">
        <f t="shared" si="3"/>
        <v>24008897.526347943</v>
      </c>
      <c r="S48" s="7">
        <f t="shared" si="4"/>
        <v>790030.9849777699</v>
      </c>
      <c r="T48" s="7">
        <f t="shared" si="5"/>
        <v>17734696.812648036</v>
      </c>
      <c r="U48" s="7">
        <f t="shared" si="6"/>
        <v>177607020.17108893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14321225064.586687</v>
      </c>
      <c r="P49" s="7">
        <f t="shared" si="1"/>
        <v>47611423.071361721</v>
      </c>
      <c r="Q49" s="7">
        <f t="shared" si="2"/>
        <v>5112774.3041905351</v>
      </c>
      <c r="R49" s="7">
        <f>$Z$4*N49*L49*I49/1000</f>
        <v>39811989.834115393</v>
      </c>
      <c r="S49" s="7">
        <f t="shared" si="4"/>
        <v>1310043.7247505507</v>
      </c>
      <c r="T49" s="7">
        <f t="shared" si="5"/>
        <v>29407996.28310388</v>
      </c>
      <c r="U49" s="7">
        <f t="shared" si="6"/>
        <v>294511185.85345936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19397785577.67897</v>
      </c>
      <c r="P50" s="7">
        <f t="shared" si="1"/>
        <v>64488629.402954347</v>
      </c>
      <c r="Q50" s="7">
        <f t="shared" si="2"/>
        <v>6925140.7761893896</v>
      </c>
      <c r="R50" s="7">
        <f t="shared" si="3"/>
        <v>53924467.965561785</v>
      </c>
      <c r="S50" s="7">
        <f>$AA$4*N50*L50*I50/1000</f>
        <v>1774425.5226414502</v>
      </c>
      <c r="T50" s="7">
        <f t="shared" si="5"/>
        <v>39832486.648047268</v>
      </c>
      <c r="U50" s="7">
        <f t="shared" si="6"/>
        <v>398908948.61641765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11277646062.952486</v>
      </c>
      <c r="P51" s="7">
        <f t="shared" si="1"/>
        <v>37492936.220942207</v>
      </c>
      <c r="Q51" s="7">
        <f t="shared" si="2"/>
        <v>4026195.9952713796</v>
      </c>
      <c r="R51" s="7">
        <f t="shared" si="3"/>
        <v>31351056.099331941</v>
      </c>
      <c r="S51" s="7">
        <f t="shared" si="4"/>
        <v>1031630.2821929741</v>
      </c>
      <c r="T51" s="7">
        <f t="shared" si="5"/>
        <v>23158142.687218454</v>
      </c>
      <c r="U51" s="7">
        <f t="shared" si="6"/>
        <v>231921005.40678075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1420511666.6576033</v>
      </c>
      <c r="P52" s="7">
        <f t="shared" si="1"/>
        <v>4722541.6564593427</v>
      </c>
      <c r="Q52" s="7">
        <f t="shared" si="2"/>
        <v>507132.28200352064</v>
      </c>
      <c r="R52" s="7">
        <f t="shared" si="3"/>
        <v>3948921.6723546376</v>
      </c>
      <c r="S52" s="7">
        <f t="shared" si="4"/>
        <v>129942.26307087549</v>
      </c>
      <c r="T52" s="7">
        <f t="shared" si="5"/>
        <v>2916957.2871577595</v>
      </c>
      <c r="U52" s="7">
        <f t="shared" si="6"/>
        <v>29212345.562567163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7">
        <f t="shared" si="0"/>
        <v>5051194944.6134453</v>
      </c>
      <c r="P56" s="7">
        <f t="shared" si="1"/>
        <v>16792877.595269807</v>
      </c>
      <c r="Q56" s="7">
        <f t="shared" si="2"/>
        <v>1803310.7923244613</v>
      </c>
      <c r="R56" s="7">
        <f t="shared" si="3"/>
        <v>14041963.650327513</v>
      </c>
      <c r="S56" s="7">
        <f t="shared" si="4"/>
        <v>462061.46540114615</v>
      </c>
      <c r="T56" s="7">
        <f t="shared" si="5"/>
        <v>10372403.302546125</v>
      </c>
      <c r="U56" s="7">
        <f t="shared" si="6"/>
        <v>103876128.36234955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6832846388.5574179</v>
      </c>
      <c r="P57" s="7">
        <f t="shared" si="1"/>
        <v>22716041.310717437</v>
      </c>
      <c r="Q57" s="7">
        <f t="shared" si="2"/>
        <v>2439372.4197718059</v>
      </c>
      <c r="R57" s="7">
        <f t="shared" si="3"/>
        <v>18994828.28686142</v>
      </c>
      <c r="S57" s="7">
        <f t="shared" si="4"/>
        <v>625039.23324610107</v>
      </c>
      <c r="T57" s="7">
        <f t="shared" si="5"/>
        <v>14030944.998874329</v>
      </c>
      <c r="U57" s="7">
        <f t="shared" si="6"/>
        <v>140515192.21108258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11482702781.178967</v>
      </c>
      <c r="P58" s="7">
        <f t="shared" si="1"/>
        <v>38174654.587986648</v>
      </c>
      <c r="Q58" s="7">
        <f t="shared" si="2"/>
        <v>4099402.6319328258</v>
      </c>
      <c r="R58" s="7">
        <f t="shared" si="3"/>
        <v>31921099.230742306</v>
      </c>
      <c r="S58" s="7">
        <f t="shared" si="4"/>
        <v>1050387.9838364469</v>
      </c>
      <c r="T58" s="7">
        <f t="shared" si="5"/>
        <v>23579217.503111228</v>
      </c>
      <c r="U58" s="7">
        <f t="shared" si="6"/>
        <v>236137927.98007616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16684222463.024656</v>
      </c>
      <c r="P59" s="7">
        <f t="shared" si="1"/>
        <v>55467292.129083566</v>
      </c>
      <c r="Q59" s="7">
        <f t="shared" si="2"/>
        <v>5956380.3731627781</v>
      </c>
      <c r="R59" s="7">
        <f t="shared" si="3"/>
        <v>46380954.987612098</v>
      </c>
      <c r="S59" s="7">
        <f t="shared" si="4"/>
        <v>1526200.5059941027</v>
      </c>
      <c r="T59" s="7">
        <f t="shared" si="5"/>
        <v>34260305.942148641</v>
      </c>
      <c r="U59" s="7">
        <f t="shared" si="6"/>
        <v>343105434.09996504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4717231436.9144468</v>
      </c>
      <c r="P60" s="7">
        <f>$X$4*N60*L60*I60/1000</f>
        <v>15682604.012964942</v>
      </c>
      <c r="Q60" s="7">
        <f t="shared" si="2"/>
        <v>1684083.5591094065</v>
      </c>
      <c r="R60" s="7">
        <f t="shared" si="3"/>
        <v>13113568.787910644</v>
      </c>
      <c r="S60" s="7">
        <f t="shared" si="4"/>
        <v>431511.92822233227</v>
      </c>
      <c r="T60" s="7">
        <f t="shared" si="5"/>
        <v>9686624.1496585589</v>
      </c>
      <c r="U60" s="7">
        <f t="shared" si="6"/>
        <v>97008280.937241644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7">
        <f t="shared" si="0"/>
        <v>580619979.12187624</v>
      </c>
      <c r="P65" s="7">
        <f t="shared" si="1"/>
        <v>1930291.8112791115</v>
      </c>
      <c r="Q65" s="7">
        <f t="shared" si="2"/>
        <v>207285.26340212557</v>
      </c>
      <c r="R65" s="7">
        <f>$Z$4*N65*L65*I65/1000</f>
        <v>1614082.3569238102</v>
      </c>
      <c r="S65" s="7">
        <f>$AA$4*N65*L65*I65/1000</f>
        <v>53112.604311645307</v>
      </c>
      <c r="T65" s="7">
        <f t="shared" si="5"/>
        <v>1192277.2047018851</v>
      </c>
      <c r="U65" s="7">
        <f t="shared" si="6"/>
        <v>11940254.957953181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7">
        <f t="shared" si="0"/>
        <v>787015126.65872836</v>
      </c>
      <c r="P66" s="7">
        <f t="shared" si="1"/>
        <v>2616459.8342614942</v>
      </c>
      <c r="Q66" s="7">
        <f t="shared" si="2"/>
        <v>280969.72838867496</v>
      </c>
      <c r="R66" s="7">
        <f t="shared" si="3"/>
        <v>2187846.2268783986</v>
      </c>
      <c r="S66" s="7">
        <f t="shared" si="4"/>
        <v>71992.73967927006</v>
      </c>
      <c r="T66" s="7">
        <f t="shared" si="5"/>
        <v>1616100.4254278415</v>
      </c>
      <c r="U66" s="7">
        <f t="shared" si="6"/>
        <v>16184701.880708968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1449960533.45558</v>
      </c>
      <c r="P67" s="7">
        <f t="shared" ref="P67:P77" si="8">$X$4*N67*L67*I67/1000</f>
        <v>4820445.4635545732</v>
      </c>
      <c r="Q67" s="7">
        <f t="shared" ref="Q67:Q70" si="9">$Y$4*N67*L67*I67/1000</f>
        <v>517645.72682218661</v>
      </c>
      <c r="R67" s="7">
        <f t="shared" ref="R67:R75" si="10">$Z$4*N67*L67*I67/1000</f>
        <v>4030787.4331607027</v>
      </c>
      <c r="S67" s="7">
        <f t="shared" ref="S67:S77" si="11">$AA$4*N67*L67*I67/1000</f>
        <v>132636.11802921302</v>
      </c>
      <c r="T67" s="7">
        <f t="shared" ref="T67:T82" si="12">L67*N67*I67*$AA$10*$AB$10/$AA$11</f>
        <v>2977429.2203499861</v>
      </c>
      <c r="U67" s="7">
        <f t="shared" ref="U67:U82" si="13">L67*N67*I67*$AA$9*$AB$9/$AA$11</f>
        <v>29817951.622355957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1588604906.8505421</v>
      </c>
      <c r="P68" s="7">
        <f t="shared" si="8"/>
        <v>5281373.623568926</v>
      </c>
      <c r="Q68" s="7">
        <f t="shared" si="9"/>
        <v>567142.70676053059</v>
      </c>
      <c r="R68" s="7">
        <f t="shared" si="10"/>
        <v>4416208.9567569327</v>
      </c>
      <c r="S68" s="7">
        <f t="shared" si="11"/>
        <v>145318.70562342479</v>
      </c>
      <c r="T68" s="7">
        <f t="shared" si="12"/>
        <v>3262129.2511842526</v>
      </c>
      <c r="U68" s="7">
        <f t="shared" si="13"/>
        <v>32669126.618650761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713785405.40706289</v>
      </c>
      <c r="P69" s="7">
        <f t="shared" si="8"/>
        <v>2373005.0163819483</v>
      </c>
      <c r="Q69" s="7">
        <f t="shared" si="9"/>
        <v>254826.22212925734</v>
      </c>
      <c r="R69" s="7">
        <f t="shared" si="10"/>
        <v>1984272.7961922472</v>
      </c>
      <c r="S69" s="7">
        <f t="shared" si="11"/>
        <v>65294.001522560204</v>
      </c>
      <c r="T69" s="7">
        <f t="shared" si="12"/>
        <v>1465726.4622599171</v>
      </c>
      <c r="U69" s="7">
        <f t="shared" si="13"/>
        <v>14678757.246204425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7">
        <f t="shared" si="7"/>
        <v>19680859.671624191</v>
      </c>
      <c r="P74" s="7">
        <f t="shared" si="8"/>
        <v>65429.71931576464</v>
      </c>
      <c r="Q74" s="7">
        <f t="shared" si="14"/>
        <v>7026.2001441679022</v>
      </c>
      <c r="R74" s="7">
        <f t="shared" si="10"/>
        <v>54711.393867474762</v>
      </c>
      <c r="S74" s="7">
        <f t="shared" si="11"/>
        <v>1800.3199163640509</v>
      </c>
      <c r="T74" s="7">
        <f t="shared" si="12"/>
        <v>40413.766661805952</v>
      </c>
      <c r="U74" s="7">
        <f t="shared" si="13"/>
        <v>404730.27233112924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7">
        <f t="shared" si="7"/>
        <v>170458737.85539472</v>
      </c>
      <c r="P75" s="7">
        <f t="shared" si="8"/>
        <v>566696.14838412986</v>
      </c>
      <c r="Q75" s="7">
        <f t="shared" si="14"/>
        <v>60854.923437163692</v>
      </c>
      <c r="R75" s="7">
        <f t="shared" si="10"/>
        <v>473863.20011241076</v>
      </c>
      <c r="S75" s="7">
        <f t="shared" si="11"/>
        <v>15592.828047130733</v>
      </c>
      <c r="T75" s="7">
        <f t="shared" si="12"/>
        <v>350029.40786607197</v>
      </c>
      <c r="U75" s="7">
        <f t="shared" si="13"/>
        <v>3505426.7214202946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7">
        <f t="shared" si="7"/>
        <v>87740576.540539071</v>
      </c>
      <c r="P76" s="7">
        <f t="shared" si="8"/>
        <v>291696.67338911851</v>
      </c>
      <c r="Q76" s="7">
        <f t="shared" si="14"/>
        <v>31323.97983749428</v>
      </c>
      <c r="R76" s="7">
        <f>$Z$4*N76*L76*I76/1000</f>
        <v>243912.57909277038</v>
      </c>
      <c r="S76" s="7">
        <f t="shared" si="11"/>
        <v>8026.1284341631081</v>
      </c>
      <c r="T76" s="7">
        <f t="shared" si="12"/>
        <v>180171.35665034893</v>
      </c>
      <c r="U76" s="7">
        <f t="shared" si="13"/>
        <v>1804355.5022620643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0">
    <mergeCell ref="AB14:AC14"/>
    <mergeCell ref="AB15:AC15"/>
    <mergeCell ref="W19:X19"/>
    <mergeCell ref="W20:X20"/>
    <mergeCell ref="W2:AA2"/>
    <mergeCell ref="W14:X14"/>
    <mergeCell ref="Y14:Z14"/>
    <mergeCell ref="W15:X15"/>
    <mergeCell ref="Y15:Z15"/>
    <mergeCell ref="Y11:Z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C262-6D0C-784A-B7D1-984EDBDD22E0}">
  <sheetPr>
    <outlinePr summaryBelow="0" summaryRight="0"/>
  </sheetPr>
  <dimension ref="A1:AE83"/>
  <sheetViews>
    <sheetView topLeftCell="U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5" width="20.16406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.33203125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8.1640625" customWidth="1"/>
    <col min="30" max="30" width="11.5" customWidth="1"/>
  </cols>
  <sheetData>
    <row r="1" spans="1:31" ht="58" customHeight="1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90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>N2*(1-$AD$3/100)</f>
        <v>2840915.7849501581</v>
      </c>
      <c r="P2" s="7">
        <f>$X$4*O2*L2*I2/1000</f>
        <v>3583905672.1628571</v>
      </c>
      <c r="Q2" s="7">
        <f t="shared" ref="Q2:Q65" si="0">$Y$4*O2*L2*I2/1000</f>
        <v>11715160.455080111</v>
      </c>
      <c r="R2" s="7">
        <f t="shared" ref="R2:R65" si="1">$Z$4*O2*L2*I2/1000</f>
        <v>1266422.1962636721</v>
      </c>
      <c r="S2" s="7">
        <f t="shared" ref="S2:S65" si="2">$AA$4*O2*L2*I2/1000</f>
        <v>10185009.834845357</v>
      </c>
      <c r="T2" s="7">
        <f t="shared" ref="T2:T65" si="3">$AB$4*O2*L2*I2/1000</f>
        <v>330213.77291560697</v>
      </c>
      <c r="U2" s="7">
        <f>L2*O2*I2*$AB$10*$AC$10/$AB$11</f>
        <v>159792.15738619509</v>
      </c>
      <c r="V2" s="7">
        <f>L2*O2*I2*$AB$9*$AC$9/$AB$11</f>
        <v>71614190.559690952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ref="O3:O65" si="4">N3*(1-$AD$3/100)</f>
        <v>2446952.5631649499</v>
      </c>
      <c r="P3" s="7">
        <f t="shared" ref="P3:P65" si="5">$X$4*O3*L3*I3/1000</f>
        <v>7811345760.8326435</v>
      </c>
      <c r="Q3" s="7">
        <f t="shared" si="0"/>
        <v>25533922.298529148</v>
      </c>
      <c r="R3" s="7">
        <f t="shared" si="1"/>
        <v>2760246.0999590387</v>
      </c>
      <c r="S3" s="7">
        <f t="shared" si="2"/>
        <v>22198863.663017422</v>
      </c>
      <c r="T3" s="7">
        <f t="shared" si="3"/>
        <v>719721.49693220737</v>
      </c>
      <c r="U3" s="7">
        <f t="shared" ref="U3:U66" si="6">L3*O3*I3*$AB$10*$AC$10/$AB$11</f>
        <v>348276.96524157812</v>
      </c>
      <c r="V3" s="7">
        <f t="shared" ref="V3:V66" si="7">L3*O3*I3*$AB$9*$AC$9/$AB$11</f>
        <v>156087591.30825785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0.95059517000000004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4"/>
        <v>3684786.9944444173</v>
      </c>
      <c r="P4" s="7">
        <f t="shared" si="5"/>
        <v>10165381734.290686</v>
      </c>
      <c r="Q4" s="7">
        <f t="shared" si="0"/>
        <v>33228853.937019683</v>
      </c>
      <c r="R4" s="7">
        <f t="shared" si="1"/>
        <v>3592076.9795344193</v>
      </c>
      <c r="S4" s="7">
        <f t="shared" si="2"/>
        <v>28888738.267552048</v>
      </c>
      <c r="T4" s="7">
        <f t="shared" si="3"/>
        <v>936617.57944141247</v>
      </c>
      <c r="U4" s="7">
        <f t="shared" si="6"/>
        <v>453234.10451153124</v>
      </c>
      <c r="V4" s="7">
        <f t="shared" si="7"/>
        <v>203126323.96715999</v>
      </c>
      <c r="W4" s="10"/>
      <c r="X4" s="19">
        <v>216.68157389999999</v>
      </c>
      <c r="Y4" s="10">
        <v>0.70829414557829584</v>
      </c>
      <c r="Z4" s="10">
        <v>7.6567404337598774E-2</v>
      </c>
      <c r="AA4" s="11">
        <v>0.61578182102918544</v>
      </c>
      <c r="AB4">
        <v>1.9964599122841962E-2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4"/>
        <v>3805901.3220751588</v>
      </c>
      <c r="P5" s="7">
        <f t="shared" si="5"/>
        <v>10222551385.744226</v>
      </c>
      <c r="Q5" s="7">
        <f t="shared" si="0"/>
        <v>33415731.522872835</v>
      </c>
      <c r="R5" s="7">
        <f t="shared" si="1"/>
        <v>3612278.6595383822</v>
      </c>
      <c r="S5" s="7">
        <f t="shared" si="2"/>
        <v>29051207.237322006</v>
      </c>
      <c r="T5" s="7">
        <f t="shared" si="3"/>
        <v>941885.07474670897</v>
      </c>
      <c r="U5" s="7">
        <f t="shared" si="6"/>
        <v>455783.07280992542</v>
      </c>
      <c r="V5" s="7">
        <f t="shared" si="7"/>
        <v>204268697.31287205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4"/>
        <v>3731481.1789671429</v>
      </c>
      <c r="P6" s="7">
        <f t="shared" si="5"/>
        <v>2208759368.5734344</v>
      </c>
      <c r="Q6" s="7">
        <f t="shared" si="0"/>
        <v>7220047.8406797145</v>
      </c>
      <c r="R6" s="7">
        <f t="shared" si="1"/>
        <v>780495.39983529493</v>
      </c>
      <c r="S6" s="7">
        <f t="shared" si="2"/>
        <v>6277016.7380412547</v>
      </c>
      <c r="T6" s="7">
        <f t="shared" si="3"/>
        <v>203510.5918731291</v>
      </c>
      <c r="U6" s="7">
        <f t="shared" si="6"/>
        <v>98479.83092655486</v>
      </c>
      <c r="V6" s="7">
        <f t="shared" si="7"/>
        <v>44135791.728597924</v>
      </c>
      <c r="W6" s="10"/>
      <c r="X6"/>
      <c r="Y6" s="10"/>
      <c r="Z6" s="10"/>
      <c r="AA6" s="11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4"/>
        <v>2156059.7946895333</v>
      </c>
      <c r="P7" s="7">
        <f t="shared" si="5"/>
        <v>3683540927.5328884</v>
      </c>
      <c r="Q7" s="7">
        <f t="shared" si="0"/>
        <v>12040850.668611426</v>
      </c>
      <c r="R7" s="7">
        <f t="shared" si="1"/>
        <v>1301629.6795161148</v>
      </c>
      <c r="S7" s="7">
        <f t="shared" si="2"/>
        <v>10468160.717895437</v>
      </c>
      <c r="T7" s="7">
        <f t="shared" si="3"/>
        <v>339393.96251900488</v>
      </c>
      <c r="U7" s="7">
        <f t="shared" si="6"/>
        <v>164234.49874884979</v>
      </c>
      <c r="V7" s="7">
        <f t="shared" si="7"/>
        <v>73605118.563169017</v>
      </c>
      <c r="W7" s="10"/>
      <c r="X7" s="27"/>
      <c r="Y7" s="27"/>
      <c r="Z7" s="27"/>
      <c r="AA7" s="28"/>
      <c r="AB7" s="25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4"/>
        <v>1177857.9588483027</v>
      </c>
      <c r="P8" s="7">
        <f t="shared" si="5"/>
        <v>3125387022.3197632</v>
      </c>
      <c r="Q8" s="7">
        <f t="shared" si="0"/>
        <v>10216343.229983669</v>
      </c>
      <c r="R8" s="7">
        <f t="shared" si="1"/>
        <v>1104398.3461181659</v>
      </c>
      <c r="S8" s="7">
        <f t="shared" si="2"/>
        <v>8881957.4151387829</v>
      </c>
      <c r="T8" s="7">
        <f t="shared" si="3"/>
        <v>287966.79792045202</v>
      </c>
      <c r="U8" s="7">
        <f t="shared" si="6"/>
        <v>139348.6270697242</v>
      </c>
      <c r="V8" s="7">
        <f t="shared" si="7"/>
        <v>62451995.745222233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4"/>
        <v>0</v>
      </c>
      <c r="P9" s="7">
        <f t="shared" si="5"/>
        <v>0</v>
      </c>
      <c r="Q9" s="7">
        <f t="shared" si="0"/>
        <v>0</v>
      </c>
      <c r="R9" s="7">
        <f t="shared" si="1"/>
        <v>0</v>
      </c>
      <c r="S9" s="7">
        <f t="shared" si="2"/>
        <v>0</v>
      </c>
      <c r="T9" s="7">
        <f t="shared" si="3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1527.1007500000001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4"/>
        <v>0</v>
      </c>
      <c r="P10" s="7">
        <f t="shared" si="5"/>
        <v>0</v>
      </c>
      <c r="Q10" s="7">
        <f t="shared" si="0"/>
        <v>0</v>
      </c>
      <c r="R10" s="7">
        <f t="shared" si="1"/>
        <v>0</v>
      </c>
      <c r="S10" s="7">
        <f t="shared" si="2"/>
        <v>0</v>
      </c>
      <c r="T10" s="7">
        <f t="shared" si="3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4"/>
        <v>2957150.8535473254</v>
      </c>
      <c r="P11" s="7">
        <f t="shared" si="5"/>
        <v>11339174470.199142</v>
      </c>
      <c r="Q11" s="7">
        <f t="shared" si="0"/>
        <v>37065776.975754775</v>
      </c>
      <c r="R11" s="7">
        <f t="shared" si="1"/>
        <v>4006852.7327339812</v>
      </c>
      <c r="S11" s="7">
        <f t="shared" si="2"/>
        <v>32224509.812031034</v>
      </c>
      <c r="T11" s="7">
        <f t="shared" si="3"/>
        <v>1044768.4526510159</v>
      </c>
      <c r="U11" s="7">
        <f t="shared" si="6"/>
        <v>505568.87298825406</v>
      </c>
      <c r="V11" s="7">
        <f t="shared" si="7"/>
        <v>226581242.80608124</v>
      </c>
      <c r="W11" s="10"/>
      <c r="X11" s="10"/>
      <c r="Y11" s="10"/>
      <c r="Z11" s="55" t="s">
        <v>95</v>
      </c>
      <c r="AA11" s="56"/>
      <c r="AB11" s="45">
        <v>476142.51380000002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4"/>
        <v>3277069.8929697848</v>
      </c>
      <c r="P12" s="7">
        <f t="shared" si="5"/>
        <v>13007633334.33099</v>
      </c>
      <c r="Q12" s="7">
        <f t="shared" si="0"/>
        <v>42519677.020565182</v>
      </c>
      <c r="R12" s="7">
        <f t="shared" si="1"/>
        <v>4596425.5430625202</v>
      </c>
      <c r="S12" s="7">
        <f t="shared" si="2"/>
        <v>36966060.370185785</v>
      </c>
      <c r="T12" s="7">
        <f t="shared" si="3"/>
        <v>1198496.8559287097</v>
      </c>
      <c r="U12" s="7">
        <f t="shared" si="6"/>
        <v>579958.84465535264</v>
      </c>
      <c r="V12" s="7">
        <f t="shared" si="7"/>
        <v>259920661.29720336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4"/>
        <v>3762788.2338715224</v>
      </c>
      <c r="P13" s="7">
        <f t="shared" si="5"/>
        <v>23953958508.414158</v>
      </c>
      <c r="Q13" s="7">
        <f t="shared" si="0"/>
        <v>78301298.396352261</v>
      </c>
      <c r="R13" s="7">
        <f t="shared" si="1"/>
        <v>8464459.5919644609</v>
      </c>
      <c r="S13" s="7">
        <f t="shared" si="2"/>
        <v>68074141.818705052</v>
      </c>
      <c r="T13" s="7">
        <f t="shared" si="3"/>
        <v>2207068.9741546046</v>
      </c>
      <c r="U13" s="7">
        <f t="shared" si="6"/>
        <v>1068012.1236809629</v>
      </c>
      <c r="V13" s="7">
        <f t="shared" si="7"/>
        <v>478651925.0784986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4"/>
        <v>3976786.7023702548</v>
      </c>
      <c r="P14" s="7">
        <f t="shared" si="5"/>
        <v>26753758763.187515</v>
      </c>
      <c r="Q14" s="7">
        <f t="shared" si="0"/>
        <v>87453355.461249709</v>
      </c>
      <c r="R14" s="7">
        <f t="shared" si="1"/>
        <v>9453807.3907333519</v>
      </c>
      <c r="S14" s="7">
        <f t="shared" si="2"/>
        <v>76030822.529350013</v>
      </c>
      <c r="T14" s="7">
        <f t="shared" si="3"/>
        <v>2465036.8701067432</v>
      </c>
      <c r="U14" s="7">
        <f t="shared" si="6"/>
        <v>1192844.1264972256</v>
      </c>
      <c r="V14" s="7">
        <f t="shared" si="7"/>
        <v>534597992.66944808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4"/>
        <v>3347509.5926276669</v>
      </c>
      <c r="P15" s="7">
        <f t="shared" si="5"/>
        <v>22799524635.604637</v>
      </c>
      <c r="Q15" s="7">
        <f t="shared" si="0"/>
        <v>74527656.093266413</v>
      </c>
      <c r="R15" s="7">
        <f t="shared" si="1"/>
        <v>8056524.5584058622</v>
      </c>
      <c r="S15" s="7">
        <f t="shared" si="2"/>
        <v>64793385.731966935</v>
      </c>
      <c r="T15" s="7">
        <f t="shared" si="3"/>
        <v>2100701.7871823115</v>
      </c>
      <c r="U15" s="7">
        <f t="shared" si="6"/>
        <v>1016540.490225664</v>
      </c>
      <c r="V15" s="7">
        <f t="shared" si="7"/>
        <v>455583838.2150265</v>
      </c>
      <c r="W15" s="10"/>
      <c r="X15" s="57">
        <f>SUM(P2:P82)/1000</f>
        <v>604251918.30235648</v>
      </c>
      <c r="Y15" s="58"/>
      <c r="Z15" s="57">
        <f>100*(caso_base!W15-U2_densificacion_5!X15)/caso_base!W15</f>
        <v>0.85028491586233523</v>
      </c>
      <c r="AA15" s="58"/>
      <c r="AC15" s="61">
        <f>SUM(U2:V82)*AD16/1000</f>
        <v>1452144.2484780857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4"/>
        <v>2970331.857397683</v>
      </c>
      <c r="P16" s="7">
        <f t="shared" si="5"/>
        <v>19048361866.476929</v>
      </c>
      <c r="Q16" s="7">
        <f t="shared" si="0"/>
        <v>62265761.458374158</v>
      </c>
      <c r="R16" s="7">
        <f t="shared" si="1"/>
        <v>6730999.7742241668</v>
      </c>
      <c r="S16" s="7">
        <f t="shared" si="2"/>
        <v>54133052.232560225</v>
      </c>
      <c r="T16" s="7">
        <f t="shared" si="3"/>
        <v>1755077.2858358014</v>
      </c>
      <c r="U16" s="7">
        <f t="shared" si="6"/>
        <v>849291.00142314401</v>
      </c>
      <c r="V16" s="7">
        <f t="shared" si="7"/>
        <v>380627488.92958075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4"/>
        <v>1841679.7161704919</v>
      </c>
      <c r="P17" s="7">
        <f t="shared" si="5"/>
        <v>4487685079.7874622</v>
      </c>
      <c r="Q17" s="7">
        <f t="shared" si="0"/>
        <v>14669457.176268587</v>
      </c>
      <c r="R17" s="7">
        <f t="shared" si="1"/>
        <v>1585785.0386598834</v>
      </c>
      <c r="S17" s="7">
        <f t="shared" si="2"/>
        <v>12753437.410014257</v>
      </c>
      <c r="T17" s="7">
        <f t="shared" si="3"/>
        <v>413486.16772030812</v>
      </c>
      <c r="U17" s="7">
        <f t="shared" si="6"/>
        <v>200088.10112915604</v>
      </c>
      <c r="V17" s="7">
        <f t="shared" si="7"/>
        <v>89673658.816424683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4"/>
        <v>1171756.8315476798</v>
      </c>
      <c r="P18" s="7">
        <f t="shared" si="5"/>
        <v>880900545.1535691</v>
      </c>
      <c r="Q18" s="7">
        <f t="shared" si="0"/>
        <v>2879509.7235953864</v>
      </c>
      <c r="R18" s="7">
        <f t="shared" si="1"/>
        <v>311278.2827261184</v>
      </c>
      <c r="S18" s="7">
        <f t="shared" si="2"/>
        <v>2503408.7212722939</v>
      </c>
      <c r="T18" s="7">
        <f t="shared" si="3"/>
        <v>81164.382990869315</v>
      </c>
      <c r="U18" s="7">
        <f t="shared" si="6"/>
        <v>39275.865892925714</v>
      </c>
      <c r="V18" s="7">
        <f t="shared" si="7"/>
        <v>17602299.076887283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4"/>
        <v>0</v>
      </c>
      <c r="P19" s="7">
        <f t="shared" si="5"/>
        <v>0</v>
      </c>
      <c r="Q19" s="7">
        <f t="shared" si="0"/>
        <v>0</v>
      </c>
      <c r="R19" s="7">
        <f t="shared" si="1"/>
        <v>0</v>
      </c>
      <c r="S19" s="7">
        <f t="shared" si="2"/>
        <v>0</v>
      </c>
      <c r="T19" s="7">
        <f t="shared" si="3"/>
        <v>0</v>
      </c>
      <c r="U19" s="7">
        <f t="shared" si="6"/>
        <v>0</v>
      </c>
      <c r="V19" s="7">
        <f t="shared" si="7"/>
        <v>0</v>
      </c>
      <c r="W19" s="10"/>
      <c r="X19" s="51" t="s">
        <v>103</v>
      </c>
      <c r="Y19" s="52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4"/>
        <v>3152440.1276682336</v>
      </c>
      <c r="P20" s="7">
        <f t="shared" si="5"/>
        <v>13199105598.110245</v>
      </c>
      <c r="Q20" s="7">
        <f t="shared" si="0"/>
        <v>43145566.343014263</v>
      </c>
      <c r="R20" s="7">
        <f t="shared" si="1"/>
        <v>4664084.8921079887</v>
      </c>
      <c r="S20" s="7">
        <f t="shared" si="2"/>
        <v>37510200.497767575</v>
      </c>
      <c r="T20" s="7">
        <f t="shared" si="3"/>
        <v>1216138.7205353421</v>
      </c>
      <c r="U20" s="7">
        <f t="shared" si="6"/>
        <v>588495.83443902654</v>
      </c>
      <c r="V20" s="7">
        <f t="shared" si="7"/>
        <v>263746691.45522022</v>
      </c>
      <c r="W20" s="10"/>
      <c r="X20" s="57">
        <f>100*AC15/(AC15+X15)</f>
        <v>0.23974484212019173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4"/>
        <v>3580990.7575910492</v>
      </c>
      <c r="P21" s="7">
        <f t="shared" si="5"/>
        <v>20116448028.814137</v>
      </c>
      <c r="Q21" s="7">
        <f t="shared" si="0"/>
        <v>65757148.206865132</v>
      </c>
      <c r="R21" s="7">
        <f t="shared" si="1"/>
        <v>7108422.6606612429</v>
      </c>
      <c r="S21" s="7">
        <f t="shared" si="2"/>
        <v>57168418.970128864</v>
      </c>
      <c r="T21" s="7">
        <f t="shared" si="3"/>
        <v>1853488.5705422624</v>
      </c>
      <c r="U21" s="7">
        <f t="shared" si="6"/>
        <v>896912.7325082717</v>
      </c>
      <c r="V21" s="7">
        <f t="shared" si="7"/>
        <v>401970161.68961024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4"/>
        <v>3291333.6740498682</v>
      </c>
      <c r="P22" s="7">
        <f t="shared" si="5"/>
        <v>18857380146.534393</v>
      </c>
      <c r="Q22" s="7">
        <f t="shared" si="0"/>
        <v>61641475.637881644</v>
      </c>
      <c r="R22" s="7">
        <f t="shared" si="1"/>
        <v>6663513.7655676166</v>
      </c>
      <c r="S22" s="7">
        <f t="shared" si="2"/>
        <v>53590306.168957353</v>
      </c>
      <c r="T22" s="7">
        <f t="shared" si="3"/>
        <v>1737480.6189396894</v>
      </c>
      <c r="U22" s="7">
        <f t="shared" si="6"/>
        <v>840775.88304601144</v>
      </c>
      <c r="V22" s="7">
        <f t="shared" si="7"/>
        <v>376811260.8989116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4"/>
        <v>3262662.2761462429</v>
      </c>
      <c r="P23" s="7">
        <f t="shared" si="5"/>
        <v>18348640025.550285</v>
      </c>
      <c r="Q23" s="7">
        <f t="shared" si="0"/>
        <v>59978493.212434903</v>
      </c>
      <c r="R23" s="7">
        <f t="shared" si="1"/>
        <v>6483743.470174958</v>
      </c>
      <c r="S23" s="7">
        <f t="shared" si="2"/>
        <v>52144530.635340549</v>
      </c>
      <c r="T23" s="7">
        <f t="shared" si="3"/>
        <v>1690606.3398288994</v>
      </c>
      <c r="U23" s="7">
        <f t="shared" si="6"/>
        <v>818093.17626821133</v>
      </c>
      <c r="V23" s="7">
        <f t="shared" si="7"/>
        <v>366645532.41657418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4"/>
        <v>2802607.6729472843</v>
      </c>
      <c r="P24" s="7">
        <f t="shared" si="5"/>
        <v>16602182951.901848</v>
      </c>
      <c r="Q24" s="7">
        <f t="shared" si="0"/>
        <v>54269630.670482546</v>
      </c>
      <c r="R24" s="7">
        <f t="shared" si="1"/>
        <v>5866608.923339827</v>
      </c>
      <c r="S24" s="7">
        <f t="shared" si="2"/>
        <v>47181318.961158872</v>
      </c>
      <c r="T24" s="7">
        <f t="shared" si="3"/>
        <v>1529691.3403064471</v>
      </c>
      <c r="U24" s="7">
        <f t="shared" si="6"/>
        <v>740225.57340458781</v>
      </c>
      <c r="V24" s="7">
        <f t="shared" si="7"/>
        <v>331747540.91862833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4"/>
        <v>3236392.4212641898</v>
      </c>
      <c r="P25" s="7">
        <f t="shared" si="5"/>
        <v>22636685769.898659</v>
      </c>
      <c r="Q25" s="7">
        <f t="shared" si="0"/>
        <v>73995364.338244453</v>
      </c>
      <c r="R25" s="7">
        <f t="shared" si="1"/>
        <v>7998983.2130668266</v>
      </c>
      <c r="S25" s="7">
        <f t="shared" si="2"/>
        <v>64330618.125778921</v>
      </c>
      <c r="T25" s="7">
        <f t="shared" si="3"/>
        <v>2085698.1455854557</v>
      </c>
      <c r="U25" s="7">
        <f t="shared" si="6"/>
        <v>1009280.1502397135</v>
      </c>
      <c r="V25" s="7">
        <f t="shared" si="7"/>
        <v>452329965.31045467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4"/>
        <v>1941859.2481753197</v>
      </c>
      <c r="P26" s="7">
        <f t="shared" si="5"/>
        <v>9234662573.6468372</v>
      </c>
      <c r="Q26" s="7">
        <f t="shared" si="0"/>
        <v>30186495.877696104</v>
      </c>
      <c r="R26" s="7">
        <f t="shared" si="1"/>
        <v>3263194.6061275494</v>
      </c>
      <c r="S26" s="7">
        <f t="shared" si="2"/>
        <v>26243751.297536217</v>
      </c>
      <c r="T26" s="7">
        <f t="shared" si="3"/>
        <v>850863.01063447818</v>
      </c>
      <c r="U26" s="7">
        <f t="shared" si="6"/>
        <v>411737.02389495447</v>
      </c>
      <c r="V26" s="7">
        <f t="shared" si="7"/>
        <v>184528541.15004706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4"/>
        <v>1093840.2223619947</v>
      </c>
      <c r="P27" s="7">
        <f t="shared" si="5"/>
        <v>1281759858.8666503</v>
      </c>
      <c r="Q27" s="7">
        <f t="shared" si="0"/>
        <v>4189848.6693266127</v>
      </c>
      <c r="R27" s="7">
        <f t="shared" si="1"/>
        <v>452927.4160747932</v>
      </c>
      <c r="S27" s="7">
        <f t="shared" si="2"/>
        <v>3642600.5488555194</v>
      </c>
      <c r="T27" s="7">
        <f t="shared" si="3"/>
        <v>118098.7441314832</v>
      </c>
      <c r="U27" s="7">
        <f t="shared" si="6"/>
        <v>57148.594811013194</v>
      </c>
      <c r="V27" s="7">
        <f t="shared" si="7"/>
        <v>25612335.586177148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4"/>
        <v>453119.41078193492</v>
      </c>
      <c r="P28" s="7">
        <f t="shared" si="5"/>
        <v>833843894.47163236</v>
      </c>
      <c r="Q28" s="7">
        <f t="shared" si="0"/>
        <v>2725689.7674789485</v>
      </c>
      <c r="R28" s="7">
        <f t="shared" si="1"/>
        <v>294650.17017050349</v>
      </c>
      <c r="S28" s="7">
        <f t="shared" si="2"/>
        <v>2369679.6296522091</v>
      </c>
      <c r="T28" s="7">
        <f t="shared" si="3"/>
        <v>76828.678989743465</v>
      </c>
      <c r="U28" s="7">
        <f t="shared" si="6"/>
        <v>37177.796239407908</v>
      </c>
      <c r="V28" s="7">
        <f t="shared" si="7"/>
        <v>16662005.370160533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4"/>
        <v>2669634.2846626816</v>
      </c>
      <c r="P29" s="7">
        <f t="shared" si="5"/>
        <v>11808832816.053694</v>
      </c>
      <c r="Q29" s="7">
        <f t="shared" si="0"/>
        <v>38601007.917654276</v>
      </c>
      <c r="R29" s="7">
        <f t="shared" si="1"/>
        <v>4172812.9471644391</v>
      </c>
      <c r="S29" s="7">
        <f t="shared" si="2"/>
        <v>33559219.848821424</v>
      </c>
      <c r="T29" s="7">
        <f t="shared" si="3"/>
        <v>1088041.8165597096</v>
      </c>
      <c r="U29" s="7">
        <f t="shared" si="6"/>
        <v>526509.07822341006</v>
      </c>
      <c r="V29" s="7">
        <f t="shared" si="7"/>
        <v>235966032.85209796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4"/>
        <v>2954513.389015805</v>
      </c>
      <c r="P30" s="7">
        <f t="shared" si="5"/>
        <v>20253797434.54879</v>
      </c>
      <c r="Q30" s="7">
        <f t="shared" si="0"/>
        <v>66206119.377922878</v>
      </c>
      <c r="R30" s="7">
        <f t="shared" si="1"/>
        <v>7156956.9559182441</v>
      </c>
      <c r="S30" s="7">
        <f t="shared" si="2"/>
        <v>57558748.732176803</v>
      </c>
      <c r="T30" s="7">
        <f t="shared" si="3"/>
        <v>1866143.6651859744</v>
      </c>
      <c r="U30" s="7">
        <f t="shared" si="6"/>
        <v>903036.59844272537</v>
      </c>
      <c r="V30" s="7">
        <f t="shared" si="7"/>
        <v>404714700.02719599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4"/>
        <v>3219953.4967415384</v>
      </c>
      <c r="P31" s="7">
        <f t="shared" si="5"/>
        <v>17141148589.645796</v>
      </c>
      <c r="Q31" s="7">
        <f t="shared" si="0"/>
        <v>56031415.020720303</v>
      </c>
      <c r="R31" s="7">
        <f t="shared" si="1"/>
        <v>6057059.8194010556</v>
      </c>
      <c r="S31" s="7">
        <f t="shared" si="2"/>
        <v>48712991.617530152</v>
      </c>
      <c r="T31" s="7">
        <f t="shared" si="3"/>
        <v>1579350.5370017351</v>
      </c>
      <c r="U31" s="7">
        <f t="shared" si="6"/>
        <v>764255.91624565842</v>
      </c>
      <c r="V31" s="7">
        <f t="shared" si="7"/>
        <v>342517240.63096106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4"/>
        <v>3041136.2539031021</v>
      </c>
      <c r="P32" s="7">
        <f t="shared" si="5"/>
        <v>12659492249.166965</v>
      </c>
      <c r="Q32" s="7">
        <f t="shared" si="0"/>
        <v>41381664.738216005</v>
      </c>
      <c r="R32" s="7">
        <f t="shared" si="1"/>
        <v>4473405.1184158614</v>
      </c>
      <c r="S32" s="7">
        <f t="shared" si="2"/>
        <v>35976687.127510719</v>
      </c>
      <c r="T32" s="7">
        <f t="shared" si="3"/>
        <v>1166419.845048686</v>
      </c>
      <c r="U32" s="7">
        <f t="shared" si="6"/>
        <v>564436.61272128532</v>
      </c>
      <c r="V32" s="7">
        <f t="shared" si="7"/>
        <v>252964049.07153946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 t="shared" si="4"/>
        <v>2990206.0260077403</v>
      </c>
      <c r="P33" s="7">
        <f t="shared" si="5"/>
        <v>13402904441.786846</v>
      </c>
      <c r="Q33" s="7">
        <f t="shared" si="0"/>
        <v>43811749.097983457</v>
      </c>
      <c r="R33" s="7">
        <f t="shared" si="1"/>
        <v>4736100.0071289046</v>
      </c>
      <c r="S33" s="7">
        <f t="shared" si="2"/>
        <v>38089371.217381872</v>
      </c>
      <c r="T33" s="7">
        <f t="shared" si="3"/>
        <v>1234916.3311206333</v>
      </c>
      <c r="U33" s="7">
        <f t="shared" si="6"/>
        <v>597582.41759238392</v>
      </c>
      <c r="V33" s="7">
        <f t="shared" si="7"/>
        <v>267819033.35312882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si="4"/>
        <v>3296172.0010782569</v>
      </c>
      <c r="P34" s="7">
        <f t="shared" si="5"/>
        <v>25497378079.494415</v>
      </c>
      <c r="Q34" s="7">
        <f t="shared" si="0"/>
        <v>83346466.874183387</v>
      </c>
      <c r="R34" s="7">
        <f t="shared" si="1"/>
        <v>9009848.0540955532</v>
      </c>
      <c r="S34" s="7">
        <f t="shared" si="2"/>
        <v>72460346.409089416</v>
      </c>
      <c r="T34" s="7">
        <f t="shared" si="3"/>
        <v>2349276.5115116425</v>
      </c>
      <c r="U34" s="7">
        <f t="shared" si="6"/>
        <v>1136827.0885754363</v>
      </c>
      <c r="V34" s="7">
        <f t="shared" si="7"/>
        <v>509492787.92135179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4"/>
        <v>2339102.7453891234</v>
      </c>
      <c r="P35" s="7">
        <f t="shared" si="5"/>
        <v>7888756413.6058769</v>
      </c>
      <c r="Q35" s="7">
        <f t="shared" si="0"/>
        <v>25786964.175500095</v>
      </c>
      <c r="R35" s="7">
        <f t="shared" si="1"/>
        <v>2787600.2152363299</v>
      </c>
      <c r="S35" s="7">
        <f t="shared" si="2"/>
        <v>22418855.016568135</v>
      </c>
      <c r="T35" s="7">
        <f t="shared" si="3"/>
        <v>726853.95689471602</v>
      </c>
      <c r="U35" s="7">
        <f t="shared" si="6"/>
        <v>351728.39961034135</v>
      </c>
      <c r="V35" s="7">
        <f t="shared" si="7"/>
        <v>157634423.65993264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4"/>
        <v>1532288.6301862495</v>
      </c>
      <c r="P36" s="7">
        <f t="shared" si="5"/>
        <v>2148759095.4114113</v>
      </c>
      <c r="Q36" s="7">
        <f t="shared" si="0"/>
        <v>7023917.4478232702</v>
      </c>
      <c r="R36" s="7">
        <f t="shared" si="1"/>
        <v>759293.48084940459</v>
      </c>
      <c r="S36" s="7">
        <f t="shared" si="2"/>
        <v>6106503.4968599332</v>
      </c>
      <c r="T36" s="7">
        <f t="shared" si="3"/>
        <v>197982.28884587839</v>
      </c>
      <c r="U36" s="7">
        <f t="shared" si="6"/>
        <v>95804.656418813218</v>
      </c>
      <c r="V36" s="7">
        <f t="shared" si="7"/>
        <v>42936856.435955152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4"/>
        <v>615849.65266603581</v>
      </c>
      <c r="P37" s="7">
        <f t="shared" si="5"/>
        <v>1002380023.3741553</v>
      </c>
      <c r="Q37" s="7">
        <f t="shared" si="0"/>
        <v>3276604.8788634418</v>
      </c>
      <c r="R37" s="7">
        <f t="shared" si="1"/>
        <v>354204.7215562553</v>
      </c>
      <c r="S37" s="7">
        <f t="shared" si="2"/>
        <v>2848638.1423529745</v>
      </c>
      <c r="T37" s="7">
        <f t="shared" si="3"/>
        <v>92357.254819672351</v>
      </c>
      <c r="U37" s="7">
        <f t="shared" si="6"/>
        <v>44692.154623343697</v>
      </c>
      <c r="V37" s="7">
        <f t="shared" si="7"/>
        <v>20029721.921733167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4"/>
        <v>2506888.4043856594</v>
      </c>
      <c r="P38" s="7">
        <f t="shared" si="5"/>
        <v>4386347105.6756849</v>
      </c>
      <c r="Q38" s="7">
        <f t="shared" si="0"/>
        <v>14338201.073148057</v>
      </c>
      <c r="R38" s="7">
        <f t="shared" si="1"/>
        <v>1549975.8763997341</v>
      </c>
      <c r="S38" s="7">
        <f t="shared" si="2"/>
        <v>12465447.614136375</v>
      </c>
      <c r="T38" s="7">
        <f t="shared" si="3"/>
        <v>404149.09307825158</v>
      </c>
      <c r="U38" s="7">
        <f t="shared" si="6"/>
        <v>195569.84228260137</v>
      </c>
      <c r="V38" s="7">
        <f t="shared" si="7"/>
        <v>87648706.807965681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4"/>
        <v>2604505.1815074566</v>
      </c>
      <c r="P39" s="7">
        <f t="shared" si="5"/>
        <v>13774629368.194124</v>
      </c>
      <c r="Q39" s="7">
        <f t="shared" si="0"/>
        <v>45026852.830160096</v>
      </c>
      <c r="R39" s="7">
        <f t="shared" si="1"/>
        <v>4867454.1053584358</v>
      </c>
      <c r="S39" s="7">
        <f t="shared" si="2"/>
        <v>39145766.775089294</v>
      </c>
      <c r="T39" s="7">
        <f t="shared" si="3"/>
        <v>1269166.309123443</v>
      </c>
      <c r="U39" s="7">
        <f t="shared" si="6"/>
        <v>614156.1595873835</v>
      </c>
      <c r="V39" s="7">
        <f t="shared" si="7"/>
        <v>275246901.76001471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4"/>
        <v>3055773.5975665096</v>
      </c>
      <c r="P40" s="7">
        <f t="shared" si="5"/>
        <v>17949658761.454185</v>
      </c>
      <c r="Q40" s="7">
        <f t="shared" si="0"/>
        <v>58674293.282240927</v>
      </c>
      <c r="R40" s="7">
        <f t="shared" si="1"/>
        <v>6342757.971402131</v>
      </c>
      <c r="S40" s="7">
        <f t="shared" si="2"/>
        <v>51010675.988913566</v>
      </c>
      <c r="T40" s="7">
        <f t="shared" si="3"/>
        <v>1653845.018356869</v>
      </c>
      <c r="U40" s="7">
        <f t="shared" si="6"/>
        <v>800304.18214323127</v>
      </c>
      <c r="V40" s="7">
        <f t="shared" si="7"/>
        <v>358673023.40255165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4"/>
        <v>3002519.4778088341</v>
      </c>
      <c r="P41" s="7">
        <f t="shared" si="5"/>
        <v>17250040038.627415</v>
      </c>
      <c r="Q41" s="7">
        <f t="shared" si="0"/>
        <v>56387362.111324392</v>
      </c>
      <c r="R41" s="7">
        <f t="shared" si="1"/>
        <v>6095538.105547023</v>
      </c>
      <c r="S41" s="7">
        <f t="shared" si="2"/>
        <v>49022447.440383621</v>
      </c>
      <c r="T41" s="7">
        <f t="shared" si="3"/>
        <v>1589383.573441773</v>
      </c>
      <c r="U41" s="7">
        <f t="shared" si="6"/>
        <v>769110.95461590146</v>
      </c>
      <c r="V41" s="7">
        <f t="shared" si="7"/>
        <v>344693127.41231841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4"/>
        <v>3721734.5332945329</v>
      </c>
      <c r="P42" s="7">
        <f t="shared" si="5"/>
        <v>22774725446.477402</v>
      </c>
      <c r="Q42" s="7">
        <f t="shared" si="0"/>
        <v>74446591.883893386</v>
      </c>
      <c r="R42" s="7">
        <f t="shared" si="1"/>
        <v>8047761.424988592</v>
      </c>
      <c r="S42" s="7">
        <f t="shared" si="2"/>
        <v>64722909.550877981</v>
      </c>
      <c r="T42" s="7">
        <f t="shared" si="3"/>
        <v>2098416.8403795655</v>
      </c>
      <c r="U42" s="7">
        <f t="shared" si="6"/>
        <v>1015434.79261681</v>
      </c>
      <c r="V42" s="7">
        <f t="shared" si="7"/>
        <v>455088296.75318551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4"/>
        <v>3888243.798932028</v>
      </c>
      <c r="P43" s="7">
        <f t="shared" si="5"/>
        <v>19091213406.972885</v>
      </c>
      <c r="Q43" s="7">
        <f t="shared" si="0"/>
        <v>62405835.645191275</v>
      </c>
      <c r="R43" s="7">
        <f t="shared" si="1"/>
        <v>6746141.9534532912</v>
      </c>
      <c r="S43" s="7">
        <f t="shared" si="2"/>
        <v>54254830.929131277</v>
      </c>
      <c r="T43" s="7">
        <f t="shared" si="3"/>
        <v>1759025.5395446876</v>
      </c>
      <c r="U43" s="7">
        <f t="shared" si="6"/>
        <v>851201.58187071432</v>
      </c>
      <c r="V43" s="7">
        <f t="shared" si="7"/>
        <v>381483755.43533438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4"/>
        <v>2447998.2043775679</v>
      </c>
      <c r="P44" s="7">
        <f t="shared" si="5"/>
        <v>1083428745.7610073</v>
      </c>
      <c r="Q44" s="7">
        <f t="shared" si="0"/>
        <v>3541538.9687353452</v>
      </c>
      <c r="R44" s="7">
        <f t="shared" si="1"/>
        <v>382844.39860098582</v>
      </c>
      <c r="S44" s="7">
        <f t="shared" si="2"/>
        <v>3078968.4328579619</v>
      </c>
      <c r="T44" s="7">
        <f t="shared" si="3"/>
        <v>99824.919110401461</v>
      </c>
      <c r="U44" s="7">
        <f t="shared" si="6"/>
        <v>48305.796105088986</v>
      </c>
      <c r="V44" s="7">
        <f t="shared" si="7"/>
        <v>21649250.776723571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4"/>
        <v>0</v>
      </c>
      <c r="P45" s="7">
        <f t="shared" si="5"/>
        <v>0</v>
      </c>
      <c r="Q45" s="7">
        <f t="shared" si="0"/>
        <v>0</v>
      </c>
      <c r="R45" s="7">
        <f t="shared" si="1"/>
        <v>0</v>
      </c>
      <c r="S45" s="7">
        <f t="shared" si="2"/>
        <v>0</v>
      </c>
      <c r="T45" s="7">
        <f t="shared" si="3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4"/>
        <v>0</v>
      </c>
      <c r="P46" s="7">
        <f t="shared" si="5"/>
        <v>0</v>
      </c>
      <c r="Q46" s="7">
        <f t="shared" si="0"/>
        <v>0</v>
      </c>
      <c r="R46" s="7">
        <f t="shared" si="1"/>
        <v>0</v>
      </c>
      <c r="S46" s="7">
        <f t="shared" si="2"/>
        <v>0</v>
      </c>
      <c r="T46" s="7">
        <f t="shared" si="3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4"/>
        <v>1947779.3204617535</v>
      </c>
      <c r="P47" s="7">
        <f t="shared" si="5"/>
        <v>4712661427.4885197</v>
      </c>
      <c r="Q47" s="7">
        <f t="shared" si="0"/>
        <v>15404865.485808497</v>
      </c>
      <c r="R47" s="7">
        <f t="shared" si="1"/>
        <v>1665283.5150221277</v>
      </c>
      <c r="S47" s="7">
        <f t="shared" si="2"/>
        <v>13392791.93648538</v>
      </c>
      <c r="T47" s="7">
        <f t="shared" si="3"/>
        <v>434215.03041559941</v>
      </c>
      <c r="U47" s="7">
        <f t="shared" si="6"/>
        <v>210118.90529882145</v>
      </c>
      <c r="V47" s="7">
        <f t="shared" si="7"/>
        <v>94169173.070839673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4"/>
        <v>2205122.6948074605</v>
      </c>
      <c r="P48" s="7">
        <f t="shared" si="5"/>
        <v>8802599885.0071335</v>
      </c>
      <c r="Q48" s="7">
        <f t="shared" si="0"/>
        <v>28774158.559952818</v>
      </c>
      <c r="R48" s="7">
        <f t="shared" si="1"/>
        <v>3110519.3325229101</v>
      </c>
      <c r="S48" s="7">
        <f t="shared" si="2"/>
        <v>25015883.397093005</v>
      </c>
      <c r="T48" s="7">
        <f t="shared" si="3"/>
        <v>811053.63404849335</v>
      </c>
      <c r="U48" s="7">
        <f t="shared" si="6"/>
        <v>392473.06009142252</v>
      </c>
      <c r="V48" s="7">
        <f t="shared" si="7"/>
        <v>175894993.6885975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4"/>
        <v>2569090.5886258185</v>
      </c>
      <c r="P49" s="7">
        <f t="shared" si="5"/>
        <v>14596630967.794262</v>
      </c>
      <c r="Q49" s="7">
        <f t="shared" si="0"/>
        <v>47713832.208118044</v>
      </c>
      <c r="R49" s="7">
        <f t="shared" si="1"/>
        <v>5157919.6383057972</v>
      </c>
      <c r="S49" s="7">
        <f t="shared" si="2"/>
        <v>41481792.089933455</v>
      </c>
      <c r="T49" s="7">
        <f t="shared" si="3"/>
        <v>1344903.8631709567</v>
      </c>
      <c r="U49" s="7">
        <f t="shared" si="6"/>
        <v>650805.95480806543</v>
      </c>
      <c r="V49" s="7">
        <f t="shared" si="7"/>
        <v>291672272.45304668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4"/>
        <v>3117900.4127569152</v>
      </c>
      <c r="P50" s="7">
        <f t="shared" si="5"/>
        <v>19770816839.540623</v>
      </c>
      <c r="Q50" s="7">
        <f t="shared" si="0"/>
        <v>64627340.334947631</v>
      </c>
      <c r="R50" s="7">
        <f t="shared" si="1"/>
        <v>6986289.142132326</v>
      </c>
      <c r="S50" s="7">
        <f t="shared" si="2"/>
        <v>56186178.536368877</v>
      </c>
      <c r="T50" s="7">
        <f t="shared" si="3"/>
        <v>1821642.8163602226</v>
      </c>
      <c r="U50" s="7">
        <f t="shared" si="6"/>
        <v>881502.40688978496</v>
      </c>
      <c r="V50" s="7">
        <f t="shared" si="7"/>
        <v>395063702.61501402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4"/>
        <v>3490350.2952166968</v>
      </c>
      <c r="P51" s="7">
        <f t="shared" si="5"/>
        <v>11494522083.405725</v>
      </c>
      <c r="Q51" s="7">
        <f t="shared" si="0"/>
        <v>37573581.137333207</v>
      </c>
      <c r="R51" s="7">
        <f t="shared" si="1"/>
        <v>4061746.9413147201</v>
      </c>
      <c r="S51" s="7">
        <f t="shared" si="2"/>
        <v>32665988.219406057</v>
      </c>
      <c r="T51" s="7">
        <f t="shared" si="3"/>
        <v>1059081.8654924377</v>
      </c>
      <c r="U51" s="7">
        <f t="shared" si="6"/>
        <v>512495.20769953995</v>
      </c>
      <c r="V51" s="7">
        <f t="shared" si="7"/>
        <v>229685424.27535954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4"/>
        <v>2050230.1901458597</v>
      </c>
      <c r="P52" s="7">
        <f t="shared" si="5"/>
        <v>1447828973.4388595</v>
      </c>
      <c r="Q52" s="7">
        <f t="shared" si="0"/>
        <v>4732699.5425953846</v>
      </c>
      <c r="R52" s="7">
        <f t="shared" si="1"/>
        <v>511610.2141299044</v>
      </c>
      <c r="S52" s="7">
        <f t="shared" si="2"/>
        <v>4114548.1166499727</v>
      </c>
      <c r="T52" s="7">
        <f t="shared" si="3"/>
        <v>133400.01428309098</v>
      </c>
      <c r="U52" s="7">
        <f t="shared" si="6"/>
        <v>64552.9587982757</v>
      </c>
      <c r="V52" s="7">
        <f t="shared" si="7"/>
        <v>28930755.853046518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4"/>
        <v>0</v>
      </c>
      <c r="P53" s="7">
        <f t="shared" si="5"/>
        <v>0</v>
      </c>
      <c r="Q53" s="7">
        <f t="shared" si="0"/>
        <v>0</v>
      </c>
      <c r="R53" s="7">
        <f t="shared" si="1"/>
        <v>0</v>
      </c>
      <c r="S53" s="7">
        <f t="shared" si="2"/>
        <v>0</v>
      </c>
      <c r="T53" s="7">
        <f t="shared" si="3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4"/>
        <v>0</v>
      </c>
      <c r="P54" s="7">
        <f t="shared" si="5"/>
        <v>0</v>
      </c>
      <c r="Q54" s="7">
        <f t="shared" si="0"/>
        <v>0</v>
      </c>
      <c r="R54" s="7">
        <f t="shared" si="1"/>
        <v>0</v>
      </c>
      <c r="S54" s="7">
        <f t="shared" si="2"/>
        <v>0</v>
      </c>
      <c r="T54" s="7">
        <f t="shared" si="3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 t="shared" si="4"/>
        <v>0</v>
      </c>
      <c r="P55" s="7">
        <f t="shared" si="5"/>
        <v>0</v>
      </c>
      <c r="Q55" s="7">
        <f t="shared" si="0"/>
        <v>0</v>
      </c>
      <c r="R55" s="7">
        <f t="shared" si="1"/>
        <v>0</v>
      </c>
      <c r="S55" s="7">
        <f t="shared" si="2"/>
        <v>0</v>
      </c>
      <c r="T55" s="7">
        <f t="shared" si="3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4"/>
        <v>1099196.0774880422</v>
      </c>
      <c r="P56" s="7">
        <f t="shared" si="5"/>
        <v>5148332507.8962641</v>
      </c>
      <c r="Q56" s="7">
        <f t="shared" si="0"/>
        <v>16828998.004769199</v>
      </c>
      <c r="R56" s="7">
        <f t="shared" si="1"/>
        <v>1819233.8633206559</v>
      </c>
      <c r="S56" s="7">
        <f t="shared" si="2"/>
        <v>14630914.433172828</v>
      </c>
      <c r="T56" s="7">
        <f t="shared" si="3"/>
        <v>474356.87687352783</v>
      </c>
      <c r="U56" s="7">
        <f t="shared" si="6"/>
        <v>229543.75299776069</v>
      </c>
      <c r="V56" s="7">
        <f t="shared" si="7"/>
        <v>102874824.00803009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4"/>
        <v>1510701.2237162315</v>
      </c>
      <c r="P57" s="7">
        <f t="shared" si="5"/>
        <v>6964246197.0676928</v>
      </c>
      <c r="Q57" s="7">
        <f t="shared" si="0"/>
        <v>22764902.067886252</v>
      </c>
      <c r="R57" s="7">
        <f t="shared" si="1"/>
        <v>2460911.8573393677</v>
      </c>
      <c r="S57" s="7">
        <f t="shared" si="2"/>
        <v>19791513.08594922</v>
      </c>
      <c r="T57" s="7">
        <f t="shared" si="3"/>
        <v>641671.46755819791</v>
      </c>
      <c r="U57" s="7">
        <f t="shared" si="6"/>
        <v>310508.15121662134</v>
      </c>
      <c r="V57" s="7">
        <f t="shared" si="7"/>
        <v>139160708.98161334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4"/>
        <v>1796420.9004907594</v>
      </c>
      <c r="P58" s="7">
        <f t="shared" si="5"/>
        <v>11703522167.541006</v>
      </c>
      <c r="Q58" s="7">
        <f t="shared" si="0"/>
        <v>38256765.837139338</v>
      </c>
      <c r="R58" s="7">
        <f t="shared" si="1"/>
        <v>4135599.9859486101</v>
      </c>
      <c r="S58" s="7">
        <f t="shared" si="2"/>
        <v>33259940.211205196</v>
      </c>
      <c r="T58" s="7">
        <f t="shared" si="3"/>
        <v>1078338.7077854832</v>
      </c>
      <c r="U58" s="7">
        <f t="shared" si="6"/>
        <v>521813.69356184173</v>
      </c>
      <c r="V58" s="7">
        <f t="shared" si="7"/>
        <v>233861698.2126205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4"/>
        <v>2090290.2909778415</v>
      </c>
      <c r="P59" s="7">
        <f t="shared" si="5"/>
        <v>17005070249.161863</v>
      </c>
      <c r="Q59" s="7">
        <f t="shared" si="0"/>
        <v>55586598.739529476</v>
      </c>
      <c r="R59" s="7">
        <f t="shared" si="1"/>
        <v>6008974.6724737445</v>
      </c>
      <c r="S59" s="7">
        <f t="shared" si="2"/>
        <v>48326274.063297808</v>
      </c>
      <c r="T59" s="7">
        <f t="shared" si="3"/>
        <v>1566812.5557227316</v>
      </c>
      <c r="U59" s="7">
        <f t="shared" si="6"/>
        <v>758188.72207580251</v>
      </c>
      <c r="V59" s="7">
        <f t="shared" si="7"/>
        <v>339798100.92754883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4"/>
        <v>1563635.7169900271</v>
      </c>
      <c r="P60" s="7">
        <f t="shared" si="5"/>
        <v>4807946678.0103436</v>
      </c>
      <c r="Q60" s="7">
        <f t="shared" si="0"/>
        <v>15716336.294746391</v>
      </c>
      <c r="R60" s="7">
        <f t="shared" si="1"/>
        <v>1698953.8644330145</v>
      </c>
      <c r="S60" s="7">
        <f t="shared" si="2"/>
        <v>13663580.652053</v>
      </c>
      <c r="T60" s="7">
        <f t="shared" si="3"/>
        <v>442994.41942754068</v>
      </c>
      <c r="U60" s="7">
        <f t="shared" si="6"/>
        <v>214367.29717649543</v>
      </c>
      <c r="V60" s="7">
        <f t="shared" si="7"/>
        <v>96073178.564455166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4"/>
        <v>0</v>
      </c>
      <c r="P61" s="7">
        <f t="shared" si="5"/>
        <v>0</v>
      </c>
      <c r="Q61" s="7">
        <f t="shared" si="0"/>
        <v>0</v>
      </c>
      <c r="R61" s="7">
        <f t="shared" si="1"/>
        <v>0</v>
      </c>
      <c r="S61" s="7">
        <f t="shared" si="2"/>
        <v>0</v>
      </c>
      <c r="T61" s="7">
        <f t="shared" si="3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4"/>
        <v>0</v>
      </c>
      <c r="P62" s="7">
        <f t="shared" si="5"/>
        <v>0</v>
      </c>
      <c r="Q62" s="7">
        <f t="shared" si="0"/>
        <v>0</v>
      </c>
      <c r="R62" s="7">
        <f t="shared" si="1"/>
        <v>0</v>
      </c>
      <c r="S62" s="7">
        <f t="shared" si="2"/>
        <v>0</v>
      </c>
      <c r="T62" s="7">
        <f t="shared" si="3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4"/>
        <v>0</v>
      </c>
      <c r="P63" s="7">
        <f t="shared" si="5"/>
        <v>0</v>
      </c>
      <c r="Q63" s="7">
        <f t="shared" si="0"/>
        <v>0</v>
      </c>
      <c r="R63" s="7">
        <f t="shared" si="1"/>
        <v>0</v>
      </c>
      <c r="S63" s="7">
        <f t="shared" si="2"/>
        <v>0</v>
      </c>
      <c r="T63" s="7">
        <f t="shared" si="3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4"/>
        <v>0</v>
      </c>
      <c r="P64" s="7">
        <f t="shared" si="5"/>
        <v>0</v>
      </c>
      <c r="Q64" s="7">
        <f t="shared" si="0"/>
        <v>0</v>
      </c>
      <c r="R64" s="7">
        <f t="shared" si="1"/>
        <v>0</v>
      </c>
      <c r="S64" s="7">
        <f t="shared" si="2"/>
        <v>0</v>
      </c>
      <c r="T64" s="7">
        <f t="shared" si="3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4"/>
        <v>521979.46024085471</v>
      </c>
      <c r="P65" s="7">
        <f t="shared" si="5"/>
        <v>591785655.87433743</v>
      </c>
      <c r="Q65" s="7">
        <f t="shared" si="0"/>
        <v>1934443.7459479119</v>
      </c>
      <c r="R65" s="7">
        <f t="shared" si="1"/>
        <v>209115.57350710884</v>
      </c>
      <c r="S65" s="7">
        <f t="shared" si="2"/>
        <v>1681780.5144863334</v>
      </c>
      <c r="T65" s="7">
        <f t="shared" si="3"/>
        <v>54525.925640690824</v>
      </c>
      <c r="U65" s="7">
        <f t="shared" si="6"/>
        <v>26385.378219314862</v>
      </c>
      <c r="V65" s="7">
        <f t="shared" si="7"/>
        <v>11825157.972056884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ref="O66:O72" si="8">N66*(1-$AD$3/100)</f>
        <v>757878.56956243422</v>
      </c>
      <c r="P66" s="7">
        <f t="shared" ref="P66:P82" si="9">$X$4*O66*L66*I66/1000</f>
        <v>802149908.13293612</v>
      </c>
      <c r="Q66" s="7">
        <f t="shared" ref="Q66:Q82" si="10">$Y$4*O66*L66*I66/1000</f>
        <v>2622087.6726183253</v>
      </c>
      <c r="R66" s="7">
        <f t="shared" ref="R66:R82" si="11">$Z$4*O66*L66*I66/1000</f>
        <v>283450.66564694286</v>
      </c>
      <c r="S66" s="7">
        <f t="shared" ref="S66:S82" si="12">$AA$4*O66*L66*I66/1000</f>
        <v>2279609.3007726357</v>
      </c>
      <c r="T66" s="7">
        <f t="shared" ref="T66:T82" si="13">$AB$4*O66*L66*I66/1000</f>
        <v>73908.459607596466</v>
      </c>
      <c r="U66" s="7">
        <f t="shared" si="6"/>
        <v>35764.686934504665</v>
      </c>
      <c r="V66" s="7">
        <f t="shared" si="7"/>
        <v>16028690.940351374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si="8"/>
        <v>897300.17300537555</v>
      </c>
      <c r="P67" s="7">
        <f t="shared" si="9"/>
        <v>1477844159.9282286</v>
      </c>
      <c r="Q67" s="7">
        <f t="shared" si="10"/>
        <v>4830813.9345402783</v>
      </c>
      <c r="R67" s="7">
        <f t="shared" si="11"/>
        <v>522216.49171426689</v>
      </c>
      <c r="S67" s="7">
        <f t="shared" si="12"/>
        <v>4199847.5071901409</v>
      </c>
      <c r="T67" s="7">
        <f t="shared" si="13"/>
        <v>136165.55246463543</v>
      </c>
      <c r="U67" s="7">
        <f t="shared" ref="U67:U82" si="14">L67*O67*I67*$AB$10*$AC$10/$AB$11</f>
        <v>65891.217067944614</v>
      </c>
      <c r="V67" s="7">
        <f t="shared" ref="V67:V82" si="15">L67*O67*I67*$AB$9*$AC$9/$AB$11</f>
        <v>29530524.22910345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8"/>
        <v>885606.40362389607</v>
      </c>
      <c r="P68" s="7">
        <f t="shared" si="9"/>
        <v>1619154749.2863698</v>
      </c>
      <c r="Q68" s="7">
        <f t="shared" si="10"/>
        <v>5292733.5216519265</v>
      </c>
      <c r="R68" s="7">
        <f t="shared" si="11"/>
        <v>572150.52550323412</v>
      </c>
      <c r="S68" s="7">
        <f t="shared" si="12"/>
        <v>4601434.455630078</v>
      </c>
      <c r="T68" s="7">
        <f t="shared" si="13"/>
        <v>149185.6225036773</v>
      </c>
      <c r="U68" s="7">
        <f t="shared" si="14"/>
        <v>72191.696489163616</v>
      </c>
      <c r="V68" s="7">
        <f t="shared" si="15"/>
        <v>32354215.587109797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8"/>
        <v>567441.55144897057</v>
      </c>
      <c r="P69" s="7">
        <f t="shared" si="9"/>
        <v>727511934.62407899</v>
      </c>
      <c r="Q69" s="7">
        <f t="shared" si="10"/>
        <v>2378109.1989408662</v>
      </c>
      <c r="R69" s="7">
        <f t="shared" si="11"/>
        <v>257076.31459469747</v>
      </c>
      <c r="S69" s="7">
        <f t="shared" si="12"/>
        <v>2067497.5534838547</v>
      </c>
      <c r="T69" s="7">
        <f t="shared" si="13"/>
        <v>67031.468668194619</v>
      </c>
      <c r="U69" s="7">
        <f t="shared" si="14"/>
        <v>32436.875351027247</v>
      </c>
      <c r="V69" s="7">
        <f t="shared" si="15"/>
        <v>14537262.720192129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8"/>
        <v>0</v>
      </c>
      <c r="P70" s="7">
        <f t="shared" si="9"/>
        <v>0</v>
      </c>
      <c r="Q70" s="7">
        <f t="shared" si="10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8"/>
        <v>0</v>
      </c>
      <c r="P71" s="7">
        <f t="shared" si="9"/>
        <v>0</v>
      </c>
      <c r="Q71" s="7">
        <f t="shared" si="10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8"/>
        <v>0</v>
      </c>
      <c r="P72" s="7">
        <f t="shared" si="9"/>
        <v>0</v>
      </c>
      <c r="Q72" s="7">
        <f t="shared" si="10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9"/>
        <v>0</v>
      </c>
      <c r="Q73" s="7">
        <f t="shared" si="10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16">N74*(1-$AD$3/100)</f>
        <v>426619.34326776303</v>
      </c>
      <c r="P74" s="7">
        <f t="shared" si="9"/>
        <v>20059334.621170804</v>
      </c>
      <c r="Q74" s="7">
        <f t="shared" si="10"/>
        <v>65570.454472184836</v>
      </c>
      <c r="R74" s="7">
        <f t="shared" si="11"/>
        <v>7088.2408551785893</v>
      </c>
      <c r="S74" s="7">
        <f t="shared" si="12"/>
        <v>57006.109838204131</v>
      </c>
      <c r="T74" s="7">
        <f t="shared" si="13"/>
        <v>1848.2262574271433</v>
      </c>
      <c r="U74" s="7">
        <f t="shared" si="14"/>
        <v>894.36627189858234</v>
      </c>
      <c r="V74" s="7">
        <f t="shared" si="15"/>
        <v>400828.91221693245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16"/>
        <v>520755.50921528554</v>
      </c>
      <c r="P75" s="7">
        <f t="shared" si="9"/>
        <v>173736763.47449994</v>
      </c>
      <c r="Q75" s="7">
        <f t="shared" si="10"/>
        <v>567915.07568382774</v>
      </c>
      <c r="R75" s="7">
        <f t="shared" si="11"/>
        <v>61392.266900355018</v>
      </c>
      <c r="S75" s="7">
        <f t="shared" si="12"/>
        <v>493738.06303169212</v>
      </c>
      <c r="T75" s="7">
        <f t="shared" si="13"/>
        <v>16007.751712516076</v>
      </c>
      <c r="U75" s="7">
        <f t="shared" si="14"/>
        <v>7746.2340787924386</v>
      </c>
      <c r="V75" s="7">
        <f t="shared" si="15"/>
        <v>3471636.4839976775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16"/>
        <v>612308.13108139834</v>
      </c>
      <c r="P76" s="7">
        <f t="shared" si="9"/>
        <v>89427881.405948475</v>
      </c>
      <c r="Q76" s="7">
        <f t="shared" si="10"/>
        <v>292324.09434378514</v>
      </c>
      <c r="R76" s="7">
        <f t="shared" si="11"/>
        <v>31600.567742895135</v>
      </c>
      <c r="S76" s="7">
        <f t="shared" si="12"/>
        <v>254142.80813905879</v>
      </c>
      <c r="T76" s="7">
        <f t="shared" si="13"/>
        <v>8239.7029453865071</v>
      </c>
      <c r="U76" s="7">
        <f t="shared" si="14"/>
        <v>3987.2349909559671</v>
      </c>
      <c r="V76" s="7">
        <f t="shared" si="15"/>
        <v>1786962.5838924756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16"/>
        <v>0</v>
      </c>
      <c r="P77" s="7">
        <f t="shared" si="9"/>
        <v>0</v>
      </c>
      <c r="Q77" s="7">
        <f t="shared" si="10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4"/>
        <v>0</v>
      </c>
      <c r="V77" s="7">
        <f t="shared" si="15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16"/>
        <v>0</v>
      </c>
      <c r="P78" s="7">
        <f t="shared" si="9"/>
        <v>0</v>
      </c>
      <c r="Q78" s="7">
        <f t="shared" si="10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16"/>
        <v>0</v>
      </c>
      <c r="P79" s="7">
        <f t="shared" si="9"/>
        <v>0</v>
      </c>
      <c r="Q79" s="7">
        <f t="shared" si="10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16"/>
        <v>0</v>
      </c>
      <c r="P80" s="7">
        <f t="shared" si="9"/>
        <v>0</v>
      </c>
      <c r="Q80" s="7">
        <f t="shared" si="10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16"/>
        <v>0</v>
      </c>
      <c r="P81" s="7">
        <f t="shared" si="9"/>
        <v>0</v>
      </c>
      <c r="Q81" s="7">
        <f t="shared" si="10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16"/>
        <v>0</v>
      </c>
      <c r="P82" s="7">
        <f t="shared" si="9"/>
        <v>0</v>
      </c>
      <c r="Q82" s="7">
        <f t="shared" si="10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  <row r="83" spans="1:22" x14ac:dyDescent="0.15">
      <c r="M83" s="4"/>
    </row>
  </sheetData>
  <mergeCells count="10">
    <mergeCell ref="X19:Y19"/>
    <mergeCell ref="X20:Y20"/>
    <mergeCell ref="AC14:AD14"/>
    <mergeCell ref="AC15:AD15"/>
    <mergeCell ref="X2:AB2"/>
    <mergeCell ref="X14:Y14"/>
    <mergeCell ref="X15:Y15"/>
    <mergeCell ref="Z14:AA14"/>
    <mergeCell ref="Z15:AA15"/>
    <mergeCell ref="Z11:AA1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E5D1-0541-4D48-BF4F-7F957ED75A7C}">
  <sheetPr>
    <outlinePr summaryBelow="0" summaryRight="0"/>
  </sheetPr>
  <dimension ref="A1:AE83"/>
  <sheetViews>
    <sheetView topLeftCell="S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5" width="20.16406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.33203125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8" customWidth="1"/>
    <col min="30" max="30" width="11.5" customWidth="1"/>
  </cols>
  <sheetData>
    <row r="1" spans="1:31" ht="58" customHeight="1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91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 t="shared" ref="O2:O65" si="0">N2*(1-$AD$3/100)</f>
        <v>2813650.9989760737</v>
      </c>
      <c r="P2" s="7">
        <f t="shared" ref="P2:P65" si="1">$X$4*O2*L2*I2/1000</f>
        <v>3553170929.4734282</v>
      </c>
      <c r="Q2" s="7">
        <f t="shared" ref="Q2:Q65" si="2">$Y$4*O2*L2*I2/1000</f>
        <v>11599961.44760474</v>
      </c>
      <c r="R2" s="7">
        <f t="shared" ref="R2:R65" si="3">$Z$4*O2*L2*I2/1000</f>
        <v>1253625.6878515515</v>
      </c>
      <c r="S2" s="7">
        <f t="shared" ref="S2:S65" si="4">$AA$4*O2*L2*I2/1000</f>
        <v>10101851.941243241</v>
      </c>
      <c r="T2" s="7">
        <f t="shared" ref="T2:T65" si="5">$AB$4*O2*L2*I2/1000</f>
        <v>327347.05154545163</v>
      </c>
      <c r="U2" s="7">
        <f>L2*O2*I2*$AB$10*$AC$10/$AB$11</f>
        <v>159901.63320401328</v>
      </c>
      <c r="V2" s="7">
        <f>L2*O2*I2*$AB$9*$AC$9/$AB$11</f>
        <v>70917139.941951916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si="0"/>
        <v>2423468.7139509544</v>
      </c>
      <c r="P3" s="7">
        <f t="shared" si="1"/>
        <v>7744357473.7574272</v>
      </c>
      <c r="Q3" s="7">
        <f t="shared" si="2"/>
        <v>25282838.882555254</v>
      </c>
      <c r="R3" s="7">
        <f t="shared" si="3"/>
        <v>2732355.3123987308</v>
      </c>
      <c r="S3" s="7">
        <f t="shared" si="4"/>
        <v>22017615.851526715</v>
      </c>
      <c r="T3" s="7">
        <f t="shared" si="5"/>
        <v>713473.29905239632</v>
      </c>
      <c r="U3" s="7">
        <f>L3*O3*I3*$AB$10*$AC$10/$AB$11</f>
        <v>348515.57460902602</v>
      </c>
      <c r="V3" s="7">
        <f t="shared" ref="V3:V66" si="6">L3*O3*I3*$AB$9*$AC$9/$AB$11</f>
        <v>154568326.04682711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1.9011903400000001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0"/>
        <v>3649423.4228468952</v>
      </c>
      <c r="P4" s="7">
        <f t="shared" si="1"/>
        <v>10078205781.427313</v>
      </c>
      <c r="Q4" s="7">
        <f t="shared" si="2"/>
        <v>32902103.739464443</v>
      </c>
      <c r="R4" s="7">
        <f t="shared" si="3"/>
        <v>3555780.992760648</v>
      </c>
      <c r="S4" s="7">
        <f t="shared" si="4"/>
        <v>28652869.411055371</v>
      </c>
      <c r="T4" s="7">
        <f t="shared" si="5"/>
        <v>928486.41759755427</v>
      </c>
      <c r="U4" s="7">
        <f t="shared" ref="U4:U66" si="7">L4*O4*I4*$AB$10*$AC$10/$AB$11</f>
        <v>453544.62146722001</v>
      </c>
      <c r="V4" s="7">
        <f t="shared" si="6"/>
        <v>201149211.21207902</v>
      </c>
      <c r="W4" s="10"/>
      <c r="X4" s="19">
        <v>216.90504020429208</v>
      </c>
      <c r="Y4" s="20">
        <v>0.7081252644757573</v>
      </c>
      <c r="Z4" s="20">
        <v>7.6528187250724716E-2</v>
      </c>
      <c r="AA4" s="21">
        <v>0.61667244411962285</v>
      </c>
      <c r="AB4" s="22">
        <v>1.9983059297050246E-2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0"/>
        <v>3769375.39422662</v>
      </c>
      <c r="P5" s="7">
        <f t="shared" si="1"/>
        <v>10134885159.227528</v>
      </c>
      <c r="Q5" s="7">
        <f t="shared" si="2"/>
        <v>33087143.696845308</v>
      </c>
      <c r="R5" s="7">
        <f t="shared" si="3"/>
        <v>3575778.5457610935</v>
      </c>
      <c r="S5" s="7">
        <f t="shared" si="4"/>
        <v>28814011.86494356</v>
      </c>
      <c r="T5" s="7">
        <f t="shared" si="5"/>
        <v>933708.18361292593</v>
      </c>
      <c r="U5" s="7">
        <f t="shared" si="7"/>
        <v>456095.33609906147</v>
      </c>
      <c r="V5" s="7">
        <f>L5*O5*I5*$AB$9*$AC$9/$AB$11</f>
        <v>202280465.36423326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0"/>
        <v>3695669.474780126</v>
      </c>
      <c r="P6" s="7">
        <f t="shared" si="1"/>
        <v>2189817561.2085657</v>
      </c>
      <c r="Q6" s="7">
        <f t="shared" si="2"/>
        <v>7149050.7469258402</v>
      </c>
      <c r="R6" s="7">
        <f t="shared" si="3"/>
        <v>772608.9177607703</v>
      </c>
      <c r="S6" s="7">
        <f t="shared" si="4"/>
        <v>6225766.5675942041</v>
      </c>
      <c r="T6" s="7">
        <f t="shared" si="5"/>
        <v>201743.83285025592</v>
      </c>
      <c r="U6" s="7">
        <f t="shared" si="7"/>
        <v>98547.300821233308</v>
      </c>
      <c r="V6" s="7">
        <f t="shared" si="6"/>
        <v>43706199.762977965</v>
      </c>
      <c r="W6" s="10"/>
      <c r="X6"/>
      <c r="Y6" s="10"/>
      <c r="Z6" s="10"/>
      <c r="AA6" s="11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0"/>
        <v>2135367.696331338</v>
      </c>
      <c r="P7" s="7">
        <f t="shared" si="1"/>
        <v>3651951736.0334988</v>
      </c>
      <c r="Q7" s="7">
        <f t="shared" si="2"/>
        <v>11922449.042658303</v>
      </c>
      <c r="R7" s="7">
        <f t="shared" si="3"/>
        <v>1288477.4186093376</v>
      </c>
      <c r="S7" s="7">
        <f t="shared" si="4"/>
        <v>10382690.972720485</v>
      </c>
      <c r="T7" s="7">
        <f t="shared" si="5"/>
        <v>336447.54415291327</v>
      </c>
      <c r="U7" s="7">
        <f t="shared" si="7"/>
        <v>164347.01807619724</v>
      </c>
      <c r="V7" s="7">
        <f t="shared" si="6"/>
        <v>72888689.417461544</v>
      </c>
      <c r="W7" s="10"/>
      <c r="X7" s="27"/>
      <c r="Y7" s="27"/>
      <c r="Z7" s="27"/>
      <c r="AA7" s="28"/>
      <c r="AB7" s="25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0"/>
        <v>1166553.8415893556</v>
      </c>
      <c r="P8" s="7">
        <f t="shared" si="1"/>
        <v>3098584429.0813355</v>
      </c>
      <c r="Q8" s="7">
        <f t="shared" si="2"/>
        <v>10115882.58289014</v>
      </c>
      <c r="R8" s="7">
        <f t="shared" si="3"/>
        <v>1093239.0007054529</v>
      </c>
      <c r="S8" s="7">
        <f t="shared" si="4"/>
        <v>8809438.5976134762</v>
      </c>
      <c r="T8" s="7">
        <f t="shared" si="5"/>
        <v>285466.83988961385</v>
      </c>
      <c r="U8" s="7">
        <f t="shared" si="7"/>
        <v>139444.09674207761</v>
      </c>
      <c r="V8" s="7">
        <f t="shared" si="6"/>
        <v>61844124.569509402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7"/>
        <v>0</v>
      </c>
      <c r="V9" s="7">
        <f t="shared" si="6"/>
        <v>0</v>
      </c>
      <c r="W9" s="10"/>
      <c r="X9" s="40" t="s">
        <v>87</v>
      </c>
      <c r="Y9" s="27" t="s">
        <v>85</v>
      </c>
      <c r="Z9" s="28"/>
      <c r="AA9" s="25"/>
      <c r="AB9" s="25">
        <v>1511.2014999999999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7"/>
        <v>0</v>
      </c>
      <c r="V10" s="7">
        <f t="shared" si="6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0"/>
        <v>2928770.5384594346</v>
      </c>
      <c r="P11" s="7">
        <f t="shared" si="1"/>
        <v>11241932343.443676</v>
      </c>
      <c r="Q11" s="7">
        <f t="shared" si="2"/>
        <v>36701297.058020584</v>
      </c>
      <c r="R11" s="7">
        <f t="shared" si="3"/>
        <v>3966365.6622674093</v>
      </c>
      <c r="S11" s="7">
        <f t="shared" si="4"/>
        <v>31961405.269003376</v>
      </c>
      <c r="T11" s="7">
        <f t="shared" si="5"/>
        <v>1035698.3886629698</v>
      </c>
      <c r="U11" s="7">
        <f t="shared" si="7"/>
        <v>505915.2452179002</v>
      </c>
      <c r="V11" s="7">
        <f t="shared" si="6"/>
        <v>224375833.59832916</v>
      </c>
      <c r="W11" s="10"/>
      <c r="X11" s="10"/>
      <c r="Y11" s="10"/>
      <c r="Z11" s="55" t="s">
        <v>95</v>
      </c>
      <c r="AA11" s="56"/>
      <c r="AB11" s="45">
        <v>471250.02750000003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0"/>
        <v>3245619.2566196108</v>
      </c>
      <c r="P12" s="7">
        <f t="shared" si="1"/>
        <v>12896082891.853014</v>
      </c>
      <c r="Q12" s="7">
        <f t="shared" si="2"/>
        <v>42101567.118466623</v>
      </c>
      <c r="R12" s="7">
        <f t="shared" si="3"/>
        <v>4549981.1595851807</v>
      </c>
      <c r="S12" s="7">
        <f t="shared" si="4"/>
        <v>36664242.329260945</v>
      </c>
      <c r="T12" s="7">
        <f t="shared" si="5"/>
        <v>1188092.2125408251</v>
      </c>
      <c r="U12" s="7">
        <f t="shared" si="7"/>
        <v>580356.18248380488</v>
      </c>
      <c r="V12" s="7">
        <f t="shared" si="6"/>
        <v>257390745.70220205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0"/>
        <v>3726676.0701791691</v>
      </c>
      <c r="P13" s="7">
        <f t="shared" si="1"/>
        <v>23748534923.505726</v>
      </c>
      <c r="Q13" s="7">
        <f t="shared" si="2"/>
        <v>77531336.098876312</v>
      </c>
      <c r="R13" s="7">
        <f t="shared" si="3"/>
        <v>8378930.8254186828</v>
      </c>
      <c r="S13" s="7">
        <f t="shared" si="4"/>
        <v>67518334.575098097</v>
      </c>
      <c r="T13" s="7">
        <f t="shared" si="5"/>
        <v>2187908.5020224112</v>
      </c>
      <c r="U13" s="7">
        <f t="shared" si="7"/>
        <v>1068743.8335633019</v>
      </c>
      <c r="V13" s="7">
        <f t="shared" si="6"/>
        <v>473993007.37726665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0"/>
        <v>3938620.7564175092</v>
      </c>
      <c r="P14" s="7">
        <f t="shared" si="1"/>
        <v>26524324741.542252</v>
      </c>
      <c r="Q14" s="7">
        <f t="shared" si="2"/>
        <v>86593397.990914062</v>
      </c>
      <c r="R14" s="7">
        <f t="shared" si="3"/>
        <v>9358281.8020639494</v>
      </c>
      <c r="S14" s="7">
        <f t="shared" si="4"/>
        <v>75410051.106160402</v>
      </c>
      <c r="T14" s="7">
        <f t="shared" si="5"/>
        <v>2443636.87273122</v>
      </c>
      <c r="U14" s="7">
        <f t="shared" si="7"/>
        <v>1193661.3605117984</v>
      </c>
      <c r="V14" s="7">
        <f t="shared" si="6"/>
        <v>529394528.68947494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0"/>
        <v>3315382.9336563982</v>
      </c>
      <c r="P15" s="7">
        <f t="shared" si="1"/>
        <v>22604001207.474426</v>
      </c>
      <c r="Q15" s="7">
        <f t="shared" si="2"/>
        <v>73794801.255782112</v>
      </c>
      <c r="R15" s="7">
        <f t="shared" si="3"/>
        <v>7975117.7537965775</v>
      </c>
      <c r="S15" s="7">
        <f t="shared" si="4"/>
        <v>64264364.988326043</v>
      </c>
      <c r="T15" s="7">
        <f t="shared" si="5"/>
        <v>2082464.7322815817</v>
      </c>
      <c r="U15" s="7">
        <f t="shared" si="7"/>
        <v>1017236.9361797904</v>
      </c>
      <c r="V15" s="7">
        <f t="shared" si="6"/>
        <v>451149451.77041519</v>
      </c>
      <c r="W15" s="10"/>
      <c r="X15" s="57">
        <f>SUM(P2:P82)/1000</f>
        <v>599069994.18731403</v>
      </c>
      <c r="Y15" s="58"/>
      <c r="Z15" s="57">
        <f>100*(caso_base!W15-U2_densificacion_10!X15)/caso_base!W15</f>
        <v>1.7005698450977469</v>
      </c>
      <c r="AA15" s="58"/>
      <c r="AC15" s="61">
        <f>SUM(U2:V82)*AD16/1000</f>
        <v>1438043.6087691544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0"/>
        <v>2941825.0418162514</v>
      </c>
      <c r="P16" s="7">
        <f t="shared" si="1"/>
        <v>18885007539.054585</v>
      </c>
      <c r="Q16" s="7">
        <f t="shared" si="2"/>
        <v>61653481.844517693</v>
      </c>
      <c r="R16" s="7">
        <f t="shared" si="3"/>
        <v>6662986.6775752287</v>
      </c>
      <c r="S16" s="7">
        <f t="shared" si="4"/>
        <v>53691070.273690447</v>
      </c>
      <c r="T16" s="7">
        <f t="shared" si="5"/>
        <v>1739840.7391673937</v>
      </c>
      <c r="U16" s="7">
        <f t="shared" si="7"/>
        <v>849872.86243852379</v>
      </c>
      <c r="V16" s="7">
        <f t="shared" si="6"/>
        <v>376922683.71970165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0"/>
        <v>1824004.7806584272</v>
      </c>
      <c r="P17" s="7">
        <f t="shared" si="1"/>
        <v>4449199734.7992353</v>
      </c>
      <c r="Q17" s="7">
        <f t="shared" si="2"/>
        <v>14525207.602104554</v>
      </c>
      <c r="R17" s="7">
        <f t="shared" si="3"/>
        <v>1569761.5421933059</v>
      </c>
      <c r="S17" s="7">
        <f t="shared" si="4"/>
        <v>12649308.989089735</v>
      </c>
      <c r="T17" s="7">
        <f t="shared" si="5"/>
        <v>409896.52449373575</v>
      </c>
      <c r="U17" s="7">
        <f t="shared" si="7"/>
        <v>200225.18425554421</v>
      </c>
      <c r="V17" s="7">
        <f t="shared" si="6"/>
        <v>88800827.904221505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0"/>
        <v>1160511.2679181409</v>
      </c>
      <c r="P18" s="7">
        <f t="shared" si="1"/>
        <v>873346146.6657505</v>
      </c>
      <c r="Q18" s="7">
        <f t="shared" si="2"/>
        <v>2851194.5619340683</v>
      </c>
      <c r="R18" s="7">
        <f t="shared" si="3"/>
        <v>308132.98475584667</v>
      </c>
      <c r="S18" s="7">
        <f t="shared" si="4"/>
        <v>2482969.0555810598</v>
      </c>
      <c r="T18" s="7">
        <f t="shared" si="5"/>
        <v>80459.76165069628</v>
      </c>
      <c r="U18" s="7">
        <f t="shared" si="7"/>
        <v>39302.774332047389</v>
      </c>
      <c r="V18" s="7">
        <f t="shared" si="6"/>
        <v>17430968.59965533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7"/>
        <v>0</v>
      </c>
      <c r="V19" s="7">
        <f t="shared" si="6"/>
        <v>0</v>
      </c>
      <c r="W19" s="10"/>
      <c r="X19" s="51" t="s">
        <v>103</v>
      </c>
      <c r="Y19" s="52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0"/>
        <v>3122185.5858643842</v>
      </c>
      <c r="P20" s="7">
        <f t="shared" si="1"/>
        <v>13085913133.967152</v>
      </c>
      <c r="Q20" s="7">
        <f t="shared" si="2"/>
        <v>42721301.866335861</v>
      </c>
      <c r="R20" s="7">
        <f t="shared" si="3"/>
        <v>4616956.8476589965</v>
      </c>
      <c r="S20" s="7">
        <f t="shared" si="4"/>
        <v>37203939.697575159</v>
      </c>
      <c r="T20" s="7">
        <f t="shared" si="5"/>
        <v>1205580.9208758983</v>
      </c>
      <c r="U20" s="7">
        <f t="shared" si="7"/>
        <v>588899.02107729262</v>
      </c>
      <c r="V20" s="7">
        <f t="shared" si="6"/>
        <v>261179535.52189645</v>
      </c>
      <c r="W20" s="10"/>
      <c r="X20" s="57">
        <f>100*AC15/(AC15+X15)</f>
        <v>0.23947116745462721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0"/>
        <v>3546623.3373746108</v>
      </c>
      <c r="P21" s="7">
        <f t="shared" si="1"/>
        <v>19943934042.524498</v>
      </c>
      <c r="Q21" s="7">
        <f t="shared" si="2"/>
        <v>65110536.644276001</v>
      </c>
      <c r="R21" s="7">
        <f t="shared" si="3"/>
        <v>7036595.9107492249</v>
      </c>
      <c r="S21" s="7">
        <f t="shared" si="4"/>
        <v>56701654.049995475</v>
      </c>
      <c r="T21" s="7">
        <f t="shared" si="5"/>
        <v>1837397.675097177</v>
      </c>
      <c r="U21" s="7">
        <f t="shared" si="7"/>
        <v>897527.21983048483</v>
      </c>
      <c r="V21" s="7">
        <f t="shared" si="6"/>
        <v>398057619.39417148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0"/>
        <v>3259746.1455959617</v>
      </c>
      <c r="P22" s="7">
        <f t="shared" si="1"/>
        <v>18695663633.987156</v>
      </c>
      <c r="Q22" s="7">
        <f t="shared" si="2"/>
        <v>61035334.830845408</v>
      </c>
      <c r="R22" s="7">
        <f t="shared" si="3"/>
        <v>6596182.5783798546</v>
      </c>
      <c r="S22" s="7">
        <f t="shared" si="4"/>
        <v>53152755.587193921</v>
      </c>
      <c r="T22" s="7">
        <f t="shared" si="5"/>
        <v>1722396.8361629548</v>
      </c>
      <c r="U22" s="7">
        <f t="shared" si="7"/>
        <v>841351.91023598053</v>
      </c>
      <c r="V22" s="7">
        <f t="shared" si="6"/>
        <v>373143600.61918408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0"/>
        <v>3231349.9123176169</v>
      </c>
      <c r="P23" s="7">
        <f t="shared" si="1"/>
        <v>18191286350.126713</v>
      </c>
      <c r="Q23" s="7">
        <f t="shared" si="2"/>
        <v>59388705.05593171</v>
      </c>
      <c r="R23" s="7">
        <f t="shared" si="3"/>
        <v>6418228.7641765093</v>
      </c>
      <c r="S23" s="7">
        <f t="shared" si="4"/>
        <v>51718784.425879791</v>
      </c>
      <c r="T23" s="7">
        <f t="shared" si="5"/>
        <v>1675929.4919187846</v>
      </c>
      <c r="U23" s="7">
        <f t="shared" si="7"/>
        <v>818653.66322194214</v>
      </c>
      <c r="V23" s="7">
        <f t="shared" si="6"/>
        <v>363076819.38826442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0"/>
        <v>2775710.5368980453</v>
      </c>
      <c r="P24" s="7">
        <f t="shared" si="1"/>
        <v>16459806486.730661</v>
      </c>
      <c r="Q24" s="7">
        <f t="shared" si="2"/>
        <v>53735979.62803492</v>
      </c>
      <c r="R24" s="7">
        <f t="shared" si="3"/>
        <v>5807330.0267288666</v>
      </c>
      <c r="S24" s="7">
        <f t="shared" si="4"/>
        <v>46796096.053591698</v>
      </c>
      <c r="T24" s="7">
        <f t="shared" si="5"/>
        <v>1516411.4615894598</v>
      </c>
      <c r="U24" s="7">
        <f t="shared" si="7"/>
        <v>740732.71218626504</v>
      </c>
      <c r="V24" s="7">
        <f t="shared" si="6"/>
        <v>328518504.51504022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0"/>
        <v>3205332.1740152682</v>
      </c>
      <c r="P25" s="7">
        <f t="shared" si="1"/>
        <v>22442558810.061737</v>
      </c>
      <c r="Q25" s="7">
        <f t="shared" si="2"/>
        <v>73267743.699822217</v>
      </c>
      <c r="R25" s="7">
        <f t="shared" si="3"/>
        <v>7918157.8324975269</v>
      </c>
      <c r="S25" s="7">
        <f t="shared" si="4"/>
        <v>63805375.75643339</v>
      </c>
      <c r="T25" s="7">
        <f t="shared" si="5"/>
        <v>2067591.34345891</v>
      </c>
      <c r="U25" s="7">
        <f t="shared" si="7"/>
        <v>1009971.6220344659</v>
      </c>
      <c r="V25" s="7">
        <f t="shared" si="6"/>
        <v>447927250.16032368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0"/>
        <v>1923222.8714570198</v>
      </c>
      <c r="P26" s="7">
        <f t="shared" si="1"/>
        <v>9155468252.1474571</v>
      </c>
      <c r="Q26" s="7">
        <f t="shared" si="2"/>
        <v>29889662.182792507</v>
      </c>
      <c r="R26" s="7">
        <f t="shared" si="3"/>
        <v>3230221.7970983852</v>
      </c>
      <c r="S26" s="7">
        <f t="shared" si="4"/>
        <v>26029478.055437382</v>
      </c>
      <c r="T26" s="7">
        <f t="shared" si="5"/>
        <v>843476.31941889436</v>
      </c>
      <c r="U26" s="7">
        <f t="shared" si="7"/>
        <v>412019.11062658299</v>
      </c>
      <c r="V26" s="7">
        <f t="shared" si="6"/>
        <v>182732448.32830513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0"/>
        <v>1083342.4386154527</v>
      </c>
      <c r="P27" s="7">
        <f t="shared" si="1"/>
        <v>1270767784.0032151</v>
      </c>
      <c r="Q27" s="7">
        <f t="shared" si="2"/>
        <v>4148648.5158989984</v>
      </c>
      <c r="R27" s="7">
        <f t="shared" si="3"/>
        <v>448350.83055143408</v>
      </c>
      <c r="S27" s="7">
        <f t="shared" si="4"/>
        <v>3612859.6851952407</v>
      </c>
      <c r="T27" s="7">
        <f t="shared" si="5"/>
        <v>117073.48043457269</v>
      </c>
      <c r="U27" s="7">
        <f t="shared" si="7"/>
        <v>57187.748103993508</v>
      </c>
      <c r="V27" s="7">
        <f t="shared" si="6"/>
        <v>25363040.101545464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0"/>
        <v>448770.74130671867</v>
      </c>
      <c r="P28" s="7">
        <f t="shared" si="1"/>
        <v>826693042.89124739</v>
      </c>
      <c r="Q28" s="7">
        <f t="shared" si="2"/>
        <v>2698887.1677959715</v>
      </c>
      <c r="R28" s="7">
        <f t="shared" si="3"/>
        <v>291672.89024573297</v>
      </c>
      <c r="S28" s="7">
        <f t="shared" si="4"/>
        <v>2350331.8263894636</v>
      </c>
      <c r="T28" s="7">
        <f t="shared" si="5"/>
        <v>76161.697676529162</v>
      </c>
      <c r="U28" s="7">
        <f t="shared" si="7"/>
        <v>37203.267261982262</v>
      </c>
      <c r="V28" s="7">
        <f t="shared" si="6"/>
        <v>16499827.161550315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0"/>
        <v>2644013.3184284847</v>
      </c>
      <c r="P29" s="7">
        <f t="shared" si="1"/>
        <v>11707563008.401402</v>
      </c>
      <c r="Q29" s="7">
        <f t="shared" si="2"/>
        <v>38221431.571541622</v>
      </c>
      <c r="R29" s="7">
        <f t="shared" si="3"/>
        <v>4130648.9388754708</v>
      </c>
      <c r="S29" s="7">
        <f t="shared" si="4"/>
        <v>33285217.753702126</v>
      </c>
      <c r="T29" s="7">
        <f t="shared" si="5"/>
        <v>1078596.0787286849</v>
      </c>
      <c r="U29" s="7">
        <f t="shared" si="7"/>
        <v>526869.79687737965</v>
      </c>
      <c r="V29" s="7">
        <f t="shared" si="6"/>
        <v>233669277.59061271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0"/>
        <v>2926158.3861551709</v>
      </c>
      <c r="P30" s="7">
        <f t="shared" si="1"/>
        <v>20080105571.654701</v>
      </c>
      <c r="Q30" s="7">
        <f t="shared" si="2"/>
        <v>65555092.934847109</v>
      </c>
      <c r="R30" s="7">
        <f t="shared" si="3"/>
        <v>7084639.7933149729</v>
      </c>
      <c r="S30" s="7">
        <f t="shared" si="4"/>
        <v>57088796.873459332</v>
      </c>
      <c r="T30" s="7">
        <f t="shared" si="5"/>
        <v>1849942.9056672738</v>
      </c>
      <c r="U30" s="7">
        <f t="shared" si="7"/>
        <v>903655.28131021641</v>
      </c>
      <c r="V30" s="7">
        <f t="shared" si="6"/>
        <v>400775444.00185722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0"/>
        <v>3189051.0168439504</v>
      </c>
      <c r="P31" s="7">
        <f t="shared" si="1"/>
        <v>16994150080.339022</v>
      </c>
      <c r="Q31" s="7">
        <f t="shared" si="2"/>
        <v>55480439.776072375</v>
      </c>
      <c r="R31" s="7">
        <f t="shared" si="3"/>
        <v>5995856.5199323958</v>
      </c>
      <c r="S31" s="7">
        <f t="shared" si="4"/>
        <v>48315263.010522597</v>
      </c>
      <c r="T31" s="7">
        <f t="shared" si="5"/>
        <v>1565639.5464049068</v>
      </c>
      <c r="U31" s="7">
        <f t="shared" si="7"/>
        <v>764779.51854768628</v>
      </c>
      <c r="V31" s="7">
        <f t="shared" si="6"/>
        <v>339183378.27348489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0"/>
        <v>3011949.9156385371</v>
      </c>
      <c r="P32" s="7">
        <f t="shared" si="1"/>
        <v>12550927383.780273</v>
      </c>
      <c r="Q32" s="7">
        <f t="shared" si="2"/>
        <v>40974745.283395052</v>
      </c>
      <c r="R32" s="7">
        <f t="shared" si="3"/>
        <v>4428203.7895087097</v>
      </c>
      <c r="S32" s="7">
        <f t="shared" si="4"/>
        <v>35682947.055697471</v>
      </c>
      <c r="T32" s="7">
        <f t="shared" si="5"/>
        <v>1156293.6753651795</v>
      </c>
      <c r="U32" s="7">
        <f t="shared" si="7"/>
        <v>564823.31605388306</v>
      </c>
      <c r="V32" s="7">
        <f t="shared" si="6"/>
        <v>250501845.06849188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 t="shared" si="0"/>
        <v>2961508.4744120855</v>
      </c>
      <c r="P33" s="7">
        <f t="shared" si="1"/>
        <v>13287964246.092272</v>
      </c>
      <c r="Q33" s="7">
        <f t="shared" si="2"/>
        <v>43380933.828214012</v>
      </c>
      <c r="R33" s="7">
        <f t="shared" si="3"/>
        <v>4688244.2890589964</v>
      </c>
      <c r="S33" s="7">
        <f t="shared" si="4"/>
        <v>37778381.64246463</v>
      </c>
      <c r="T33" s="7">
        <f t="shared" si="5"/>
        <v>1224195.5153123781</v>
      </c>
      <c r="U33" s="7">
        <f t="shared" si="7"/>
        <v>597991.82957448508</v>
      </c>
      <c r="V33" s="7">
        <f t="shared" si="6"/>
        <v>265212239.6271638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si="0"/>
        <v>3264538.0383190461</v>
      </c>
      <c r="P34" s="7">
        <f t="shared" si="1"/>
        <v>25278718486.800564</v>
      </c>
      <c r="Q34" s="7">
        <f t="shared" si="2"/>
        <v>82526893.783631176</v>
      </c>
      <c r="R34" s="7">
        <f t="shared" si="3"/>
        <v>8918808.4333779812</v>
      </c>
      <c r="S34" s="7">
        <f t="shared" si="4"/>
        <v>71868726.972803324</v>
      </c>
      <c r="T34" s="7">
        <f t="shared" si="5"/>
        <v>2328881.4773478932</v>
      </c>
      <c r="U34" s="7">
        <f t="shared" si="7"/>
        <v>1137605.9445423088</v>
      </c>
      <c r="V34" s="7">
        <f t="shared" si="6"/>
        <v>504533683.31123763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0"/>
        <v>2316653.9505102756</v>
      </c>
      <c r="P35" s="7">
        <f t="shared" si="1"/>
        <v>7821104270.750948</v>
      </c>
      <c r="Q35" s="7">
        <f t="shared" si="2"/>
        <v>25533392.515921805</v>
      </c>
      <c r="R35" s="7">
        <f t="shared" si="3"/>
        <v>2759433.0291990498</v>
      </c>
      <c r="S35" s="7">
        <f t="shared" si="4"/>
        <v>22235811.034247097</v>
      </c>
      <c r="T35" s="7">
        <f t="shared" si="5"/>
        <v>720543.83920091367</v>
      </c>
      <c r="U35" s="7">
        <f t="shared" si="7"/>
        <v>351969.37360322743</v>
      </c>
      <c r="V35" s="7">
        <f t="shared" si="6"/>
        <v>156100102.43769521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0"/>
        <v>1517582.9772507176</v>
      </c>
      <c r="P36" s="7">
        <f t="shared" si="1"/>
        <v>2130331836.4542341</v>
      </c>
      <c r="Q36" s="7">
        <f t="shared" si="2"/>
        <v>6954848.9684216641</v>
      </c>
      <c r="R36" s="7">
        <f t="shared" si="3"/>
        <v>751621.23265000968</v>
      </c>
      <c r="S36" s="7">
        <f t="shared" si="4"/>
        <v>6056645.5216289703</v>
      </c>
      <c r="T36" s="7">
        <f t="shared" si="5"/>
        <v>196263.52329186926</v>
      </c>
      <c r="U36" s="7">
        <f t="shared" si="7"/>
        <v>95870.293514424178</v>
      </c>
      <c r="V36" s="7">
        <f t="shared" si="6"/>
        <v>42518934.204780743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0"/>
        <v>609939.23143457773</v>
      </c>
      <c r="P37" s="7">
        <f t="shared" si="1"/>
        <v>993783845.09448647</v>
      </c>
      <c r="Q37" s="7">
        <f t="shared" si="2"/>
        <v>3244384.9505593143</v>
      </c>
      <c r="R37" s="7">
        <f t="shared" si="3"/>
        <v>350625.67523791065</v>
      </c>
      <c r="S37" s="7">
        <f t="shared" si="4"/>
        <v>2825379.7703539343</v>
      </c>
      <c r="T37" s="7">
        <f t="shared" si="5"/>
        <v>91555.463562624747</v>
      </c>
      <c r="U37" s="7">
        <f t="shared" si="7"/>
        <v>44722.77383681124</v>
      </c>
      <c r="V37" s="7">
        <f t="shared" si="6"/>
        <v>19834764.331211384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0"/>
        <v>2482829.3399922079</v>
      </c>
      <c r="P38" s="7">
        <f t="shared" si="1"/>
        <v>4348730811.6178942</v>
      </c>
      <c r="Q38" s="7">
        <f t="shared" si="2"/>
        <v>14197208.848675987</v>
      </c>
      <c r="R38" s="7">
        <f t="shared" si="3"/>
        <v>1534314.2120673733</v>
      </c>
      <c r="S38" s="7">
        <f t="shared" si="4"/>
        <v>12363670.553219592</v>
      </c>
      <c r="T38" s="7">
        <f t="shared" si="5"/>
        <v>400640.50883106334</v>
      </c>
      <c r="U38" s="7">
        <f t="shared" si="7"/>
        <v>195703.82988734171</v>
      </c>
      <c r="V38" s="7">
        <f t="shared" si="6"/>
        <v>86795585.593482405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0"/>
        <v>2579509.2711329293</v>
      </c>
      <c r="P39" s="7">
        <f t="shared" si="1"/>
        <v>13656501345.863058</v>
      </c>
      <c r="Q39" s="7">
        <f t="shared" si="2"/>
        <v>44584089.04765255</v>
      </c>
      <c r="R39" s="7">
        <f t="shared" si="3"/>
        <v>4818271.1254733754</v>
      </c>
      <c r="S39" s="7">
        <f t="shared" si="4"/>
        <v>38826152.011702523</v>
      </c>
      <c r="T39" s="7">
        <f t="shared" si="5"/>
        <v>1258148.1551908536</v>
      </c>
      <c r="U39" s="7">
        <f t="shared" si="7"/>
        <v>614576.92646943033</v>
      </c>
      <c r="V39" s="7">
        <f t="shared" si="6"/>
        <v>272567809.51023698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0"/>
        <v>3026446.7820500932</v>
      </c>
      <c r="P40" s="7">
        <f t="shared" si="1"/>
        <v>17795726656.688881</v>
      </c>
      <c r="Q40" s="7">
        <f t="shared" si="2"/>
        <v>58097329.75055477</v>
      </c>
      <c r="R40" s="7">
        <f t="shared" si="3"/>
        <v>6278667.8472898463</v>
      </c>
      <c r="S40" s="7">
        <f t="shared" si="4"/>
        <v>50594187.400758721</v>
      </c>
      <c r="T40" s="7">
        <f t="shared" si="5"/>
        <v>1639487.3105750671</v>
      </c>
      <c r="U40" s="7">
        <f t="shared" si="7"/>
        <v>800852.48161096871</v>
      </c>
      <c r="V40" s="7">
        <f t="shared" si="6"/>
        <v>355181910.11096621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0"/>
        <v>2973703.7517745923</v>
      </c>
      <c r="P41" s="7">
        <f t="shared" si="1"/>
        <v>17102107701.544003</v>
      </c>
      <c r="Q41" s="7">
        <f t="shared" si="2"/>
        <v>55832886.722422481</v>
      </c>
      <c r="R41" s="7">
        <f t="shared" si="3"/>
        <v>6033946.0038970662</v>
      </c>
      <c r="S41" s="7">
        <f t="shared" si="4"/>
        <v>48622192.208973274</v>
      </c>
      <c r="T41" s="7">
        <f t="shared" si="5"/>
        <v>1575585.4819353847</v>
      </c>
      <c r="U41" s="7">
        <f t="shared" si="7"/>
        <v>769637.8831718883</v>
      </c>
      <c r="V41" s="7">
        <f t="shared" si="6"/>
        <v>341338086.24637955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0"/>
        <v>3686016.3694404028</v>
      </c>
      <c r="P42" s="7">
        <f t="shared" si="1"/>
        <v>22579414690.433582</v>
      </c>
      <c r="Q42" s="7">
        <f t="shared" si="2"/>
        <v>73714534.177314579</v>
      </c>
      <c r="R42" s="7">
        <f t="shared" si="3"/>
        <v>7966443.1670826301</v>
      </c>
      <c r="S42" s="7">
        <f t="shared" si="4"/>
        <v>64194464.226491809</v>
      </c>
      <c r="T42" s="7">
        <f t="shared" si="5"/>
        <v>2080199.6220403796</v>
      </c>
      <c r="U42" s="7">
        <f t="shared" si="7"/>
        <v>1016130.481042207</v>
      </c>
      <c r="V42" s="7">
        <f t="shared" si="6"/>
        <v>450658733.61914152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0"/>
        <v>3850927.6153427274</v>
      </c>
      <c r="P43" s="7">
        <f t="shared" si="1"/>
        <v>18927491594.691437</v>
      </c>
      <c r="Q43" s="7">
        <f t="shared" si="2"/>
        <v>61792178.636005394</v>
      </c>
      <c r="R43" s="7">
        <f t="shared" si="3"/>
        <v>6677975.8533080053</v>
      </c>
      <c r="S43" s="7">
        <f t="shared" si="4"/>
        <v>53811854.679626852</v>
      </c>
      <c r="T43" s="7">
        <f t="shared" si="5"/>
        <v>1743754.7164644205</v>
      </c>
      <c r="U43" s="7">
        <f t="shared" si="7"/>
        <v>851784.75185119244</v>
      </c>
      <c r="V43" s="7">
        <f t="shared" si="6"/>
        <v>377770615.82842982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0"/>
        <v>2424504.3199544968</v>
      </c>
      <c r="P44" s="7">
        <f t="shared" si="1"/>
        <v>1074137512.4615555</v>
      </c>
      <c r="Q44" s="7">
        <f t="shared" si="2"/>
        <v>3506713.8568046973</v>
      </c>
      <c r="R44" s="7">
        <f t="shared" si="3"/>
        <v>378975.96390228544</v>
      </c>
      <c r="S44" s="7">
        <f t="shared" si="4"/>
        <v>3053829.4753610431</v>
      </c>
      <c r="T44" s="7">
        <f t="shared" si="5"/>
        <v>98958.297992932363</v>
      </c>
      <c r="U44" s="7">
        <f t="shared" si="7"/>
        <v>48338.891074331957</v>
      </c>
      <c r="V44" s="7">
        <f t="shared" si="6"/>
        <v>21438529.640178379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7"/>
        <v>0</v>
      </c>
      <c r="V45" s="7">
        <f t="shared" si="6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0"/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7"/>
        <v>0</v>
      </c>
      <c r="V46" s="7">
        <f t="shared" si="6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0"/>
        <v>1929086.127731977</v>
      </c>
      <c r="P47" s="7">
        <f t="shared" si="1"/>
        <v>4672246737.592721</v>
      </c>
      <c r="Q47" s="7">
        <f t="shared" si="2"/>
        <v>15253384.401015734</v>
      </c>
      <c r="R47" s="7">
        <f t="shared" si="3"/>
        <v>1648456.7296330081</v>
      </c>
      <c r="S47" s="7">
        <f t="shared" si="4"/>
        <v>13283443.35607663</v>
      </c>
      <c r="T47" s="7">
        <f t="shared" si="5"/>
        <v>430445.43141933595</v>
      </c>
      <c r="U47" s="7">
        <f t="shared" si="7"/>
        <v>210262.8606679267</v>
      </c>
      <c r="V47" s="7">
        <f t="shared" si="6"/>
        <v>93252585.453944251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0"/>
        <v>2183959.7308649812</v>
      </c>
      <c r="P48" s="7">
        <f t="shared" si="1"/>
        <v>8727110832.7798176</v>
      </c>
      <c r="Q48" s="7">
        <f t="shared" si="2"/>
        <v>28491212.840194605</v>
      </c>
      <c r="R48" s="7">
        <f t="shared" si="3"/>
        <v>3079089.2242050641</v>
      </c>
      <c r="S48" s="7">
        <f t="shared" si="4"/>
        <v>24811635.369488627</v>
      </c>
      <c r="T48" s="7">
        <f t="shared" si="5"/>
        <v>804012.54437939858</v>
      </c>
      <c r="U48" s="7">
        <f t="shared" si="7"/>
        <v>392741.94881492399</v>
      </c>
      <c r="V48" s="7">
        <f t="shared" si="6"/>
        <v>174182934.76494545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0"/>
        <v>2544434.5585463676</v>
      </c>
      <c r="P49" s="7">
        <f t="shared" si="1"/>
        <v>14471453650.653276</v>
      </c>
      <c r="Q49" s="7">
        <f t="shared" si="2"/>
        <v>47244646.477858737</v>
      </c>
      <c r="R49" s="7">
        <f t="shared" si="3"/>
        <v>5105801.6619821414</v>
      </c>
      <c r="S49" s="7">
        <f t="shared" si="4"/>
        <v>41143104.301804081</v>
      </c>
      <c r="T49" s="7">
        <f t="shared" si="5"/>
        <v>1333228.200428864</v>
      </c>
      <c r="U49" s="7">
        <f t="shared" si="7"/>
        <v>651251.83097188338</v>
      </c>
      <c r="V49" s="7">
        <f t="shared" si="6"/>
        <v>288833305.25811225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0"/>
        <v>3087977.354884991</v>
      </c>
      <c r="P50" s="7">
        <f t="shared" si="1"/>
        <v>19601266906.058029</v>
      </c>
      <c r="Q50" s="7">
        <f t="shared" si="2"/>
        <v>63991838.542982779</v>
      </c>
      <c r="R50" s="7">
        <f t="shared" si="3"/>
        <v>6915696.4850859167</v>
      </c>
      <c r="S50" s="7">
        <f t="shared" si="4"/>
        <v>55727433.347861387</v>
      </c>
      <c r="T50" s="7">
        <f t="shared" si="5"/>
        <v>1805828.3869851513</v>
      </c>
      <c r="U50" s="7">
        <f t="shared" si="7"/>
        <v>882106.33638470853</v>
      </c>
      <c r="V50" s="7">
        <f t="shared" si="6"/>
        <v>391218383.7501092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0"/>
        <v>3456852.7680186722</v>
      </c>
      <c r="P51" s="7">
        <f t="shared" si="1"/>
        <v>11395947731.598574</v>
      </c>
      <c r="Q51" s="7">
        <f t="shared" si="2"/>
        <v>37204107.815058798</v>
      </c>
      <c r="R51" s="7">
        <f t="shared" si="3"/>
        <v>4020705.1946872645</v>
      </c>
      <c r="S51" s="7">
        <f t="shared" si="4"/>
        <v>32399279.12272324</v>
      </c>
      <c r="T51" s="7">
        <f t="shared" si="5"/>
        <v>1049887.5408894871</v>
      </c>
      <c r="U51" s="7">
        <f t="shared" si="7"/>
        <v>512846.32525692548</v>
      </c>
      <c r="V51" s="7">
        <f t="shared" si="6"/>
        <v>227449800.78194943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0"/>
        <v>2030553.7577686452</v>
      </c>
      <c r="P52" s="7">
        <f t="shared" si="1"/>
        <v>1435412728.4180777</v>
      </c>
      <c r="Q52" s="7">
        <f t="shared" si="2"/>
        <v>4686161.3588396749</v>
      </c>
      <c r="R52" s="7">
        <f t="shared" si="3"/>
        <v>506440.67080686783</v>
      </c>
      <c r="S52" s="7">
        <f t="shared" si="4"/>
        <v>4080953.9267519368</v>
      </c>
      <c r="T52" s="7">
        <f t="shared" si="5"/>
        <v>132241.91397628729</v>
      </c>
      <c r="U52" s="7">
        <f t="shared" si="7"/>
        <v>64597.184923466222</v>
      </c>
      <c r="V52" s="7">
        <f t="shared" si="6"/>
        <v>28649160.807687256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7"/>
        <v>0</v>
      </c>
      <c r="V53" s="7">
        <f t="shared" si="6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7"/>
        <v>0</v>
      </c>
      <c r="V54" s="7">
        <f t="shared" si="6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 t="shared" si="0"/>
        <v>0</v>
      </c>
      <c r="P55" s="7">
        <f t="shared" si="1"/>
        <v>0</v>
      </c>
      <c r="Q55" s="7">
        <f t="shared" si="2"/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7"/>
        <v>0</v>
      </c>
      <c r="V55" s="7">
        <f t="shared" si="6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0"/>
        <v>1088646.8926248273</v>
      </c>
      <c r="P56" s="7">
        <f t="shared" si="1"/>
        <v>5104181603.998641</v>
      </c>
      <c r="Q56" s="7">
        <f t="shared" si="2"/>
        <v>16663512.958756553</v>
      </c>
      <c r="R56" s="7">
        <f t="shared" si="3"/>
        <v>1800851.493283018</v>
      </c>
      <c r="S56" s="7">
        <f t="shared" si="4"/>
        <v>14511456.91222151</v>
      </c>
      <c r="T56" s="7">
        <f t="shared" si="5"/>
        <v>470238.7900232831</v>
      </c>
      <c r="U56" s="7">
        <f t="shared" si="7"/>
        <v>229701.01659877558</v>
      </c>
      <c r="V56" s="7">
        <f t="shared" si="6"/>
        <v>101873500.68001144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0"/>
        <v>1496202.7490505585</v>
      </c>
      <c r="P57" s="7">
        <f t="shared" si="1"/>
        <v>6904522439.1141148</v>
      </c>
      <c r="Q57" s="7">
        <f t="shared" si="2"/>
        <v>22541047.334222969</v>
      </c>
      <c r="R57" s="7">
        <f t="shared" si="3"/>
        <v>2436045.6797116869</v>
      </c>
      <c r="S57" s="7">
        <f t="shared" si="4"/>
        <v>19629920.650977239</v>
      </c>
      <c r="T57" s="7">
        <f t="shared" si="5"/>
        <v>636100.85403585376</v>
      </c>
      <c r="U57" s="7">
        <f t="shared" si="7"/>
        <v>310720.88464703306</v>
      </c>
      <c r="V57" s="7">
        <f t="shared" si="6"/>
        <v>137806200.08606446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0"/>
        <v>1779180.3220720957</v>
      </c>
      <c r="P58" s="7">
        <f t="shared" si="1"/>
        <v>11603155479.552168</v>
      </c>
      <c r="Q58" s="7">
        <f t="shared" si="2"/>
        <v>37880574.536085062</v>
      </c>
      <c r="R58" s="7">
        <f t="shared" si="3"/>
        <v>4093811.9944198052</v>
      </c>
      <c r="S58" s="7">
        <f t="shared" si="4"/>
        <v>32988381.654645577</v>
      </c>
      <c r="T58" s="7">
        <f t="shared" si="5"/>
        <v>1068977.2066264616</v>
      </c>
      <c r="U58" s="7">
        <f t="shared" si="7"/>
        <v>522171.19534281682</v>
      </c>
      <c r="V58" s="7">
        <f t="shared" si="6"/>
        <v>231585425.31292567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0"/>
        <v>2070229.3945200406</v>
      </c>
      <c r="P59" s="7">
        <f t="shared" si="1"/>
        <v>16859238716.099159</v>
      </c>
      <c r="Q59" s="7">
        <f t="shared" si="2"/>
        <v>55039997.518976085</v>
      </c>
      <c r="R59" s="7">
        <f t="shared" si="3"/>
        <v>5948257.2472964311</v>
      </c>
      <c r="S59" s="7">
        <f t="shared" si="4"/>
        <v>47931702.902159274</v>
      </c>
      <c r="T59" s="7">
        <f t="shared" si="5"/>
        <v>1553210.4124903055</v>
      </c>
      <c r="U59" s="7">
        <f t="shared" si="7"/>
        <v>758708.16765916243</v>
      </c>
      <c r="V59" s="7">
        <f t="shared" si="6"/>
        <v>336490705.0845325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0"/>
        <v>1548629.2203557331</v>
      </c>
      <c r="P60" s="7">
        <f t="shared" si="1"/>
        <v>4766714843.9358826</v>
      </c>
      <c r="Q60" s="7">
        <f t="shared" si="2"/>
        <v>15561792.415535687</v>
      </c>
      <c r="R60" s="7">
        <f t="shared" si="3"/>
        <v>1681786.8584517839</v>
      </c>
      <c r="S60" s="7">
        <f t="shared" si="4"/>
        <v>13552021.153877553</v>
      </c>
      <c r="T60" s="7">
        <f t="shared" si="5"/>
        <v>439148.60294987046</v>
      </c>
      <c r="U60" s="7">
        <f t="shared" si="7"/>
        <v>214514.16317765438</v>
      </c>
      <c r="V60" s="7">
        <f t="shared" si="6"/>
        <v>95138058.472429708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7"/>
        <v>0</v>
      </c>
      <c r="V61" s="7">
        <f t="shared" si="6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7"/>
        <v>0</v>
      </c>
      <c r="V62" s="7">
        <f t="shared" si="6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7"/>
        <v>0</v>
      </c>
      <c r="V63" s="7">
        <f t="shared" si="6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7"/>
        <v>0</v>
      </c>
      <c r="V64" s="7">
        <f t="shared" si="6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0"/>
        <v>516969.92833507713</v>
      </c>
      <c r="P65" s="7">
        <f t="shared" si="1"/>
        <v>586710639.5306133</v>
      </c>
      <c r="Q65" s="7">
        <f t="shared" si="2"/>
        <v>1915421.7273930139</v>
      </c>
      <c r="R65" s="7">
        <f t="shared" si="3"/>
        <v>207002.574221891</v>
      </c>
      <c r="S65" s="7">
        <f t="shared" si="4"/>
        <v>1668049.2243497942</v>
      </c>
      <c r="T65" s="7">
        <f t="shared" si="5"/>
        <v>54052.56368827579</v>
      </c>
      <c r="U65" s="7">
        <f t="shared" si="7"/>
        <v>26403.45520698592</v>
      </c>
      <c r="V65" s="7">
        <f t="shared" si="6"/>
        <v>11710058.805189762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ref="O66:O72" si="8">N66*(1-$AD$3/100)</f>
        <v>750605.07095929724</v>
      </c>
      <c r="P66" s="7">
        <f t="shared" ref="P66:P82" si="9">$X$4*O66*L66*I66/1000</f>
        <v>795270856.81852603</v>
      </c>
      <c r="Q66" s="7">
        <f t="shared" ref="Q66:Q82" si="10">$Y$4*O66*L66*I66/1000</f>
        <v>2596303.8262461605</v>
      </c>
      <c r="R66" s="7">
        <f t="shared" ref="R66:R82" si="11">$Z$4*O66*L66*I66/1000</f>
        <v>280586.55063216068</v>
      </c>
      <c r="S66" s="7">
        <f t="shared" ref="S66:S82" si="12">$AA$4*O66*L66*I66/1000</f>
        <v>2260996.8977644928</v>
      </c>
      <c r="T66" s="7">
        <f t="shared" ref="T66:T82" si="13">$AB$4*O66*L66*I66/1000</f>
        <v>73266.829918072573</v>
      </c>
      <c r="U66" s="7">
        <f t="shared" si="7"/>
        <v>35789.189816343249</v>
      </c>
      <c r="V66" s="7">
        <f t="shared" si="6"/>
        <v>15872677.043745121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si="8"/>
        <v>888688.61989243107</v>
      </c>
      <c r="P67" s="7">
        <f t="shared" si="9"/>
        <v>1465170511.6390822</v>
      </c>
      <c r="Q67" s="7">
        <f t="shared" si="10"/>
        <v>4783310.9598528147</v>
      </c>
      <c r="R67" s="7">
        <f t="shared" si="11"/>
        <v>516939.77771724027</v>
      </c>
      <c r="S67" s="7">
        <f t="shared" si="12"/>
        <v>4165556.8704788089</v>
      </c>
      <c r="T67" s="7">
        <f t="shared" si="13"/>
        <v>134983.44338516606</v>
      </c>
      <c r="U67" s="7">
        <f t="shared" ref="U67:U82" si="14">L67*O67*I67*$AB$10*$AC$10/$AB$11</f>
        <v>65936.360052391072</v>
      </c>
      <c r="V67" s="7">
        <f t="shared" ref="V67:V82" si="15">L67*O67*I67*$AB$9*$AC$9/$AB$11</f>
        <v>29243091.389394164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8"/>
        <v>877107.07774454495</v>
      </c>
      <c r="P68" s="7">
        <f t="shared" si="9"/>
        <v>1605269254.2019944</v>
      </c>
      <c r="Q68" s="7">
        <f t="shared" si="10"/>
        <v>5240688.3404643703</v>
      </c>
      <c r="R68" s="7">
        <f t="shared" si="11"/>
        <v>566369.25521738315</v>
      </c>
      <c r="S68" s="7">
        <f t="shared" si="12"/>
        <v>4563864.9684049143</v>
      </c>
      <c r="T68" s="7">
        <f t="shared" si="13"/>
        <v>147890.48084930264</v>
      </c>
      <c r="U68" s="7">
        <f t="shared" si="14"/>
        <v>72241.156019231377</v>
      </c>
      <c r="V68" s="7">
        <f t="shared" si="15"/>
        <v>32039298.588325057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8"/>
        <v>561995.7115775398</v>
      </c>
      <c r="P69" s="7">
        <f t="shared" si="9"/>
        <v>721272961.23595822</v>
      </c>
      <c r="Q69" s="7">
        <f t="shared" si="10"/>
        <v>2354724.4727617856</v>
      </c>
      <c r="R69" s="7">
        <f t="shared" si="11"/>
        <v>254478.6980715715</v>
      </c>
      <c r="S69" s="7">
        <f t="shared" si="12"/>
        <v>2050616.9864188104</v>
      </c>
      <c r="T69" s="7">
        <f t="shared" si="13"/>
        <v>66449.540961160063</v>
      </c>
      <c r="U69" s="7">
        <f t="shared" si="14"/>
        <v>32459.098303108298</v>
      </c>
      <c r="V69" s="7">
        <f t="shared" si="15"/>
        <v>14395765.513002468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8"/>
        <v>0</v>
      </c>
      <c r="P70" s="7">
        <f t="shared" si="9"/>
        <v>0</v>
      </c>
      <c r="Q70" s="7">
        <f t="shared" si="10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8"/>
        <v>0</v>
      </c>
      <c r="P71" s="7">
        <f t="shared" si="9"/>
        <v>0</v>
      </c>
      <c r="Q71" s="7">
        <f t="shared" si="10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8"/>
        <v>0</v>
      </c>
      <c r="P72" s="7">
        <f t="shared" si="9"/>
        <v>0</v>
      </c>
      <c r="Q72" s="7">
        <f t="shared" si="10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9"/>
        <v>0</v>
      </c>
      <c r="Q73" s="7">
        <f t="shared" si="10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16">N74*(1-$AD$3/100)</f>
        <v>422524.99976479146</v>
      </c>
      <c r="P74" s="7">
        <f t="shared" si="9"/>
        <v>19887310.426200639</v>
      </c>
      <c r="Q74" s="7">
        <f t="shared" si="10"/>
        <v>64925.678730199215</v>
      </c>
      <c r="R74" s="7">
        <f t="shared" si="11"/>
        <v>7016.6180314488447</v>
      </c>
      <c r="S74" s="7">
        <f t="shared" si="12"/>
        <v>56540.670128919068</v>
      </c>
      <c r="T74" s="7">
        <f t="shared" si="13"/>
        <v>1832.1810462832625</v>
      </c>
      <c r="U74" s="7">
        <f t="shared" si="14"/>
        <v>894.97901460540038</v>
      </c>
      <c r="V74" s="7">
        <f t="shared" si="15"/>
        <v>396927.47817592905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16"/>
        <v>515757.72379031946</v>
      </c>
      <c r="P75" s="7">
        <f t="shared" si="9"/>
        <v>172246837.34096411</v>
      </c>
      <c r="Q75" s="7">
        <f t="shared" si="10"/>
        <v>562330.58084912761</v>
      </c>
      <c r="R75" s="7">
        <f t="shared" si="11"/>
        <v>60771.931389695688</v>
      </c>
      <c r="S75" s="7">
        <f t="shared" si="12"/>
        <v>489706.82320191473</v>
      </c>
      <c r="T75" s="7">
        <f t="shared" si="13"/>
        <v>15868.781846064931</v>
      </c>
      <c r="U75" s="7">
        <f t="shared" si="14"/>
        <v>7751.5411309322872</v>
      </c>
      <c r="V75" s="7">
        <f t="shared" si="15"/>
        <v>3437845.6062844275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16"/>
        <v>606431.69847731863</v>
      </c>
      <c r="P76" s="7">
        <f t="shared" si="9"/>
        <v>88660968.66446057</v>
      </c>
      <c r="Q76" s="7">
        <f t="shared" si="10"/>
        <v>289449.57583772932</v>
      </c>
      <c r="R76" s="7">
        <f t="shared" si="11"/>
        <v>31281.261170298123</v>
      </c>
      <c r="S76" s="7">
        <f t="shared" si="12"/>
        <v>252067.7997746421</v>
      </c>
      <c r="T76" s="7">
        <f t="shared" si="13"/>
        <v>8168.1707003541114</v>
      </c>
      <c r="U76" s="7">
        <f t="shared" si="14"/>
        <v>3989.9667008133756</v>
      </c>
      <c r="V76" s="7">
        <f t="shared" si="15"/>
        <v>1769569.3359447722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16"/>
        <v>0</v>
      </c>
      <c r="P77" s="7">
        <f t="shared" si="9"/>
        <v>0</v>
      </c>
      <c r="Q77" s="7">
        <f t="shared" si="10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4"/>
        <v>0</v>
      </c>
      <c r="V77" s="7">
        <f t="shared" si="15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16"/>
        <v>0</v>
      </c>
      <c r="P78" s="7">
        <f t="shared" si="9"/>
        <v>0</v>
      </c>
      <c r="Q78" s="7">
        <f t="shared" si="10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16"/>
        <v>0</v>
      </c>
      <c r="P79" s="7">
        <f t="shared" si="9"/>
        <v>0</v>
      </c>
      <c r="Q79" s="7">
        <f t="shared" si="10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16"/>
        <v>0</v>
      </c>
      <c r="P80" s="7">
        <f t="shared" si="9"/>
        <v>0</v>
      </c>
      <c r="Q80" s="7">
        <f t="shared" si="10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16"/>
        <v>0</v>
      </c>
      <c r="P81" s="7">
        <f t="shared" si="9"/>
        <v>0</v>
      </c>
      <c r="Q81" s="7">
        <f t="shared" si="10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16"/>
        <v>0</v>
      </c>
      <c r="P82" s="7">
        <f t="shared" si="9"/>
        <v>0</v>
      </c>
      <c r="Q82" s="7">
        <f t="shared" si="10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  <row r="83" spans="1:22" x14ac:dyDescent="0.15">
      <c r="M83" s="4"/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2629-C959-8548-A715-6C7044FF4EB1}">
  <sheetPr>
    <outlinePr summaryBelow="0" summaryRight="0"/>
  </sheetPr>
  <dimension ref="A1:AE83"/>
  <sheetViews>
    <sheetView topLeftCell="V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5" width="20.16406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.33203125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8.5" customWidth="1"/>
    <col min="30" max="30" width="11.5" customWidth="1"/>
  </cols>
  <sheetData>
    <row r="1" spans="1:31" ht="58" customHeight="1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92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 t="shared" ref="O2:O65" si="0">N2*(1-$AD$3/100)</f>
        <v>2786386.2127151713</v>
      </c>
      <c r="P2" s="7">
        <f t="shared" ref="P2:P65" si="1">$X$4*O2*L2*I2/1000</f>
        <v>3522436186.663331</v>
      </c>
      <c r="Q2" s="7">
        <f t="shared" ref="Q2:Q65" si="2">$Y$4*O2*L2*I2/1000</f>
        <v>11484762.438947063</v>
      </c>
      <c r="R2" s="7">
        <f t="shared" ref="R2:R65" si="3">$Z$4*O2*L2*I2/1000</f>
        <v>1240829.1793116783</v>
      </c>
      <c r="S2" s="7">
        <f t="shared" ref="S2:S65" si="4">$AA$4*O2*L2*I2/1000</f>
        <v>10018694.046610467</v>
      </c>
      <c r="T2" s="7">
        <f t="shared" ref="T2:T65" si="5">$AB$4*O2*L2*I2/1000</f>
        <v>324480.33014190913</v>
      </c>
      <c r="U2" s="7">
        <f>L2*O2*I2*$AB$10*$AC$10/$AB$11</f>
        <v>160013.40595948198</v>
      </c>
      <c r="V2" s="7">
        <f>L2*O2*I2*$AB$9*$AC$9/$AB$11</f>
        <v>70220075.662577987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si="0"/>
        <v>2399984.8644899148</v>
      </c>
      <c r="P3" s="7">
        <f t="shared" si="1"/>
        <v>7677369186.4192038</v>
      </c>
      <c r="Q3" s="7">
        <f t="shared" si="2"/>
        <v>25031755.464004446</v>
      </c>
      <c r="R3" s="7">
        <f t="shared" si="3"/>
        <v>2704464.524559977</v>
      </c>
      <c r="S3" s="7">
        <f t="shared" si="4"/>
        <v>21836368.037789624</v>
      </c>
      <c r="T3" s="7">
        <f t="shared" si="5"/>
        <v>707225.10109981545</v>
      </c>
      <c r="U3" s="7">
        <f t="shared" ref="U3:U66" si="6">L3*O3*I3*$AB$10*$AC$10/$AB$11</f>
        <v>348759.19029522798</v>
      </c>
      <c r="V3" s="7">
        <f t="shared" ref="V3:V66" si="7">L3*O3*I3*$AB$9*$AC$9/$AB$11</f>
        <v>153049031.00901175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2.85178552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0"/>
        <v>3614059.8508773576</v>
      </c>
      <c r="P4" s="7">
        <f t="shared" si="1"/>
        <v>9991029828.2216778</v>
      </c>
      <c r="Q4" s="7">
        <f t="shared" si="2"/>
        <v>32575353.538555715</v>
      </c>
      <c r="R4" s="7">
        <f t="shared" si="3"/>
        <v>3519485.0056245178</v>
      </c>
      <c r="S4" s="7">
        <f t="shared" si="4"/>
        <v>28417000.551635329</v>
      </c>
      <c r="T4" s="7">
        <f t="shared" si="5"/>
        <v>920355.25565899652</v>
      </c>
      <c r="U4" s="7">
        <f t="shared" si="6"/>
        <v>453861.65345153207</v>
      </c>
      <c r="V4" s="7">
        <f t="shared" si="7"/>
        <v>199172059.70716846</v>
      </c>
      <c r="W4" s="10"/>
      <c r="X4" s="19">
        <v>217.13287975857102</v>
      </c>
      <c r="Y4" s="20">
        <v>0.70795307837041332</v>
      </c>
      <c r="Z4" s="20">
        <v>7.6488202685546652E-2</v>
      </c>
      <c r="AA4" s="21">
        <v>0.61758049670198389</v>
      </c>
      <c r="AB4" s="22">
        <v>2.0001880736827266E-2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0"/>
        <v>3732849.4659938389</v>
      </c>
      <c r="P5" s="7">
        <f t="shared" si="1"/>
        <v>10047218932.366642</v>
      </c>
      <c r="Q5" s="7">
        <f t="shared" si="2"/>
        <v>32758555.867445443</v>
      </c>
      <c r="R5" s="7">
        <f t="shared" si="3"/>
        <v>3539278.4316194109</v>
      </c>
      <c r="S5" s="7">
        <f t="shared" si="4"/>
        <v>28576816.489625331</v>
      </c>
      <c r="T5" s="7">
        <f t="shared" si="5"/>
        <v>925531.29238391074</v>
      </c>
      <c r="U5" s="7">
        <f t="shared" si="6"/>
        <v>456414.15105704992</v>
      </c>
      <c r="V5" s="7">
        <f t="shared" si="7"/>
        <v>200292194.44783759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0"/>
        <v>3659857.7702163793</v>
      </c>
      <c r="P6" s="7">
        <f t="shared" si="1"/>
        <v>2170875753.76933</v>
      </c>
      <c r="Q6" s="7">
        <f t="shared" si="2"/>
        <v>7078053.652443313</v>
      </c>
      <c r="R6" s="7">
        <f t="shared" si="3"/>
        <v>764722.43560751132</v>
      </c>
      <c r="S6" s="7">
        <f t="shared" si="4"/>
        <v>6174516.396511958</v>
      </c>
      <c r="T6" s="7">
        <f t="shared" si="5"/>
        <v>199977.07380680615</v>
      </c>
      <c r="U6" s="7">
        <f t="shared" si="6"/>
        <v>98616.186317497995</v>
      </c>
      <c r="V6" s="7">
        <f t="shared" si="7"/>
        <v>43276599.377698876</v>
      </c>
      <c r="W6" s="10"/>
      <c r="X6"/>
      <c r="Y6" s="10"/>
      <c r="Z6" s="10"/>
      <c r="AA6" s="11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0"/>
        <v>2114675.5977554675</v>
      </c>
      <c r="P7" s="7">
        <f t="shared" si="1"/>
        <v>3620362544.4100862</v>
      </c>
      <c r="Q7" s="7">
        <f t="shared" si="2"/>
        <v>11804047.415490007</v>
      </c>
      <c r="R7" s="7">
        <f t="shared" si="3"/>
        <v>1275325.1575712555</v>
      </c>
      <c r="S7" s="7">
        <f t="shared" si="4"/>
        <v>10297221.226486227</v>
      </c>
      <c r="T7" s="7">
        <f t="shared" si="5"/>
        <v>333501.12575250643</v>
      </c>
      <c r="U7" s="7">
        <f t="shared" si="6"/>
        <v>164461.89819777806</v>
      </c>
      <c r="V7" s="7">
        <f t="shared" si="7"/>
        <v>72172246.230315521</v>
      </c>
      <c r="W7" s="10"/>
      <c r="X7" s="27"/>
      <c r="Y7" s="27"/>
      <c r="Z7" s="27"/>
      <c r="AA7" s="28"/>
      <c r="AB7" s="25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0"/>
        <v>1155249.7242114921</v>
      </c>
      <c r="P8" s="7">
        <f t="shared" si="1"/>
        <v>3071781835.7376766</v>
      </c>
      <c r="Q8" s="7">
        <f t="shared" si="2"/>
        <v>10015421.934765572</v>
      </c>
      <c r="R8" s="7">
        <f t="shared" si="3"/>
        <v>1082079.6551813313</v>
      </c>
      <c r="S8" s="7">
        <f t="shared" si="4"/>
        <v>8736919.7791893687</v>
      </c>
      <c r="T8" s="7">
        <f t="shared" si="5"/>
        <v>282966.88182965998</v>
      </c>
      <c r="U8" s="7">
        <f t="shared" si="6"/>
        <v>139541.56948587895</v>
      </c>
      <c r="V8" s="7">
        <f t="shared" si="7"/>
        <v>61236241.480007455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1495.30225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0"/>
        <v>2900390.2230729903</v>
      </c>
      <c r="P11" s="7">
        <f t="shared" si="1"/>
        <v>11144690216.306419</v>
      </c>
      <c r="Q11" s="7">
        <f t="shared" si="2"/>
        <v>36336817.136545688</v>
      </c>
      <c r="R11" s="7">
        <f t="shared" si="3"/>
        <v>3925878.5913966368</v>
      </c>
      <c r="S11" s="7">
        <f t="shared" si="4"/>
        <v>31698300.7227148</v>
      </c>
      <c r="T11" s="7">
        <f t="shared" si="5"/>
        <v>1026628.3245692889</v>
      </c>
      <c r="U11" s="7">
        <f t="shared" si="6"/>
        <v>506268.8847640297</v>
      </c>
      <c r="V11" s="7">
        <f t="shared" si="7"/>
        <v>222170381.16631952</v>
      </c>
      <c r="W11" s="10"/>
      <c r="X11" s="10"/>
      <c r="Y11" s="10"/>
      <c r="Z11" s="55" t="s">
        <v>95</v>
      </c>
      <c r="AA11" s="56"/>
      <c r="AB11" s="45">
        <v>466357.54129999998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0"/>
        <v>3214168.6199385845</v>
      </c>
      <c r="P12" s="7">
        <f t="shared" si="1"/>
        <v>12784532448.937078</v>
      </c>
      <c r="Q12" s="7">
        <f t="shared" si="2"/>
        <v>41683457.21207694</v>
      </c>
      <c r="R12" s="7">
        <f t="shared" si="3"/>
        <v>4503536.7756441655</v>
      </c>
      <c r="S12" s="7">
        <f t="shared" si="4"/>
        <v>36362424.284595378</v>
      </c>
      <c r="T12" s="7">
        <f t="shared" si="5"/>
        <v>1177687.5690317629</v>
      </c>
      <c r="U12" s="7">
        <f t="shared" si="6"/>
        <v>580761.85694984836</v>
      </c>
      <c r="V12" s="7">
        <f t="shared" si="7"/>
        <v>254860780.52287754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0"/>
        <v>3690563.906106926</v>
      </c>
      <c r="P13" s="7">
        <f t="shared" si="1"/>
        <v>23543111337.790775</v>
      </c>
      <c r="Q13" s="7">
        <f t="shared" si="2"/>
        <v>76761373.793498158</v>
      </c>
      <c r="R13" s="7">
        <f t="shared" si="3"/>
        <v>8293402.0580190346</v>
      </c>
      <c r="S13" s="7">
        <f t="shared" si="4"/>
        <v>66962527.324602477</v>
      </c>
      <c r="T13" s="7">
        <f t="shared" si="5"/>
        <v>2168748.0296670664</v>
      </c>
      <c r="U13" s="7">
        <f t="shared" si="6"/>
        <v>1069490.8956212308</v>
      </c>
      <c r="V13" s="7">
        <f t="shared" si="7"/>
        <v>469333998.36497194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0"/>
        <v>3900454.8100632685</v>
      </c>
      <c r="P14" s="7">
        <f t="shared" si="1"/>
        <v>26294890718.996197</v>
      </c>
      <c r="Q14" s="7">
        <f t="shared" si="2"/>
        <v>85733440.511752561</v>
      </c>
      <c r="R14" s="7">
        <f t="shared" si="3"/>
        <v>9262756.2124408726</v>
      </c>
      <c r="S14" s="7">
        <f t="shared" si="4"/>
        <v>74789279.675276995</v>
      </c>
      <c r="T14" s="7">
        <f t="shared" si="5"/>
        <v>2422236.8751064609</v>
      </c>
      <c r="U14" s="7">
        <f t="shared" si="6"/>
        <v>1194495.7411037134</v>
      </c>
      <c r="V14" s="7">
        <f t="shared" si="7"/>
        <v>524190962.72576743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0"/>
        <v>3283256.2743471661</v>
      </c>
      <c r="P15" s="7">
        <f t="shared" si="1"/>
        <v>22408477778.576561</v>
      </c>
      <c r="Q15" s="7">
        <f t="shared" si="2"/>
        <v>73061946.410776436</v>
      </c>
      <c r="R15" s="7">
        <f t="shared" si="3"/>
        <v>7893710.9483745759</v>
      </c>
      <c r="S15" s="7">
        <f t="shared" si="4"/>
        <v>63735344.238128476</v>
      </c>
      <c r="T15" s="7">
        <f t="shared" si="5"/>
        <v>2064227.6771684547</v>
      </c>
      <c r="U15" s="7">
        <f t="shared" si="6"/>
        <v>1017947.99442881</v>
      </c>
      <c r="V15" s="7">
        <f t="shared" si="7"/>
        <v>446714978.4153744</v>
      </c>
      <c r="W15" s="10"/>
      <c r="X15" s="57">
        <f>SUM(P2:P82)/1000</f>
        <v>593888070.05192721</v>
      </c>
      <c r="Y15" s="58"/>
      <c r="Z15" s="57">
        <f>100*(caso_base!W15-U2_densificacion_15!X15)/caso_base!W15</f>
        <v>2.5508547776714008</v>
      </c>
      <c r="AA15" s="58"/>
      <c r="AC15" s="61">
        <f>SUM(U2:V82)*AD16/1000</f>
        <v>1423942.7391276043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0"/>
        <v>2913318.2259349357</v>
      </c>
      <c r="P16" s="7">
        <f t="shared" si="1"/>
        <v>18721653210.990894</v>
      </c>
      <c r="Q16" s="7">
        <f t="shared" si="2"/>
        <v>61041202.224377304</v>
      </c>
      <c r="R16" s="7">
        <f t="shared" si="3"/>
        <v>6594973.5802472867</v>
      </c>
      <c r="S16" s="7">
        <f t="shared" si="4"/>
        <v>53249088.309342742</v>
      </c>
      <c r="T16" s="7">
        <f t="shared" si="5"/>
        <v>1724604.1923215336</v>
      </c>
      <c r="U16" s="7">
        <f t="shared" si="6"/>
        <v>850466.9316154886</v>
      </c>
      <c r="V16" s="7">
        <f t="shared" si="7"/>
        <v>373217805.89860195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0"/>
        <v>1806329.8449604269</v>
      </c>
      <c r="P17" s="7">
        <f t="shared" si="1"/>
        <v>4410714389.6599083</v>
      </c>
      <c r="Q17" s="7">
        <f t="shared" si="2"/>
        <v>14380958.026460068</v>
      </c>
      <c r="R17" s="7">
        <f t="shared" si="3"/>
        <v>1553738.0455667591</v>
      </c>
      <c r="S17" s="7">
        <f t="shared" si="4"/>
        <v>12545180.566874644</v>
      </c>
      <c r="T17" s="7">
        <f t="shared" si="5"/>
        <v>406306.8812253566</v>
      </c>
      <c r="U17" s="7">
        <f t="shared" si="6"/>
        <v>200365.14355495875</v>
      </c>
      <c r="V17" s="7">
        <f t="shared" si="7"/>
        <v>87927979.885230169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0"/>
        <v>1149265.7041703016</v>
      </c>
      <c r="P18" s="7">
        <f t="shared" si="1"/>
        <v>865791748.14827228</v>
      </c>
      <c r="Q18" s="7">
        <f t="shared" si="2"/>
        <v>2822879.3999821483</v>
      </c>
      <c r="R18" s="7">
        <f t="shared" si="3"/>
        <v>304987.68675417401</v>
      </c>
      <c r="S18" s="7">
        <f t="shared" si="4"/>
        <v>2462529.3896364975</v>
      </c>
      <c r="T18" s="7">
        <f t="shared" si="5"/>
        <v>79755.140302316853</v>
      </c>
      <c r="U18" s="7">
        <f t="shared" si="6"/>
        <v>39330.247343402145</v>
      </c>
      <c r="V18" s="7">
        <f t="shared" si="7"/>
        <v>17259634.76448299</v>
      </c>
      <c r="W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7">
        <f t="shared" si="7"/>
        <v>0</v>
      </c>
      <c r="W19" s="10"/>
      <c r="X19" s="59" t="s">
        <v>103</v>
      </c>
      <c r="Y19" s="60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0"/>
        <v>3091931.0437422656</v>
      </c>
      <c r="P20" s="7">
        <f t="shared" si="1"/>
        <v>12972720669.379654</v>
      </c>
      <c r="Q20" s="7">
        <f t="shared" si="2"/>
        <v>42297037.385303169</v>
      </c>
      <c r="R20" s="7">
        <f t="shared" si="3"/>
        <v>4569828.8027395047</v>
      </c>
      <c r="S20" s="7">
        <f t="shared" si="4"/>
        <v>36897678.893586949</v>
      </c>
      <c r="T20" s="7">
        <f t="shared" si="5"/>
        <v>1195023.1210934937</v>
      </c>
      <c r="U20" s="7">
        <f t="shared" si="6"/>
        <v>589310.66706839181</v>
      </c>
      <c r="V20" s="7">
        <f t="shared" si="7"/>
        <v>258612329.27436864</v>
      </c>
      <c r="W20" s="10"/>
      <c r="X20" s="57">
        <f>100*AC15/(AC15+X15)</f>
        <v>0.2391926768706725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0"/>
        <v>3512255.9167966372</v>
      </c>
      <c r="P21" s="7">
        <f t="shared" si="1"/>
        <v>19771420055.557549</v>
      </c>
      <c r="Q21" s="7">
        <f t="shared" si="2"/>
        <v>64463925.075050607</v>
      </c>
      <c r="R21" s="7">
        <f t="shared" si="3"/>
        <v>6964769.1601201287</v>
      </c>
      <c r="S21" s="7">
        <f t="shared" si="4"/>
        <v>56234889.124077059</v>
      </c>
      <c r="T21" s="7">
        <f t="shared" si="5"/>
        <v>1821306.77946469</v>
      </c>
      <c r="U21" s="7">
        <f t="shared" si="6"/>
        <v>898154.59985443158</v>
      </c>
      <c r="V21" s="7">
        <f t="shared" si="7"/>
        <v>394145000.41603148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0"/>
        <v>3228158.6168097625</v>
      </c>
      <c r="P22" s="7">
        <f t="shared" si="1"/>
        <v>18533947120.804989</v>
      </c>
      <c r="Q22" s="7">
        <f t="shared" si="2"/>
        <v>60429194.017588258</v>
      </c>
      <c r="R22" s="7">
        <f t="shared" si="3"/>
        <v>6528851.3905198947</v>
      </c>
      <c r="S22" s="7">
        <f t="shared" si="4"/>
        <v>52715205.000007495</v>
      </c>
      <c r="T22" s="7">
        <f t="shared" si="5"/>
        <v>1707313.0532105467</v>
      </c>
      <c r="U22" s="7">
        <f t="shared" si="6"/>
        <v>841940.02318668435</v>
      </c>
      <c r="V22" s="7">
        <f t="shared" si="7"/>
        <v>369475868.45624721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0"/>
        <v>3200037.5481595933</v>
      </c>
      <c r="P23" s="7">
        <f t="shared" si="1"/>
        <v>18033932674.085339</v>
      </c>
      <c r="Q23" s="7">
        <f t="shared" si="2"/>
        <v>58798916.893375427</v>
      </c>
      <c r="R23" s="7">
        <f t="shared" si="3"/>
        <v>6352714.0575239975</v>
      </c>
      <c r="S23" s="7">
        <f t="shared" si="4"/>
        <v>51293038.211142354</v>
      </c>
      <c r="T23" s="7">
        <f t="shared" si="5"/>
        <v>1661252.6438377365</v>
      </c>
      <c r="U23" s="7">
        <f t="shared" si="6"/>
        <v>819225.90988308855</v>
      </c>
      <c r="V23" s="7">
        <f t="shared" si="7"/>
        <v>359508036.41603202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0"/>
        <v>2748813.4005658561</v>
      </c>
      <c r="P24" s="7">
        <f t="shared" si="1"/>
        <v>16317430021.000483</v>
      </c>
      <c r="Q24" s="7">
        <f t="shared" si="2"/>
        <v>53202328.580110371</v>
      </c>
      <c r="R24" s="7">
        <f t="shared" si="3"/>
        <v>5748051.1295260992</v>
      </c>
      <c r="S24" s="7">
        <f t="shared" si="4"/>
        <v>46410873.141250059</v>
      </c>
      <c r="T24" s="7">
        <f t="shared" si="5"/>
        <v>1503131.5827178087</v>
      </c>
      <c r="U24" s="7">
        <f t="shared" si="6"/>
        <v>741250.49136492575</v>
      </c>
      <c r="V24" s="7">
        <f t="shared" si="7"/>
        <v>325289404.82491988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0"/>
        <v>3174271.926439601</v>
      </c>
      <c r="P25" s="7">
        <f t="shared" si="1"/>
        <v>22248431849.462643</v>
      </c>
      <c r="Q25" s="7">
        <f t="shared" si="2"/>
        <v>72540123.053932309</v>
      </c>
      <c r="R25" s="7">
        <f t="shared" si="3"/>
        <v>7837332.4511213126</v>
      </c>
      <c r="S25" s="7">
        <f t="shared" si="4"/>
        <v>63280133.380577996</v>
      </c>
      <c r="T25" s="7">
        <f t="shared" si="5"/>
        <v>2049484.5411214833</v>
      </c>
      <c r="U25" s="7">
        <f t="shared" si="6"/>
        <v>1010677.6017601137</v>
      </c>
      <c r="V25" s="7">
        <f t="shared" si="7"/>
        <v>443524448.7204951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0"/>
        <v>1904586.49454267</v>
      </c>
      <c r="P26" s="7">
        <f t="shared" si="1"/>
        <v>9076273930.3371449</v>
      </c>
      <c r="Q26" s="7">
        <f t="shared" si="2"/>
        <v>29592828.484842453</v>
      </c>
      <c r="R26" s="7">
        <f t="shared" si="3"/>
        <v>3197248.9877400384</v>
      </c>
      <c r="S26" s="7">
        <f t="shared" si="4"/>
        <v>25815204.810682841</v>
      </c>
      <c r="T26" s="7">
        <f t="shared" si="5"/>
        <v>836089.62811728148</v>
      </c>
      <c r="U26" s="7">
        <f t="shared" si="6"/>
        <v>412307.11588567722</v>
      </c>
      <c r="V26" s="7">
        <f t="shared" si="7"/>
        <v>180936320.30457959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0"/>
        <v>1072844.6547584769</v>
      </c>
      <c r="P27" s="7">
        <f t="shared" si="1"/>
        <v>1259775709.0966239</v>
      </c>
      <c r="Q27" s="7">
        <f t="shared" si="2"/>
        <v>4107448.3620485403</v>
      </c>
      <c r="R27" s="7">
        <f t="shared" si="3"/>
        <v>443774.24498238484</v>
      </c>
      <c r="S27" s="7">
        <f t="shared" si="4"/>
        <v>3583118.8211663547</v>
      </c>
      <c r="T27" s="7">
        <f t="shared" si="5"/>
        <v>116048.21672572146</v>
      </c>
      <c r="U27" s="7">
        <f t="shared" si="6"/>
        <v>57227.722881339781</v>
      </c>
      <c r="V27" s="7">
        <f t="shared" si="7"/>
        <v>25113739.730921563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0"/>
        <v>444422.07178575569</v>
      </c>
      <c r="P28" s="7">
        <f t="shared" si="1"/>
        <v>819542191.28278732</v>
      </c>
      <c r="Q28" s="7">
        <f t="shared" si="2"/>
        <v>2672084.5678379154</v>
      </c>
      <c r="R28" s="7">
        <f t="shared" si="3"/>
        <v>288695.61029123905</v>
      </c>
      <c r="S28" s="7">
        <f t="shared" si="4"/>
        <v>2330984.0228869212</v>
      </c>
      <c r="T28" s="7">
        <f t="shared" si="5"/>
        <v>75494.716355546887</v>
      </c>
      <c r="U28" s="7">
        <f t="shared" si="6"/>
        <v>37229.272698018081</v>
      </c>
      <c r="V28" s="7">
        <f t="shared" si="7"/>
        <v>16337645.774376851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0"/>
        <v>2618392.3519247621</v>
      </c>
      <c r="P29" s="7">
        <f t="shared" si="1"/>
        <v>11606293200.351513</v>
      </c>
      <c r="Q29" s="7">
        <f t="shared" si="2"/>
        <v>37841855.221533336</v>
      </c>
      <c r="R29" s="7">
        <f t="shared" si="3"/>
        <v>4088484.9301655614</v>
      </c>
      <c r="S29" s="7">
        <f t="shared" si="4"/>
        <v>33011215.655186858</v>
      </c>
      <c r="T29" s="7">
        <f t="shared" si="5"/>
        <v>1069150.3407876508</v>
      </c>
      <c r="U29" s="7">
        <f t="shared" si="6"/>
        <v>527238.08385350509</v>
      </c>
      <c r="V29" s="7">
        <f t="shared" si="7"/>
        <v>231372477.31456017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0"/>
        <v>2897803.3829962499</v>
      </c>
      <c r="P30" s="7">
        <f t="shared" si="1"/>
        <v>19906413708.078678</v>
      </c>
      <c r="Q30" s="7">
        <f t="shared" si="2"/>
        <v>64904066.485089757</v>
      </c>
      <c r="R30" s="7">
        <f t="shared" si="3"/>
        <v>7012322.6299897293</v>
      </c>
      <c r="S30" s="7">
        <f t="shared" si="4"/>
        <v>56618845.008917302</v>
      </c>
      <c r="T30" s="7">
        <f t="shared" si="5"/>
        <v>1833742.1459598914</v>
      </c>
      <c r="U30" s="7">
        <f t="shared" si="6"/>
        <v>904286.94490715442</v>
      </c>
      <c r="V30" s="7">
        <f t="shared" si="7"/>
        <v>396836110.77024931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0"/>
        <v>3158148.5366212772</v>
      </c>
      <c r="P31" s="7">
        <f t="shared" si="1"/>
        <v>16847151570.45512</v>
      </c>
      <c r="Q31" s="7">
        <f t="shared" si="2"/>
        <v>54929464.525769696</v>
      </c>
      <c r="R31" s="7">
        <f t="shared" si="3"/>
        <v>5934653.2198527185</v>
      </c>
      <c r="S31" s="7">
        <f t="shared" si="4"/>
        <v>47917534.39858561</v>
      </c>
      <c r="T31" s="7">
        <f t="shared" si="5"/>
        <v>1551928.5556483937</v>
      </c>
      <c r="U31" s="7">
        <f t="shared" si="6"/>
        <v>765314.10667165543</v>
      </c>
      <c r="V31" s="7">
        <f t="shared" si="7"/>
        <v>335849450.57497162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0"/>
        <v>2982763.5770669403</v>
      </c>
      <c r="P32" s="7">
        <f t="shared" si="1"/>
        <v>12442362517.967344</v>
      </c>
      <c r="Q32" s="7">
        <f t="shared" si="2"/>
        <v>40567825.82439784</v>
      </c>
      <c r="R32" s="7">
        <f t="shared" si="3"/>
        <v>4383002.460150294</v>
      </c>
      <c r="S32" s="7">
        <f t="shared" si="4"/>
        <v>35389206.980243608</v>
      </c>
      <c r="T32" s="7">
        <f t="shared" si="5"/>
        <v>1146167.5055637388</v>
      </c>
      <c r="U32" s="7">
        <f t="shared" si="6"/>
        <v>565218.13289923558</v>
      </c>
      <c r="V32" s="7">
        <f t="shared" si="7"/>
        <v>248039592.8082141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 t="shared" si="0"/>
        <v>2932810.9225145397</v>
      </c>
      <c r="P33" s="7">
        <f t="shared" si="1"/>
        <v>13173024049.946421</v>
      </c>
      <c r="Q33" s="7">
        <f t="shared" si="2"/>
        <v>42950118.55402305</v>
      </c>
      <c r="R33" s="7">
        <f t="shared" si="3"/>
        <v>4640388.5705113234</v>
      </c>
      <c r="S33" s="7">
        <f t="shared" si="4"/>
        <v>37467392.063692994</v>
      </c>
      <c r="T33" s="7">
        <f t="shared" si="5"/>
        <v>1213474.6993792627</v>
      </c>
      <c r="U33" s="7">
        <f t="shared" si="6"/>
        <v>598409.83152480936</v>
      </c>
      <c r="V33" s="7">
        <f t="shared" si="7"/>
        <v>262605394.81012547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si="0"/>
        <v>3232904.0752270548</v>
      </c>
      <c r="P34" s="7">
        <f t="shared" si="1"/>
        <v>25060058893.248222</v>
      </c>
      <c r="Q34" s="7">
        <f t="shared" si="2"/>
        <v>81707320.684667602</v>
      </c>
      <c r="R34" s="7">
        <f t="shared" si="3"/>
        <v>8827768.8117515184</v>
      </c>
      <c r="S34" s="7">
        <f t="shared" si="4"/>
        <v>71277107.529184744</v>
      </c>
      <c r="T34" s="7">
        <f t="shared" si="5"/>
        <v>2308486.4429466138</v>
      </c>
      <c r="U34" s="7">
        <f t="shared" si="6"/>
        <v>1138401.1418677603</v>
      </c>
      <c r="V34" s="7">
        <f t="shared" si="7"/>
        <v>499574481.50663739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0"/>
        <v>2294205.1553952722</v>
      </c>
      <c r="P35" s="7">
        <f t="shared" si="1"/>
        <v>7753452127.6304073</v>
      </c>
      <c r="Q35" s="7">
        <f t="shared" si="2"/>
        <v>25279820.853741076</v>
      </c>
      <c r="R35" s="7">
        <f t="shared" si="3"/>
        <v>2731265.8428805638</v>
      </c>
      <c r="S35" s="7">
        <f t="shared" si="4"/>
        <v>22052767.049657412</v>
      </c>
      <c r="T35" s="7">
        <f t="shared" si="5"/>
        <v>714233.72143362043</v>
      </c>
      <c r="U35" s="7">
        <f t="shared" si="6"/>
        <v>352215.40352762496</v>
      </c>
      <c r="V35" s="7">
        <f t="shared" si="7"/>
        <v>154565751.14398828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0"/>
        <v>1502877.3241604865</v>
      </c>
      <c r="P36" s="7">
        <f t="shared" si="1"/>
        <v>2111904577.4247103</v>
      </c>
      <c r="Q36" s="7">
        <f t="shared" si="2"/>
        <v>6885780.4883112023</v>
      </c>
      <c r="R36" s="7">
        <f t="shared" si="3"/>
        <v>743948.98437401955</v>
      </c>
      <c r="S36" s="7">
        <f t="shared" si="4"/>
        <v>6006787.5457800701</v>
      </c>
      <c r="T36" s="7">
        <f t="shared" si="5"/>
        <v>194544.75771784256</v>
      </c>
      <c r="U36" s="7">
        <f t="shared" si="6"/>
        <v>95937.307757237038</v>
      </c>
      <c r="V36" s="7">
        <f t="shared" si="7"/>
        <v>42101003.782664709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0"/>
        <v>604028.81014094374</v>
      </c>
      <c r="P37" s="7">
        <f t="shared" si="1"/>
        <v>985187666.78106809</v>
      </c>
      <c r="Q37" s="7">
        <f t="shared" si="2"/>
        <v>3212165.0219245097</v>
      </c>
      <c r="R37" s="7">
        <f t="shared" si="3"/>
        <v>347046.62888383481</v>
      </c>
      <c r="S37" s="7">
        <f t="shared" si="4"/>
        <v>2802121.3980666306</v>
      </c>
      <c r="T37" s="7">
        <f t="shared" si="5"/>
        <v>90753.672296239107</v>
      </c>
      <c r="U37" s="7">
        <f t="shared" si="6"/>
        <v>44754.035479133352</v>
      </c>
      <c r="V37" s="7">
        <f t="shared" si="7"/>
        <v>19639802.919676673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0"/>
        <v>2458770.2753456617</v>
      </c>
      <c r="P38" s="7">
        <f t="shared" si="1"/>
        <v>4311114517.4124184</v>
      </c>
      <c r="Q38" s="7">
        <f t="shared" si="2"/>
        <v>14056216.622756897</v>
      </c>
      <c r="R38" s="7">
        <f t="shared" si="3"/>
        <v>1518652.5475786552</v>
      </c>
      <c r="S38" s="7">
        <f t="shared" si="4"/>
        <v>12261893.491041388</v>
      </c>
      <c r="T38" s="7">
        <f t="shared" si="5"/>
        <v>397131.92454301246</v>
      </c>
      <c r="U38" s="7">
        <f t="shared" si="6"/>
        <v>195840.62871724719</v>
      </c>
      <c r="V38" s="7">
        <f t="shared" si="7"/>
        <v>85942447.658505306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0"/>
        <v>2554513.3604954514</v>
      </c>
      <c r="P39" s="7">
        <f t="shared" si="1"/>
        <v>13538373323.068205</v>
      </c>
      <c r="Q39" s="7">
        <f t="shared" si="2"/>
        <v>44141325.26060085</v>
      </c>
      <c r="R39" s="7">
        <f t="shared" si="3"/>
        <v>4769088.1450973004</v>
      </c>
      <c r="S39" s="7">
        <f t="shared" si="4"/>
        <v>38506537.244354449</v>
      </c>
      <c r="T39" s="7">
        <f t="shared" si="5"/>
        <v>1247130.0011299413</v>
      </c>
      <c r="U39" s="7">
        <f t="shared" si="6"/>
        <v>615006.52155950246</v>
      </c>
      <c r="V39" s="7">
        <f t="shared" si="7"/>
        <v>269888664.75239283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0"/>
        <v>2997119.9662251668</v>
      </c>
      <c r="P40" s="7">
        <f t="shared" si="1"/>
        <v>17641794551.319221</v>
      </c>
      <c r="Q40" s="7">
        <f t="shared" si="2"/>
        <v>57520366.21294716</v>
      </c>
      <c r="R40" s="7">
        <f t="shared" si="3"/>
        <v>6214577.7225377206</v>
      </c>
      <c r="S40" s="7">
        <f t="shared" si="4"/>
        <v>50177698.80744192</v>
      </c>
      <c r="T40" s="7">
        <f t="shared" si="5"/>
        <v>1625129.6026260487</v>
      </c>
      <c r="U40" s="7">
        <f t="shared" si="6"/>
        <v>801412.28507763764</v>
      </c>
      <c r="V40" s="7">
        <f t="shared" si="7"/>
        <v>351690728.39635104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0"/>
        <v>2944888.0254372167</v>
      </c>
      <c r="P41" s="7">
        <f t="shared" si="1"/>
        <v>16954175363.879791</v>
      </c>
      <c r="Q41" s="7">
        <f t="shared" si="2"/>
        <v>55278411.327829897</v>
      </c>
      <c r="R41" s="7">
        <f t="shared" si="3"/>
        <v>5972353.9016322102</v>
      </c>
      <c r="S41" s="7">
        <f t="shared" si="4"/>
        <v>48221936.972602181</v>
      </c>
      <c r="T41" s="7">
        <f t="shared" si="5"/>
        <v>1561787.3902682969</v>
      </c>
      <c r="U41" s="7">
        <f t="shared" si="6"/>
        <v>770175.86733872571</v>
      </c>
      <c r="V41" s="7">
        <f t="shared" si="7"/>
        <v>337982979.32431585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0"/>
        <v>3650298.2052105279</v>
      </c>
      <c r="P42" s="7">
        <f t="shared" si="1"/>
        <v>22384103933.622952</v>
      </c>
      <c r="Q42" s="7">
        <f t="shared" si="2"/>
        <v>72982476.463222578</v>
      </c>
      <c r="R42" s="7">
        <f t="shared" si="3"/>
        <v>7885124.9083648315</v>
      </c>
      <c r="S42" s="7">
        <f t="shared" si="4"/>
        <v>63666018.8955561</v>
      </c>
      <c r="T42" s="7">
        <f t="shared" si="5"/>
        <v>2061982.4034890276</v>
      </c>
      <c r="U42" s="7">
        <f t="shared" si="6"/>
        <v>1016840.7658686097</v>
      </c>
      <c r="V42" s="7">
        <f t="shared" si="7"/>
        <v>446229083.66920102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0"/>
        <v>3813611.4313608706</v>
      </c>
      <c r="P43" s="7">
        <f t="shared" si="1"/>
        <v>18763769781.767193</v>
      </c>
      <c r="Q43" s="7">
        <f t="shared" si="2"/>
        <v>61178521.620521463</v>
      </c>
      <c r="R43" s="7">
        <f t="shared" si="3"/>
        <v>6609809.7524821861</v>
      </c>
      <c r="S43" s="7">
        <f t="shared" si="4"/>
        <v>53368878.424632207</v>
      </c>
      <c r="T43" s="7">
        <f t="shared" si="5"/>
        <v>1728483.8932063023</v>
      </c>
      <c r="U43" s="7">
        <f t="shared" si="6"/>
        <v>852380.15745695727</v>
      </c>
      <c r="V43" s="7">
        <f t="shared" si="7"/>
        <v>374057403.44695705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0"/>
        <v>2401010.4352842765</v>
      </c>
      <c r="P44" s="7">
        <f t="shared" si="1"/>
        <v>1064846279.1256249</v>
      </c>
      <c r="Q44" s="7">
        <f t="shared" si="2"/>
        <v>3471888.7445166348</v>
      </c>
      <c r="R44" s="7">
        <f t="shared" si="3"/>
        <v>375107.5291649648</v>
      </c>
      <c r="S44" s="7">
        <f t="shared" si="4"/>
        <v>3028690.5175525532</v>
      </c>
      <c r="T44" s="7">
        <f t="shared" si="5"/>
        <v>98091.676865370187</v>
      </c>
      <c r="U44" s="7">
        <f t="shared" si="6"/>
        <v>48372.680416838462</v>
      </c>
      <c r="V44" s="7">
        <f t="shared" si="7"/>
        <v>21227804.373667348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0"/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0"/>
        <v>1910392.9348055536</v>
      </c>
      <c r="P47" s="7">
        <f t="shared" si="1"/>
        <v>4631832047.53825</v>
      </c>
      <c r="Q47" s="7">
        <f t="shared" si="2"/>
        <v>15101903.314668309</v>
      </c>
      <c r="R47" s="7">
        <f t="shared" si="3"/>
        <v>1631629.9440758997</v>
      </c>
      <c r="S47" s="7">
        <f t="shared" si="4"/>
        <v>13174094.774312614</v>
      </c>
      <c r="T47" s="7">
        <f t="shared" si="5"/>
        <v>426675.83237916994</v>
      </c>
      <c r="U47" s="7">
        <f t="shared" si="6"/>
        <v>210409.83639818459</v>
      </c>
      <c r="V47" s="7">
        <f t="shared" si="7"/>
        <v>92335979.872664228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0"/>
        <v>2162796.7666998729</v>
      </c>
      <c r="P48" s="7">
        <f t="shared" si="1"/>
        <v>8651621780.2561188</v>
      </c>
      <c r="Q48" s="7">
        <f t="shared" si="2"/>
        <v>28208267.117532488</v>
      </c>
      <c r="R48" s="7">
        <f t="shared" si="3"/>
        <v>3047659.115573437</v>
      </c>
      <c r="S48" s="7">
        <f t="shared" si="4"/>
        <v>24607387.339352805</v>
      </c>
      <c r="T48" s="7">
        <f t="shared" si="5"/>
        <v>796971.45462829981</v>
      </c>
      <c r="U48" s="7">
        <f t="shared" si="6"/>
        <v>393016.47915540641</v>
      </c>
      <c r="V48" s="7">
        <f t="shared" si="7"/>
        <v>172470842.28630704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0"/>
        <v>2519778.5282075424</v>
      </c>
      <c r="P49" s="7">
        <f t="shared" si="1"/>
        <v>14346276333.020832</v>
      </c>
      <c r="Q49" s="7">
        <f t="shared" si="2"/>
        <v>46775460.74278412</v>
      </c>
      <c r="R49" s="7">
        <f t="shared" si="3"/>
        <v>5053683.6851381706</v>
      </c>
      <c r="S49" s="7">
        <f t="shared" si="4"/>
        <v>40804416.509477004</v>
      </c>
      <c r="T49" s="7">
        <f t="shared" si="5"/>
        <v>1321552.5375507907</v>
      </c>
      <c r="U49" s="7">
        <f t="shared" si="6"/>
        <v>651707.06216742052</v>
      </c>
      <c r="V49" s="7">
        <f t="shared" si="7"/>
        <v>285994282.42169029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0"/>
        <v>3058054.2966982848</v>
      </c>
      <c r="P50" s="7">
        <f t="shared" si="1"/>
        <v>19431716971.909763</v>
      </c>
      <c r="Q50" s="7">
        <f t="shared" si="2"/>
        <v>63356336.744495705</v>
      </c>
      <c r="R50" s="7">
        <f t="shared" si="3"/>
        <v>6845103.8273347504</v>
      </c>
      <c r="S50" s="7">
        <f t="shared" si="4"/>
        <v>55268688.153668217</v>
      </c>
      <c r="T50" s="7">
        <f t="shared" si="5"/>
        <v>1790013.9574258977</v>
      </c>
      <c r="U50" s="7">
        <f t="shared" si="6"/>
        <v>882722.93706512998</v>
      </c>
      <c r="V50" s="7">
        <f t="shared" si="7"/>
        <v>387372989.52002859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0"/>
        <v>3423355.2404682627</v>
      </c>
      <c r="P51" s="7">
        <f t="shared" si="1"/>
        <v>11297373379.404406</v>
      </c>
      <c r="Q51" s="7">
        <f t="shared" si="2"/>
        <v>36834634.488992438</v>
      </c>
      <c r="R51" s="7">
        <f t="shared" si="3"/>
        <v>3979663.4476500726</v>
      </c>
      <c r="S51" s="7">
        <f t="shared" si="4"/>
        <v>32132570.022734817</v>
      </c>
      <c r="T51" s="7">
        <f t="shared" si="5"/>
        <v>1040693.216179455</v>
      </c>
      <c r="U51" s="7">
        <f t="shared" si="6"/>
        <v>513204.80969362194</v>
      </c>
      <c r="V51" s="7">
        <f t="shared" si="7"/>
        <v>225214133.47210601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0"/>
        <v>2010877.32518444</v>
      </c>
      <c r="P52" s="7">
        <f t="shared" si="1"/>
        <v>1422996483.3485487</v>
      </c>
      <c r="Q52" s="7">
        <f t="shared" si="2"/>
        <v>4639623.1746063372</v>
      </c>
      <c r="R52" s="7">
        <f t="shared" si="3"/>
        <v>501271.12743222155</v>
      </c>
      <c r="S52" s="7">
        <f t="shared" si="4"/>
        <v>4047359.7364375349</v>
      </c>
      <c r="T52" s="7">
        <f t="shared" si="5"/>
        <v>131083.81365599585</v>
      </c>
      <c r="U52" s="7">
        <f t="shared" si="6"/>
        <v>64642.338967297699</v>
      </c>
      <c r="V52" s="7">
        <f t="shared" si="7"/>
        <v>28367560.243290208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 t="shared" si="0"/>
        <v>0</v>
      </c>
      <c r="P55" s="7">
        <f t="shared" si="1"/>
        <v>0</v>
      </c>
      <c r="Q55" s="7">
        <f t="shared" si="2"/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0"/>
        <v>1078097.7076506377</v>
      </c>
      <c r="P56" s="7">
        <f t="shared" si="1"/>
        <v>5060030699.9276743</v>
      </c>
      <c r="Q56" s="7">
        <f t="shared" si="2"/>
        <v>16498027.911045514</v>
      </c>
      <c r="R56" s="7">
        <f t="shared" si="3"/>
        <v>1782469.1230618602</v>
      </c>
      <c r="S56" s="7">
        <f t="shared" si="4"/>
        <v>14391999.389789635</v>
      </c>
      <c r="T56" s="7">
        <f t="shared" si="5"/>
        <v>466120.70312507701</v>
      </c>
      <c r="U56" s="7">
        <f t="shared" si="6"/>
        <v>229861.5797840587</v>
      </c>
      <c r="V56" s="7">
        <f t="shared" si="7"/>
        <v>100872157.72685599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0"/>
        <v>1481704.2742323657</v>
      </c>
      <c r="P57" s="7">
        <f t="shared" si="1"/>
        <v>6844798680.9260569</v>
      </c>
      <c r="Q57" s="7">
        <f t="shared" si="2"/>
        <v>22317192.598262239</v>
      </c>
      <c r="R57" s="7">
        <f t="shared" si="3"/>
        <v>2411179.5018357569</v>
      </c>
      <c r="S57" s="7">
        <f t="shared" si="4"/>
        <v>19468328.214002486</v>
      </c>
      <c r="T57" s="7">
        <f t="shared" si="5"/>
        <v>630530.24044863123</v>
      </c>
      <c r="U57" s="7">
        <f t="shared" si="6"/>
        <v>310938.08148713276</v>
      </c>
      <c r="V57" s="7">
        <f t="shared" si="7"/>
        <v>136451664.643224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0"/>
        <v>1761939.743472066</v>
      </c>
      <c r="P58" s="7">
        <f t="shared" si="1"/>
        <v>11502788791.169279</v>
      </c>
      <c r="Q58" s="7">
        <f t="shared" si="2"/>
        <v>37504383.231169887</v>
      </c>
      <c r="R58" s="7">
        <f t="shared" si="3"/>
        <v>4052024.0024738126</v>
      </c>
      <c r="S58" s="7">
        <f t="shared" si="4"/>
        <v>32716823.094720267</v>
      </c>
      <c r="T58" s="7">
        <f t="shared" si="5"/>
        <v>1059615.7053584117</v>
      </c>
      <c r="U58" s="7">
        <f t="shared" si="6"/>
        <v>522536.19795198593</v>
      </c>
      <c r="V58" s="7">
        <f t="shared" si="7"/>
        <v>229309107.80010164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0"/>
        <v>2050168.4978512046</v>
      </c>
      <c r="P59" s="7">
        <f t="shared" si="1"/>
        <v>16713407182.463898</v>
      </c>
      <c r="Q59" s="7">
        <f t="shared" si="2"/>
        <v>54493396.292812854</v>
      </c>
      <c r="R59" s="7">
        <f t="shared" si="3"/>
        <v>5887539.8215129487</v>
      </c>
      <c r="S59" s="7">
        <f t="shared" si="4"/>
        <v>47537131.736130431</v>
      </c>
      <c r="T59" s="7">
        <f t="shared" si="5"/>
        <v>1539608.2690994621</v>
      </c>
      <c r="U59" s="7">
        <f t="shared" si="6"/>
        <v>759238.51185138011</v>
      </c>
      <c r="V59" s="7">
        <f t="shared" si="7"/>
        <v>333183244.41920161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0"/>
        <v>1533622.723563575</v>
      </c>
      <c r="P60" s="7">
        <f t="shared" si="1"/>
        <v>4725483009.6995401</v>
      </c>
      <c r="Q60" s="7">
        <f t="shared" si="2"/>
        <v>15407248.53473887</v>
      </c>
      <c r="R60" s="7">
        <f t="shared" si="3"/>
        <v>1664619.8522991673</v>
      </c>
      <c r="S60" s="7">
        <f t="shared" si="4"/>
        <v>13440461.654319439</v>
      </c>
      <c r="T60" s="7">
        <f t="shared" si="5"/>
        <v>435302.78642741014</v>
      </c>
      <c r="U60" s="7">
        <f t="shared" si="6"/>
        <v>214664.11060861551</v>
      </c>
      <c r="V60" s="7">
        <f t="shared" si="7"/>
        <v>94202920.052797973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0"/>
        <v>511960.39637660066</v>
      </c>
      <c r="P65" s="7">
        <f t="shared" si="1"/>
        <v>581635623.16696393</v>
      </c>
      <c r="Q65" s="7">
        <f t="shared" si="2"/>
        <v>1896399.7086428904</v>
      </c>
      <c r="R65" s="7">
        <f t="shared" si="3"/>
        <v>204889.57491557821</v>
      </c>
      <c r="S65" s="7">
        <f t="shared" si="4"/>
        <v>1654317.9340430698</v>
      </c>
      <c r="T65" s="7">
        <f t="shared" si="5"/>
        <v>53579.201730347755</v>
      </c>
      <c r="U65" s="7">
        <f t="shared" si="6"/>
        <v>26421.911472148728</v>
      </c>
      <c r="V65" s="7">
        <f t="shared" si="7"/>
        <v>11594957.382470975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ref="O66:O72" si="8">N66*(1-$AD$3/100)</f>
        <v>743331.57227964501</v>
      </c>
      <c r="P66" s="7">
        <f t="shared" ref="P66:P82" si="9">$X$4*O66*L66*I66/1000</f>
        <v>788391805.47710764</v>
      </c>
      <c r="Q66" s="7">
        <f t="shared" ref="Q66:Q82" si="10">$Y$4*O66*L66*I66/1000</f>
        <v>2570519.979609373</v>
      </c>
      <c r="R66" s="7">
        <f t="shared" ref="R66:R82" si="11">$Z$4*O66*L66*I66/1000</f>
        <v>277722.43558878475</v>
      </c>
      <c r="S66" s="7">
        <f t="shared" ref="S66:S82" si="12">$AA$4*O66*L66*I66/1000</f>
        <v>2242384.4945256687</v>
      </c>
      <c r="T66" s="7">
        <f t="shared" ref="T66:T82" si="13">$AB$4*O66*L66*I66/1000</f>
        <v>72625.200221075953</v>
      </c>
      <c r="U66" s="7">
        <f t="shared" si="6"/>
        <v>35814.206798856889</v>
      </c>
      <c r="V66" s="7">
        <f t="shared" si="7"/>
        <v>15716660.089391215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si="8"/>
        <v>880077.06668889557</v>
      </c>
      <c r="P67" s="7">
        <f t="shared" si="9"/>
        <v>1452496863.3001778</v>
      </c>
      <c r="Q67" s="7">
        <f t="shared" si="10"/>
        <v>4735807.9846778223</v>
      </c>
      <c r="R67" s="7">
        <f t="shared" si="11"/>
        <v>511663.06366753404</v>
      </c>
      <c r="S67" s="7">
        <f t="shared" si="12"/>
        <v>4131266.2333424799</v>
      </c>
      <c r="T67" s="7">
        <f t="shared" si="13"/>
        <v>133801.33429192929</v>
      </c>
      <c r="U67" s="7">
        <f t="shared" ref="U67:U82" si="14">L67*O67*I67*$AB$10*$AC$10/$AB$11</f>
        <v>65982.450192316232</v>
      </c>
      <c r="V67" s="7">
        <f t="shared" ref="V67:V82" si="15">L67*O67*I67*$AB$9*$AC$9/$AB$11</f>
        <v>28955652.916230991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8"/>
        <v>868607.75177578314</v>
      </c>
      <c r="P68" s="7">
        <f t="shared" si="9"/>
        <v>1591383759.0631027</v>
      </c>
      <c r="Q68" s="7">
        <f t="shared" si="10"/>
        <v>5188643.1587426672</v>
      </c>
      <c r="R68" s="7">
        <f t="shared" si="11"/>
        <v>560587.98487381521</v>
      </c>
      <c r="S68" s="7">
        <f t="shared" si="12"/>
        <v>4526295.4807141153</v>
      </c>
      <c r="T68" s="7">
        <f t="shared" si="13"/>
        <v>146595.33917984416</v>
      </c>
      <c r="U68" s="7">
        <f t="shared" si="14"/>
        <v>72291.653271227624</v>
      </c>
      <c r="V68" s="7">
        <f t="shared" si="15"/>
        <v>31724375.417418871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8"/>
        <v>556549.87164882035</v>
      </c>
      <c r="P69" s="7">
        <f t="shared" si="9"/>
        <v>715033987.82334244</v>
      </c>
      <c r="Q69" s="7">
        <f t="shared" si="10"/>
        <v>2331339.7463427042</v>
      </c>
      <c r="R69" s="7">
        <f t="shared" si="11"/>
        <v>251881.0815225124</v>
      </c>
      <c r="S69" s="7">
        <f t="shared" si="12"/>
        <v>2033736.4191445487</v>
      </c>
      <c r="T69" s="7">
        <f t="shared" si="13"/>
        <v>65867.613247348098</v>
      </c>
      <c r="U69" s="7">
        <f t="shared" si="14"/>
        <v>32481.787520126738</v>
      </c>
      <c r="V69" s="7">
        <f t="shared" si="15"/>
        <v>14254265.532580661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8"/>
        <v>0</v>
      </c>
      <c r="P70" s="7">
        <f t="shared" si="9"/>
        <v>0</v>
      </c>
      <c r="Q70" s="7">
        <f t="shared" si="10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8"/>
        <v>0</v>
      </c>
      <c r="P71" s="7">
        <f t="shared" si="9"/>
        <v>0</v>
      </c>
      <c r="Q71" s="7">
        <f t="shared" si="10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8"/>
        <v>0</v>
      </c>
      <c r="P72" s="7">
        <f t="shared" si="9"/>
        <v>0</v>
      </c>
      <c r="Q72" s="7">
        <f t="shared" si="10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9"/>
        <v>0</v>
      </c>
      <c r="Q73" s="7">
        <f t="shared" si="10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16">N74*(1-$AD$3/100)</f>
        <v>418430.65621874854</v>
      </c>
      <c r="P74" s="7">
        <f t="shared" si="9"/>
        <v>19715286.230555084</v>
      </c>
      <c r="Q74" s="7">
        <f t="shared" si="10"/>
        <v>64280.902981596177</v>
      </c>
      <c r="R74" s="7">
        <f t="shared" si="11"/>
        <v>6944.9952070040581</v>
      </c>
      <c r="S74" s="7">
        <f t="shared" si="12"/>
        <v>56075.230413865356</v>
      </c>
      <c r="T74" s="7">
        <f t="shared" si="13"/>
        <v>1816.135834952511</v>
      </c>
      <c r="U74" s="7">
        <f t="shared" si="14"/>
        <v>895.60461340976963</v>
      </c>
      <c r="V74" s="7">
        <f t="shared" si="15"/>
        <v>393025.96766993735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16"/>
        <v>510759.93831277802</v>
      </c>
      <c r="P75" s="7">
        <f t="shared" si="9"/>
        <v>170756911.20157862</v>
      </c>
      <c r="Q75" s="7">
        <f t="shared" si="10"/>
        <v>556746.08595711319</v>
      </c>
      <c r="R75" s="7">
        <f t="shared" si="11"/>
        <v>60151.595872843282</v>
      </c>
      <c r="S75" s="7">
        <f t="shared" si="12"/>
        <v>485675.58332217415</v>
      </c>
      <c r="T75" s="7">
        <f t="shared" si="13"/>
        <v>15729.811977995279</v>
      </c>
      <c r="U75" s="7">
        <f t="shared" si="14"/>
        <v>7756.9595315700581</v>
      </c>
      <c r="V75" s="7">
        <f t="shared" si="15"/>
        <v>3404054.0662969854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16"/>
        <v>600555.2658114204</v>
      </c>
      <c r="P76" s="7">
        <f t="shared" si="9"/>
        <v>87894055.919961646</v>
      </c>
      <c r="Q76" s="7">
        <f t="shared" si="10"/>
        <v>286575.05730217189</v>
      </c>
      <c r="R76" s="7">
        <f t="shared" si="11"/>
        <v>30961.954594513329</v>
      </c>
      <c r="S76" s="7">
        <f t="shared" si="12"/>
        <v>249992.79138450779</v>
      </c>
      <c r="T76" s="7">
        <f t="shared" si="13"/>
        <v>8096.6384544886168</v>
      </c>
      <c r="U76" s="7">
        <f t="shared" si="14"/>
        <v>3992.755725312014</v>
      </c>
      <c r="V76" s="7">
        <f t="shared" si="15"/>
        <v>1752175.7471033128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16"/>
        <v>0</v>
      </c>
      <c r="P77" s="7">
        <f t="shared" si="9"/>
        <v>0</v>
      </c>
      <c r="Q77" s="7">
        <f t="shared" si="10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4"/>
        <v>0</v>
      </c>
      <c r="V77" s="7">
        <f t="shared" si="15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16"/>
        <v>0</v>
      </c>
      <c r="P78" s="7">
        <f t="shared" si="9"/>
        <v>0</v>
      </c>
      <c r="Q78" s="7">
        <f t="shared" si="10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16"/>
        <v>0</v>
      </c>
      <c r="P79" s="7">
        <f t="shared" si="9"/>
        <v>0</v>
      </c>
      <c r="Q79" s="7">
        <f t="shared" si="10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16"/>
        <v>0</v>
      </c>
      <c r="P80" s="7">
        <f t="shared" si="9"/>
        <v>0</v>
      </c>
      <c r="Q80" s="7">
        <f t="shared" si="10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16"/>
        <v>0</v>
      </c>
      <c r="P81" s="7">
        <f t="shared" si="9"/>
        <v>0</v>
      </c>
      <c r="Q81" s="7">
        <f t="shared" si="10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16"/>
        <v>0</v>
      </c>
      <c r="P82" s="7">
        <f t="shared" si="9"/>
        <v>0</v>
      </c>
      <c r="Q82" s="7">
        <f t="shared" si="10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  <row r="83" spans="1:22" x14ac:dyDescent="0.15">
      <c r="M83" s="4"/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8B25-B37F-4B41-B4FA-F5E53FBF10F8}">
  <sheetPr>
    <outlinePr summaryBelow="0" summaryRight="0"/>
  </sheetPr>
  <dimension ref="A1:AE83"/>
  <sheetViews>
    <sheetView topLeftCell="W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5" width="20.16406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.33203125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8" customWidth="1"/>
    <col min="30" max="30" width="11.5" customWidth="1"/>
  </cols>
  <sheetData>
    <row r="1" spans="1:31" ht="58" customHeight="1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93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 t="shared" ref="O2:O65" si="0">N2*(1-$AD$3/100)</f>
        <v>2759121.4267410873</v>
      </c>
      <c r="P2" s="7">
        <f t="shared" ref="P2:P65" si="1">$X$4*O2*L2*I2/1000</f>
        <v>3491701444.2155933</v>
      </c>
      <c r="Q2" s="7">
        <f t="shared" ref="Q2:Q65" si="2">$Y$4*O2*L2*I2/1000</f>
        <v>11369563.431471759</v>
      </c>
      <c r="R2" s="7">
        <f t="shared" ref="R2:R65" si="3">$Z$4*O2*L2*I2/1000</f>
        <v>1228032.6708995709</v>
      </c>
      <c r="S2" s="7">
        <f t="shared" ref="S2:S65" si="4">$AA$4*O2*L2*I2/1000</f>
        <v>9935536.1530080717</v>
      </c>
      <c r="T2" s="7">
        <f t="shared" ref="T2:T65" si="5">$AB$4*O2*L2*I2/1000</f>
        <v>321613.60877174785</v>
      </c>
      <c r="U2" s="7">
        <f>L2*O2*I2*$AB$10*$AC$10/$AB$11</f>
        <v>160127.54881212147</v>
      </c>
      <c r="V2" s="7">
        <f>L2*O2*I2*$AB$9*$AC$9/$AB$11</f>
        <v>69522997.332315996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si="0"/>
        <v>2376501.0152759198</v>
      </c>
      <c r="P3" s="7">
        <f t="shared" si="1"/>
        <v>7610380899.8707647</v>
      </c>
      <c r="Q3" s="7">
        <f t="shared" si="2"/>
        <v>24780672.048030704</v>
      </c>
      <c r="R3" s="7">
        <f t="shared" si="3"/>
        <v>2676573.7369996984</v>
      </c>
      <c r="S3" s="7">
        <f t="shared" si="4"/>
        <v>21655120.226298302</v>
      </c>
      <c r="T3" s="7">
        <f t="shared" si="5"/>
        <v>700976.90321999148</v>
      </c>
      <c r="U3" s="7">
        <f t="shared" ref="U3:U66" si="6">L3*O3*I3*$AB$10*$AC$10/$AB$11</f>
        <v>349007.97175591771</v>
      </c>
      <c r="V3" s="7">
        <f>L3*O3*I3*$AB$9*$AC$9/$AB$11</f>
        <v>151529705.34641021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3.8023806900000001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0"/>
        <v>3578696.2792798355</v>
      </c>
      <c r="P4" s="7">
        <f t="shared" si="1"/>
        <v>9903853876.0438347</v>
      </c>
      <c r="Q4" s="7">
        <f t="shared" si="2"/>
        <v>32248603.341000676</v>
      </c>
      <c r="R4" s="7">
        <f t="shared" si="3"/>
        <v>3483189.0188507847</v>
      </c>
      <c r="S4" s="7">
        <f t="shared" si="4"/>
        <v>28181131.695137847</v>
      </c>
      <c r="T4" s="7">
        <f t="shared" si="5"/>
        <v>912224.09381512145</v>
      </c>
      <c r="U4" s="7">
        <f t="shared" si="6"/>
        <v>454185.40797396092</v>
      </c>
      <c r="V4" s="7">
        <f t="shared" ref="V4:V66" si="7">L4*O4*I4*$AB$9*$AC$9/$AB$11</f>
        <v>197194868.3483516</v>
      </c>
      <c r="W4" s="10"/>
      <c r="X4" s="19">
        <v>217.36522219310518</v>
      </c>
      <c r="Y4" s="20">
        <v>0.70777748928521245</v>
      </c>
      <c r="Z4" s="20">
        <v>7.6447427890113773E-2</v>
      </c>
      <c r="AA4" s="21">
        <v>0.61850649547484149</v>
      </c>
      <c r="AB4" s="22">
        <v>2.0021074151917374E-2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0"/>
        <v>3696323.5381453005</v>
      </c>
      <c r="P5" s="7">
        <f t="shared" si="1"/>
        <v>9959552706.5393257</v>
      </c>
      <c r="Q5" s="7">
        <f t="shared" si="2"/>
        <v>32429968.041418105</v>
      </c>
      <c r="R5" s="7">
        <f t="shared" si="3"/>
        <v>3502778.3178421613</v>
      </c>
      <c r="S5" s="7">
        <f t="shared" si="4"/>
        <v>28339621.117246088</v>
      </c>
      <c r="T5" s="7">
        <f t="shared" si="5"/>
        <v>917354.40125011047</v>
      </c>
      <c r="U5" s="7">
        <f t="shared" si="6"/>
        <v>456739.72636040836</v>
      </c>
      <c r="V5" s="7">
        <f t="shared" si="7"/>
        <v>198303883.45339906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0"/>
        <v>3624046.0660293624</v>
      </c>
      <c r="P6" s="7">
        <f t="shared" si="1"/>
        <v>2151933946.5534139</v>
      </c>
      <c r="Q6" s="7">
        <f t="shared" si="2"/>
        <v>7007056.5586894797</v>
      </c>
      <c r="R6" s="7">
        <f t="shared" si="3"/>
        <v>756835.95353299484</v>
      </c>
      <c r="S6" s="7">
        <f t="shared" si="4"/>
        <v>6123266.2260647314</v>
      </c>
      <c r="T6" s="7">
        <f t="shared" si="5"/>
        <v>198210.31478392927</v>
      </c>
      <c r="U6" s="7">
        <f t="shared" si="6"/>
        <v>98686.532503526643</v>
      </c>
      <c r="V6" s="7">
        <f t="shared" si="7"/>
        <v>42846990.332864128</v>
      </c>
      <c r="W6" s="10"/>
      <c r="X6"/>
      <c r="Y6" s="10"/>
      <c r="Z6" s="10"/>
      <c r="AA6" s="11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0"/>
        <v>2093983.4993972725</v>
      </c>
      <c r="P7" s="7">
        <f t="shared" si="1"/>
        <v>3588773353.1591048</v>
      </c>
      <c r="Q7" s="7">
        <f t="shared" si="2"/>
        <v>11685645.789536957</v>
      </c>
      <c r="R7" s="7">
        <f t="shared" si="3"/>
        <v>1262172.8966644919</v>
      </c>
      <c r="S7" s="7">
        <f t="shared" si="4"/>
        <v>10211751.481310988</v>
      </c>
      <c r="T7" s="7">
        <f t="shared" si="5"/>
        <v>330554.70738640876</v>
      </c>
      <c r="U7" s="7">
        <f t="shared" si="6"/>
        <v>164579.21430700173</v>
      </c>
      <c r="V7" s="7">
        <f t="shared" si="7"/>
        <v>71455788.601656243</v>
      </c>
      <c r="W7" s="10"/>
      <c r="X7" s="27"/>
      <c r="Y7" s="27"/>
      <c r="Z7" s="27"/>
      <c r="AA7" s="28"/>
      <c r="AB7" s="25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0"/>
        <v>1143945.606952545</v>
      </c>
      <c r="P8" s="7">
        <f t="shared" si="1"/>
        <v>3044979242.7100172</v>
      </c>
      <c r="Q8" s="7">
        <f t="shared" si="2"/>
        <v>9914961.2876721043</v>
      </c>
      <c r="R8" s="7">
        <f t="shared" si="3"/>
        <v>1070920.30976863</v>
      </c>
      <c r="S8" s="7">
        <f t="shared" si="4"/>
        <v>8664400.9616638161</v>
      </c>
      <c r="T8" s="7">
        <f t="shared" si="5"/>
        <v>280466.92379881657</v>
      </c>
      <c r="U8" s="7">
        <f t="shared" si="6"/>
        <v>139641.10910074686</v>
      </c>
      <c r="V8" s="7">
        <f t="shared" si="7"/>
        <v>60628346.137263581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1479.403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0"/>
        <v>2872009.9079851001</v>
      </c>
      <c r="P11" s="7">
        <f t="shared" si="1"/>
        <v>11047448090.315639</v>
      </c>
      <c r="Q11" s="7">
        <f t="shared" si="2"/>
        <v>35972337.218811713</v>
      </c>
      <c r="R11" s="7">
        <f t="shared" si="3"/>
        <v>3885391.5209301077</v>
      </c>
      <c r="S11" s="7">
        <f t="shared" si="4"/>
        <v>31435196.179686259</v>
      </c>
      <c r="T11" s="7">
        <f t="shared" si="5"/>
        <v>1017558.260581224</v>
      </c>
      <c r="U11" s="7">
        <f t="shared" si="6"/>
        <v>506630.02309717808</v>
      </c>
      <c r="V11" s="7">
        <f t="shared" si="7"/>
        <v>219964884.27848837</v>
      </c>
      <c r="W11" s="10"/>
      <c r="X11" s="10"/>
      <c r="Y11" s="10"/>
      <c r="Z11" s="55" t="s">
        <v>95</v>
      </c>
      <c r="AA11" s="56"/>
      <c r="AB11" s="45">
        <v>461465.05499999999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0"/>
        <v>3182717.983588411</v>
      </c>
      <c r="P12" s="7">
        <f t="shared" si="1"/>
        <v>12672982007.336306</v>
      </c>
      <c r="Q12" s="7">
        <f t="shared" si="2"/>
        <v>41265347.309978634</v>
      </c>
      <c r="R12" s="7">
        <f t="shared" si="3"/>
        <v>4457092.3921668753</v>
      </c>
      <c r="S12" s="7">
        <f t="shared" si="4"/>
        <v>36060606.24366951</v>
      </c>
      <c r="T12" s="7">
        <f t="shared" si="5"/>
        <v>1167282.9256438571</v>
      </c>
      <c r="U12" s="7">
        <f t="shared" si="6"/>
        <v>581176.13358285278</v>
      </c>
      <c r="V12" s="7">
        <f t="shared" si="7"/>
        <v>252330764.34645191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0"/>
        <v>3654451.7424145732</v>
      </c>
      <c r="P13" s="7">
        <f t="shared" si="1"/>
        <v>23337687754.497742</v>
      </c>
      <c r="Q13" s="7">
        <f t="shared" si="2"/>
        <v>75991411.496022686</v>
      </c>
      <c r="R13" s="7">
        <f t="shared" si="3"/>
        <v>8207873.2914733449</v>
      </c>
      <c r="S13" s="7">
        <f t="shared" si="4"/>
        <v>66406720.080993623</v>
      </c>
      <c r="T13" s="7">
        <f t="shared" si="5"/>
        <v>2149587.5575348334</v>
      </c>
      <c r="U13" s="7">
        <f t="shared" si="6"/>
        <v>1070253.7988352843</v>
      </c>
      <c r="V13" s="7">
        <f t="shared" si="7"/>
        <v>464674895.43994063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0"/>
        <v>3862288.8641105234</v>
      </c>
      <c r="P14" s="7">
        <f t="shared" si="1"/>
        <v>26065456699.15514</v>
      </c>
      <c r="Q14" s="7">
        <f t="shared" si="2"/>
        <v>84873483.041417435</v>
      </c>
      <c r="R14" s="7">
        <f t="shared" si="3"/>
        <v>9167230.6237715688</v>
      </c>
      <c r="S14" s="7">
        <f t="shared" si="4"/>
        <v>74168508.252085283</v>
      </c>
      <c r="T14" s="7">
        <f t="shared" si="5"/>
        <v>2400836.877730893</v>
      </c>
      <c r="U14" s="7">
        <f t="shared" si="6"/>
        <v>1195347.8144068078</v>
      </c>
      <c r="V14" s="7">
        <f t="shared" si="7"/>
        <v>518987291.87256104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0"/>
        <v>3251129.6153758978</v>
      </c>
      <c r="P15" s="7">
        <f t="shared" si="1"/>
        <v>22212954351.983894</v>
      </c>
      <c r="Q15" s="7">
        <f t="shared" si="2"/>
        <v>72329091.573292583</v>
      </c>
      <c r="R15" s="7">
        <f t="shared" si="3"/>
        <v>7812304.1437653778</v>
      </c>
      <c r="S15" s="7">
        <f t="shared" si="4"/>
        <v>63206323.494485795</v>
      </c>
      <c r="T15" s="7">
        <f t="shared" si="5"/>
        <v>2045990.6222676872</v>
      </c>
      <c r="U15" s="7">
        <f t="shared" si="6"/>
        <v>1018674.1303873942</v>
      </c>
      <c r="V15" s="7">
        <f t="shared" si="7"/>
        <v>442280415.6736148</v>
      </c>
      <c r="W15" s="10"/>
      <c r="X15" s="57">
        <f>SUM(P2:P82)/1000</f>
        <v>588706145.97763467</v>
      </c>
      <c r="Y15" s="58"/>
      <c r="Z15" s="57">
        <f>100*(caso_base!W15-U2_densificacion_20!X15)/caso_base!W15</f>
        <v>3.4011397002202934</v>
      </c>
      <c r="AA15" s="58"/>
      <c r="AC15" s="61">
        <f>SUM(U2:V82)*AD16/1000</f>
        <v>1409841.6331581713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0"/>
        <v>2884811.4103535046</v>
      </c>
      <c r="P16" s="7">
        <f t="shared" si="1"/>
        <v>18558298884.853127</v>
      </c>
      <c r="Q16" s="7">
        <f t="shared" si="2"/>
        <v>60428922.610521212</v>
      </c>
      <c r="R16" s="7">
        <f t="shared" si="3"/>
        <v>6526960.4835984213</v>
      </c>
      <c r="S16" s="7">
        <f t="shared" si="4"/>
        <v>52807106.350471459</v>
      </c>
      <c r="T16" s="7">
        <f t="shared" si="5"/>
        <v>1709367.6456530944</v>
      </c>
      <c r="U16" s="7">
        <f t="shared" si="6"/>
        <v>851073.59779491287</v>
      </c>
      <c r="V16" s="7">
        <f t="shared" si="7"/>
        <v>369512853.39741158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0"/>
        <v>1788654.9094483624</v>
      </c>
      <c r="P17" s="7">
        <f t="shared" si="1"/>
        <v>4372229044.9743185</v>
      </c>
      <c r="Q17" s="7">
        <f t="shared" si="2"/>
        <v>14236708.452296123</v>
      </c>
      <c r="R17" s="7">
        <f t="shared" si="3"/>
        <v>1537714.5491001988</v>
      </c>
      <c r="S17" s="7">
        <f t="shared" si="4"/>
        <v>12441052.145949766</v>
      </c>
      <c r="T17" s="7">
        <f t="shared" si="5"/>
        <v>402717.23799877672</v>
      </c>
      <c r="U17" s="7">
        <f t="shared" si="6"/>
        <v>200508.07063608512</v>
      </c>
      <c r="V17" s="7">
        <f t="shared" si="7"/>
        <v>87055114.272036716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0"/>
        <v>1138020.1405407628</v>
      </c>
      <c r="P18" s="7">
        <f t="shared" si="1"/>
        <v>858237349.71985912</v>
      </c>
      <c r="Q18" s="7">
        <f t="shared" si="2"/>
        <v>2794564.238320847</v>
      </c>
      <c r="R18" s="7">
        <f t="shared" si="3"/>
        <v>301842.3887839056</v>
      </c>
      <c r="S18" s="7">
        <f t="shared" si="4"/>
        <v>2442089.7239451944</v>
      </c>
      <c r="T18" s="7">
        <f t="shared" si="5"/>
        <v>79050.518962142334</v>
      </c>
      <c r="U18" s="7">
        <f t="shared" si="6"/>
        <v>39358.30290912099</v>
      </c>
      <c r="V18" s="7">
        <f t="shared" si="7"/>
        <v>17088297.475694377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7">
        <f t="shared" si="7"/>
        <v>0</v>
      </c>
      <c r="W19" s="10"/>
      <c r="X19" s="59" t="s">
        <v>103</v>
      </c>
      <c r="Y19" s="60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0"/>
        <v>3061676.5019384171</v>
      </c>
      <c r="P20" s="7">
        <f t="shared" si="1"/>
        <v>12859528206.12668</v>
      </c>
      <c r="Q20" s="7">
        <f t="shared" si="2"/>
        <v>41872772.908625029</v>
      </c>
      <c r="R20" s="7">
        <f t="shared" si="3"/>
        <v>4522700.7582905628</v>
      </c>
      <c r="S20" s="7">
        <f t="shared" si="4"/>
        <v>36591418.093393512</v>
      </c>
      <c r="T20" s="7">
        <f t="shared" si="5"/>
        <v>1184465.3214340282</v>
      </c>
      <c r="U20" s="7">
        <f t="shared" si="6"/>
        <v>589731.04185028397</v>
      </c>
      <c r="V20" s="7">
        <f t="shared" si="7"/>
        <v>256045071.27906266</v>
      </c>
      <c r="W20" s="10"/>
      <c r="X20" s="57">
        <f>100*AC15/(AC15+X15)</f>
        <v>0.23890924204006195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0"/>
        <v>3477888.4965801993</v>
      </c>
      <c r="P21" s="7">
        <f t="shared" si="1"/>
        <v>19598906070.624508</v>
      </c>
      <c r="Q21" s="7">
        <f t="shared" si="2"/>
        <v>63817313.512461856</v>
      </c>
      <c r="R21" s="7">
        <f t="shared" si="3"/>
        <v>6892942.4102081861</v>
      </c>
      <c r="S21" s="7">
        <f t="shared" si="4"/>
        <v>55768124.20394209</v>
      </c>
      <c r="T21" s="7">
        <f t="shared" si="5"/>
        <v>1805215.8840195714</v>
      </c>
      <c r="U21" s="7">
        <f t="shared" si="6"/>
        <v>898795.28322420234</v>
      </c>
      <c r="V21" s="7">
        <f t="shared" si="7"/>
        <v>390232302.57031339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0"/>
        <v>3196571.088355856</v>
      </c>
      <c r="P22" s="7">
        <f t="shared" si="1"/>
        <v>18372230609.529434</v>
      </c>
      <c r="Q22" s="7">
        <f t="shared" si="2"/>
        <v>59823053.210552365</v>
      </c>
      <c r="R22" s="7">
        <f t="shared" si="3"/>
        <v>6461520.2033322025</v>
      </c>
      <c r="S22" s="7">
        <f t="shared" si="4"/>
        <v>52277654.418242566</v>
      </c>
      <c r="T22" s="7">
        <f t="shared" si="5"/>
        <v>1692229.2704337805</v>
      </c>
      <c r="U22" s="7">
        <f t="shared" si="6"/>
        <v>842540.60684042017</v>
      </c>
      <c r="V22" s="7">
        <f t="shared" si="7"/>
        <v>365808062.36197311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0"/>
        <v>3168725.1843309677</v>
      </c>
      <c r="P23" s="7">
        <f t="shared" si="1"/>
        <v>17876578999.899147</v>
      </c>
      <c r="Q23" s="7">
        <f t="shared" si="2"/>
        <v>58209128.736872591</v>
      </c>
      <c r="R23" s="7">
        <f t="shared" si="3"/>
        <v>6287199.3515256168</v>
      </c>
      <c r="S23" s="7">
        <f t="shared" si="4"/>
        <v>50867292.001680158</v>
      </c>
      <c r="T23" s="7">
        <f t="shared" si="5"/>
        <v>1646575.7959275912</v>
      </c>
      <c r="U23" s="7">
        <f t="shared" si="6"/>
        <v>819810.2908088587</v>
      </c>
      <c r="V23" s="7">
        <f t="shared" si="7"/>
        <v>355939181.5070048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0"/>
        <v>2721916.2645166176</v>
      </c>
      <c r="P24" s="7">
        <f t="shared" si="1"/>
        <v>16175053556.948906</v>
      </c>
      <c r="Q24" s="7">
        <f t="shared" si="2"/>
        <v>52668677.537663072</v>
      </c>
      <c r="R24" s="7">
        <f t="shared" si="3"/>
        <v>5688772.2329152012</v>
      </c>
      <c r="S24" s="7">
        <f t="shared" si="4"/>
        <v>46025650.233681574</v>
      </c>
      <c r="T24" s="7">
        <f t="shared" si="5"/>
        <v>1489851.7040007939</v>
      </c>
      <c r="U24" s="7">
        <f t="shared" si="6"/>
        <v>741779.24984673818</v>
      </c>
      <c r="V24" s="7">
        <f t="shared" si="7"/>
        <v>322060240.04508024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0"/>
        <v>3143211.6791906795</v>
      </c>
      <c r="P25" s="7">
        <f t="shared" si="1"/>
        <v>22054304891.152283</v>
      </c>
      <c r="Q25" s="7">
        <f t="shared" si="2"/>
        <v>71812502.41551052</v>
      </c>
      <c r="R25" s="7">
        <f t="shared" si="3"/>
        <v>7756507.0705520967</v>
      </c>
      <c r="S25" s="7">
        <f t="shared" si="4"/>
        <v>62754891.011230677</v>
      </c>
      <c r="T25" s="7">
        <f t="shared" si="5"/>
        <v>2031377.7389948992</v>
      </c>
      <c r="U25" s="7">
        <f t="shared" si="6"/>
        <v>1011398.5515072425</v>
      </c>
      <c r="V25" s="7">
        <f t="shared" si="7"/>
        <v>439121558.53236598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0"/>
        <v>1885950.1178243703</v>
      </c>
      <c r="P26" s="7">
        <f t="shared" si="1"/>
        <v>8997079609.4605255</v>
      </c>
      <c r="Q26" s="7">
        <f t="shared" si="2"/>
        <v>29295994.789939038</v>
      </c>
      <c r="R26" s="7">
        <f t="shared" si="3"/>
        <v>3164276.1787109086</v>
      </c>
      <c r="S26" s="7">
        <f t="shared" si="4"/>
        <v>25600931.56858328</v>
      </c>
      <c r="T26" s="7">
        <f t="shared" si="5"/>
        <v>828702.93690168217</v>
      </c>
      <c r="U26" s="7">
        <f t="shared" si="6"/>
        <v>412601.22818263469</v>
      </c>
      <c r="V26" s="7">
        <f t="shared" si="7"/>
        <v>179140156.0758805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0"/>
        <v>1062346.8710119349</v>
      </c>
      <c r="P27" s="7">
        <f t="shared" si="1"/>
        <v>1248783634.3196273</v>
      </c>
      <c r="Q27" s="7">
        <f t="shared" si="2"/>
        <v>4066248.2086209487</v>
      </c>
      <c r="R27" s="7">
        <f t="shared" si="3"/>
        <v>439197.65945903043</v>
      </c>
      <c r="S27" s="7">
        <f t="shared" si="4"/>
        <v>3553377.9575059754</v>
      </c>
      <c r="T27" s="7">
        <f t="shared" si="5"/>
        <v>115022.95302880878</v>
      </c>
      <c r="U27" s="7">
        <f t="shared" si="6"/>
        <v>57268.545308064393</v>
      </c>
      <c r="V27" s="7">
        <f t="shared" si="7"/>
        <v>24864434.335091654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0"/>
        <v>440073.4023105395</v>
      </c>
      <c r="P28" s="7">
        <f t="shared" si="1"/>
        <v>812391339.75863481</v>
      </c>
      <c r="Q28" s="7">
        <f t="shared" si="2"/>
        <v>2645281.9681549552</v>
      </c>
      <c r="R28" s="7">
        <f t="shared" si="3"/>
        <v>285718.33036647167</v>
      </c>
      <c r="S28" s="7">
        <f t="shared" si="4"/>
        <v>2311636.21962411</v>
      </c>
      <c r="T28" s="7">
        <f t="shared" si="5"/>
        <v>74827.735042331202</v>
      </c>
      <c r="U28" s="7">
        <f t="shared" si="6"/>
        <v>37255.829569062502</v>
      </c>
      <c r="V28" s="7">
        <f t="shared" si="7"/>
        <v>16175461.118075151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0"/>
        <v>2592771.3856905652</v>
      </c>
      <c r="P29" s="7">
        <f t="shared" si="1"/>
        <v>11505023393.495581</v>
      </c>
      <c r="Q29" s="7">
        <f t="shared" si="2"/>
        <v>37462278.875420913</v>
      </c>
      <c r="R29" s="7">
        <f t="shared" si="3"/>
        <v>4046320.9218766368</v>
      </c>
      <c r="S29" s="7">
        <f t="shared" si="4"/>
        <v>32737213.560066629</v>
      </c>
      <c r="T29" s="7">
        <f t="shared" si="5"/>
        <v>1059704.6029566063</v>
      </c>
      <c r="U29" s="7">
        <f t="shared" si="6"/>
        <v>527614.1802096219</v>
      </c>
      <c r="V29" s="7">
        <f t="shared" si="7"/>
        <v>229075630.74136624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0"/>
        <v>2869448.3801356158</v>
      </c>
      <c r="P30" s="7">
        <f t="shared" si="1"/>
        <v>19732721846.550449</v>
      </c>
      <c r="Q30" s="7">
        <f t="shared" si="2"/>
        <v>64253040.042014375</v>
      </c>
      <c r="R30" s="7">
        <f t="shared" si="3"/>
        <v>6940005.4673865316</v>
      </c>
      <c r="S30" s="7">
        <f t="shared" si="4"/>
        <v>56148893.150198244</v>
      </c>
      <c r="T30" s="7">
        <f t="shared" si="5"/>
        <v>1817541.3864411572</v>
      </c>
      <c r="U30" s="7">
        <f t="shared" si="6"/>
        <v>904932.00268139143</v>
      </c>
      <c r="V30" s="7">
        <f t="shared" si="7"/>
        <v>392896698.13257802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0"/>
        <v>3127246.0567236897</v>
      </c>
      <c r="P31" s="7">
        <f t="shared" si="1"/>
        <v>16700153062.304302</v>
      </c>
      <c r="Q31" s="7">
        <f t="shared" si="2"/>
        <v>54378489.281122096</v>
      </c>
      <c r="R31" s="7">
        <f t="shared" si="3"/>
        <v>5873449.9203841239</v>
      </c>
      <c r="S31" s="7">
        <f t="shared" si="4"/>
        <v>47519805.791576706</v>
      </c>
      <c r="T31" s="7">
        <f t="shared" si="5"/>
        <v>1538217.5650515365</v>
      </c>
      <c r="U31" s="7">
        <f t="shared" si="6"/>
        <v>765860.03052582813</v>
      </c>
      <c r="V31" s="7">
        <f t="shared" si="7"/>
        <v>332515455.67369616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0"/>
        <v>2953577.2388023762</v>
      </c>
      <c r="P32" s="7">
        <f t="shared" si="1"/>
        <v>12333797653.434378</v>
      </c>
      <c r="Q32" s="7">
        <f t="shared" si="2"/>
        <v>40160906.369577147</v>
      </c>
      <c r="R32" s="7">
        <f t="shared" si="3"/>
        <v>4337801.1312431898</v>
      </c>
      <c r="S32" s="7">
        <f t="shared" si="4"/>
        <v>35095466.908429377</v>
      </c>
      <c r="T32" s="7">
        <f t="shared" si="5"/>
        <v>1136041.3358802113</v>
      </c>
      <c r="U32" s="7">
        <f t="shared" si="6"/>
        <v>565621.3216799869</v>
      </c>
      <c r="V32" s="7">
        <f t="shared" si="7"/>
        <v>245577290.91574043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 t="shared" si="0"/>
        <v>2904113.3709188849</v>
      </c>
      <c r="P33" s="7">
        <f t="shared" si="1"/>
        <v>13058083855.155697</v>
      </c>
      <c r="Q33" s="7">
        <f t="shared" si="2"/>
        <v>42519303.284253858</v>
      </c>
      <c r="R33" s="7">
        <f t="shared" si="3"/>
        <v>4592532.8524414636</v>
      </c>
      <c r="S33" s="7">
        <f t="shared" si="4"/>
        <v>37156402.488774687</v>
      </c>
      <c r="T33" s="7">
        <f t="shared" si="5"/>
        <v>1202753.8835709849</v>
      </c>
      <c r="U33" s="7">
        <f t="shared" si="6"/>
        <v>598836.69704153377</v>
      </c>
      <c r="V33" s="7">
        <f t="shared" si="7"/>
        <v>259998497.44630522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si="0"/>
        <v>3201270.112467844</v>
      </c>
      <c r="P34" s="7">
        <f t="shared" si="1"/>
        <v>24841399302.273842</v>
      </c>
      <c r="Q34" s="7">
        <f t="shared" si="2"/>
        <v>80887747.594115913</v>
      </c>
      <c r="R34" s="7">
        <f t="shared" si="3"/>
        <v>8736729.1910340413</v>
      </c>
      <c r="S34" s="7">
        <f t="shared" si="4"/>
        <v>70685488.09289664</v>
      </c>
      <c r="T34" s="7">
        <f t="shared" si="5"/>
        <v>2288091.4087828221</v>
      </c>
      <c r="U34" s="7">
        <f t="shared" si="6"/>
        <v>1139213.2010386882</v>
      </c>
      <c r="V34" s="7">
        <f t="shared" si="7"/>
        <v>494615179.73824388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0"/>
        <v>2271756.3605164248</v>
      </c>
      <c r="P35" s="7">
        <f t="shared" si="1"/>
        <v>7685799985.307477</v>
      </c>
      <c r="Q35" s="7">
        <f t="shared" si="2"/>
        <v>25026249.194162946</v>
      </c>
      <c r="R35" s="7">
        <f t="shared" si="3"/>
        <v>2703098.6568433126</v>
      </c>
      <c r="S35" s="7">
        <f t="shared" si="4"/>
        <v>21869723.067335762</v>
      </c>
      <c r="T35" s="7">
        <f t="shared" si="5"/>
        <v>707923.60373980494</v>
      </c>
      <c r="U35" s="7">
        <f t="shared" si="6"/>
        <v>352466.65041947848</v>
      </c>
      <c r="V35" s="7">
        <f t="shared" si="7"/>
        <v>153031368.92200273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0"/>
        <v>1488171.6712249548</v>
      </c>
      <c r="P36" s="7">
        <f t="shared" si="1"/>
        <v>2093477318.6124406</v>
      </c>
      <c r="Q36" s="7">
        <f t="shared" si="2"/>
        <v>6816712.008909638</v>
      </c>
      <c r="R36" s="7">
        <f t="shared" si="3"/>
        <v>736276.73617463256</v>
      </c>
      <c r="S36" s="7">
        <f t="shared" si="4"/>
        <v>5956929.5705489395</v>
      </c>
      <c r="T36" s="7">
        <f t="shared" si="5"/>
        <v>192825.99216382983</v>
      </c>
      <c r="U36" s="7">
        <f t="shared" si="6"/>
        <v>96005.743010622813</v>
      </c>
      <c r="V36" s="7">
        <f t="shared" si="7"/>
        <v>41683064.936227165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0"/>
        <v>598118.38890948577</v>
      </c>
      <c r="P37" s="7">
        <f t="shared" si="1"/>
        <v>976591488.56899726</v>
      </c>
      <c r="Q37" s="7">
        <f t="shared" si="2"/>
        <v>3179945.0936204013</v>
      </c>
      <c r="R37" s="7">
        <f t="shared" si="3"/>
        <v>343467.582565494</v>
      </c>
      <c r="S37" s="7">
        <f t="shared" si="4"/>
        <v>2778863.0260675112</v>
      </c>
      <c r="T37" s="7">
        <f t="shared" si="5"/>
        <v>89951.881039189844</v>
      </c>
      <c r="U37" s="7">
        <f t="shared" si="6"/>
        <v>44785.960012244097</v>
      </c>
      <c r="V37" s="7">
        <f t="shared" si="7"/>
        <v>19444837.578259096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0"/>
        <v>2434711.2109522102</v>
      </c>
      <c r="P38" s="7">
        <f t="shared" si="1"/>
        <v>4273498223.6504312</v>
      </c>
      <c r="Q38" s="7">
        <f t="shared" si="2"/>
        <v>13915224.39828491</v>
      </c>
      <c r="R38" s="7">
        <f t="shared" si="3"/>
        <v>1502990.8832463103</v>
      </c>
      <c r="S38" s="7">
        <f t="shared" si="4"/>
        <v>12160116.430124262</v>
      </c>
      <c r="T38" s="7">
        <f t="shared" si="5"/>
        <v>393623.34029581677</v>
      </c>
      <c r="U38" s="7">
        <f t="shared" si="6"/>
        <v>195980.32831235585</v>
      </c>
      <c r="V38" s="7">
        <f t="shared" si="7"/>
        <v>85089292.526626885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0"/>
        <v>2529517.4501209245</v>
      </c>
      <c r="P39" s="7">
        <f t="shared" si="1"/>
        <v>13420245301.666069</v>
      </c>
      <c r="Q39" s="7">
        <f t="shared" si="2"/>
        <v>43698561.478093572</v>
      </c>
      <c r="R39" s="7">
        <f t="shared" si="3"/>
        <v>4719905.1652122922</v>
      </c>
      <c r="S39" s="7">
        <f t="shared" si="4"/>
        <v>38186922.48096659</v>
      </c>
      <c r="T39" s="7">
        <f t="shared" si="5"/>
        <v>1236111.8471973287</v>
      </c>
      <c r="U39" s="7">
        <f t="shared" si="6"/>
        <v>615445.22604392841</v>
      </c>
      <c r="V39" s="7">
        <f t="shared" si="7"/>
        <v>267209465.99039981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0"/>
        <v>2967793.1507087508</v>
      </c>
      <c r="P40" s="7">
        <f t="shared" si="1"/>
        <v>17487862447.764397</v>
      </c>
      <c r="Q40" s="7">
        <f t="shared" si="2"/>
        <v>56943402.681261361</v>
      </c>
      <c r="R40" s="7">
        <f t="shared" si="3"/>
        <v>6150487.5984255029</v>
      </c>
      <c r="S40" s="7">
        <f t="shared" si="4"/>
        <v>49761210.219285652</v>
      </c>
      <c r="T40" s="7">
        <f t="shared" si="5"/>
        <v>1610771.894844217</v>
      </c>
      <c r="U40" s="7">
        <f t="shared" si="6"/>
        <v>801983.95895590133</v>
      </c>
      <c r="V40" s="7">
        <f t="shared" si="7"/>
        <v>348199476.30916744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0"/>
        <v>2916072.299402975</v>
      </c>
      <c r="P41" s="7">
        <f t="shared" si="1"/>
        <v>16806243027.959673</v>
      </c>
      <c r="Q41" s="7">
        <f t="shared" si="2"/>
        <v>54723935.938928314</v>
      </c>
      <c r="R41" s="7">
        <f t="shared" si="3"/>
        <v>5910761.7999823168</v>
      </c>
      <c r="S41" s="7">
        <f t="shared" si="4"/>
        <v>47821681.741190478</v>
      </c>
      <c r="T41" s="7">
        <f t="shared" si="5"/>
        <v>1547989.2987618798</v>
      </c>
      <c r="U41" s="7">
        <f t="shared" si="6"/>
        <v>770725.25924751605</v>
      </c>
      <c r="V41" s="7">
        <f t="shared" si="7"/>
        <v>334627804.77257538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0"/>
        <v>3614580.0413563983</v>
      </c>
      <c r="P42" s="7">
        <f t="shared" si="1"/>
        <v>22188793179.115002</v>
      </c>
      <c r="Q42" s="7">
        <f t="shared" si="2"/>
        <v>72250418.756644204</v>
      </c>
      <c r="R42" s="7">
        <f t="shared" si="3"/>
        <v>7803806.6504589533</v>
      </c>
      <c r="S42" s="7">
        <f t="shared" si="4"/>
        <v>63137573.571168132</v>
      </c>
      <c r="T42" s="7">
        <f t="shared" si="5"/>
        <v>2043765.1851498035</v>
      </c>
      <c r="U42" s="7">
        <f t="shared" si="6"/>
        <v>1017566.1120044563</v>
      </c>
      <c r="V42" s="7">
        <f t="shared" si="7"/>
        <v>441799344.42976809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0"/>
        <v>3776295.2477715705</v>
      </c>
      <c r="P43" s="7">
        <f t="shared" si="1"/>
        <v>18600047970.773209</v>
      </c>
      <c r="Q43" s="7">
        <f t="shared" si="2"/>
        <v>60564864.611335941</v>
      </c>
      <c r="R43" s="7">
        <f t="shared" si="3"/>
        <v>6541643.65233697</v>
      </c>
      <c r="S43" s="7">
        <f t="shared" si="4"/>
        <v>52925902.175126277</v>
      </c>
      <c r="T43" s="7">
        <f t="shared" si="5"/>
        <v>1713213.0701260034</v>
      </c>
      <c r="U43" s="7">
        <f t="shared" si="6"/>
        <v>852988.18840362725</v>
      </c>
      <c r="V43" s="7">
        <f t="shared" si="7"/>
        <v>370344116.21739197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0"/>
        <v>2377516.5508612059</v>
      </c>
      <c r="P44" s="7">
        <f t="shared" si="1"/>
        <v>1055555045.8992366</v>
      </c>
      <c r="Q44" s="7">
        <f t="shared" si="2"/>
        <v>3437063.6325860079</v>
      </c>
      <c r="R44" s="7">
        <f t="shared" si="3"/>
        <v>371239.09446626849</v>
      </c>
      <c r="S44" s="7">
        <f t="shared" si="4"/>
        <v>3003551.5600555497</v>
      </c>
      <c r="T44" s="7">
        <f t="shared" si="5"/>
        <v>97225.055747899271</v>
      </c>
      <c r="U44" s="7">
        <f t="shared" si="6"/>
        <v>48407.186249018509</v>
      </c>
      <c r="V44" s="7">
        <f t="shared" si="7"/>
        <v>21017074.859517738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0"/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0"/>
        <v>1891699.7420757774</v>
      </c>
      <c r="P47" s="7">
        <f t="shared" si="1"/>
        <v>4591417357.9602623</v>
      </c>
      <c r="Q47" s="7">
        <f t="shared" si="2"/>
        <v>14950422.229875641</v>
      </c>
      <c r="R47" s="7">
        <f t="shared" si="3"/>
        <v>1614803.1586867976</v>
      </c>
      <c r="S47" s="7">
        <f t="shared" si="4"/>
        <v>13064746.193903491</v>
      </c>
      <c r="T47" s="7">
        <f t="shared" si="5"/>
        <v>422906.23338289862</v>
      </c>
      <c r="U47" s="7">
        <f t="shared" si="6"/>
        <v>210559.92869080146</v>
      </c>
      <c r="V47" s="7">
        <f t="shared" si="7"/>
        <v>91419355.815150648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0"/>
        <v>2141633.8027573936</v>
      </c>
      <c r="P48" s="7">
        <f t="shared" si="1"/>
        <v>8576132728.6224251</v>
      </c>
      <c r="Q48" s="7">
        <f t="shared" si="2"/>
        <v>27925321.39777445</v>
      </c>
      <c r="R48" s="7">
        <f t="shared" si="3"/>
        <v>3016229.0072556227</v>
      </c>
      <c r="S48" s="7">
        <f t="shared" si="4"/>
        <v>24403139.311747734</v>
      </c>
      <c r="T48" s="7">
        <f t="shared" si="5"/>
        <v>789930.36495919037</v>
      </c>
      <c r="U48" s="7">
        <f t="shared" si="6"/>
        <v>393296.8308034208</v>
      </c>
      <c r="V48" s="7">
        <f t="shared" si="7"/>
        <v>170758715.2966193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0"/>
        <v>2495122.4981280919</v>
      </c>
      <c r="P49" s="7">
        <f t="shared" si="1"/>
        <v>14221099016.864206</v>
      </c>
      <c r="Q49" s="7">
        <f t="shared" si="2"/>
        <v>46306275.012525104</v>
      </c>
      <c r="R49" s="7">
        <f t="shared" si="3"/>
        <v>5001565.7088145688</v>
      </c>
      <c r="S49" s="7">
        <f t="shared" si="4"/>
        <v>40465728.721346483</v>
      </c>
      <c r="T49" s="7">
        <f t="shared" si="5"/>
        <v>1309876.8748086735</v>
      </c>
      <c r="U49" s="7">
        <f t="shared" si="6"/>
        <v>652171.94636081066</v>
      </c>
      <c r="V49" s="7">
        <f t="shared" si="7"/>
        <v>283155202.3584196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0"/>
        <v>3028131.2388263606</v>
      </c>
      <c r="P50" s="7">
        <f t="shared" si="1"/>
        <v>19262167039.76046</v>
      </c>
      <c r="Q50" s="7">
        <f t="shared" si="2"/>
        <v>62720834.952531233</v>
      </c>
      <c r="R50" s="7">
        <f t="shared" si="3"/>
        <v>6774511.1702884138</v>
      </c>
      <c r="S50" s="7">
        <f t="shared" si="4"/>
        <v>54809942.96515917</v>
      </c>
      <c r="T50" s="7">
        <f t="shared" si="5"/>
        <v>1774199.5280507929</v>
      </c>
      <c r="U50" s="7">
        <f t="shared" si="6"/>
        <v>883352.61251965049</v>
      </c>
      <c r="V50" s="7">
        <f t="shared" si="7"/>
        <v>383527517.77743512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0"/>
        <v>3389857.7132702386</v>
      </c>
      <c r="P51" s="7">
        <f t="shared" si="1"/>
        <v>11198799028.372417</v>
      </c>
      <c r="Q51" s="7">
        <f t="shared" si="2"/>
        <v>36465161.166718259</v>
      </c>
      <c r="R51" s="7">
        <f t="shared" si="3"/>
        <v>3938621.7010226604</v>
      </c>
      <c r="S51" s="7">
        <f t="shared" si="4"/>
        <v>31865860.926051091</v>
      </c>
      <c r="T51" s="7">
        <f t="shared" si="5"/>
        <v>1031498.8915764851</v>
      </c>
      <c r="U51" s="7">
        <f t="shared" si="6"/>
        <v>513570.89565132954</v>
      </c>
      <c r="V51" s="7">
        <f t="shared" si="7"/>
        <v>222978421.09739271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0"/>
        <v>1991200.8928072257</v>
      </c>
      <c r="P52" s="7">
        <f t="shared" si="1"/>
        <v>1410580238.425405</v>
      </c>
      <c r="Q52" s="7">
        <f t="shared" si="2"/>
        <v>4593084.9908506563</v>
      </c>
      <c r="R52" s="7">
        <f t="shared" si="3"/>
        <v>496101.58410919044</v>
      </c>
      <c r="S52" s="7">
        <f t="shared" si="4"/>
        <v>4013765.5465393849</v>
      </c>
      <c r="T52" s="7">
        <f t="shared" si="5"/>
        <v>129925.71334918974</v>
      </c>
      <c r="U52" s="7">
        <f t="shared" si="6"/>
        <v>64688.450484809451</v>
      </c>
      <c r="V52" s="7">
        <f t="shared" si="7"/>
        <v>28085954.002604578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 t="shared" si="0"/>
        <v>0</v>
      </c>
      <c r="P55" s="7">
        <f t="shared" si="1"/>
        <v>0</v>
      </c>
      <c r="Q55" s="7">
        <f t="shared" si="2"/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0"/>
        <v>1067548.5227874231</v>
      </c>
      <c r="P56" s="7">
        <f t="shared" si="1"/>
        <v>5015879796.3772411</v>
      </c>
      <c r="Q56" s="7">
        <f t="shared" si="2"/>
        <v>16332542.865032973</v>
      </c>
      <c r="R56" s="7">
        <f t="shared" si="3"/>
        <v>1764086.7530242417</v>
      </c>
      <c r="S56" s="7">
        <f t="shared" si="4"/>
        <v>14272541.868837913</v>
      </c>
      <c r="T56" s="7">
        <f t="shared" si="5"/>
        <v>462002.61627482373</v>
      </c>
      <c r="U56" s="7">
        <f t="shared" si="6"/>
        <v>230025.54764832259</v>
      </c>
      <c r="V56" s="7">
        <f t="shared" si="7"/>
        <v>99870794.58939597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0"/>
        <v>1467205.7995666929</v>
      </c>
      <c r="P57" s="7">
        <f t="shared" si="1"/>
        <v>6785074923.442132</v>
      </c>
      <c r="Q57" s="7">
        <f t="shared" si="2"/>
        <v>22093337.864599094</v>
      </c>
      <c r="R57" s="7">
        <f t="shared" si="3"/>
        <v>2386313.3242081017</v>
      </c>
      <c r="S57" s="7">
        <f t="shared" si="4"/>
        <v>19306735.779029962</v>
      </c>
      <c r="T57" s="7">
        <f t="shared" si="5"/>
        <v>624959.62692627567</v>
      </c>
      <c r="U57" s="7">
        <f t="shared" si="6"/>
        <v>311159.88390051405</v>
      </c>
      <c r="V57" s="7">
        <f t="shared" si="7"/>
        <v>135097101.89669511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0"/>
        <v>1744699.1650534025</v>
      </c>
      <c r="P58" s="7">
        <f t="shared" si="1"/>
        <v>11402422103.969698</v>
      </c>
      <c r="Q58" s="7">
        <f t="shared" si="2"/>
        <v>37128191.930115826</v>
      </c>
      <c r="R58" s="7">
        <f t="shared" si="3"/>
        <v>4010236.0109450505</v>
      </c>
      <c r="S58" s="7">
        <f t="shared" si="4"/>
        <v>32445264.538159732</v>
      </c>
      <c r="T58" s="7">
        <f t="shared" si="5"/>
        <v>1050254.2041993705</v>
      </c>
      <c r="U58" s="7">
        <f t="shared" si="6"/>
        <v>522908.94029744115</v>
      </c>
      <c r="V58" s="7">
        <f t="shared" si="7"/>
        <v>227032744.40301189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0"/>
        <v>2030107.601393404</v>
      </c>
      <c r="P59" s="7">
        <f t="shared" si="1"/>
        <v>16567575650.547968</v>
      </c>
      <c r="Q59" s="7">
        <f t="shared" si="2"/>
        <v>53946795.072259799</v>
      </c>
      <c r="R59" s="7">
        <f t="shared" si="3"/>
        <v>5826822.3963356977</v>
      </c>
      <c r="S59" s="7">
        <f t="shared" si="4"/>
        <v>47142560.574990556</v>
      </c>
      <c r="T59" s="7">
        <f t="shared" si="5"/>
        <v>1526006.1258670071</v>
      </c>
      <c r="U59" s="7">
        <f t="shared" si="6"/>
        <v>759780.10178290389</v>
      </c>
      <c r="V59" s="7">
        <f t="shared" si="7"/>
        <v>329875717.08461082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0"/>
        <v>1518616.2269292814</v>
      </c>
      <c r="P60" s="7">
        <f t="shared" si="1"/>
        <v>4684251175.9493151</v>
      </c>
      <c r="Q60" s="7">
        <f t="shared" si="2"/>
        <v>15252704.65552826</v>
      </c>
      <c r="R60" s="7">
        <f t="shared" si="3"/>
        <v>1647452.8463179553</v>
      </c>
      <c r="S60" s="7">
        <f t="shared" si="4"/>
        <v>13328902.156143615</v>
      </c>
      <c r="T60" s="7">
        <f t="shared" si="5"/>
        <v>431456.96994973195</v>
      </c>
      <c r="U60" s="7">
        <f t="shared" si="6"/>
        <v>214817.23761567639</v>
      </c>
      <c r="V60" s="7">
        <f t="shared" si="7"/>
        <v>93267762.783361971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0"/>
        <v>506950.86447082314</v>
      </c>
      <c r="P65" s="7">
        <f t="shared" si="1"/>
        <v>576560606.86314833</v>
      </c>
      <c r="Q65" s="7">
        <f t="shared" si="2"/>
        <v>1877377.6900880041</v>
      </c>
      <c r="R65" s="7">
        <f t="shared" si="3"/>
        <v>202776.57563036264</v>
      </c>
      <c r="S65" s="7">
        <f t="shared" si="4"/>
        <v>1640586.6439064844</v>
      </c>
      <c r="T65" s="7">
        <f t="shared" si="5"/>
        <v>53105.839777931731</v>
      </c>
      <c r="U65" s="7">
        <f t="shared" si="6"/>
        <v>26440.759095130907</v>
      </c>
      <c r="V65" s="7">
        <f t="shared" si="7"/>
        <v>11479853.639625832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ref="O66:O72" si="8">N66*(1-$AD$3/100)</f>
        <v>736058.07367650804</v>
      </c>
      <c r="P66" s="7">
        <f t="shared" ref="P66:P82" si="9">$X$4*O66*L66*I66/1000</f>
        <v>781512754.21679246</v>
      </c>
      <c r="Q66" s="7">
        <f t="shared" ref="Q66:Q82" si="10">$Y$4*O66*L66*I66/1000</f>
        <v>2544736.1332372245</v>
      </c>
      <c r="R66" s="7">
        <f t="shared" ref="R66:R82" si="11">$Z$4*O66*L66*I66/1000</f>
        <v>274858.32057400548</v>
      </c>
      <c r="S66" s="7">
        <f t="shared" ref="S66:S82" si="12">$AA$4*O66*L66*I66/1000</f>
        <v>2223772.0915174624</v>
      </c>
      <c r="T66" s="7">
        <f t="shared" ref="T66:T82" si="13">$AB$4*O66*L66*I66/1000</f>
        <v>71983.570531550708</v>
      </c>
      <c r="U66" s="7">
        <f t="shared" si="6"/>
        <v>35839.754256612243</v>
      </c>
      <c r="V66" s="7">
        <f t="shared" si="7"/>
        <v>15560639.99016699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si="8"/>
        <v>871465.51357595122</v>
      </c>
      <c r="P67" s="7">
        <f t="shared" si="9"/>
        <v>1439823215.1106935</v>
      </c>
      <c r="Q67" s="7">
        <f t="shared" si="10"/>
        <v>4688305.0099903876</v>
      </c>
      <c r="R67" s="7">
        <f t="shared" si="11"/>
        <v>506386.34967051295</v>
      </c>
      <c r="S67" s="7">
        <f t="shared" si="12"/>
        <v>4096975.5966310315</v>
      </c>
      <c r="T67" s="7">
        <f t="shared" si="13"/>
        <v>132619.22521245747</v>
      </c>
      <c r="U67" s="7">
        <f t="shared" ref="U67:U82" si="14">L67*O67*I67*$AB$10*$AC$10/$AB$11</f>
        <v>66029.517655469899</v>
      </c>
      <c r="V67" s="7">
        <f t="shared" ref="V67:V82" si="15">L67*O67*I67*$AB$9*$AC$9/$AB$11</f>
        <v>28668208.649103142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8"/>
        <v>860108.42589643213</v>
      </c>
      <c r="P68" s="7">
        <f t="shared" si="9"/>
        <v>1577498264.0879192</v>
      </c>
      <c r="Q68" s="7">
        <f t="shared" si="10"/>
        <v>5136597.9775551436</v>
      </c>
      <c r="R68" s="7">
        <f t="shared" si="11"/>
        <v>554806.7145879704</v>
      </c>
      <c r="S68" s="7">
        <f t="shared" si="12"/>
        <v>4488725.993488824</v>
      </c>
      <c r="T68" s="7">
        <f t="shared" si="13"/>
        <v>145300.19752546682</v>
      </c>
      <c r="U68" s="7">
        <f t="shared" si="14"/>
        <v>72343.22129752468</v>
      </c>
      <c r="V68" s="7">
        <f t="shared" si="15"/>
        <v>31409445.898532521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8"/>
        <v>551104.0317773897</v>
      </c>
      <c r="P69" s="7">
        <f t="shared" si="9"/>
        <v>708795014.48428321</v>
      </c>
      <c r="Q69" s="7">
        <f t="shared" si="10"/>
        <v>2307955.0201636385</v>
      </c>
      <c r="R69" s="7">
        <f t="shared" si="11"/>
        <v>249283.46499938919</v>
      </c>
      <c r="S69" s="7">
        <f t="shared" si="12"/>
        <v>2016855.8520794471</v>
      </c>
      <c r="T69" s="7">
        <f t="shared" si="13"/>
        <v>65285.685540312326</v>
      </c>
      <c r="U69" s="7">
        <f t="shared" si="14"/>
        <v>32504.957853038188</v>
      </c>
      <c r="V69" s="7">
        <f t="shared" si="15"/>
        <v>14112762.699910574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8"/>
        <v>0</v>
      </c>
      <c r="P70" s="7">
        <f t="shared" si="9"/>
        <v>0</v>
      </c>
      <c r="Q70" s="7">
        <f t="shared" si="10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8"/>
        <v>0</v>
      </c>
      <c r="P71" s="7">
        <f t="shared" si="9"/>
        <v>0</v>
      </c>
      <c r="Q71" s="7">
        <f t="shared" si="10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8"/>
        <v>0</v>
      </c>
      <c r="P72" s="7">
        <f t="shared" si="9"/>
        <v>0</v>
      </c>
      <c r="Q72" s="7">
        <f t="shared" si="10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9"/>
        <v>0</v>
      </c>
      <c r="Q73" s="7">
        <f t="shared" si="10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16">N74*(1-$AD$3/100)</f>
        <v>414336.31271577708</v>
      </c>
      <c r="P74" s="7">
        <f t="shared" si="9"/>
        <v>19543262.036937669</v>
      </c>
      <c r="Q74" s="7">
        <f t="shared" si="10"/>
        <v>63636.127239610971</v>
      </c>
      <c r="R74" s="7">
        <f t="shared" si="11"/>
        <v>6873.372383274389</v>
      </c>
      <c r="S74" s="7">
        <f t="shared" si="12"/>
        <v>55609.790704578729</v>
      </c>
      <c r="T74" s="7">
        <f t="shared" si="13"/>
        <v>1800.0906238085965</v>
      </c>
      <c r="U74" s="7">
        <f t="shared" si="14"/>
        <v>896.24347778990511</v>
      </c>
      <c r="V74" s="7">
        <f t="shared" si="15"/>
        <v>389124.37852028385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16"/>
        <v>505762.15288781194</v>
      </c>
      <c r="P75" s="7">
        <f t="shared" si="9"/>
        <v>169266985.07975912</v>
      </c>
      <c r="Q75" s="7">
        <f t="shared" si="10"/>
        <v>551161.59112241643</v>
      </c>
      <c r="R75" s="7">
        <f t="shared" si="11"/>
        <v>59531.260362184592</v>
      </c>
      <c r="S75" s="7">
        <f t="shared" si="12"/>
        <v>481644.34349238302</v>
      </c>
      <c r="T75" s="7">
        <f t="shared" si="13"/>
        <v>15590.842111543845</v>
      </c>
      <c r="U75" s="7">
        <f t="shared" si="14"/>
        <v>7762.4928272550878</v>
      </c>
      <c r="V75" s="7">
        <f t="shared" si="15"/>
        <v>3370261.8451655521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16"/>
        <v>594678.83320734068</v>
      </c>
      <c r="P76" s="7">
        <f t="shared" si="9"/>
        <v>87127143.184504479</v>
      </c>
      <c r="Q76" s="7">
        <f t="shared" si="10"/>
        <v>283700.53879611776</v>
      </c>
      <c r="R76" s="7">
        <f t="shared" si="11"/>
        <v>30642.648021916641</v>
      </c>
      <c r="S76" s="7">
        <f t="shared" si="12"/>
        <v>247917.783020084</v>
      </c>
      <c r="T76" s="7">
        <f t="shared" si="13"/>
        <v>8025.1062094560712</v>
      </c>
      <c r="U76" s="7">
        <f t="shared" si="14"/>
        <v>3995.6038899745113</v>
      </c>
      <c r="V76" s="7">
        <f t="shared" si="15"/>
        <v>1734781.807655206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16"/>
        <v>0</v>
      </c>
      <c r="P77" s="7">
        <f t="shared" si="9"/>
        <v>0</v>
      </c>
      <c r="Q77" s="7">
        <f t="shared" si="10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4"/>
        <v>0</v>
      </c>
      <c r="V77" s="7">
        <f t="shared" si="15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16"/>
        <v>0</v>
      </c>
      <c r="P78" s="7">
        <f t="shared" si="9"/>
        <v>0</v>
      </c>
      <c r="Q78" s="7">
        <f t="shared" si="10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16"/>
        <v>0</v>
      </c>
      <c r="P79" s="7">
        <f t="shared" si="9"/>
        <v>0</v>
      </c>
      <c r="Q79" s="7">
        <f t="shared" si="10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16"/>
        <v>0</v>
      </c>
      <c r="P80" s="7">
        <f t="shared" si="9"/>
        <v>0</v>
      </c>
      <c r="Q80" s="7">
        <f t="shared" si="10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16"/>
        <v>0</v>
      </c>
      <c r="P81" s="7">
        <f t="shared" si="9"/>
        <v>0</v>
      </c>
      <c r="Q81" s="7">
        <f t="shared" si="10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16"/>
        <v>0</v>
      </c>
      <c r="P82" s="7">
        <f t="shared" si="9"/>
        <v>0</v>
      </c>
      <c r="Q82" s="7">
        <f t="shared" si="10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  <row r="83" spans="1:22" x14ac:dyDescent="0.15">
      <c r="M83" s="4"/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DB4F-9CE2-AB43-B135-DEF92AFBE903}">
  <sheetPr>
    <outlinePr summaryBelow="0" summaryRight="0"/>
  </sheetPr>
  <dimension ref="A1:AE83"/>
  <sheetViews>
    <sheetView topLeftCell="T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5" width="20.16406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.33203125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8.5" customWidth="1"/>
    <col min="30" max="30" width="11.5" customWidth="1"/>
  </cols>
  <sheetData>
    <row r="1" spans="1:31" ht="58" customHeight="1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83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 t="shared" ref="O2:O33" si="0">N2*(1-$AD$3/100)</f>
        <v>2731856.6407670029</v>
      </c>
      <c r="P2" s="7">
        <f t="shared" ref="P2:P33" si="1">$X$4*O2*L2*I2/1000</f>
        <v>3460963483.7319365</v>
      </c>
      <c r="Q2" s="7">
        <f t="shared" ref="Q2:Q33" si="2">$Y$4*O2*L2*I2/1000</f>
        <v>11254364.418720078</v>
      </c>
      <c r="R2" s="7">
        <f t="shared" ref="R2:R33" si="3">$Z$4*O2*L2*I2/1000</f>
        <v>1215236.1592398114</v>
      </c>
      <c r="S2" s="7">
        <f t="shared" ref="S2:S33" si="4">$AA$4*O2*L2*I2/1000</f>
        <v>9852378.2631595079</v>
      </c>
      <c r="T2" s="7">
        <f t="shared" ref="T2:T33" si="5">$AB$4*O2*L2*I2/1000</f>
        <v>318746.89249738475</v>
      </c>
      <c r="U2" s="7">
        <f>L2*O2*I2*$AB$10*$AC$10/$AB$11</f>
        <v>160244.13786660859</v>
      </c>
      <c r="V2" s="7">
        <f>L2*O2*I2*$AB$9*$AC$9/$AB$11</f>
        <v>68825904.461402848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si="0"/>
        <v>2353017.1660619243</v>
      </c>
      <c r="P3" s="7">
        <f t="shared" si="1"/>
        <v>7543385599.4124928</v>
      </c>
      <c r="Q3" s="7">
        <f t="shared" si="2"/>
        <v>24529588.620556768</v>
      </c>
      <c r="R3" s="7">
        <f t="shared" si="3"/>
        <v>2648682.942360959</v>
      </c>
      <c r="S3" s="7">
        <f t="shared" si="4"/>
        <v>21473872.422988694</v>
      </c>
      <c r="T3" s="7">
        <f t="shared" si="5"/>
        <v>694728.71644677699</v>
      </c>
      <c r="U3" s="7">
        <f t="shared" ref="U3:U66" si="6">L3*O3*I3*$AB$10*$AC$10/$AB$11</f>
        <v>349262.08486598113</v>
      </c>
      <c r="V3" s="7">
        <f t="shared" ref="V3:V66" si="7">L3*O3*I3*$AB$9*$AC$9/$AB$11</f>
        <v>150010347.99155331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4.7529758600000003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0"/>
        <v>3543332.7076823134</v>
      </c>
      <c r="P4" s="7">
        <f t="shared" si="1"/>
        <v>9816668796.2363815</v>
      </c>
      <c r="Q4" s="7">
        <f t="shared" si="2"/>
        <v>31921853.128479727</v>
      </c>
      <c r="R4" s="7">
        <f t="shared" si="3"/>
        <v>3446893.0228654179</v>
      </c>
      <c r="S4" s="7">
        <f t="shared" si="4"/>
        <v>27945262.84928773</v>
      </c>
      <c r="T4" s="7">
        <f t="shared" si="5"/>
        <v>904092.94642495667</v>
      </c>
      <c r="U4" s="7">
        <f t="shared" si="6"/>
        <v>454516.10089763557</v>
      </c>
      <c r="V4" s="7">
        <f t="shared" si="7"/>
        <v>195217635.74646559</v>
      </c>
      <c r="W4" s="10"/>
      <c r="X4" s="19">
        <v>217.602</v>
      </c>
      <c r="Y4" s="20">
        <v>0.70759839499999999</v>
      </c>
      <c r="Z4" s="20">
        <v>7.6405839000000003E-2</v>
      </c>
      <c r="AA4" s="21">
        <v>0.61945097800000004</v>
      </c>
      <c r="AB4" s="22">
        <v>2.0040651E-2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0"/>
        <v>3659797.6102967621</v>
      </c>
      <c r="P5" s="7">
        <f t="shared" si="1"/>
        <v>9871877301.7490215</v>
      </c>
      <c r="Q5" s="7">
        <f t="shared" si="2"/>
        <v>32101380.200340703</v>
      </c>
      <c r="R5" s="7">
        <f t="shared" si="3"/>
        <v>3466278.1948014731</v>
      </c>
      <c r="S5" s="7">
        <f t="shared" si="4"/>
        <v>28102425.755574089</v>
      </c>
      <c r="T5" s="7">
        <f t="shared" si="5"/>
        <v>909177.5246513075</v>
      </c>
      <c r="U5" s="7">
        <f t="shared" si="6"/>
        <v>457072.27908627031</v>
      </c>
      <c r="V5" s="7">
        <f t="shared" si="7"/>
        <v>196315530.98394224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0"/>
        <v>3588234.361842345</v>
      </c>
      <c r="P6" s="7">
        <f t="shared" si="1"/>
        <v>2132990156.0634866</v>
      </c>
      <c r="Q6" s="7">
        <f t="shared" si="2"/>
        <v>6936059.46168382</v>
      </c>
      <c r="R6" s="7">
        <f t="shared" si="3"/>
        <v>748949.46945695172</v>
      </c>
      <c r="S6" s="7">
        <f t="shared" si="4"/>
        <v>6072016.0579309901</v>
      </c>
      <c r="T6" s="7">
        <f t="shared" si="5"/>
        <v>196443.55890159035</v>
      </c>
      <c r="U6" s="7">
        <f t="shared" si="6"/>
        <v>98758.386282595588</v>
      </c>
      <c r="V6" s="7">
        <f t="shared" si="7"/>
        <v>42417372.326632977</v>
      </c>
      <c r="W6" s="10"/>
      <c r="X6"/>
      <c r="Y6" s="10"/>
      <c r="Z6" s="10"/>
      <c r="AA6" s="11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0"/>
        <v>2073291.401039077</v>
      </c>
      <c r="P7" s="7">
        <f t="shared" si="1"/>
        <v>3557180854.4084039</v>
      </c>
      <c r="Q7" s="7">
        <f t="shared" si="2"/>
        <v>11567244.158160839</v>
      </c>
      <c r="R7" s="7">
        <f t="shared" si="3"/>
        <v>1249020.6324197887</v>
      </c>
      <c r="S7" s="7">
        <f t="shared" si="4"/>
        <v>10126281.739993939</v>
      </c>
      <c r="T7" s="7">
        <f t="shared" si="5"/>
        <v>327608.29425777623</v>
      </c>
      <c r="U7" s="7">
        <f t="shared" si="6"/>
        <v>164699.04462431205</v>
      </c>
      <c r="V7" s="7">
        <f t="shared" si="7"/>
        <v>70739316.028104842</v>
      </c>
      <c r="W7" s="10"/>
      <c r="X7" s="27"/>
      <c r="Y7" s="27"/>
      <c r="Z7" s="27"/>
      <c r="AA7" s="28"/>
      <c r="AB7" s="25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0"/>
        <v>1132641.4896935977</v>
      </c>
      <c r="P8" s="7">
        <f t="shared" si="1"/>
        <v>3018173843.3563499</v>
      </c>
      <c r="Q8" s="7">
        <f t="shared" si="2"/>
        <v>9814500.6359773092</v>
      </c>
      <c r="R8" s="7">
        <f t="shared" si="3"/>
        <v>1059760.961523775</v>
      </c>
      <c r="S8" s="7">
        <f t="shared" si="4"/>
        <v>8591882.1474118344</v>
      </c>
      <c r="T8" s="7">
        <f t="shared" si="5"/>
        <v>277966.97021182376</v>
      </c>
      <c r="U8" s="7">
        <f t="shared" si="6"/>
        <v>139742.78195465836</v>
      </c>
      <c r="V8" s="7">
        <f t="shared" si="7"/>
        <v>60020438.114174135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1463.5037499999999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0"/>
        <v>2843629.5928972089</v>
      </c>
      <c r="P11" s="7">
        <f t="shared" si="1"/>
        <v>10950195782.731346</v>
      </c>
      <c r="Q11" s="7">
        <f t="shared" si="2"/>
        <v>35607857.284383737</v>
      </c>
      <c r="R11" s="7">
        <f t="shared" si="3"/>
        <v>3844904.4401882812</v>
      </c>
      <c r="S11" s="7">
        <f t="shared" si="4"/>
        <v>31172091.648534518</v>
      </c>
      <c r="T11" s="7">
        <f t="shared" si="5"/>
        <v>1008488.2127158331</v>
      </c>
      <c r="U11" s="7">
        <f t="shared" si="6"/>
        <v>506998.90100610658</v>
      </c>
      <c r="V11" s="7">
        <f t="shared" si="7"/>
        <v>217759341.38526657</v>
      </c>
      <c r="W11" s="10"/>
      <c r="X11" s="10"/>
      <c r="Y11" s="10"/>
      <c r="Z11" s="55" t="s">
        <v>95</v>
      </c>
      <c r="AA11" s="56"/>
      <c r="AB11" s="45">
        <v>456572.56880000001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0"/>
        <v>3151267.347238237</v>
      </c>
      <c r="P12" s="7">
        <f t="shared" si="1"/>
        <v>12561419886.010921</v>
      </c>
      <c r="Q12" s="7">
        <f t="shared" si="2"/>
        <v>40847237.388729937</v>
      </c>
      <c r="R12" s="7">
        <f t="shared" si="3"/>
        <v>4410647.996902368</v>
      </c>
      <c r="S12" s="7">
        <f t="shared" si="4"/>
        <v>35758788.216368027</v>
      </c>
      <c r="T12" s="7">
        <f t="shared" si="5"/>
        <v>1156878.3007509336</v>
      </c>
      <c r="U12" s="7">
        <f t="shared" si="6"/>
        <v>581599.2886015086</v>
      </c>
      <c r="V12" s="7">
        <f t="shared" si="7"/>
        <v>249800695.39535081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0"/>
        <v>3618339.5787222204</v>
      </c>
      <c r="P13" s="7">
        <f t="shared" si="1"/>
        <v>23132242662.63113</v>
      </c>
      <c r="Q13" s="7">
        <f t="shared" si="2"/>
        <v>75221449.163281187</v>
      </c>
      <c r="R13" s="7">
        <f t="shared" si="3"/>
        <v>8122344.5032211328</v>
      </c>
      <c r="S13" s="7">
        <f t="shared" si="4"/>
        <v>65850912.862474501</v>
      </c>
      <c r="T13" s="7">
        <f t="shared" si="5"/>
        <v>2130427.1194616831</v>
      </c>
      <c r="U13" s="7">
        <f t="shared" si="6"/>
        <v>1071033.0518707121</v>
      </c>
      <c r="V13" s="7">
        <f t="shared" si="7"/>
        <v>460015695.32871479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0"/>
        <v>3824122.9181577777</v>
      </c>
      <c r="P14" s="7">
        <f t="shared" si="1"/>
        <v>25835998656.763123</v>
      </c>
      <c r="Q14" s="7">
        <f t="shared" si="2"/>
        <v>84013525.531694293</v>
      </c>
      <c r="R14" s="7">
        <f t="shared" si="3"/>
        <v>9071705.0108586289</v>
      </c>
      <c r="S14" s="7">
        <f t="shared" si="4"/>
        <v>73547736.856915861</v>
      </c>
      <c r="T14" s="7">
        <f t="shared" si="5"/>
        <v>2379436.9183953204</v>
      </c>
      <c r="U14" s="7">
        <f t="shared" si="6"/>
        <v>1196218.148540433</v>
      </c>
      <c r="V14" s="7">
        <f t="shared" si="7"/>
        <v>513783512.47378778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0"/>
        <v>3219002.9564046296</v>
      </c>
      <c r="P15" s="7">
        <f t="shared" si="1"/>
        <v>22017410453.398968</v>
      </c>
      <c r="Q15" s="7">
        <f t="shared" si="2"/>
        <v>71596236.702242315</v>
      </c>
      <c r="R15" s="7">
        <f t="shared" si="3"/>
        <v>7730897.3184957802</v>
      </c>
      <c r="S15" s="7">
        <f t="shared" si="4"/>
        <v>62677302.774723656</v>
      </c>
      <c r="T15" s="7">
        <f t="shared" si="5"/>
        <v>2027753.5997845633</v>
      </c>
      <c r="U15" s="7">
        <f t="shared" si="6"/>
        <v>1019415.828206248</v>
      </c>
      <c r="V15" s="7">
        <f t="shared" si="7"/>
        <v>437845760.42943901</v>
      </c>
      <c r="W15" s="10"/>
      <c r="X15" s="57">
        <f>SUM(P2:P82)/1000</f>
        <v>583523679.33761764</v>
      </c>
      <c r="Y15" s="58"/>
      <c r="Z15" s="57">
        <f>100*(caso_base!W15-X15)/caso_base!W15</f>
        <v>4.251513650599084</v>
      </c>
      <c r="AA15" s="58"/>
      <c r="AC15" s="61">
        <f>SUM(U2:V82)*AD16/1000</f>
        <v>1395740.2824916455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0"/>
        <v>2856304.594772073</v>
      </c>
      <c r="P16" s="7">
        <f t="shared" si="1"/>
        <v>18394927454.941353</v>
      </c>
      <c r="Q16" s="7">
        <f t="shared" si="2"/>
        <v>59816642.968621314</v>
      </c>
      <c r="R16" s="7">
        <f t="shared" si="3"/>
        <v>6458947.3696883703</v>
      </c>
      <c r="S16" s="7">
        <f t="shared" si="4"/>
        <v>52365124.411551699</v>
      </c>
      <c r="T16" s="7">
        <f t="shared" si="5"/>
        <v>1694131.1260686845</v>
      </c>
      <c r="U16" s="7">
        <f t="shared" si="6"/>
        <v>851693.26547109964</v>
      </c>
      <c r="V16" s="7">
        <f t="shared" si="7"/>
        <v>365807823.61305314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0"/>
        <v>1770979.9739362977</v>
      </c>
      <c r="P17" s="7">
        <f t="shared" si="1"/>
        <v>4333739670.7374249</v>
      </c>
      <c r="Q17" s="7">
        <f t="shared" si="2"/>
        <v>14092458.871525219</v>
      </c>
      <c r="R17" s="7">
        <f t="shared" si="3"/>
        <v>1521691.0485670017</v>
      </c>
      <c r="S17" s="7">
        <f t="shared" si="4"/>
        <v>12336923.729725353</v>
      </c>
      <c r="T17" s="7">
        <f t="shared" si="5"/>
        <v>399127.60115303926</v>
      </c>
      <c r="U17" s="7">
        <f t="shared" si="6"/>
        <v>200654.06079546691</v>
      </c>
      <c r="V17" s="7">
        <f t="shared" si="7"/>
        <v>86182230.451370999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0"/>
        <v>1126774.5769112238</v>
      </c>
      <c r="P18" s="7">
        <f t="shared" si="1"/>
        <v>850682160.31929076</v>
      </c>
      <c r="Q18" s="7">
        <f t="shared" si="2"/>
        <v>2766249.075362647</v>
      </c>
      <c r="R18" s="7">
        <f t="shared" si="3"/>
        <v>298697.09001538553</v>
      </c>
      <c r="S18" s="7">
        <f t="shared" si="4"/>
        <v>2421650.0591765586</v>
      </c>
      <c r="T18" s="7">
        <f t="shared" si="5"/>
        <v>78345.898874481645</v>
      </c>
      <c r="U18" s="7">
        <f t="shared" si="6"/>
        <v>39386.959735235119</v>
      </c>
      <c r="V18" s="7">
        <f t="shared" si="7"/>
        <v>16916956.61290893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7">
        <f t="shared" si="7"/>
        <v>0</v>
      </c>
      <c r="W19" s="10"/>
      <c r="X19" s="59" t="s">
        <v>103</v>
      </c>
      <c r="Y19" s="60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0"/>
        <v>3031421.9601345677</v>
      </c>
      <c r="P20" s="7">
        <f t="shared" si="1"/>
        <v>12746323891.22364</v>
      </c>
      <c r="Q20" s="7">
        <f t="shared" si="2"/>
        <v>41448508.412514597</v>
      </c>
      <c r="R20" s="7">
        <f t="shared" si="3"/>
        <v>4475572.7018808965</v>
      </c>
      <c r="S20" s="7">
        <f t="shared" si="4"/>
        <v>36285157.307024978</v>
      </c>
      <c r="T20" s="7">
        <f t="shared" si="5"/>
        <v>1173907.5405417914</v>
      </c>
      <c r="U20" s="7">
        <f t="shared" si="6"/>
        <v>590160.42570759705</v>
      </c>
      <c r="V20" s="7">
        <f t="shared" si="7"/>
        <v>253477759.73223856</v>
      </c>
      <c r="W20" s="10"/>
      <c r="X20" s="57">
        <f>100*AC15/(AC15+X15)</f>
        <v>0.23862095113855927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0"/>
        <v>3443521.0763637614</v>
      </c>
      <c r="P21" s="7">
        <f t="shared" si="1"/>
        <v>19426374022.868893</v>
      </c>
      <c r="Q21" s="7">
        <f t="shared" si="2"/>
        <v>63170701.920256816</v>
      </c>
      <c r="R21" s="7">
        <f t="shared" si="3"/>
        <v>6821115.6420671837</v>
      </c>
      <c r="S21" s="7">
        <f t="shared" si="4"/>
        <v>55301359.3048774</v>
      </c>
      <c r="T21" s="7">
        <f t="shared" si="5"/>
        <v>1789125.0171771471</v>
      </c>
      <c r="U21" s="7">
        <f t="shared" si="6"/>
        <v>899449.69711504108</v>
      </c>
      <c r="V21" s="7">
        <f t="shared" si="7"/>
        <v>386319523.10797954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0"/>
        <v>3164983.559901949</v>
      </c>
      <c r="P22" s="7">
        <f t="shared" si="1"/>
        <v>18210497165.96487</v>
      </c>
      <c r="Q22" s="7">
        <f t="shared" si="2"/>
        <v>59216912.375753872</v>
      </c>
      <c r="R22" s="7">
        <f t="shared" si="3"/>
        <v>6394188.9990563905</v>
      </c>
      <c r="S22" s="7">
        <f t="shared" si="4"/>
        <v>51840103.856229126</v>
      </c>
      <c r="T22" s="7">
        <f t="shared" si="5"/>
        <v>1677145.5144694953</v>
      </c>
      <c r="U22" s="7">
        <f t="shared" si="6"/>
        <v>843154.06163597049</v>
      </c>
      <c r="V22" s="7">
        <f t="shared" si="7"/>
        <v>362140179.75938368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0"/>
        <v>3137412.8205023417</v>
      </c>
      <c r="P23" s="7">
        <f t="shared" si="1"/>
        <v>17719208850.228378</v>
      </c>
      <c r="Q23" s="7">
        <f t="shared" si="2"/>
        <v>57619340.553356104</v>
      </c>
      <c r="R23" s="7">
        <f t="shared" si="3"/>
        <v>6221684.6289001238</v>
      </c>
      <c r="S23" s="7">
        <f t="shared" si="4"/>
        <v>50441545.811436594</v>
      </c>
      <c r="T23" s="7">
        <f t="shared" si="5"/>
        <v>1631898.9741065716</v>
      </c>
      <c r="U23" s="7">
        <f t="shared" si="6"/>
        <v>820407.19563487556</v>
      </c>
      <c r="V23" s="7">
        <f t="shared" si="7"/>
        <v>352370252.15372658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0"/>
        <v>2695019.1284673791</v>
      </c>
      <c r="P24" s="7">
        <f t="shared" si="1"/>
        <v>16032662185.579464</v>
      </c>
      <c r="Q24" s="7">
        <f t="shared" si="2"/>
        <v>52135026.470773354</v>
      </c>
      <c r="R24" s="7">
        <f t="shared" si="3"/>
        <v>5629493.3212597901</v>
      </c>
      <c r="S24" s="7">
        <f t="shared" si="4"/>
        <v>45640427.34350244</v>
      </c>
      <c r="T24" s="7">
        <f t="shared" si="5"/>
        <v>1476571.8488896945</v>
      </c>
      <c r="U24" s="7">
        <f t="shared" si="6"/>
        <v>742319.34018109587</v>
      </c>
      <c r="V24" s="7">
        <f t="shared" si="7"/>
        <v>318831007.90672934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0"/>
        <v>3112151.4319417579</v>
      </c>
      <c r="P25" s="7">
        <f t="shared" si="1"/>
        <v>21860157607.064819</v>
      </c>
      <c r="Q25" s="7">
        <f t="shared" si="2"/>
        <v>71084881.743762046</v>
      </c>
      <c r="R25" s="7">
        <f t="shared" si="3"/>
        <v>7675681.6694700411</v>
      </c>
      <c r="S25" s="7">
        <f t="shared" si="4"/>
        <v>62229648.665593356</v>
      </c>
      <c r="T25" s="7">
        <f t="shared" si="5"/>
        <v>2013270.9690544261</v>
      </c>
      <c r="U25" s="7">
        <f t="shared" si="6"/>
        <v>1012134.9519686534</v>
      </c>
      <c r="V25" s="7">
        <f t="shared" si="7"/>
        <v>434718576.50249171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0"/>
        <v>1867313.7411060701</v>
      </c>
      <c r="P26" s="7">
        <f t="shared" si="1"/>
        <v>8917876996.6592369</v>
      </c>
      <c r="Q26" s="7">
        <f t="shared" si="2"/>
        <v>28999161.08143995</v>
      </c>
      <c r="R26" s="7">
        <f t="shared" si="3"/>
        <v>3131303.361313541</v>
      </c>
      <c r="S26" s="7">
        <f t="shared" si="4"/>
        <v>25386658.336156227</v>
      </c>
      <c r="T26" s="7">
        <f t="shared" si="5"/>
        <v>821316.25881644432</v>
      </c>
      <c r="U26" s="7">
        <f t="shared" si="6"/>
        <v>412901.64361664903</v>
      </c>
      <c r="V26" s="7">
        <f t="shared" si="7"/>
        <v>177343954.38023362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0"/>
        <v>1051849.0872653928</v>
      </c>
      <c r="P27" s="7">
        <f t="shared" si="1"/>
        <v>1237790408.6336386</v>
      </c>
      <c r="Q27" s="7">
        <f t="shared" si="2"/>
        <v>4025048.0533062969</v>
      </c>
      <c r="R27" s="7">
        <f t="shared" si="3"/>
        <v>434621.07277417491</v>
      </c>
      <c r="S27" s="7">
        <f t="shared" si="4"/>
        <v>3523637.0951881288</v>
      </c>
      <c r="T27" s="7">
        <f t="shared" si="5"/>
        <v>113997.69115437423</v>
      </c>
      <c r="U27" s="7">
        <f t="shared" si="6"/>
        <v>57310.242602495295</v>
      </c>
      <c r="V27" s="7">
        <f t="shared" si="7"/>
        <v>24615123.738895256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0"/>
        <v>435724.73283532332</v>
      </c>
      <c r="P28" s="7">
        <f t="shared" si="1"/>
        <v>805239739.51511061</v>
      </c>
      <c r="Q28" s="7">
        <f t="shared" si="2"/>
        <v>2618479.3672443749</v>
      </c>
      <c r="R28" s="7">
        <f t="shared" si="3"/>
        <v>282741.04968609428</v>
      </c>
      <c r="S28" s="7">
        <f t="shared" si="4"/>
        <v>2292288.4172346788</v>
      </c>
      <c r="T28" s="7">
        <f t="shared" si="5"/>
        <v>74160.754914721547</v>
      </c>
      <c r="U28" s="7">
        <f t="shared" si="6"/>
        <v>37282.95558189298</v>
      </c>
      <c r="V28" s="7">
        <f t="shared" si="7"/>
        <v>16013273.078695245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0"/>
        <v>2567150.4194563678</v>
      </c>
      <c r="P29" s="7">
        <f t="shared" si="1"/>
        <v>11403742983.333748</v>
      </c>
      <c r="Q29" s="7">
        <f t="shared" si="2"/>
        <v>37082702.511923015</v>
      </c>
      <c r="R29" s="7">
        <f t="shared" si="3"/>
        <v>4004156.9028868214</v>
      </c>
      <c r="S29" s="7">
        <f t="shared" si="4"/>
        <v>32463211.477315135</v>
      </c>
      <c r="T29" s="7">
        <f t="shared" si="5"/>
        <v>1050258.8819160231</v>
      </c>
      <c r="U29" s="7">
        <f t="shared" si="6"/>
        <v>527998.33670774451</v>
      </c>
      <c r="V29" s="7">
        <f t="shared" si="7"/>
        <v>226778736.25727999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0"/>
        <v>2841093.3772749817</v>
      </c>
      <c r="P30" s="7">
        <f t="shared" si="1"/>
        <v>19559011798.871815</v>
      </c>
      <c r="Q30" s="7">
        <f t="shared" si="2"/>
        <v>63602013.569120504</v>
      </c>
      <c r="R30" s="7">
        <f t="shared" si="3"/>
        <v>6867688.2864298131</v>
      </c>
      <c r="S30" s="7">
        <f t="shared" si="4"/>
        <v>55678941.312693298</v>
      </c>
      <c r="T30" s="7">
        <f t="shared" si="5"/>
        <v>1801340.6557204081</v>
      </c>
      <c r="U30" s="7">
        <f t="shared" si="6"/>
        <v>905590.88472480257</v>
      </c>
      <c r="V30" s="7">
        <f t="shared" si="7"/>
        <v>388957203.32103568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0"/>
        <v>3096343.5768261016</v>
      </c>
      <c r="P31" s="7">
        <f t="shared" si="1"/>
        <v>16553139162.891306</v>
      </c>
      <c r="Q31" s="7">
        <f t="shared" si="2"/>
        <v>53827514.011238553</v>
      </c>
      <c r="R31" s="7">
        <f t="shared" si="3"/>
        <v>5812246.6053826157</v>
      </c>
      <c r="S31" s="7">
        <f t="shared" si="4"/>
        <v>47122077.202521682</v>
      </c>
      <c r="T31" s="7">
        <f t="shared" si="5"/>
        <v>1524506.5988269264</v>
      </c>
      <c r="U31" s="7">
        <f t="shared" si="6"/>
        <v>766417.65410459938</v>
      </c>
      <c r="V31" s="7">
        <f t="shared" si="7"/>
        <v>329181391.2272138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0"/>
        <v>2924390.9005378112</v>
      </c>
      <c r="P32" s="7">
        <f t="shared" si="1"/>
        <v>12225221421.777248</v>
      </c>
      <c r="Q32" s="7">
        <f t="shared" si="2"/>
        <v>39753986.896118596</v>
      </c>
      <c r="R32" s="7">
        <f t="shared" si="3"/>
        <v>4292599.7908643465</v>
      </c>
      <c r="S32" s="7">
        <f t="shared" si="4"/>
        <v>34801726.849874854</v>
      </c>
      <c r="T32" s="7">
        <f t="shared" si="5"/>
        <v>1125915.1841966603</v>
      </c>
      <c r="U32" s="7">
        <f t="shared" si="6"/>
        <v>566033.15122200898</v>
      </c>
      <c r="V32" s="7">
        <f t="shared" si="7"/>
        <v>243114937.66107208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 t="shared" si="0"/>
        <v>2875415.8193232301</v>
      </c>
      <c r="P33" s="7">
        <f t="shared" si="1"/>
        <v>12943131625.721256</v>
      </c>
      <c r="Q33" s="7">
        <f t="shared" si="2"/>
        <v>42088487.994752347</v>
      </c>
      <c r="R33" s="7">
        <f t="shared" si="3"/>
        <v>4544677.1222262047</v>
      </c>
      <c r="S33" s="7">
        <f t="shared" si="4"/>
        <v>36845412.927894793</v>
      </c>
      <c r="T33" s="7">
        <f t="shared" si="5"/>
        <v>1192033.0868197088</v>
      </c>
      <c r="U33" s="7">
        <f t="shared" si="6"/>
        <v>599272.71073697973</v>
      </c>
      <c r="V33" s="7">
        <f t="shared" si="7"/>
        <v>257391545.70411247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ref="O34:O65" si="8">N34*(1-$AD$3/100)</f>
        <v>3169636.1497086328</v>
      </c>
      <c r="P34" s="7">
        <f t="shared" ref="P34:P65" si="9">$X$4*O34*L34*I34/1000</f>
        <v>24622716816.869205</v>
      </c>
      <c r="Q34" s="7">
        <f t="shared" ref="Q34:Q65" si="10">$Y$4*O34*L34*I34/1000</f>
        <v>80068174.466025859</v>
      </c>
      <c r="R34" s="7">
        <f t="shared" ref="R34:R65" si="11">$Z$4*O34*L34*I34/1000</f>
        <v>8645689.5472114272</v>
      </c>
      <c r="S34" s="7">
        <f t="shared" ref="S34:S65" si="12">$AA$4*O34*L34*I34/1000</f>
        <v>70093868.683314845</v>
      </c>
      <c r="T34" s="7">
        <f t="shared" ref="T34:T65" si="13">$AB$4*O34*L34*I34/1000</f>
        <v>2267696.4108726331</v>
      </c>
      <c r="U34" s="7">
        <f t="shared" si="6"/>
        <v>1140042.6634950463</v>
      </c>
      <c r="V34" s="7">
        <f t="shared" si="7"/>
        <v>489655774.52168131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8"/>
        <v>2249307.5656375764</v>
      </c>
      <c r="P35" s="7">
        <f t="shared" si="9"/>
        <v>7618140759.5666742</v>
      </c>
      <c r="Q35" s="7">
        <f t="shared" si="10"/>
        <v>24772677.522970647</v>
      </c>
      <c r="R35" s="7">
        <f t="shared" si="11"/>
        <v>2674931.4636574527</v>
      </c>
      <c r="S35" s="7">
        <f t="shared" si="12"/>
        <v>21686679.093276892</v>
      </c>
      <c r="T35" s="7">
        <f t="shared" si="13"/>
        <v>701613.49726266589</v>
      </c>
      <c r="U35" s="7">
        <f t="shared" si="6"/>
        <v>352723.28179749858</v>
      </c>
      <c r="V35" s="7">
        <f t="shared" si="7"/>
        <v>151496954.69369066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8"/>
        <v>1473466.0182894228</v>
      </c>
      <c r="P36" s="7">
        <f t="shared" si="9"/>
        <v>2075048130.4011915</v>
      </c>
      <c r="Q36" s="7">
        <f t="shared" si="10"/>
        <v>6747643.5263445815</v>
      </c>
      <c r="R36" s="7">
        <f t="shared" si="11"/>
        <v>728604.48602809</v>
      </c>
      <c r="S36" s="7">
        <f t="shared" si="12"/>
        <v>5907071.5975684486</v>
      </c>
      <c r="T36" s="7">
        <f t="shared" si="13"/>
        <v>191107.22966504336</v>
      </c>
      <c r="U36" s="7">
        <f t="shared" si="6"/>
        <v>96075.644903744746</v>
      </c>
      <c r="V36" s="7">
        <f t="shared" si="7"/>
        <v>41265117.371826828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8"/>
        <v>592207.96767802769</v>
      </c>
      <c r="P37" s="7">
        <f t="shared" si="9"/>
        <v>967994410.30675399</v>
      </c>
      <c r="Q37" s="7">
        <f t="shared" si="10"/>
        <v>3147725.1638405467</v>
      </c>
      <c r="R37" s="7">
        <f t="shared" si="11"/>
        <v>339888.53533881943</v>
      </c>
      <c r="S37" s="7">
        <f t="shared" si="12"/>
        <v>2755604.6551182996</v>
      </c>
      <c r="T37" s="7">
        <f t="shared" si="13"/>
        <v>89150.091207380727</v>
      </c>
      <c r="U37" s="7">
        <f t="shared" si="6"/>
        <v>44818.56872180631</v>
      </c>
      <c r="V37" s="7">
        <f t="shared" si="7"/>
        <v>19249868.169977158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8"/>
        <v>2410652.1465587588</v>
      </c>
      <c r="P38" s="7">
        <f t="shared" si="9"/>
        <v>4235877991.3298378</v>
      </c>
      <c r="Q38" s="7">
        <f t="shared" si="10"/>
        <v>13774232.167355159</v>
      </c>
      <c r="R38" s="7">
        <f t="shared" si="11"/>
        <v>1487329.2149391596</v>
      </c>
      <c r="S38" s="7">
        <f t="shared" si="12"/>
        <v>12058339.373801453</v>
      </c>
      <c r="T38" s="7">
        <f t="shared" si="13"/>
        <v>390114.76228537562</v>
      </c>
      <c r="U38" s="7">
        <f t="shared" si="6"/>
        <v>196123.02181728682</v>
      </c>
      <c r="V38" s="7">
        <f t="shared" si="7"/>
        <v>84236119.598425418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8"/>
        <v>2504521.5397463967</v>
      </c>
      <c r="P39" s="7">
        <f t="shared" si="9"/>
        <v>13302104911.843517</v>
      </c>
      <c r="Q39" s="7">
        <f t="shared" si="10"/>
        <v>43255797.6753067</v>
      </c>
      <c r="R39" s="7">
        <f t="shared" si="11"/>
        <v>4670722.1728450339</v>
      </c>
      <c r="S39" s="7">
        <f t="shared" si="12"/>
        <v>37867307.73200646</v>
      </c>
      <c r="T39" s="7">
        <f t="shared" si="13"/>
        <v>1225093.7128502571</v>
      </c>
      <c r="U39" s="7">
        <f t="shared" si="6"/>
        <v>615893.33242865338</v>
      </c>
      <c r="V39" s="7">
        <f t="shared" si="7"/>
        <v>264530211.34186885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8"/>
        <v>2938466.3351923344</v>
      </c>
      <c r="P40" s="7">
        <f t="shared" si="9"/>
        <v>17333914226.975506</v>
      </c>
      <c r="Q40" s="7">
        <f t="shared" si="10"/>
        <v>56366439.123149298</v>
      </c>
      <c r="R40" s="7">
        <f t="shared" si="11"/>
        <v>6086397.4580477197</v>
      </c>
      <c r="S40" s="7">
        <f t="shared" si="12"/>
        <v>49344721.649930105</v>
      </c>
      <c r="T40" s="7">
        <f t="shared" si="13"/>
        <v>1596414.2125842173</v>
      </c>
      <c r="U40" s="7">
        <f t="shared" si="6"/>
        <v>802567.8844089678</v>
      </c>
      <c r="V40" s="7">
        <f t="shared" si="7"/>
        <v>344708151.39648318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8"/>
        <v>2887256.5733687333</v>
      </c>
      <c r="P41" s="7">
        <f t="shared" si="9"/>
        <v>16658295203.002325</v>
      </c>
      <c r="Q41" s="7">
        <f t="shared" si="10"/>
        <v>54169460.524630487</v>
      </c>
      <c r="R41" s="7">
        <f t="shared" si="11"/>
        <v>5849169.6827008389</v>
      </c>
      <c r="S41" s="7">
        <f t="shared" si="12"/>
        <v>47421426.527846701</v>
      </c>
      <c r="T41" s="7">
        <f t="shared" si="13"/>
        <v>1534191.2317825374</v>
      </c>
      <c r="U41" s="7">
        <f t="shared" si="6"/>
        <v>771286.42520497704</v>
      </c>
      <c r="V41" s="7">
        <f t="shared" si="7"/>
        <v>331272560.23383278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8"/>
        <v>3578861.8775022682</v>
      </c>
      <c r="P42" s="7">
        <f t="shared" si="9"/>
        <v>21993461974.882309</v>
      </c>
      <c r="Q42" s="7">
        <f t="shared" si="10"/>
        <v>71518361.016535923</v>
      </c>
      <c r="R42" s="7">
        <f t="shared" si="11"/>
        <v>7722488.3719151476</v>
      </c>
      <c r="S42" s="7">
        <f t="shared" si="12"/>
        <v>62609128.270634733</v>
      </c>
      <c r="T42" s="7">
        <f t="shared" si="13"/>
        <v>2025547.9991929627</v>
      </c>
      <c r="U42" s="7">
        <f t="shared" si="6"/>
        <v>1018307.0030738368</v>
      </c>
      <c r="V42" s="7">
        <f t="shared" si="7"/>
        <v>437369512.78853458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8"/>
        <v>3738979.0641822699</v>
      </c>
      <c r="P43" s="7">
        <f t="shared" si="9"/>
        <v>18436309017.528259</v>
      </c>
      <c r="Q43" s="7">
        <f t="shared" si="10"/>
        <v>59951207.574043542</v>
      </c>
      <c r="R43" s="7">
        <f t="shared" si="11"/>
        <v>6473477.5348917376</v>
      </c>
      <c r="S43" s="7">
        <f t="shared" si="12"/>
        <v>52482925.945616752</v>
      </c>
      <c r="T43" s="7">
        <f t="shared" si="13"/>
        <v>1697942.2741906634</v>
      </c>
      <c r="U43" s="7">
        <f t="shared" si="6"/>
        <v>853609.25009546231</v>
      </c>
      <c r="V43" s="7">
        <f t="shared" si="7"/>
        <v>366630751.53080118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8"/>
        <v>2354022.6664381349</v>
      </c>
      <c r="P44" s="7">
        <f t="shared" si="9"/>
        <v>1046262839.8479648</v>
      </c>
      <c r="Q44" s="7">
        <f t="shared" si="10"/>
        <v>3402238.5190603114</v>
      </c>
      <c r="R44" s="7">
        <f t="shared" si="11"/>
        <v>367370.65878579416</v>
      </c>
      <c r="S44" s="7">
        <f t="shared" si="12"/>
        <v>2978412.6036933442</v>
      </c>
      <c r="T44" s="7">
        <f t="shared" si="13"/>
        <v>96358.436170908142</v>
      </c>
      <c r="U44" s="7">
        <f t="shared" si="6"/>
        <v>48442.431577614509</v>
      </c>
      <c r="V44" s="7">
        <f t="shared" si="7"/>
        <v>20806340.949672233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8"/>
        <v>0</v>
      </c>
      <c r="P45" s="7">
        <f t="shared" si="9"/>
        <v>0</v>
      </c>
      <c r="Q45" s="7">
        <f t="shared" si="10"/>
        <v>0</v>
      </c>
      <c r="R45" s="7">
        <f t="shared" si="11"/>
        <v>0</v>
      </c>
      <c r="S45" s="7">
        <f t="shared" si="12"/>
        <v>0</v>
      </c>
      <c r="T45" s="7">
        <f t="shared" si="13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8"/>
        <v>0</v>
      </c>
      <c r="P46" s="7">
        <f t="shared" si="9"/>
        <v>0</v>
      </c>
      <c r="Q46" s="7">
        <f t="shared" si="10"/>
        <v>0</v>
      </c>
      <c r="R46" s="7">
        <f t="shared" si="11"/>
        <v>0</v>
      </c>
      <c r="S46" s="7">
        <f t="shared" si="12"/>
        <v>0</v>
      </c>
      <c r="T46" s="7">
        <f t="shared" si="13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8"/>
        <v>1873006.5493460011</v>
      </c>
      <c r="P47" s="7">
        <f t="shared" si="9"/>
        <v>4550998436.8217564</v>
      </c>
      <c r="Q47" s="7">
        <f t="shared" si="10"/>
        <v>14798941.138144799</v>
      </c>
      <c r="R47" s="7">
        <f t="shared" si="11"/>
        <v>1597976.3690271911</v>
      </c>
      <c r="S47" s="7">
        <f t="shared" si="12"/>
        <v>12955397.618430477</v>
      </c>
      <c r="T47" s="7">
        <f t="shared" si="13"/>
        <v>419136.64108735381</v>
      </c>
      <c r="U47" s="7">
        <f t="shared" si="6"/>
        <v>210713.23761972124</v>
      </c>
      <c r="V47" s="7">
        <f t="shared" si="7"/>
        <v>90502712.63738896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8"/>
        <v>2120470.8388149138</v>
      </c>
      <c r="P48" s="7">
        <f t="shared" si="9"/>
        <v>8500635773.0188198</v>
      </c>
      <c r="Q48" s="7">
        <f t="shared" si="10"/>
        <v>27642375.665056851</v>
      </c>
      <c r="R48" s="7">
        <f t="shared" si="11"/>
        <v>2984798.8909610962</v>
      </c>
      <c r="S48" s="7">
        <f t="shared" si="12"/>
        <v>24198891.293362629</v>
      </c>
      <c r="T48" s="7">
        <f t="shared" si="13"/>
        <v>782889.28780611092</v>
      </c>
      <c r="U48" s="7">
        <f t="shared" si="6"/>
        <v>393583.19068325596</v>
      </c>
      <c r="V48" s="7">
        <f t="shared" si="7"/>
        <v>169046552.59295189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8"/>
        <v>2470466.4680486415</v>
      </c>
      <c r="P49" s="7">
        <f t="shared" si="9"/>
        <v>14095908594.201159</v>
      </c>
      <c r="Q49" s="7">
        <f t="shared" si="10"/>
        <v>45837089.260776304</v>
      </c>
      <c r="R49" s="7">
        <f t="shared" si="11"/>
        <v>4949447.7192638405</v>
      </c>
      <c r="S49" s="7">
        <f t="shared" si="12"/>
        <v>40127040.948504671</v>
      </c>
      <c r="T49" s="7">
        <f t="shared" si="13"/>
        <v>1298201.2328208657</v>
      </c>
      <c r="U49" s="7">
        <f t="shared" si="6"/>
        <v>652646.79351330432</v>
      </c>
      <c r="V49" s="7">
        <f t="shared" si="7"/>
        <v>280316063.07357937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8"/>
        <v>2998208.1809544368</v>
      </c>
      <c r="P50" s="7">
        <f t="shared" si="9"/>
        <v>19092599355.135365</v>
      </c>
      <c r="Q50" s="7">
        <f t="shared" si="10"/>
        <v>62085333.131459355</v>
      </c>
      <c r="R50" s="7">
        <f t="shared" si="11"/>
        <v>6703918.4953262229</v>
      </c>
      <c r="S50" s="7">
        <f t="shared" si="12"/>
        <v>54351197.797358364</v>
      </c>
      <c r="T50" s="7">
        <f t="shared" si="13"/>
        <v>1758385.1267869456</v>
      </c>
      <c r="U50" s="7">
        <f t="shared" si="6"/>
        <v>883995.78258399235</v>
      </c>
      <c r="V50" s="7">
        <f t="shared" si="7"/>
        <v>379681965.82052338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8"/>
        <v>3356360.186072214</v>
      </c>
      <c r="P51" s="7">
        <f t="shared" si="9"/>
        <v>11100214356.258263</v>
      </c>
      <c r="Q51" s="7">
        <f t="shared" si="10"/>
        <v>36095687.827521361</v>
      </c>
      <c r="R51" s="7">
        <f t="shared" si="11"/>
        <v>3897579.9439791795</v>
      </c>
      <c r="S51" s="7">
        <f t="shared" si="12"/>
        <v>31599151.841406882</v>
      </c>
      <c r="T51" s="7">
        <f t="shared" si="13"/>
        <v>1022304.5833170718</v>
      </c>
      <c r="U51" s="7">
        <f t="shared" si="6"/>
        <v>513944.8272176357</v>
      </c>
      <c r="V51" s="7">
        <f t="shared" si="7"/>
        <v>220742662.0870111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8"/>
        <v>1971524.4604300114</v>
      </c>
      <c r="P52" s="7">
        <f t="shared" si="9"/>
        <v>1398162693.4776335</v>
      </c>
      <c r="Q52" s="7">
        <f t="shared" si="10"/>
        <v>4546546.8049634211</v>
      </c>
      <c r="R52" s="7">
        <f t="shared" si="11"/>
        <v>490932.03947417036</v>
      </c>
      <c r="S52" s="7">
        <f t="shared" si="12"/>
        <v>3980171.3581577111</v>
      </c>
      <c r="T52" s="7">
        <f t="shared" si="13"/>
        <v>128767.61510098816</v>
      </c>
      <c r="U52" s="7">
        <f t="shared" si="6"/>
        <v>64735.550220827448</v>
      </c>
      <c r="V52" s="7">
        <f t="shared" si="7"/>
        <v>27804341.887775499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8"/>
        <v>0</v>
      </c>
      <c r="P53" s="7">
        <f t="shared" si="9"/>
        <v>0</v>
      </c>
      <c r="Q53" s="7">
        <f t="shared" si="10"/>
        <v>0</v>
      </c>
      <c r="R53" s="7">
        <f t="shared" si="11"/>
        <v>0</v>
      </c>
      <c r="S53" s="7">
        <f t="shared" si="12"/>
        <v>0</v>
      </c>
      <c r="T53" s="7">
        <f t="shared" si="13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8"/>
        <v>0</v>
      </c>
      <c r="P54" s="7">
        <f t="shared" si="9"/>
        <v>0</v>
      </c>
      <c r="Q54" s="7">
        <f t="shared" si="10"/>
        <v>0</v>
      </c>
      <c r="R54" s="7">
        <f t="shared" si="11"/>
        <v>0</v>
      </c>
      <c r="S54" s="7">
        <f t="shared" si="12"/>
        <v>0</v>
      </c>
      <c r="T54" s="7">
        <f t="shared" si="13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 t="shared" si="8"/>
        <v>0</v>
      </c>
      <c r="P55" s="7">
        <f t="shared" si="9"/>
        <v>0</v>
      </c>
      <c r="Q55" s="7">
        <f t="shared" si="10"/>
        <v>0</v>
      </c>
      <c r="R55" s="7">
        <f t="shared" si="11"/>
        <v>0</v>
      </c>
      <c r="S55" s="7">
        <f t="shared" si="12"/>
        <v>0</v>
      </c>
      <c r="T55" s="7">
        <f t="shared" si="13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8"/>
        <v>1056999.3379242083</v>
      </c>
      <c r="P56" s="7">
        <f t="shared" si="9"/>
        <v>4971724270.0715122</v>
      </c>
      <c r="Q56" s="7">
        <f t="shared" si="10"/>
        <v>16167057.811440839</v>
      </c>
      <c r="R56" s="7">
        <f t="shared" si="11"/>
        <v>1745704.3783213231</v>
      </c>
      <c r="S56" s="7">
        <f t="shared" si="12"/>
        <v>14153084.353278624</v>
      </c>
      <c r="T56" s="7">
        <f t="shared" si="13"/>
        <v>457884.53674475843</v>
      </c>
      <c r="U56" s="7">
        <f t="shared" si="6"/>
        <v>230193.02951704009</v>
      </c>
      <c r="V56" s="7">
        <f t="shared" si="7"/>
        <v>98869410.564079553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8"/>
        <v>1452707.3249010199</v>
      </c>
      <c r="P57" s="7">
        <f t="shared" si="9"/>
        <v>6725344912.6701851</v>
      </c>
      <c r="Q57" s="7">
        <f t="shared" si="10"/>
        <v>21869483.120682891</v>
      </c>
      <c r="R57" s="7">
        <f t="shared" si="11"/>
        <v>2361447.1402696087</v>
      </c>
      <c r="S57" s="7">
        <f t="shared" si="12"/>
        <v>19145143.35135188</v>
      </c>
      <c r="T57" s="7">
        <f t="shared" si="13"/>
        <v>619389.02330607572</v>
      </c>
      <c r="U57" s="7">
        <f t="shared" si="6"/>
        <v>311386.43977380008</v>
      </c>
      <c r="V57" s="7">
        <f t="shared" si="7"/>
        <v>133742510.89477012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8"/>
        <v>1727458.5866347391</v>
      </c>
      <c r="P58" s="7">
        <f t="shared" si="9"/>
        <v>11302044908.024033</v>
      </c>
      <c r="Q58" s="7">
        <f t="shared" si="10"/>
        <v>36752000.611831367</v>
      </c>
      <c r="R58" s="7">
        <f t="shared" si="11"/>
        <v>3968448.0088108294</v>
      </c>
      <c r="S58" s="7">
        <f t="shared" si="12"/>
        <v>32173705.993857633</v>
      </c>
      <c r="T58" s="7">
        <f t="shared" si="13"/>
        <v>1040892.7196810541</v>
      </c>
      <c r="U58" s="7">
        <f t="shared" si="6"/>
        <v>523289.67090491258</v>
      </c>
      <c r="V58" s="7">
        <f t="shared" si="7"/>
        <v>224756333.52229723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8"/>
        <v>2010046.7049356031</v>
      </c>
      <c r="P59" s="7">
        <f t="shared" si="9"/>
        <v>16421728849.556387</v>
      </c>
      <c r="Q59" s="7">
        <f t="shared" si="10"/>
        <v>53400193.826671153</v>
      </c>
      <c r="R59" s="7">
        <f t="shared" si="11"/>
        <v>5766104.9557488468</v>
      </c>
      <c r="S59" s="7">
        <f t="shared" si="12"/>
        <v>46747989.431662023</v>
      </c>
      <c r="T59" s="7">
        <f t="shared" si="13"/>
        <v>1512404.0068133154</v>
      </c>
      <c r="U59" s="7">
        <f t="shared" si="6"/>
        <v>760333.29855848756</v>
      </c>
      <c r="V59" s="7">
        <f t="shared" si="7"/>
        <v>326568120.75691122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8"/>
        <v>1503609.7302949873</v>
      </c>
      <c r="P60" s="7">
        <f t="shared" si="9"/>
        <v>4643015025.0806952</v>
      </c>
      <c r="Q60" s="7">
        <f t="shared" si="10"/>
        <v>15098160.769239184</v>
      </c>
      <c r="R60" s="7">
        <f t="shared" si="11"/>
        <v>1630285.8359798924</v>
      </c>
      <c r="S60" s="7">
        <f t="shared" si="12"/>
        <v>13217342.6630037</v>
      </c>
      <c r="T60" s="7">
        <f t="shared" si="13"/>
        <v>427611.1603082621</v>
      </c>
      <c r="U60" s="7">
        <f t="shared" si="6"/>
        <v>214973.64629617473</v>
      </c>
      <c r="V60" s="7">
        <f t="shared" si="7"/>
        <v>92332586.007085681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8"/>
        <v>0</v>
      </c>
      <c r="P61" s="7">
        <f t="shared" si="9"/>
        <v>0</v>
      </c>
      <c r="Q61" s="7">
        <f t="shared" si="10"/>
        <v>0</v>
      </c>
      <c r="R61" s="7">
        <f t="shared" si="11"/>
        <v>0</v>
      </c>
      <c r="S61" s="7">
        <f t="shared" si="12"/>
        <v>0</v>
      </c>
      <c r="T61" s="7">
        <f t="shared" si="13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8"/>
        <v>0</v>
      </c>
      <c r="P62" s="7">
        <f t="shared" si="9"/>
        <v>0</v>
      </c>
      <c r="Q62" s="7">
        <f t="shared" si="10"/>
        <v>0</v>
      </c>
      <c r="R62" s="7">
        <f t="shared" si="11"/>
        <v>0</v>
      </c>
      <c r="S62" s="7">
        <f t="shared" si="12"/>
        <v>0</v>
      </c>
      <c r="T62" s="7">
        <f t="shared" si="13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8"/>
        <v>0</v>
      </c>
      <c r="P63" s="7">
        <f t="shared" si="9"/>
        <v>0</v>
      </c>
      <c r="Q63" s="7">
        <f t="shared" si="10"/>
        <v>0</v>
      </c>
      <c r="R63" s="7">
        <f t="shared" si="11"/>
        <v>0</v>
      </c>
      <c r="S63" s="7">
        <f t="shared" si="12"/>
        <v>0</v>
      </c>
      <c r="T63" s="7">
        <f t="shared" si="13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8"/>
        <v>0</v>
      </c>
      <c r="P64" s="7">
        <f t="shared" si="9"/>
        <v>0</v>
      </c>
      <c r="Q64" s="7">
        <f t="shared" si="10"/>
        <v>0</v>
      </c>
      <c r="R64" s="7">
        <f t="shared" si="11"/>
        <v>0</v>
      </c>
      <c r="S64" s="7">
        <f t="shared" si="12"/>
        <v>0</v>
      </c>
      <c r="T64" s="7">
        <f t="shared" si="13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8"/>
        <v>501941.33256504557</v>
      </c>
      <c r="P65" s="7">
        <f t="shared" si="9"/>
        <v>571485059.18722916</v>
      </c>
      <c r="Q65" s="7">
        <f t="shared" si="10"/>
        <v>1858355.670661866</v>
      </c>
      <c r="R65" s="7">
        <f t="shared" si="11"/>
        <v>200663.57580888452</v>
      </c>
      <c r="S65" s="7">
        <f t="shared" si="12"/>
        <v>1626855.3543897434</v>
      </c>
      <c r="T65" s="7">
        <f t="shared" si="13"/>
        <v>52632.478666949755</v>
      </c>
      <c r="U65" s="7">
        <f t="shared" si="6"/>
        <v>26460.010642573503</v>
      </c>
      <c r="V65" s="7">
        <f t="shared" si="7"/>
        <v>11364747.495783132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ref="O66" si="14">N66*(1-$AD$3/100)</f>
        <v>728784.57507337094</v>
      </c>
      <c r="P66" s="7">
        <f t="shared" ref="P66:P82" si="15">$X$4*O66*L66*I66/1000</f>
        <v>774632982.69555163</v>
      </c>
      <c r="Q66" s="7">
        <f t="shared" ref="Q66:Q82" si="16">$Y$4*O66*L66*I66/1000</f>
        <v>2518952.2856841167</v>
      </c>
      <c r="R66" s="7">
        <f t="shared" ref="R66:R82" si="17">$Z$4*O66*L66*I66/1000</f>
        <v>271994.20483233663</v>
      </c>
      <c r="S66" s="7">
        <f t="shared" ref="S66:S82" si="18">$AA$4*O66*L66*I66/1000</f>
        <v>2205159.689349439</v>
      </c>
      <c r="T66" s="7">
        <f t="shared" ref="T66:T82" si="19">$AB$4*O66*L66*I66/1000</f>
        <v>71341.941982567223</v>
      </c>
      <c r="U66" s="7">
        <f t="shared" si="6"/>
        <v>35865.849223361103</v>
      </c>
      <c r="V66" s="7">
        <f t="shared" si="7"/>
        <v>15404616.636453653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20">N67*(1-$AD$3/100)</f>
        <v>862853.96046300686</v>
      </c>
      <c r="P67" s="7">
        <f t="shared" si="15"/>
        <v>1427148239.9455512</v>
      </c>
      <c r="Q67" s="7">
        <f t="shared" si="16"/>
        <v>4640802.0331272092</v>
      </c>
      <c r="R67" s="7">
        <f t="shared" si="17"/>
        <v>501109.63433430373</v>
      </c>
      <c r="S67" s="7">
        <f t="shared" si="18"/>
        <v>4062684.961467498</v>
      </c>
      <c r="T67" s="7">
        <f t="shared" si="19"/>
        <v>131437.11823426737</v>
      </c>
      <c r="U67" s="7">
        <f t="shared" ref="U67:U82" si="21">L67*O67*I67*$AB$10*$AC$10/$AB$11</f>
        <v>66077.59382405426</v>
      </c>
      <c r="V67" s="7">
        <f t="shared" ref="V67:V82" si="22">L67*O67*I67*$AB$9*$AC$9/$AB$11</f>
        <v>28380758.386053987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20"/>
        <v>851609.10001708101</v>
      </c>
      <c r="P68" s="7">
        <f t="shared" si="15"/>
        <v>1563611315.2524457</v>
      </c>
      <c r="Q68" s="7">
        <f t="shared" si="16"/>
        <v>5084552.7939838311</v>
      </c>
      <c r="R68" s="7">
        <f t="shared" si="17"/>
        <v>549025.44283488486</v>
      </c>
      <c r="S68" s="7">
        <f t="shared" si="18"/>
        <v>4451156.5079594571</v>
      </c>
      <c r="T68" s="7">
        <f t="shared" si="19"/>
        <v>144005.05817329459</v>
      </c>
      <c r="U68" s="7">
        <f t="shared" si="21"/>
        <v>72395.894481072435</v>
      </c>
      <c r="V68" s="7">
        <f t="shared" si="22"/>
        <v>31094509.810398396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20"/>
        <v>545658.19190595893</v>
      </c>
      <c r="P69" s="7">
        <f t="shared" si="15"/>
        <v>702555387.90271425</v>
      </c>
      <c r="Q69" s="7">
        <f t="shared" si="16"/>
        <v>2284570.2929134979</v>
      </c>
      <c r="R69" s="7">
        <f t="shared" si="17"/>
        <v>246685.84781701147</v>
      </c>
      <c r="S69" s="7">
        <f t="shared" si="18"/>
        <v>1999975.2857763516</v>
      </c>
      <c r="T69" s="7">
        <f t="shared" si="19"/>
        <v>64703.758867693839</v>
      </c>
      <c r="U69" s="7">
        <f t="shared" si="21"/>
        <v>32528.624750647894</v>
      </c>
      <c r="V69" s="7">
        <f t="shared" si="22"/>
        <v>13971256.915573172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20"/>
        <v>0</v>
      </c>
      <c r="P70" s="7">
        <f t="shared" si="15"/>
        <v>0</v>
      </c>
      <c r="Q70" s="7">
        <f t="shared" si="16"/>
        <v>0</v>
      </c>
      <c r="R70" s="7">
        <f t="shared" si="17"/>
        <v>0</v>
      </c>
      <c r="S70" s="7">
        <f t="shared" si="18"/>
        <v>0</v>
      </c>
      <c r="T70" s="7">
        <f t="shared" si="19"/>
        <v>0</v>
      </c>
      <c r="U70" s="7">
        <f t="shared" si="21"/>
        <v>0</v>
      </c>
      <c r="V70" s="7">
        <f t="shared" si="22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20"/>
        <v>0</v>
      </c>
      <c r="P71" s="7">
        <f t="shared" si="15"/>
        <v>0</v>
      </c>
      <c r="Q71" s="7">
        <f t="shared" si="16"/>
        <v>0</v>
      </c>
      <c r="R71" s="7">
        <f t="shared" si="17"/>
        <v>0</v>
      </c>
      <c r="S71" s="7">
        <f t="shared" si="18"/>
        <v>0</v>
      </c>
      <c r="T71" s="7">
        <f t="shared" si="19"/>
        <v>0</v>
      </c>
      <c r="U71" s="7">
        <f t="shared" si="21"/>
        <v>0</v>
      </c>
      <c r="V71" s="7">
        <f t="shared" si="22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20"/>
        <v>0</v>
      </c>
      <c r="P72" s="7">
        <f t="shared" si="15"/>
        <v>0</v>
      </c>
      <c r="Q72" s="7">
        <f t="shared" si="16"/>
        <v>0</v>
      </c>
      <c r="R72" s="7">
        <f t="shared" si="17"/>
        <v>0</v>
      </c>
      <c r="S72" s="7">
        <f t="shared" si="18"/>
        <v>0</v>
      </c>
      <c r="T72" s="7">
        <f t="shared" si="19"/>
        <v>0</v>
      </c>
      <c r="U72" s="7">
        <f t="shared" si="21"/>
        <v>0</v>
      </c>
      <c r="V72" s="7">
        <f t="shared" si="22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15"/>
        <v>0</v>
      </c>
      <c r="Q73" s="7">
        <f t="shared" si="16"/>
        <v>0</v>
      </c>
      <c r="R73" s="7">
        <f t="shared" si="17"/>
        <v>0</v>
      </c>
      <c r="S73" s="7">
        <f t="shared" si="18"/>
        <v>0</v>
      </c>
      <c r="T73" s="7">
        <f t="shared" si="19"/>
        <v>0</v>
      </c>
      <c r="U73" s="7">
        <f t="shared" si="21"/>
        <v>0</v>
      </c>
      <c r="V73" s="7">
        <f t="shared" si="22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23">N74*(1-$AD$3/100)</f>
        <v>410241.96921280556</v>
      </c>
      <c r="P74" s="7">
        <f t="shared" si="15"/>
        <v>19371219.831780557</v>
      </c>
      <c r="Q74" s="7">
        <f t="shared" si="16"/>
        <v>62991.351468093548</v>
      </c>
      <c r="R74" s="7">
        <f t="shared" si="17"/>
        <v>6801.749541367416</v>
      </c>
      <c r="S74" s="7">
        <f t="shared" si="18"/>
        <v>55144.351016302528</v>
      </c>
      <c r="T74" s="7">
        <f t="shared" si="19"/>
        <v>1784.0454411861695</v>
      </c>
      <c r="U74" s="7">
        <f t="shared" si="21"/>
        <v>896.89603370823977</v>
      </c>
      <c r="V74" s="7">
        <f t="shared" si="22"/>
        <v>385222.70798573532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23"/>
        <v>500764.36746284587</v>
      </c>
      <c r="P75" s="7">
        <f t="shared" si="15"/>
        <v>167776902.95742062</v>
      </c>
      <c r="Q75" s="7">
        <f t="shared" si="16"/>
        <v>545577.09603193705</v>
      </c>
      <c r="R75" s="7">
        <f t="shared" si="17"/>
        <v>58910.924694089692</v>
      </c>
      <c r="S75" s="7">
        <f t="shared" si="18"/>
        <v>477613.10384456621</v>
      </c>
      <c r="T75" s="7">
        <f t="shared" si="19"/>
        <v>15451.872492121092</v>
      </c>
      <c r="U75" s="7">
        <f t="shared" si="21"/>
        <v>7768.1447073088721</v>
      </c>
      <c r="V75" s="7">
        <f t="shared" si="22"/>
        <v>3336468.9191479133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23"/>
        <v>588802.40060326096</v>
      </c>
      <c r="P76" s="7">
        <f t="shared" si="15"/>
        <v>86360150.150579512</v>
      </c>
      <c r="Q76" s="7">
        <f t="shared" si="16"/>
        <v>280826.02015840425</v>
      </c>
      <c r="R76" s="7">
        <f t="shared" si="17"/>
        <v>30323.341368282483</v>
      </c>
      <c r="S76" s="7">
        <f t="shared" si="18"/>
        <v>245842.77474932827</v>
      </c>
      <c r="T76" s="7">
        <f t="shared" si="19"/>
        <v>7953.5740915771057</v>
      </c>
      <c r="U76" s="7">
        <f t="shared" si="21"/>
        <v>3998.5130938129073</v>
      </c>
      <c r="V76" s="7">
        <f t="shared" si="22"/>
        <v>1717387.5053795748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23"/>
        <v>0</v>
      </c>
      <c r="P77" s="7">
        <f t="shared" si="15"/>
        <v>0</v>
      </c>
      <c r="Q77" s="7">
        <f t="shared" si="16"/>
        <v>0</v>
      </c>
      <c r="R77" s="7">
        <f t="shared" si="17"/>
        <v>0</v>
      </c>
      <c r="S77" s="7">
        <f t="shared" si="18"/>
        <v>0</v>
      </c>
      <c r="T77" s="7">
        <f t="shared" si="19"/>
        <v>0</v>
      </c>
      <c r="U77" s="7">
        <f t="shared" si="21"/>
        <v>0</v>
      </c>
      <c r="V77" s="7">
        <f t="shared" si="22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23"/>
        <v>0</v>
      </c>
      <c r="P78" s="7">
        <f t="shared" si="15"/>
        <v>0</v>
      </c>
      <c r="Q78" s="7">
        <f t="shared" si="16"/>
        <v>0</v>
      </c>
      <c r="R78" s="7">
        <f t="shared" si="17"/>
        <v>0</v>
      </c>
      <c r="S78" s="7">
        <f t="shared" si="18"/>
        <v>0</v>
      </c>
      <c r="T78" s="7">
        <f t="shared" si="19"/>
        <v>0</v>
      </c>
      <c r="U78" s="7">
        <f t="shared" si="21"/>
        <v>0</v>
      </c>
      <c r="V78" s="7">
        <f t="shared" si="22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23"/>
        <v>0</v>
      </c>
      <c r="P79" s="7">
        <f t="shared" si="15"/>
        <v>0</v>
      </c>
      <c r="Q79" s="7">
        <f t="shared" si="16"/>
        <v>0</v>
      </c>
      <c r="R79" s="7">
        <f t="shared" si="17"/>
        <v>0</v>
      </c>
      <c r="S79" s="7">
        <f t="shared" si="18"/>
        <v>0</v>
      </c>
      <c r="T79" s="7">
        <f t="shared" si="19"/>
        <v>0</v>
      </c>
      <c r="U79" s="7">
        <f t="shared" si="21"/>
        <v>0</v>
      </c>
      <c r="V79" s="7">
        <f t="shared" si="22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23"/>
        <v>0</v>
      </c>
      <c r="P80" s="7">
        <f t="shared" si="15"/>
        <v>0</v>
      </c>
      <c r="Q80" s="7">
        <f t="shared" si="16"/>
        <v>0</v>
      </c>
      <c r="R80" s="7">
        <f t="shared" si="17"/>
        <v>0</v>
      </c>
      <c r="S80" s="7">
        <f t="shared" si="18"/>
        <v>0</v>
      </c>
      <c r="T80" s="7">
        <f t="shared" si="19"/>
        <v>0</v>
      </c>
      <c r="U80" s="7">
        <f t="shared" si="21"/>
        <v>0</v>
      </c>
      <c r="V80" s="7">
        <f t="shared" si="22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23"/>
        <v>0</v>
      </c>
      <c r="P81" s="7">
        <f t="shared" si="15"/>
        <v>0</v>
      </c>
      <c r="Q81" s="7">
        <f t="shared" si="16"/>
        <v>0</v>
      </c>
      <c r="R81" s="7">
        <f t="shared" si="17"/>
        <v>0</v>
      </c>
      <c r="S81" s="7">
        <f t="shared" si="18"/>
        <v>0</v>
      </c>
      <c r="T81" s="7">
        <f t="shared" si="19"/>
        <v>0</v>
      </c>
      <c r="U81" s="7">
        <f t="shared" si="21"/>
        <v>0</v>
      </c>
      <c r="V81" s="7">
        <f t="shared" si="22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23"/>
        <v>0</v>
      </c>
      <c r="P82" s="7">
        <f t="shared" si="15"/>
        <v>0</v>
      </c>
      <c r="Q82" s="7">
        <f t="shared" si="16"/>
        <v>0</v>
      </c>
      <c r="R82" s="7">
        <f t="shared" si="17"/>
        <v>0</v>
      </c>
      <c r="S82" s="7">
        <f t="shared" si="18"/>
        <v>0</v>
      </c>
      <c r="T82" s="7">
        <f t="shared" si="19"/>
        <v>0</v>
      </c>
      <c r="U82" s="7">
        <f t="shared" si="21"/>
        <v>0</v>
      </c>
      <c r="V82" s="7">
        <f t="shared" si="22"/>
        <v>0</v>
      </c>
    </row>
    <row r="83" spans="1:22" x14ac:dyDescent="0.15">
      <c r="M83" s="4"/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A04E-4FCC-D542-831B-D8D9D99F9BB9}">
  <sheetPr>
    <outlinePr summaryBelow="0" summaryRight="0"/>
  </sheetPr>
  <dimension ref="A1:AE82"/>
  <sheetViews>
    <sheetView topLeftCell="P1" zoomScale="75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5" width="17.832031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7.83203125" customWidth="1"/>
  </cols>
  <sheetData>
    <row r="1" spans="1:31" ht="64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82</v>
      </c>
      <c r="Y1" s="8"/>
      <c r="Z1" s="9"/>
      <c r="AD1" s="8" t="s">
        <v>78</v>
      </c>
      <c r="AE1" s="8"/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>N2*(1-$AD$3/100)</f>
        <v>2595532.7106097639</v>
      </c>
      <c r="P2" s="7">
        <f>$X$4*O2*L2*I2/1000</f>
        <v>3307296256.6252851</v>
      </c>
      <c r="Q2" s="7">
        <f>$Y$4*O2*L2*I2/1000</f>
        <v>10678369.388987161</v>
      </c>
      <c r="R2" s="7">
        <f t="shared" ref="R2:R33" si="0">$Z$4*O2*L2*I2/1000</f>
        <v>1151253.6245615201</v>
      </c>
      <c r="S2" s="7">
        <f t="shared" ref="S2:S33" si="1">$AA$4*O2*L2*I2/1000</f>
        <v>9436588.7937725112</v>
      </c>
      <c r="T2" s="7">
        <f t="shared" ref="T2:T33" si="2">$AB$4*O2*L2*I2/1000</f>
        <v>304413.24168123916</v>
      </c>
      <c r="U2" s="7">
        <f>L2*O2*I2*$AB$10*$AC$10/$AB$11</f>
        <v>160866.68496572247</v>
      </c>
      <c r="V2" s="7">
        <f>L2*O2*I2*$AB$9*$AC$9/$AB$11</f>
        <v>65340204.992422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ref="O3:O66" si="3">N3*(1-$AD$3/100)</f>
        <v>2235597.9197449028</v>
      </c>
      <c r="P3" s="7">
        <f t="shared" ref="P3:P66" si="4">$X$4*O3*L3*I3/1000</f>
        <v>7208458301.4197254</v>
      </c>
      <c r="Q3" s="7">
        <f t="shared" ref="Q3:Q66" si="5">$Y$4*O3*L3*I3/1000</f>
        <v>23274171.557347722</v>
      </c>
      <c r="R3" s="7">
        <f t="shared" si="0"/>
        <v>2509229.0206496264</v>
      </c>
      <c r="S3" s="7">
        <f t="shared" si="1"/>
        <v>20567633.362535153</v>
      </c>
      <c r="T3" s="7">
        <f t="shared" si="2"/>
        <v>663487.63122245972</v>
      </c>
      <c r="U3" s="7">
        <f t="shared" ref="U3:U66" si="6">L3*O3*I3*$AB$10*$AC$10/$AB$11</f>
        <v>350618.96506552253</v>
      </c>
      <c r="V3" s="7">
        <f t="shared" ref="V3:V66" si="7">L3*O3*I3*$AB$9*$AC$9/$AB$11</f>
        <v>142413048.77074865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31">
        <v>9.5059517200000005</v>
      </c>
      <c r="AE3" s="32"/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3"/>
        <v>3366514.8493226864</v>
      </c>
      <c r="P4" s="7">
        <f t="shared" si="4"/>
        <v>9380807429.7606411</v>
      </c>
      <c r="Q4" s="7">
        <f t="shared" si="5"/>
        <v>30288102.162384771</v>
      </c>
      <c r="R4" s="7">
        <f t="shared" si="0"/>
        <v>3265413.1099357321</v>
      </c>
      <c r="S4" s="7">
        <f t="shared" si="1"/>
        <v>26765918.562900238</v>
      </c>
      <c r="T4" s="7">
        <f t="shared" si="2"/>
        <v>863437.01250239508</v>
      </c>
      <c r="U4" s="7">
        <f t="shared" si="6"/>
        <v>456281.89204532746</v>
      </c>
      <c r="V4" s="7">
        <f t="shared" si="7"/>
        <v>185330805.85905367</v>
      </c>
      <c r="W4" s="10"/>
      <c r="X4" s="19">
        <v>218.86199999999999</v>
      </c>
      <c r="Y4" s="20">
        <v>0.70664648699999999</v>
      </c>
      <c r="Z4" s="20">
        <v>7.6184790000000002E-2</v>
      </c>
      <c r="AA4" s="21">
        <v>0.62447102899999996</v>
      </c>
      <c r="AB4" s="34">
        <v>2.0144700000000001E-2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3"/>
        <v>3477167.970669827</v>
      </c>
      <c r="P5" s="7">
        <f t="shared" si="4"/>
        <v>9433564670.4752808</v>
      </c>
      <c r="Q5" s="7">
        <f t="shared" si="5"/>
        <v>30458441.09200624</v>
      </c>
      <c r="R5" s="7">
        <f t="shared" si="0"/>
        <v>3283777.6469719666</v>
      </c>
      <c r="S5" s="7">
        <f t="shared" si="1"/>
        <v>26916448.889755845</v>
      </c>
      <c r="T5" s="7">
        <f t="shared" si="2"/>
        <v>868292.94357779541</v>
      </c>
      <c r="U5" s="7">
        <f t="shared" si="6"/>
        <v>458848.00096426753</v>
      </c>
      <c r="V5" s="7">
        <f t="shared" si="7"/>
        <v>186373098.00818419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3"/>
        <v>3409175.8405305301</v>
      </c>
      <c r="P6" s="7">
        <f t="shared" si="4"/>
        <v>2038285116.7677157</v>
      </c>
      <c r="Q6" s="7">
        <f t="shared" si="5"/>
        <v>6581073.9976254031</v>
      </c>
      <c r="R6" s="7">
        <f t="shared" si="0"/>
        <v>709517.06363404298</v>
      </c>
      <c r="S6" s="7">
        <f t="shared" si="1"/>
        <v>5815765.2048474411</v>
      </c>
      <c r="T6" s="7">
        <f t="shared" si="2"/>
        <v>187609.73669138821</v>
      </c>
      <c r="U6" s="7">
        <f t="shared" si="6"/>
        <v>99142.061764968472</v>
      </c>
      <c r="V6" s="7">
        <f t="shared" si="7"/>
        <v>40269137.394574456</v>
      </c>
      <c r="W6" s="10"/>
      <c r="X6" s="10"/>
      <c r="Y6" s="10"/>
      <c r="AA6" s="5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3"/>
        <v>1969830.9090304256</v>
      </c>
      <c r="P7" s="7">
        <f>$X$4*O7*L7*I7/1000</f>
        <v>3399241563.5770559</v>
      </c>
      <c r="Q7" s="7">
        <f t="shared" si="5"/>
        <v>10975236.036251675</v>
      </c>
      <c r="R7" s="7">
        <f t="shared" si="0"/>
        <v>1183259.3354734476</v>
      </c>
      <c r="S7" s="7">
        <f t="shared" si="1"/>
        <v>9698933.0127045028</v>
      </c>
      <c r="T7" s="7">
        <f t="shared" si="2"/>
        <v>312876.15723967948</v>
      </c>
      <c r="U7" s="7">
        <f t="shared" si="6"/>
        <v>165338.89899791195</v>
      </c>
      <c r="V7" s="7">
        <f t="shared" si="7"/>
        <v>67156711.509576336</v>
      </c>
      <c r="W7" s="10"/>
      <c r="X7" s="10"/>
      <c r="Y7" s="10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>N8*(1-$AD$3/100)</f>
        <v>1076120.9032799453</v>
      </c>
      <c r="P8" s="7">
        <f t="shared" si="4"/>
        <v>2884166533.6535931</v>
      </c>
      <c r="Q8" s="7">
        <f t="shared" si="5"/>
        <v>9312197.4071756583</v>
      </c>
      <c r="R8" s="7">
        <f t="shared" si="0"/>
        <v>1003964.2408980406</v>
      </c>
      <c r="S8" s="7">
        <f t="shared" si="1"/>
        <v>8229288.0585849648</v>
      </c>
      <c r="T8" s="7">
        <f t="shared" si="2"/>
        <v>265467.14171711646</v>
      </c>
      <c r="U8" s="7">
        <f t="shared" si="6"/>
        <v>140285.6814621611</v>
      </c>
      <c r="V8" s="7">
        <f t="shared" si="7"/>
        <v>56980692.964440569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3"/>
        <v>0</v>
      </c>
      <c r="P9" s="7">
        <f t="shared" si="4"/>
        <v>0</v>
      </c>
      <c r="Q9" s="7">
        <f t="shared" si="5"/>
        <v>0</v>
      </c>
      <c r="R9" s="7">
        <f t="shared" si="0"/>
        <v>0</v>
      </c>
      <c r="S9" s="7">
        <f t="shared" si="1"/>
        <v>0</v>
      </c>
      <c r="T9" s="7">
        <f t="shared" si="2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1384.0075000000002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3"/>
        <v>0</v>
      </c>
      <c r="P10" s="7">
        <f t="shared" si="4"/>
        <v>0</v>
      </c>
      <c r="Q10" s="7">
        <f t="shared" si="5"/>
        <v>0</v>
      </c>
      <c r="R10" s="7">
        <f t="shared" si="0"/>
        <v>0</v>
      </c>
      <c r="S10" s="7">
        <f t="shared" si="1"/>
        <v>0</v>
      </c>
      <c r="T10" s="7">
        <f t="shared" si="2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3"/>
        <v>2701728.0171592012</v>
      </c>
      <c r="P11" s="7">
        <f t="shared" si="4"/>
        <v>10464005671.186785</v>
      </c>
      <c r="Q11" s="7">
        <f t="shared" si="5"/>
        <v>33785457.719897553</v>
      </c>
      <c r="R11" s="7">
        <f t="shared" si="0"/>
        <v>3642469.1112124273</v>
      </c>
      <c r="S11" s="7">
        <f t="shared" si="1"/>
        <v>29856568.929041341</v>
      </c>
      <c r="T11" s="7">
        <f t="shared" si="2"/>
        <v>963137.75367289176</v>
      </c>
      <c r="U11" s="7">
        <f t="shared" si="6"/>
        <v>508968.58738139231</v>
      </c>
      <c r="V11" s="7">
        <f t="shared" si="7"/>
        <v>206730883.03703064</v>
      </c>
      <c r="W11" s="10"/>
      <c r="X11" s="10"/>
      <c r="Y11" s="10"/>
      <c r="Z11" s="55" t="s">
        <v>95</v>
      </c>
      <c r="AA11" s="56"/>
      <c r="AB11" s="45">
        <v>432110.13750000001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3"/>
        <v>2994014.1651565153</v>
      </c>
      <c r="P12" s="7">
        <f t="shared" si="4"/>
        <v>12003691215.518206</v>
      </c>
      <c r="Q12" s="7">
        <f t="shared" si="5"/>
        <v>38756687.905980475</v>
      </c>
      <c r="R12" s="7">
        <f t="shared" si="0"/>
        <v>4178426.1063094521</v>
      </c>
      <c r="S12" s="7">
        <f t="shared" si="1"/>
        <v>34249698.006748147</v>
      </c>
      <c r="T12" s="7">
        <f t="shared" si="2"/>
        <v>1104854.9242410725</v>
      </c>
      <c r="U12" s="7">
        <f t="shared" si="6"/>
        <v>583858.79684178473</v>
      </c>
      <c r="V12" s="7">
        <f t="shared" si="7"/>
        <v>237149497.30206716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3"/>
        <v>3437778.7598805656</v>
      </c>
      <c r="P13" s="7">
        <f t="shared" si="4"/>
        <v>22105168091.219662</v>
      </c>
      <c r="Q13" s="7">
        <f t="shared" si="5"/>
        <v>71371637.726991743</v>
      </c>
      <c r="R13" s="7">
        <f t="shared" si="0"/>
        <v>7694700.7198338248</v>
      </c>
      <c r="S13" s="7">
        <f t="shared" si="1"/>
        <v>63071876.635240033</v>
      </c>
      <c r="T13" s="7">
        <f t="shared" si="2"/>
        <v>2034624.4649468279</v>
      </c>
      <c r="U13" s="7">
        <f t="shared" si="6"/>
        <v>1075194.0060770509</v>
      </c>
      <c r="V13" s="7">
        <f t="shared" si="7"/>
        <v>436718123.32471174</v>
      </c>
      <c r="W13" s="10"/>
      <c r="X13" s="10"/>
      <c r="Y13" s="10"/>
      <c r="AA13" s="11"/>
      <c r="AB13" s="11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3"/>
        <v>3633293.1879925546</v>
      </c>
      <c r="P14" s="7">
        <f t="shared" si="4"/>
        <v>24688876968.892841</v>
      </c>
      <c r="Q14" s="7">
        <f t="shared" si="5"/>
        <v>79713738.237077862</v>
      </c>
      <c r="R14" s="7">
        <f t="shared" si="0"/>
        <v>8594077.1226203628</v>
      </c>
      <c r="S14" s="7">
        <f t="shared" si="1"/>
        <v>70443879.730692908</v>
      </c>
      <c r="T14" s="7">
        <f t="shared" si="2"/>
        <v>2272436.603317413</v>
      </c>
      <c r="U14" s="7">
        <f t="shared" si="6"/>
        <v>1200865.4457719929</v>
      </c>
      <c r="V14" s="7">
        <f t="shared" si="7"/>
        <v>487762860.35718054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3"/>
        <v>3058369.6612103232</v>
      </c>
      <c r="P15" s="7">
        <f t="shared" si="4"/>
        <v>21039834576.523609</v>
      </c>
      <c r="Q15" s="7">
        <f t="shared" si="5"/>
        <v>67931962.563448846</v>
      </c>
      <c r="R15" s="7">
        <f t="shared" si="0"/>
        <v>7323863.3424129831</v>
      </c>
      <c r="S15" s="7">
        <f t="shared" si="1"/>
        <v>60032199.047762871</v>
      </c>
      <c r="T15" s="7">
        <f t="shared" si="2"/>
        <v>1936568.0455889797</v>
      </c>
      <c r="U15" s="7">
        <f t="shared" si="6"/>
        <v>1023376.2499420426</v>
      </c>
      <c r="V15" s="7">
        <f t="shared" si="7"/>
        <v>415670988.49483556</v>
      </c>
      <c r="W15" s="10"/>
      <c r="X15" s="57">
        <f>SUM(P2:P82)/1000</f>
        <v>557615152.36922729</v>
      </c>
      <c r="Y15" s="58"/>
      <c r="Z15" s="57">
        <f>100*(caso_base!W15-X15)/caso_base!W15</f>
        <v>8.502758850420209</v>
      </c>
      <c r="AA15" s="58"/>
      <c r="AC15" s="61">
        <f>SUM(U2:V82)*AD16/1000</f>
        <v>1325229.573512831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3"/>
        <v>2713770.5165650314</v>
      </c>
      <c r="P16" s="7">
        <f t="shared" si="4"/>
        <v>17578190292.554173</v>
      </c>
      <c r="Q16" s="7">
        <f t="shared" si="5"/>
        <v>56755244.939966321</v>
      </c>
      <c r="R16" s="7">
        <f t="shared" si="0"/>
        <v>6118881.9256804679</v>
      </c>
      <c r="S16" s="7">
        <f t="shared" si="1"/>
        <v>50155214.609887131</v>
      </c>
      <c r="T16" s="7">
        <f t="shared" si="2"/>
        <v>1617948.1590518961</v>
      </c>
      <c r="U16" s="7">
        <f t="shared" si="6"/>
        <v>855002.0864914055</v>
      </c>
      <c r="V16" s="7">
        <f t="shared" si="7"/>
        <v>347281425.06449312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3"/>
        <v>1682605.2961900388</v>
      </c>
      <c r="P17" s="7">
        <f t="shared" si="4"/>
        <v>4141321067.8441577</v>
      </c>
      <c r="Q17" s="7">
        <f t="shared" si="5"/>
        <v>13371211.010276625</v>
      </c>
      <c r="R17" s="7">
        <f t="shared" si="0"/>
        <v>1441573.5754780772</v>
      </c>
      <c r="S17" s="7">
        <f t="shared" si="1"/>
        <v>11816281.623379206</v>
      </c>
      <c r="T17" s="7">
        <f t="shared" si="2"/>
        <v>381179.32996774319</v>
      </c>
      <c r="U17" s="7">
        <f t="shared" si="6"/>
        <v>201433.600098038</v>
      </c>
      <c r="V17" s="7">
        <f t="shared" si="7"/>
        <v>81817516.943125069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3"/>
        <v>1070546.7586452288</v>
      </c>
      <c r="P18" s="7">
        <f t="shared" si="4"/>
        <v>812911762.18021369</v>
      </c>
      <c r="Q18" s="7">
        <f t="shared" si="5"/>
        <v>2624673.2689348883</v>
      </c>
      <c r="R18" s="7">
        <f t="shared" si="0"/>
        <v>282970.60197855055</v>
      </c>
      <c r="S18" s="7">
        <f t="shared" si="1"/>
        <v>2319451.7303820732</v>
      </c>
      <c r="T18" s="7">
        <f t="shared" si="2"/>
        <v>74822.781367216579</v>
      </c>
      <c r="U18" s="7">
        <f t="shared" si="6"/>
        <v>39539.977735472348</v>
      </c>
      <c r="V18" s="7">
        <f t="shared" si="7"/>
        <v>16060194.509398067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3"/>
        <v>0</v>
      </c>
      <c r="P19" s="7">
        <f t="shared" si="4"/>
        <v>0</v>
      </c>
      <c r="Q19" s="7">
        <f t="shared" si="5"/>
        <v>0</v>
      </c>
      <c r="R19" s="7">
        <f t="shared" si="0"/>
        <v>0</v>
      </c>
      <c r="S19" s="7">
        <f t="shared" si="1"/>
        <v>0</v>
      </c>
      <c r="T19" s="7">
        <f t="shared" si="2"/>
        <v>0</v>
      </c>
      <c r="U19" s="7">
        <f t="shared" si="6"/>
        <v>0</v>
      </c>
      <c r="V19" s="7">
        <f t="shared" si="7"/>
        <v>0</v>
      </c>
      <c r="W19" s="10"/>
      <c r="X19" s="59" t="s">
        <v>103</v>
      </c>
      <c r="Y19" s="60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3"/>
        <v>2880149.2507970529</v>
      </c>
      <c r="P20" s="7">
        <f t="shared" si="4"/>
        <v>12180385458.941895</v>
      </c>
      <c r="Q20" s="7">
        <f t="shared" si="5"/>
        <v>39327186.057274327</v>
      </c>
      <c r="R20" s="7">
        <f t="shared" si="0"/>
        <v>4239932.5068241274</v>
      </c>
      <c r="S20" s="7">
        <f t="shared" si="1"/>
        <v>34753853.300993696</v>
      </c>
      <c r="T20" s="7">
        <f t="shared" si="2"/>
        <v>1121118.3803252589</v>
      </c>
      <c r="U20" s="7">
        <f t="shared" si="6"/>
        <v>592453.19389199023</v>
      </c>
      <c r="V20" s="7">
        <f t="shared" si="7"/>
        <v>240640336.09921369</v>
      </c>
      <c r="W20" s="10"/>
      <c r="X20" s="57">
        <f>100*AC15/(AC15+X15)</f>
        <v>0.23709676672611435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3"/>
        <v>3271683.9749200358</v>
      </c>
      <c r="P21" s="7">
        <f t="shared" si="4"/>
        <v>18563840499.223614</v>
      </c>
      <c r="Q21" s="7">
        <f t="shared" si="5"/>
        <v>59937644.150216542</v>
      </c>
      <c r="R21" s="7">
        <f t="shared" si="0"/>
        <v>6461981.9339439748</v>
      </c>
      <c r="S21" s="7">
        <f t="shared" si="1"/>
        <v>52967534.696484745</v>
      </c>
      <c r="T21" s="7">
        <f t="shared" si="2"/>
        <v>1708670.2931742833</v>
      </c>
      <c r="U21" s="7">
        <f t="shared" si="6"/>
        <v>902944.051462056</v>
      </c>
      <c r="V21" s="7">
        <f t="shared" si="7"/>
        <v>366754306.10004932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3"/>
        <v>3007045.9173001233</v>
      </c>
      <c r="P22" s="7">
        <f t="shared" si="4"/>
        <v>17401948732.304455</v>
      </c>
      <c r="Q22" s="7">
        <f t="shared" si="5"/>
        <v>56186208.38079267</v>
      </c>
      <c r="R22" s="7">
        <f t="shared" si="0"/>
        <v>6057533.1019609673</v>
      </c>
      <c r="S22" s="7">
        <f t="shared" si="1"/>
        <v>49652350.94016964</v>
      </c>
      <c r="T22" s="7">
        <f t="shared" si="2"/>
        <v>1601726.3692539299</v>
      </c>
      <c r="U22" s="7">
        <f t="shared" si="6"/>
        <v>846429.70792272897</v>
      </c>
      <c r="V22" s="7">
        <f t="shared" si="7"/>
        <v>343799529.64861292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3"/>
        <v>2980851.0010298141</v>
      </c>
      <c r="P23" s="7">
        <f t="shared" si="4"/>
        <v>16932473681.441736</v>
      </c>
      <c r="Q23" s="7">
        <f t="shared" si="5"/>
        <v>54670399.809975043</v>
      </c>
      <c r="R23" s="7">
        <f t="shared" si="0"/>
        <v>5894111.1367033357</v>
      </c>
      <c r="S23" s="7">
        <f t="shared" si="1"/>
        <v>48312814.757085919</v>
      </c>
      <c r="T23" s="7">
        <f t="shared" si="2"/>
        <v>1558514.5094650483</v>
      </c>
      <c r="U23" s="7">
        <f t="shared" si="6"/>
        <v>823594.47054261551</v>
      </c>
      <c r="V23" s="7">
        <f t="shared" si="7"/>
        <v>334524401.66431242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3"/>
        <v>2560533.4479382355</v>
      </c>
      <c r="P24" s="7">
        <f t="shared" si="4"/>
        <v>15320809907.225149</v>
      </c>
      <c r="Q24" s="7">
        <f t="shared" si="5"/>
        <v>49466771.29394526</v>
      </c>
      <c r="R24" s="7">
        <f t="shared" si="0"/>
        <v>5333098.8724030098</v>
      </c>
      <c r="S24" s="7">
        <f t="shared" si="1"/>
        <v>43714312.799290337</v>
      </c>
      <c r="T24" s="7">
        <f t="shared" si="2"/>
        <v>1410172.2516383771</v>
      </c>
      <c r="U24" s="7">
        <f t="shared" si="6"/>
        <v>745203.24444117281</v>
      </c>
      <c r="V24" s="7">
        <f t="shared" si="7"/>
        <v>302683758.06450814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3"/>
        <v>2956850.195370404</v>
      </c>
      <c r="P25" s="7">
        <f t="shared" si="4"/>
        <v>20889563776.941582</v>
      </c>
      <c r="Q25" s="7">
        <f t="shared" si="5"/>
        <v>67446778.599931568</v>
      </c>
      <c r="R25" s="7">
        <f t="shared" si="0"/>
        <v>7271554.8132517356</v>
      </c>
      <c r="S25" s="7">
        <f t="shared" si="1"/>
        <v>59603436.810171865</v>
      </c>
      <c r="T25" s="7">
        <f t="shared" si="2"/>
        <v>1922736.6807273768</v>
      </c>
      <c r="U25" s="7">
        <f t="shared" si="6"/>
        <v>1016067.087562808</v>
      </c>
      <c r="V25" s="7">
        <f t="shared" si="7"/>
        <v>412702181.32208955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3"/>
        <v>1774131.8573185203</v>
      </c>
      <c r="P26" s="7">
        <f t="shared" si="4"/>
        <v>8521922102.5390739</v>
      </c>
      <c r="Q26" s="7">
        <f t="shared" si="5"/>
        <v>27514992.626618098</v>
      </c>
      <c r="R26" s="7">
        <f t="shared" si="0"/>
        <v>2966439.3351897448</v>
      </c>
      <c r="S26" s="7">
        <f t="shared" si="1"/>
        <v>24315292.122115392</v>
      </c>
      <c r="T26" s="7">
        <f t="shared" si="2"/>
        <v>784382.6894528009</v>
      </c>
      <c r="U26" s="7">
        <f t="shared" si="6"/>
        <v>414505.76295527263</v>
      </c>
      <c r="V26" s="7">
        <f t="shared" si="7"/>
        <v>168362340.08184379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3"/>
        <v>999360.1684222488</v>
      </c>
      <c r="P27" s="7">
        <f t="shared" si="4"/>
        <v>1182832354.1126933</v>
      </c>
      <c r="Q27" s="7">
        <f t="shared" si="5"/>
        <v>3819047.2889020238</v>
      </c>
      <c r="R27" s="7">
        <f t="shared" si="0"/>
        <v>411738.147797613</v>
      </c>
      <c r="S27" s="7">
        <f t="shared" si="1"/>
        <v>3374932.7763944673</v>
      </c>
      <c r="T27" s="7">
        <f t="shared" si="2"/>
        <v>108871.35694590186</v>
      </c>
      <c r="U27" s="7">
        <f t="shared" si="6"/>
        <v>57532.892402710757</v>
      </c>
      <c r="V27" s="7">
        <f t="shared" si="7"/>
        <v>23368486.670817468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3"/>
        <v>413981.38541349547</v>
      </c>
      <c r="P28" s="7">
        <f t="shared" si="4"/>
        <v>769486990.74760759</v>
      </c>
      <c r="Q28" s="7">
        <f t="shared" si="5"/>
        <v>2484466.3706079554</v>
      </c>
      <c r="R28" s="7">
        <f t="shared" si="0"/>
        <v>267854.65177983581</v>
      </c>
      <c r="S28" s="7">
        <f t="shared" si="1"/>
        <v>2195549.4006007072</v>
      </c>
      <c r="T28" s="7">
        <f t="shared" si="2"/>
        <v>70825.838119515174</v>
      </c>
      <c r="U28" s="7">
        <f t="shared" si="6"/>
        <v>37427.799544067879</v>
      </c>
      <c r="V28" s="7">
        <f t="shared" si="7"/>
        <v>15202278.179262349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3"/>
        <v>2439045.5880158572</v>
      </c>
      <c r="P29" s="7">
        <f t="shared" si="4"/>
        <v>10897415317.317392</v>
      </c>
      <c r="Q29" s="7">
        <f t="shared" si="5"/>
        <v>35184820.806546248</v>
      </c>
      <c r="R29" s="7">
        <f t="shared" si="0"/>
        <v>3793336.8857664135</v>
      </c>
      <c r="S29" s="7">
        <f t="shared" si="1"/>
        <v>31093200.997183394</v>
      </c>
      <c r="T29" s="7">
        <f t="shared" si="2"/>
        <v>1003030.0478966822</v>
      </c>
      <c r="U29" s="7">
        <f t="shared" si="6"/>
        <v>530049.60571034602</v>
      </c>
      <c r="V29" s="7">
        <f t="shared" si="7"/>
        <v>215293489.14379752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3"/>
        <v>2699318.3626735248</v>
      </c>
      <c r="P30" s="7">
        <f t="shared" si="4"/>
        <v>18690589140.786438</v>
      </c>
      <c r="Q30" s="7">
        <f t="shared" si="5"/>
        <v>60346881.396940015</v>
      </c>
      <c r="R30" s="7">
        <f t="shared" si="0"/>
        <v>6506102.5151332589</v>
      </c>
      <c r="S30" s="7">
        <f t="shared" si="1"/>
        <v>53329182.011327378</v>
      </c>
      <c r="T30" s="7">
        <f t="shared" si="2"/>
        <v>1720336.6096645403</v>
      </c>
      <c r="U30" s="7">
        <f t="shared" si="6"/>
        <v>909109.0975329288</v>
      </c>
      <c r="V30" s="7">
        <f t="shared" si="7"/>
        <v>369258400.55655146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3"/>
        <v>2941831.1770130768</v>
      </c>
      <c r="P31" s="7">
        <f t="shared" si="4"/>
        <v>15818177639.30736</v>
      </c>
      <c r="Q31" s="7">
        <f t="shared" si="5"/>
        <v>51072637.824558377</v>
      </c>
      <c r="R31" s="7">
        <f t="shared" si="0"/>
        <v>5506230.1433475297</v>
      </c>
      <c r="S31" s="7">
        <f t="shared" si="1"/>
        <v>45133434.160900727</v>
      </c>
      <c r="T31" s="7">
        <f t="shared" si="2"/>
        <v>1455951.4355646707</v>
      </c>
      <c r="U31" s="7">
        <f t="shared" si="6"/>
        <v>769395.18010726455</v>
      </c>
      <c r="V31" s="7">
        <f t="shared" si="7"/>
        <v>312509944.48665476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3"/>
        <v>2778459.2089079558</v>
      </c>
      <c r="P32" s="7">
        <f t="shared" si="4"/>
        <v>11682420006.656956</v>
      </c>
      <c r="Q32" s="7">
        <f t="shared" si="5"/>
        <v>37719389.649014696</v>
      </c>
      <c r="R32" s="7">
        <f t="shared" si="0"/>
        <v>4066593.1724052546</v>
      </c>
      <c r="S32" s="7">
        <f t="shared" si="1"/>
        <v>33333026.485946655</v>
      </c>
      <c r="T32" s="7">
        <f t="shared" si="2"/>
        <v>1075284.1804794911</v>
      </c>
      <c r="U32" s="7">
        <f t="shared" si="6"/>
        <v>568232.1851522791</v>
      </c>
      <c r="V32" s="7">
        <f t="shared" si="7"/>
        <v>230802340.88899851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>N33*(1-$AD$3/100)</f>
        <v>2731928.0610430641</v>
      </c>
      <c r="P33" s="7">
        <f t="shared" si="4"/>
        <v>12368454904.527897</v>
      </c>
      <c r="Q33" s="7">
        <f t="shared" si="5"/>
        <v>39934411.674491502</v>
      </c>
      <c r="R33" s="7">
        <f t="shared" si="0"/>
        <v>4305398.5594846439</v>
      </c>
      <c r="S33" s="7">
        <f t="shared" si="1"/>
        <v>35290465.048161089</v>
      </c>
      <c r="T33" s="7">
        <f t="shared" si="2"/>
        <v>1138428.8433590261</v>
      </c>
      <c r="U33" s="7">
        <f t="shared" si="6"/>
        <v>601600.88007043756</v>
      </c>
      <c r="V33" s="7">
        <f t="shared" si="7"/>
        <v>244355907.7244601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si="3"/>
        <v>3011466.3355797981</v>
      </c>
      <c r="P34" s="7">
        <f t="shared" si="4"/>
        <v>23529464999.892311</v>
      </c>
      <c r="Q34" s="7">
        <f t="shared" si="5"/>
        <v>75970309.067647025</v>
      </c>
      <c r="R34" s="7">
        <f t="shared" ref="R34:R65" si="8">$Z$4*O34*L34*I34/1000</f>
        <v>8190491.4961443562</v>
      </c>
      <c r="S34" s="7">
        <f t="shared" ref="S34:S65" si="9">$AA$4*O34*L34*I34/1000</f>
        <v>67135771.492091998</v>
      </c>
      <c r="T34" s="7">
        <f t="shared" ref="T34:T65" si="10">$AB$4*O34*L34*I34/1000</f>
        <v>2165720.9272661805</v>
      </c>
      <c r="U34" s="7">
        <f t="shared" si="6"/>
        <v>1144471.7194497529</v>
      </c>
      <c r="V34" s="7">
        <f t="shared" si="7"/>
        <v>464857075.73827785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3"/>
        <v>2137063.5910071819</v>
      </c>
      <c r="P35" s="7">
        <f t="shared" si="4"/>
        <v>7279894322.7772112</v>
      </c>
      <c r="Q35" s="7">
        <f t="shared" si="5"/>
        <v>23504819.241904758</v>
      </c>
      <c r="R35" s="7">
        <f t="shared" si="8"/>
        <v>2534095.5497207097</v>
      </c>
      <c r="S35" s="7">
        <f t="shared" si="9"/>
        <v>20771459.178641982</v>
      </c>
      <c r="T35" s="7">
        <f t="shared" si="10"/>
        <v>670062.81201876106</v>
      </c>
      <c r="U35" s="7">
        <f t="shared" si="6"/>
        <v>354093.60871738731</v>
      </c>
      <c r="V35" s="7">
        <f t="shared" si="7"/>
        <v>143824366.02725103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3"/>
        <v>1399937.7534570647</v>
      </c>
      <c r="P36" s="7">
        <f t="shared" si="4"/>
        <v>1982915724.5522394</v>
      </c>
      <c r="Q36" s="7">
        <f t="shared" si="5"/>
        <v>6402301.1339195464</v>
      </c>
      <c r="R36" s="7">
        <f t="shared" si="8"/>
        <v>690243.24945723894</v>
      </c>
      <c r="S36" s="7">
        <f t="shared" si="9"/>
        <v>5657781.7205883954</v>
      </c>
      <c r="T36" s="7">
        <f t="shared" si="10"/>
        <v>182513.3755352117</v>
      </c>
      <c r="U36" s="7">
        <f t="shared" si="6"/>
        <v>96448.897958905582</v>
      </c>
      <c r="V36" s="7">
        <f t="shared" si="7"/>
        <v>39175238.585111097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3"/>
        <v>562655.86145856173</v>
      </c>
      <c r="P37" s="7">
        <f t="shared" si="4"/>
        <v>925015333.06835961</v>
      </c>
      <c r="Q37" s="7">
        <f t="shared" si="5"/>
        <v>2986625.5244578375</v>
      </c>
      <c r="R37" s="7">
        <f t="shared" si="8"/>
        <v>321993.30581184966</v>
      </c>
      <c r="S37" s="7">
        <f t="shared" si="9"/>
        <v>2639312.7947381288</v>
      </c>
      <c r="T37" s="7">
        <f t="shared" si="10"/>
        <v>85141.122625500022</v>
      </c>
      <c r="U37" s="7">
        <f t="shared" si="6"/>
        <v>44992.688476298827</v>
      </c>
      <c r="V37" s="7">
        <f t="shared" si="7"/>
        <v>18274955.369584251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3"/>
        <v>2290356.8243384068</v>
      </c>
      <c r="P38" s="7">
        <f t="shared" si="4"/>
        <v>4047804459.6819773</v>
      </c>
      <c r="Q38" s="7">
        <f t="shared" si="5"/>
        <v>13069271.054350238</v>
      </c>
      <c r="R38" s="7">
        <f t="shared" si="8"/>
        <v>1409020.9023125754</v>
      </c>
      <c r="S38" s="7">
        <f t="shared" si="9"/>
        <v>11549454.067532934</v>
      </c>
      <c r="T38" s="7">
        <f t="shared" si="10"/>
        <v>372571.78724015824</v>
      </c>
      <c r="U38" s="7">
        <f t="shared" si="6"/>
        <v>196884.95807234934</v>
      </c>
      <c r="V38" s="7">
        <f t="shared" si="7"/>
        <v>79969967.200560436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3"/>
        <v>2379541.98761081</v>
      </c>
      <c r="P39" s="7">
        <f t="shared" si="4"/>
        <v>12711489730.235004</v>
      </c>
      <c r="Q39" s="7">
        <f t="shared" si="5"/>
        <v>41041978.792148218</v>
      </c>
      <c r="R39" s="7">
        <f t="shared" si="8"/>
        <v>4424807.301793416</v>
      </c>
      <c r="S39" s="7">
        <f t="shared" si="9"/>
        <v>36269233.90978235</v>
      </c>
      <c r="T39" s="7">
        <f t="shared" si="10"/>
        <v>1170002.774207789</v>
      </c>
      <c r="U39" s="7">
        <f t="shared" si="6"/>
        <v>618286.07273461204</v>
      </c>
      <c r="V39" s="7">
        <f t="shared" si="7"/>
        <v>251133034.44431216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3"/>
        <v>2791832.2573017427</v>
      </c>
      <c r="P40" s="7">
        <f t="shared" si="4"/>
        <v>16564286189.383015</v>
      </c>
      <c r="Q40" s="7">
        <f t="shared" si="5"/>
        <v>53481621.503002465</v>
      </c>
      <c r="R40" s="7">
        <f t="shared" si="8"/>
        <v>5765946.8744599121</v>
      </c>
      <c r="S40" s="7">
        <f t="shared" si="9"/>
        <v>47262278.702262156</v>
      </c>
      <c r="T40" s="7">
        <f t="shared" si="10"/>
        <v>1524625.4534787403</v>
      </c>
      <c r="U40" s="7">
        <f t="shared" si="6"/>
        <v>805685.85374583467</v>
      </c>
      <c r="V40" s="7">
        <f t="shared" si="7"/>
        <v>327250349.28434497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3"/>
        <v>2743177.9428943899</v>
      </c>
      <c r="P41" s="7">
        <f t="shared" si="4"/>
        <v>15918664737.612617</v>
      </c>
      <c r="Q41" s="7">
        <f t="shared" si="5"/>
        <v>51397083.616912641</v>
      </c>
      <c r="R41" s="7">
        <f t="shared" si="8"/>
        <v>5541209.2099835631</v>
      </c>
      <c r="S41" s="7">
        <f t="shared" si="9"/>
        <v>45420150.36416997</v>
      </c>
      <c r="T41" s="7">
        <f t="shared" si="10"/>
        <v>1465200.5626366616</v>
      </c>
      <c r="U41" s="7">
        <f t="shared" si="6"/>
        <v>774282.86634154432</v>
      </c>
      <c r="V41" s="7">
        <f t="shared" si="7"/>
        <v>314495205.88838333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3"/>
        <v>3400271.0578558734</v>
      </c>
      <c r="P42" s="7">
        <f t="shared" si="4"/>
        <v>21016949413.556038</v>
      </c>
      <c r="Q42" s="7">
        <f t="shared" si="5"/>
        <v>67858072.532217041</v>
      </c>
      <c r="R42" s="7">
        <f t="shared" si="8"/>
        <v>7315897.1292978693</v>
      </c>
      <c r="S42" s="7">
        <f t="shared" si="9"/>
        <v>59966901.639957078</v>
      </c>
      <c r="T42" s="7">
        <f t="shared" si="10"/>
        <v>1934461.6281093217</v>
      </c>
      <c r="U42" s="7">
        <f t="shared" si="6"/>
        <v>1022263.1170335169</v>
      </c>
      <c r="V42" s="7">
        <f t="shared" si="7"/>
        <v>415218860.49553978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3"/>
        <v>3552398.1458432111</v>
      </c>
      <c r="P43" s="7">
        <f t="shared" si="4"/>
        <v>17617734508.400509</v>
      </c>
      <c r="Q43" s="7">
        <f t="shared" si="5"/>
        <v>56882922.568832822</v>
      </c>
      <c r="R43" s="7">
        <f t="shared" si="8"/>
        <v>6132647.0734903533</v>
      </c>
      <c r="S43" s="7">
        <f t="shared" si="9"/>
        <v>50268044.69076255</v>
      </c>
      <c r="T43" s="7">
        <f t="shared" si="10"/>
        <v>1621587.9245888996</v>
      </c>
      <c r="U43" s="7">
        <f t="shared" si="6"/>
        <v>856925.51469957596</v>
      </c>
      <c r="V43" s="7">
        <f t="shared" si="7"/>
        <v>348062675.65989655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3"/>
        <v>2236553.2440756308</v>
      </c>
      <c r="P44" s="7">
        <f t="shared" si="4"/>
        <v>999808634.19688284</v>
      </c>
      <c r="Q44" s="7">
        <f t="shared" si="5"/>
        <v>3228112.961717865</v>
      </c>
      <c r="R44" s="7">
        <f t="shared" si="8"/>
        <v>348028.48752399383</v>
      </c>
      <c r="S44" s="7">
        <f t="shared" si="9"/>
        <v>2852717.8157926546</v>
      </c>
      <c r="T44" s="7">
        <f t="shared" si="10"/>
        <v>92025.317292659063</v>
      </c>
      <c r="U44" s="7">
        <f t="shared" si="6"/>
        <v>48630.630008172833</v>
      </c>
      <c r="V44" s="7">
        <f t="shared" si="7"/>
        <v>19752600.32443456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3"/>
        <v>0</v>
      </c>
      <c r="P45" s="7">
        <f t="shared" si="4"/>
        <v>0</v>
      </c>
      <c r="Q45" s="7">
        <f t="shared" si="5"/>
        <v>0</v>
      </c>
      <c r="R45" s="7">
        <f t="shared" si="8"/>
        <v>0</v>
      </c>
      <c r="S45" s="7">
        <f t="shared" si="9"/>
        <v>0</v>
      </c>
      <c r="T45" s="7">
        <f t="shared" si="10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3"/>
        <v>0</v>
      </c>
      <c r="P46" s="7">
        <f t="shared" si="4"/>
        <v>0</v>
      </c>
      <c r="Q46" s="7">
        <f t="shared" si="5"/>
        <v>0</v>
      </c>
      <c r="R46" s="7">
        <f t="shared" si="8"/>
        <v>0</v>
      </c>
      <c r="S46" s="7">
        <f t="shared" si="9"/>
        <v>0</v>
      </c>
      <c r="T46" s="7">
        <f t="shared" si="10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3"/>
        <v>1779540.5855004725</v>
      </c>
      <c r="P47" s="7">
        <f t="shared" si="4"/>
        <v>4348933516.5646334</v>
      </c>
      <c r="Q47" s="7">
        <f t="shared" si="5"/>
        <v>14041535.724232417</v>
      </c>
      <c r="R47" s="7">
        <f t="shared" si="8"/>
        <v>1513842.4517889728</v>
      </c>
      <c r="S47" s="7">
        <f t="shared" si="9"/>
        <v>12408654.71457679</v>
      </c>
      <c r="T47" s="7">
        <f t="shared" si="10"/>
        <v>400288.58829371742</v>
      </c>
      <c r="U47" s="7">
        <f t="shared" si="6"/>
        <v>211531.85673784622</v>
      </c>
      <c r="V47" s="7">
        <f t="shared" si="7"/>
        <v>85919187.584574208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3"/>
        <v>2014656.0188798872</v>
      </c>
      <c r="P48" s="7">
        <f t="shared" si="4"/>
        <v>8123206443.2892637</v>
      </c>
      <c r="Q48" s="7">
        <f t="shared" si="5"/>
        <v>26227647.085040446</v>
      </c>
      <c r="R48" s="7">
        <f t="shared" si="8"/>
        <v>2827648.3675039038</v>
      </c>
      <c r="S48" s="7">
        <f t="shared" si="9"/>
        <v>23177651.151960034</v>
      </c>
      <c r="T48" s="7">
        <f t="shared" si="10"/>
        <v>747683.73147521843</v>
      </c>
      <c r="U48" s="7">
        <f t="shared" si="6"/>
        <v>395112.25799817895</v>
      </c>
      <c r="V48" s="7">
        <f t="shared" si="7"/>
        <v>160485161.59900215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3"/>
        <v>2347186.317392014</v>
      </c>
      <c r="P49" s="7">
        <f t="shared" si="4"/>
        <v>13470048426.244678</v>
      </c>
      <c r="Q49" s="7">
        <f t="shared" si="5"/>
        <v>43491160.64061226</v>
      </c>
      <c r="R49" s="7">
        <f t="shared" si="8"/>
        <v>4688857.8677124465</v>
      </c>
      <c r="S49" s="7">
        <f t="shared" si="9"/>
        <v>38433602.002251856</v>
      </c>
      <c r="T49" s="7">
        <f t="shared" si="10"/>
        <v>1239822.7400470213</v>
      </c>
      <c r="U49" s="7">
        <f t="shared" si="6"/>
        <v>655182.32069986442</v>
      </c>
      <c r="V49" s="7">
        <f t="shared" si="7"/>
        <v>266119409.06883132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3"/>
        <v>2848592.8912800336</v>
      </c>
      <c r="P50" s="7">
        <f t="shared" si="4"/>
        <v>18244885469.983856</v>
      </c>
      <c r="Q50" s="7">
        <f t="shared" si="5"/>
        <v>58907824.213803366</v>
      </c>
      <c r="R50" s="7">
        <f t="shared" si="8"/>
        <v>6350955.2508191057</v>
      </c>
      <c r="S50" s="7">
        <f t="shared" si="9"/>
        <v>52057471.847227775</v>
      </c>
      <c r="T50" s="7">
        <f t="shared" si="10"/>
        <v>1679312.7373741614</v>
      </c>
      <c r="U50" s="7">
        <f t="shared" si="6"/>
        <v>887430.09860580333</v>
      </c>
      <c r="V50" s="7">
        <f t="shared" si="7"/>
        <v>360452909.01409388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3"/>
        <v>3188872.5497297067</v>
      </c>
      <c r="P51" s="7">
        <f t="shared" si="4"/>
        <v>10607363400.611549</v>
      </c>
      <c r="Q51" s="7">
        <f t="shared" si="5"/>
        <v>34248321.240665466</v>
      </c>
      <c r="R51" s="7">
        <f t="shared" si="8"/>
        <v>3692371.2345189061</v>
      </c>
      <c r="S51" s="7">
        <f t="shared" si="9"/>
        <v>30265606.353578202</v>
      </c>
      <c r="T51" s="7">
        <f t="shared" si="10"/>
        <v>976332.81929389073</v>
      </c>
      <c r="U51" s="7">
        <f t="shared" si="6"/>
        <v>515941.49845658778</v>
      </c>
      <c r="V51" s="7">
        <f t="shared" si="7"/>
        <v>209563112.96173054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3"/>
        <v>1873142.2983369483</v>
      </c>
      <c r="P52" s="7">
        <f t="shared" si="4"/>
        <v>1336084088.7305522</v>
      </c>
      <c r="Q52" s="7">
        <f t="shared" si="5"/>
        <v>4313855.8892728798</v>
      </c>
      <c r="R52" s="7">
        <f t="shared" si="8"/>
        <v>465084.32584129949</v>
      </c>
      <c r="S52" s="7">
        <f t="shared" si="9"/>
        <v>3812200.4081114819</v>
      </c>
      <c r="T52" s="7">
        <f t="shared" si="10"/>
        <v>122977.09580580621</v>
      </c>
      <c r="U52" s="7">
        <f t="shared" si="6"/>
        <v>64987.047277356687</v>
      </c>
      <c r="V52" s="7">
        <f t="shared" si="7"/>
        <v>26396186.331927594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3"/>
        <v>0</v>
      </c>
      <c r="P53" s="7">
        <f t="shared" si="4"/>
        <v>0</v>
      </c>
      <c r="Q53" s="7">
        <f t="shared" si="5"/>
        <v>0</v>
      </c>
      <c r="R53" s="7">
        <f t="shared" si="8"/>
        <v>0</v>
      </c>
      <c r="S53" s="7">
        <f t="shared" si="9"/>
        <v>0</v>
      </c>
      <c r="T53" s="7">
        <f t="shared" si="10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3"/>
        <v>0</v>
      </c>
      <c r="P54" s="7">
        <f t="shared" si="4"/>
        <v>0</v>
      </c>
      <c r="Q54" s="7">
        <f t="shared" si="5"/>
        <v>0</v>
      </c>
      <c r="R54" s="7">
        <f t="shared" si="8"/>
        <v>0</v>
      </c>
      <c r="S54" s="7">
        <f t="shared" si="9"/>
        <v>0</v>
      </c>
      <c r="T54" s="7">
        <f t="shared" si="10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>N55*(1-$AD$3/100)</f>
        <v>0</v>
      </c>
      <c r="P55" s="7">
        <f t="shared" si="4"/>
        <v>0</v>
      </c>
      <c r="Q55" s="7">
        <f t="shared" si="5"/>
        <v>0</v>
      </c>
      <c r="R55" s="7">
        <f t="shared" si="8"/>
        <v>0</v>
      </c>
      <c r="S55" s="7">
        <f t="shared" si="9"/>
        <v>0</v>
      </c>
      <c r="T55" s="7">
        <f t="shared" si="10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3"/>
        <v>1004253.4134971593</v>
      </c>
      <c r="P56" s="7">
        <f t="shared" si="4"/>
        <v>4750979068.3056364</v>
      </c>
      <c r="Q56" s="7">
        <f t="shared" si="5"/>
        <v>15339632.592358248</v>
      </c>
      <c r="R56" s="7">
        <f t="shared" si="8"/>
        <v>1653792.5387379292</v>
      </c>
      <c r="S56" s="7">
        <f t="shared" si="9"/>
        <v>13555796.746544775</v>
      </c>
      <c r="T56" s="7">
        <f t="shared" si="10"/>
        <v>437294.03933664394</v>
      </c>
      <c r="U56" s="7">
        <f t="shared" si="6"/>
        <v>231087.32745935454</v>
      </c>
      <c r="V56" s="7">
        <f t="shared" si="7"/>
        <v>93862152.692227975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3"/>
        <v>1380214.9514201351</v>
      </c>
      <c r="P57" s="7">
        <f t="shared" si="4"/>
        <v>6426738727.1603985</v>
      </c>
      <c r="Q57" s="7">
        <f t="shared" si="5"/>
        <v>20750209.467220198</v>
      </c>
      <c r="R57" s="7">
        <f t="shared" si="8"/>
        <v>2237116.2664765115</v>
      </c>
      <c r="S57" s="7">
        <f t="shared" si="9"/>
        <v>18337181.17381731</v>
      </c>
      <c r="T57" s="7">
        <f t="shared" si="10"/>
        <v>591535.87026084051</v>
      </c>
      <c r="U57" s="7">
        <f t="shared" si="6"/>
        <v>312596.17341751035</v>
      </c>
      <c r="V57" s="7">
        <f t="shared" si="7"/>
        <v>126969099.01076786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3"/>
        <v>1641255.6943600553</v>
      </c>
      <c r="P58" s="7">
        <f t="shared" si="4"/>
        <v>10800232649.728207</v>
      </c>
      <c r="Q58" s="7">
        <f t="shared" si="5"/>
        <v>34871044.131521866</v>
      </c>
      <c r="R58" s="7">
        <f t="shared" si="8"/>
        <v>3759508.0752743147</v>
      </c>
      <c r="S58" s="7">
        <f t="shared" si="9"/>
        <v>30815913.206564732</v>
      </c>
      <c r="T58" s="7">
        <f t="shared" si="10"/>
        <v>994085.07031362155</v>
      </c>
      <c r="U58" s="7">
        <f t="shared" si="6"/>
        <v>525322.64678131742</v>
      </c>
      <c r="V58" s="7">
        <f t="shared" si="7"/>
        <v>213373511.3343505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3"/>
        <v>1909742.2224355636</v>
      </c>
      <c r="P59" s="7">
        <f t="shared" si="4"/>
        <v>15692601960.911037</v>
      </c>
      <c r="Q59" s="7">
        <f t="shared" si="5"/>
        <v>50667187.760173507</v>
      </c>
      <c r="R59" s="7">
        <f t="shared" si="8"/>
        <v>5462517.8648901843</v>
      </c>
      <c r="S59" s="7">
        <f t="shared" si="9"/>
        <v>44775133.619438425</v>
      </c>
      <c r="T59" s="7">
        <f t="shared" si="10"/>
        <v>1444393.0820424038</v>
      </c>
      <c r="U59" s="7">
        <f t="shared" si="6"/>
        <v>763287.18689212063</v>
      </c>
      <c r="V59" s="7">
        <f t="shared" si="7"/>
        <v>310029023.5373925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3"/>
        <v>1428577.2469656537</v>
      </c>
      <c r="P60" s="7">
        <f t="shared" si="4"/>
        <v>4436864556.3825006</v>
      </c>
      <c r="Q60" s="7">
        <f t="shared" si="5"/>
        <v>14325441.383440284</v>
      </c>
      <c r="R60" s="7">
        <f t="shared" si="8"/>
        <v>1544450.815977392</v>
      </c>
      <c r="S60" s="7">
        <f t="shared" si="9"/>
        <v>12659545.170279942</v>
      </c>
      <c r="T60" s="7">
        <f t="shared" si="10"/>
        <v>408382.01893868542</v>
      </c>
      <c r="U60" s="7">
        <f t="shared" si="6"/>
        <v>215808.81706541075</v>
      </c>
      <c r="V60" s="7">
        <f t="shared" si="7"/>
        <v>87656386.710714415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3"/>
        <v>0</v>
      </c>
      <c r="P61" s="7">
        <f t="shared" si="4"/>
        <v>0</v>
      </c>
      <c r="Q61" s="7">
        <f t="shared" si="5"/>
        <v>0</v>
      </c>
      <c r="R61" s="7">
        <f t="shared" si="8"/>
        <v>0</v>
      </c>
      <c r="S61" s="7">
        <f t="shared" si="9"/>
        <v>0</v>
      </c>
      <c r="T61" s="7">
        <f t="shared" si="10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3"/>
        <v>0</v>
      </c>
      <c r="P62" s="7">
        <f t="shared" si="4"/>
        <v>0</v>
      </c>
      <c r="Q62" s="7">
        <f t="shared" si="5"/>
        <v>0</v>
      </c>
      <c r="R62" s="7">
        <f t="shared" si="8"/>
        <v>0</v>
      </c>
      <c r="S62" s="7">
        <f t="shared" si="9"/>
        <v>0</v>
      </c>
      <c r="T62" s="7">
        <f t="shared" si="10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3"/>
        <v>0</v>
      </c>
      <c r="P63" s="7">
        <f t="shared" si="4"/>
        <v>0</v>
      </c>
      <c r="Q63" s="7">
        <f t="shared" si="5"/>
        <v>0</v>
      </c>
      <c r="R63" s="7">
        <f t="shared" si="8"/>
        <v>0</v>
      </c>
      <c r="S63" s="7">
        <f t="shared" si="9"/>
        <v>0</v>
      </c>
      <c r="T63" s="7">
        <f t="shared" si="10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3"/>
        <v>0</v>
      </c>
      <c r="P64" s="7">
        <f t="shared" si="4"/>
        <v>0</v>
      </c>
      <c r="Q64" s="7">
        <f t="shared" si="5"/>
        <v>0</v>
      </c>
      <c r="R64" s="7">
        <f t="shared" si="8"/>
        <v>0</v>
      </c>
      <c r="S64" s="7">
        <f t="shared" si="9"/>
        <v>0</v>
      </c>
      <c r="T64" s="7">
        <f t="shared" si="10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3"/>
        <v>476893.67298345885</v>
      </c>
      <c r="P65" s="7">
        <f t="shared" si="4"/>
        <v>546111048.51333189</v>
      </c>
      <c r="Q65" s="7">
        <f t="shared" si="5"/>
        <v>1763245.5791495671</v>
      </c>
      <c r="R65" s="7">
        <f t="shared" si="8"/>
        <v>190098.58060178562</v>
      </c>
      <c r="S65" s="7">
        <f t="shared" si="9"/>
        <v>1558198.9034797689</v>
      </c>
      <c r="T65" s="7">
        <f t="shared" si="10"/>
        <v>50265.661645176035</v>
      </c>
      <c r="U65" s="7">
        <f t="shared" si="6"/>
        <v>26562.80755662829</v>
      </c>
      <c r="V65" s="7">
        <f t="shared" si="7"/>
        <v>10789177.953745829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si="3"/>
        <v>692417.08198117069</v>
      </c>
      <c r="P66" s="7">
        <f t="shared" si="4"/>
        <v>740239177.89648318</v>
      </c>
      <c r="Q66" s="7">
        <f t="shared" si="5"/>
        <v>2390033.0555341626</v>
      </c>
      <c r="R66" s="7">
        <f t="shared" ref="R66:R82" si="11">$Z$4*O66*L66*I66/1000</f>
        <v>257673.63141073467</v>
      </c>
      <c r="S66" s="7">
        <f t="shared" ref="S66:S82" si="12">$AA$4*O66*L66*I66/1000</f>
        <v>2112097.674000653</v>
      </c>
      <c r="T66" s="7">
        <f t="shared" ref="T66:T82" si="13">$AB$4*O66*L66*I66/1000</f>
        <v>68133.783694617086</v>
      </c>
      <c r="U66" s="7">
        <f t="shared" si="6"/>
        <v>36005.187739506058</v>
      </c>
      <c r="V66" s="7">
        <f t="shared" si="7"/>
        <v>14624447.244569344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14">N67*(1-$AD$3/100)</f>
        <v>819796.19480769383</v>
      </c>
      <c r="P67" s="7">
        <f t="shared" ref="P67:P82" si="15">$X$4*O67*L67*I67/1000</f>
        <v>1363782673.1797051</v>
      </c>
      <c r="Q67" s="7">
        <f t="shared" ref="Q67:Q82" si="16">$Y$4*O67*L67*I67/1000</f>
        <v>4403287.162841917</v>
      </c>
      <c r="R67" s="7">
        <f t="shared" si="11"/>
        <v>474726.06739330938</v>
      </c>
      <c r="S67" s="7">
        <f t="shared" si="12"/>
        <v>3891231.777343262</v>
      </c>
      <c r="T67" s="7">
        <f t="shared" si="13"/>
        <v>125526.55470754724</v>
      </c>
      <c r="U67" s="7">
        <f t="shared" ref="U67:U82" si="17">L67*O67*I67*$AB$10*$AC$10/$AB$11</f>
        <v>66334.304708453885</v>
      </c>
      <c r="V67" s="7">
        <f t="shared" ref="V67:V82" si="18">L67*O67*I67*$AB$9*$AC$9/$AB$11</f>
        <v>26943410.120023999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14"/>
        <v>809112.47053091472</v>
      </c>
      <c r="P68" s="7">
        <f t="shared" si="15"/>
        <v>1494186770.2617712</v>
      </c>
      <c r="Q68" s="7">
        <f t="shared" si="16"/>
        <v>4824326.8914994691</v>
      </c>
      <c r="R68" s="7">
        <f t="shared" si="11"/>
        <v>520119.09474084718</v>
      </c>
      <c r="S68" s="7">
        <f t="shared" si="12"/>
        <v>4263309.0712117907</v>
      </c>
      <c r="T68" s="7">
        <f t="shared" si="13"/>
        <v>137529.33003852796</v>
      </c>
      <c r="U68" s="7">
        <f t="shared" si="17"/>
        <v>72677.151909250329</v>
      </c>
      <c r="V68" s="7">
        <f t="shared" si="18"/>
        <v>29519723.148566607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14"/>
        <v>518428.99249151658</v>
      </c>
      <c r="P69" s="7">
        <f t="shared" si="15"/>
        <v>671361837.65137327</v>
      </c>
      <c r="Q69" s="7">
        <f t="shared" si="16"/>
        <v>2167646.6635697708</v>
      </c>
      <c r="R69" s="7">
        <f t="shared" si="11"/>
        <v>233697.76669994777</v>
      </c>
      <c r="S69" s="7">
        <f t="shared" si="12"/>
        <v>1915572.4501717244</v>
      </c>
      <c r="T69" s="7">
        <f t="shared" si="13"/>
        <v>61794.111407807744</v>
      </c>
      <c r="U69" s="7">
        <f t="shared" si="17"/>
        <v>32654.998178383128</v>
      </c>
      <c r="V69" s="7">
        <f t="shared" si="18"/>
        <v>13263680.267032085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14"/>
        <v>0</v>
      </c>
      <c r="P70" s="7">
        <f t="shared" si="15"/>
        <v>0</v>
      </c>
      <c r="Q70" s="7">
        <f t="shared" si="16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7"/>
        <v>0</v>
      </c>
      <c r="V70" s="7">
        <f t="shared" si="18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14"/>
        <v>0</v>
      </c>
      <c r="P71" s="7">
        <f t="shared" si="15"/>
        <v>0</v>
      </c>
      <c r="Q71" s="7">
        <f t="shared" si="16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7"/>
        <v>0</v>
      </c>
      <c r="V71" s="7">
        <f t="shared" si="18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14"/>
        <v>0</v>
      </c>
      <c r="P72" s="7">
        <f t="shared" si="15"/>
        <v>0</v>
      </c>
      <c r="Q72" s="7">
        <f t="shared" si="16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7"/>
        <v>0</v>
      </c>
      <c r="V72" s="7">
        <f t="shared" si="18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15"/>
        <v>0</v>
      </c>
      <c r="Q73" s="7">
        <f t="shared" si="16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7"/>
        <v>0</v>
      </c>
      <c r="V73" s="7">
        <f t="shared" si="18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19">N74*(1-$AD$3/100)</f>
        <v>389770.25165487651</v>
      </c>
      <c r="P74" s="7">
        <f t="shared" si="15"/>
        <v>18511135.161365796</v>
      </c>
      <c r="Q74" s="7">
        <f t="shared" si="16"/>
        <v>59767.472800949072</v>
      </c>
      <c r="R74" s="7">
        <f t="shared" si="11"/>
        <v>6443.6354640379286</v>
      </c>
      <c r="S74" s="7">
        <f t="shared" si="12"/>
        <v>52817.152462173319</v>
      </c>
      <c r="T74" s="7">
        <f t="shared" si="13"/>
        <v>1703.8191393899606</v>
      </c>
      <c r="U74" s="7">
        <f t="shared" si="17"/>
        <v>900.38046709485525</v>
      </c>
      <c r="V74" s="7">
        <f t="shared" si="18"/>
        <v>365713.03936353413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19"/>
        <v>475775.44028544001</v>
      </c>
      <c r="P75" s="7">
        <f t="shared" si="15"/>
        <v>160327586.72764972</v>
      </c>
      <c r="Q75" s="7">
        <f t="shared" si="16"/>
        <v>517654.6222289913</v>
      </c>
      <c r="R75" s="7">
        <f t="shared" si="11"/>
        <v>55809.247498664816</v>
      </c>
      <c r="S75" s="7">
        <f t="shared" si="12"/>
        <v>457456.90462895413</v>
      </c>
      <c r="T75" s="7">
        <f t="shared" si="13"/>
        <v>14757.021028559024</v>
      </c>
      <c r="U75" s="7">
        <f t="shared" si="17"/>
        <v>7798.3238827683672</v>
      </c>
      <c r="V75" s="7">
        <f t="shared" si="18"/>
        <v>3167492.8914334201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19"/>
        <v>559420.23752104386</v>
      </c>
      <c r="P76" s="7">
        <f t="shared" si="15"/>
        <v>82525748.294410855</v>
      </c>
      <c r="Q76" s="7">
        <f t="shared" si="16"/>
        <v>266453.42781886156</v>
      </c>
      <c r="R76" s="7">
        <f t="shared" si="11"/>
        <v>28726.808689505484</v>
      </c>
      <c r="S76" s="7">
        <f t="shared" si="12"/>
        <v>235467.73289289937</v>
      </c>
      <c r="T76" s="7">
        <f t="shared" si="13"/>
        <v>7595.9117693634271</v>
      </c>
      <c r="U76" s="7">
        <f t="shared" si="17"/>
        <v>4014.0472828351244</v>
      </c>
      <c r="V76" s="7">
        <f t="shared" si="18"/>
        <v>1630410.1272778013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19"/>
        <v>0</v>
      </c>
      <c r="P77" s="7">
        <f t="shared" si="15"/>
        <v>0</v>
      </c>
      <c r="Q77" s="7">
        <f t="shared" si="16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7"/>
        <v>0</v>
      </c>
      <c r="V77" s="7">
        <f t="shared" si="18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19"/>
        <v>0</v>
      </c>
      <c r="P78" s="7">
        <f t="shared" si="15"/>
        <v>0</v>
      </c>
      <c r="Q78" s="7">
        <f t="shared" si="16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7"/>
        <v>0</v>
      </c>
      <c r="V78" s="7">
        <f t="shared" si="18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19"/>
        <v>0</v>
      </c>
      <c r="P79" s="7">
        <f t="shared" si="15"/>
        <v>0</v>
      </c>
      <c r="Q79" s="7">
        <f t="shared" si="16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7"/>
        <v>0</v>
      </c>
      <c r="V79" s="7">
        <f t="shared" si="18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19"/>
        <v>0</v>
      </c>
      <c r="P80" s="7">
        <f t="shared" si="15"/>
        <v>0</v>
      </c>
      <c r="Q80" s="7">
        <f t="shared" si="16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7"/>
        <v>0</v>
      </c>
      <c r="V80" s="7">
        <f t="shared" si="18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19"/>
        <v>0</v>
      </c>
      <c r="P81" s="7">
        <f t="shared" si="15"/>
        <v>0</v>
      </c>
      <c r="Q81" s="7">
        <f t="shared" si="16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7"/>
        <v>0</v>
      </c>
      <c r="V81" s="7">
        <f t="shared" si="18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19"/>
        <v>0</v>
      </c>
      <c r="P82" s="7">
        <f t="shared" si="15"/>
        <v>0</v>
      </c>
      <c r="Q82" s="7">
        <f t="shared" si="16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7"/>
        <v>0</v>
      </c>
      <c r="V82" s="7">
        <f t="shared" si="18"/>
        <v>0</v>
      </c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24BF-F646-A847-88E8-F40C42C5FE9F}">
  <sheetPr>
    <outlinePr summaryBelow="0" summaryRight="0"/>
  </sheetPr>
  <dimension ref="A1:AE82"/>
  <sheetViews>
    <sheetView topLeftCell="U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5" width="17.832031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8.83203125" customWidth="1"/>
  </cols>
  <sheetData>
    <row r="1" spans="1:31" ht="64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81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>N2*(1-$AD$3/100)</f>
        <v>2459208.7804525243</v>
      </c>
      <c r="P2" s="7">
        <f>$X$4*O2*L2*I2/1000</f>
        <v>3153619095.4438777</v>
      </c>
      <c r="Q2" s="7">
        <f>$Y$4*O2*L2*I2/1000</f>
        <v>10102374.348555362</v>
      </c>
      <c r="R2" s="7">
        <f>$Z$4*O2*L2*I2/1000</f>
        <v>1087271.079683475</v>
      </c>
      <c r="S2" s="7">
        <f>$AA$4*O2*L2*I2/1000</f>
        <v>9020799.3153767921</v>
      </c>
      <c r="T2" s="7">
        <f>$AB$4*O2*L2*I2/1000</f>
        <v>290079.66650124465</v>
      </c>
      <c r="U2" s="7">
        <f>L2*O2*I2*$AB$10*$AC$10/$AB$11</f>
        <v>161563.948577812</v>
      </c>
      <c r="V2" s="7">
        <f>L2*O2*I2*$AB$9*$AC$9/$AB$11</f>
        <v>61854061.846552014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ref="O3:O66" si="0">N3*(1-$AD$3/100)</f>
        <v>2118178.6734278812</v>
      </c>
      <c r="P3" s="7">
        <f t="shared" ref="P3:P66" si="1">$X$4*O3*L3*I3/1000</f>
        <v>6873509351.4919424</v>
      </c>
      <c r="Q3" s="7">
        <f t="shared" ref="Q3:Q66" si="2">$Y$4*O3*L3*I3/1000</f>
        <v>22018754.470819809</v>
      </c>
      <c r="R3" s="7">
        <f t="shared" ref="R3:R66" si="3">$Z$4*O3*L3*I3/1000</f>
        <v>2369775.0767072951</v>
      </c>
      <c r="S3" s="7">
        <f t="shared" ref="S3:S66" si="4">$AA$4*O3*L3*I3/1000</f>
        <v>19661394.282446541</v>
      </c>
      <c r="T3" s="7">
        <f t="shared" ref="T3:T66" si="5">$AB$4*O3*L3*I3/1000</f>
        <v>632246.71085184708</v>
      </c>
      <c r="U3" s="7">
        <f t="shared" ref="U3:U66" si="6">L3*O3*I3*$AB$10*$AC$10/$AB$11</f>
        <v>352138.6945614139</v>
      </c>
      <c r="V3" s="7">
        <f t="shared" ref="V3:V66" si="7">L3*O3*I3*$AB$9*$AC$9/$AB$11</f>
        <v>134814782.5285143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14.25892758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0"/>
        <v>3189696.9909630595</v>
      </c>
      <c r="P4" s="7">
        <f t="shared" si="1"/>
        <v>8944917886.2983112</v>
      </c>
      <c r="Q4" s="7">
        <f t="shared" si="2"/>
        <v>28654351.165943541</v>
      </c>
      <c r="R4" s="7">
        <f t="shared" si="3"/>
        <v>3083933.1680754875</v>
      </c>
      <c r="S4" s="7">
        <f t="shared" si="4"/>
        <v>25586574.250960421</v>
      </c>
      <c r="T4" s="7">
        <f t="shared" si="5"/>
        <v>822781.29311403667</v>
      </c>
      <c r="U4" s="7">
        <f t="shared" si="6"/>
        <v>458259.60893709003</v>
      </c>
      <c r="V4" s="7">
        <f t="shared" si="7"/>
        <v>175442717.52754274</v>
      </c>
      <c r="W4" s="10"/>
      <c r="X4" s="19">
        <v>220.261</v>
      </c>
      <c r="Y4" s="20">
        <v>0.70558904200000006</v>
      </c>
      <c r="Z4" s="20">
        <v>7.5939232999999995E-2</v>
      </c>
      <c r="AA4" s="21">
        <v>0.63004764300000005</v>
      </c>
      <c r="AB4" s="22">
        <v>2.026029E-2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0"/>
        <v>3294538.3310428914</v>
      </c>
      <c r="P5" s="7">
        <f t="shared" si="1"/>
        <v>8995223703.7488441</v>
      </c>
      <c r="Q5" s="7">
        <f t="shared" si="2"/>
        <v>28815501.953154847</v>
      </c>
      <c r="R5" s="7">
        <f t="shared" si="3"/>
        <v>3101277.0700491988</v>
      </c>
      <c r="S5" s="7">
        <f t="shared" si="4"/>
        <v>25730471.998241588</v>
      </c>
      <c r="T5" s="7">
        <f t="shared" si="5"/>
        <v>827408.5782450171</v>
      </c>
      <c r="U5" s="7">
        <f t="shared" si="6"/>
        <v>460836.84044722543</v>
      </c>
      <c r="V5" s="7">
        <f t="shared" si="7"/>
        <v>176429399.51089388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>N6*(1-$AD$3/100)</f>
        <v>3230117.3192187147</v>
      </c>
      <c r="P6" s="7">
        <f t="shared" si="1"/>
        <v>1943573955.1063781</v>
      </c>
      <c r="Q6" s="7">
        <f>$Y$4*O6*L6*I6/1000</f>
        <v>6226088.5269732745</v>
      </c>
      <c r="R6" s="7">
        <f t="shared" si="3"/>
        <v>670084.65152503073</v>
      </c>
      <c r="S6" s="7">
        <f t="shared" si="4"/>
        <v>5559514.346211819</v>
      </c>
      <c r="T6" s="7">
        <f t="shared" si="5"/>
        <v>178775.96109571011</v>
      </c>
      <c r="U6" s="7">
        <f t="shared" si="6"/>
        <v>99571.784998905787</v>
      </c>
      <c r="V6" s="7">
        <f t="shared" si="7"/>
        <v>38120629.024659283</v>
      </c>
      <c r="W6" s="10"/>
      <c r="X6" s="27"/>
      <c r="Y6" s="27"/>
      <c r="Z6" s="27"/>
      <c r="AA6" s="28"/>
      <c r="AB6" s="28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0"/>
        <v>1866370.4170217738</v>
      </c>
      <c r="P7" s="7">
        <f t="shared" si="1"/>
        <v>3241292062.4962544</v>
      </c>
      <c r="Q7" s="7">
        <f t="shared" si="2"/>
        <v>10383227.903346196</v>
      </c>
      <c r="R7" s="7">
        <f t="shared" si="3"/>
        <v>1117498.0280437914</v>
      </c>
      <c r="S7" s="7">
        <f t="shared" si="4"/>
        <v>9271584.2761558965</v>
      </c>
      <c r="T7" s="7">
        <f t="shared" si="5"/>
        <v>298144.09796047525</v>
      </c>
      <c r="U7" s="7">
        <f t="shared" si="6"/>
        <v>166055.54705937198</v>
      </c>
      <c r="V7" s="7">
        <f t="shared" si="7"/>
        <v>63573650.979609661</v>
      </c>
      <c r="W7" s="10"/>
      <c r="X7" s="10"/>
      <c r="Y7" s="10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0"/>
        <v>1019600.3168662927</v>
      </c>
      <c r="P8" s="7">
        <f t="shared" si="1"/>
        <v>2750150560.8243046</v>
      </c>
      <c r="Q8" s="7">
        <f t="shared" si="2"/>
        <v>8809894.1690439265</v>
      </c>
      <c r="R8" s="7">
        <f t="shared" si="3"/>
        <v>948167.51137749082</v>
      </c>
      <c r="S8" s="7">
        <f t="shared" si="4"/>
        <v>7866693.961901932</v>
      </c>
      <c r="T8" s="7">
        <f t="shared" si="5"/>
        <v>252967.37918180271</v>
      </c>
      <c r="U8" s="7">
        <f t="shared" si="6"/>
        <v>140893.73838209818</v>
      </c>
      <c r="V8" s="7">
        <f t="shared" si="7"/>
        <v>53940560.901066348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1304.51125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0"/>
        <v>2559826.4414211931</v>
      </c>
      <c r="P11" s="7">
        <f t="shared" si="1"/>
        <v>9977784129.0697861</v>
      </c>
      <c r="Q11" s="7">
        <f t="shared" si="2"/>
        <v>31963058.121561032</v>
      </c>
      <c r="R11" s="7">
        <f t="shared" si="3"/>
        <v>3440033.7499654158</v>
      </c>
      <c r="S11" s="7">
        <f t="shared" si="4"/>
        <v>28541046.181045335</v>
      </c>
      <c r="T11" s="7">
        <f t="shared" si="5"/>
        <v>917787.53393633582</v>
      </c>
      <c r="U11" s="7">
        <f t="shared" si="6"/>
        <v>511174.67048525735</v>
      </c>
      <c r="V11" s="7">
        <f t="shared" si="7"/>
        <v>195701020.93263751</v>
      </c>
      <c r="W11" s="10"/>
      <c r="X11" s="10"/>
      <c r="Y11" s="10"/>
      <c r="Z11" s="55" t="s">
        <v>95</v>
      </c>
      <c r="AA11" s="56"/>
      <c r="AB11" s="45">
        <v>407647.70630000002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0"/>
        <v>2836760.9830747931</v>
      </c>
      <c r="P12" s="7">
        <f t="shared" si="1"/>
        <v>11445926489.723326</v>
      </c>
      <c r="Q12" s="7">
        <f t="shared" si="2"/>
        <v>36666138.384399906</v>
      </c>
      <c r="R12" s="7">
        <f t="shared" si="3"/>
        <v>3946204.1786969635</v>
      </c>
      <c r="S12" s="7">
        <f t="shared" si="4"/>
        <v>32740607.764431503</v>
      </c>
      <c r="T12" s="7">
        <f t="shared" si="5"/>
        <v>1052831.8222494069</v>
      </c>
      <c r="U12" s="7">
        <f t="shared" si="6"/>
        <v>586389.48549072957</v>
      </c>
      <c r="V12" s="7">
        <f t="shared" si="7"/>
        <v>224496688.90236908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0"/>
        <v>3257217.9410389098</v>
      </c>
      <c r="P13" s="7">
        <f t="shared" si="1"/>
        <v>21078027122.85574</v>
      </c>
      <c r="Q13" s="7">
        <f t="shared" si="2"/>
        <v>67521826.219193578</v>
      </c>
      <c r="R13" s="7">
        <f t="shared" si="3"/>
        <v>7267056.8682738282</v>
      </c>
      <c r="S13" s="7">
        <f t="shared" si="4"/>
        <v>60292840.347793445</v>
      </c>
      <c r="T13" s="7">
        <f t="shared" si="5"/>
        <v>1938822.3159657088</v>
      </c>
      <c r="U13" s="7">
        <f t="shared" si="6"/>
        <v>1079854.3473809946</v>
      </c>
      <c r="V13" s="7">
        <f t="shared" si="7"/>
        <v>413417585.89171433</v>
      </c>
      <c r="W13" s="10"/>
      <c r="X13" s="10"/>
      <c r="Y13" s="10"/>
      <c r="AA13" s="11"/>
      <c r="AB13" s="11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0"/>
        <v>3442463.4578273315</v>
      </c>
      <c r="P14" s="7">
        <f t="shared" si="1"/>
        <v>23541681123.423611</v>
      </c>
      <c r="Q14" s="7">
        <f t="shared" si="2"/>
        <v>75413950.862594604</v>
      </c>
      <c r="R14" s="7">
        <f t="shared" si="3"/>
        <v>8116449.1582412105</v>
      </c>
      <c r="S14" s="7">
        <f t="shared" si="4"/>
        <v>67340022.53722012</v>
      </c>
      <c r="T14" s="7">
        <f t="shared" si="5"/>
        <v>2165436.8528613243</v>
      </c>
      <c r="U14" s="7">
        <f t="shared" si="6"/>
        <v>1206070.499749023</v>
      </c>
      <c r="V14" s="7">
        <f t="shared" si="7"/>
        <v>461738896.20461434</v>
      </c>
      <c r="W14" s="10"/>
      <c r="X14" s="51" t="s">
        <v>102</v>
      </c>
      <c r="Y14" s="52"/>
      <c r="Z14" s="51" t="s">
        <v>89</v>
      </c>
      <c r="AA14" s="52"/>
      <c r="AB14" s="11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0"/>
        <v>2897736.3660160168</v>
      </c>
      <c r="P15" s="7">
        <f t="shared" si="1"/>
        <v>20062195502.621655</v>
      </c>
      <c r="Q15" s="7">
        <f t="shared" si="2"/>
        <v>64267688.356592968</v>
      </c>
      <c r="R15" s="7">
        <f t="shared" si="3"/>
        <v>6916829.3014430059</v>
      </c>
      <c r="S15" s="7">
        <f t="shared" si="4"/>
        <v>57387095.263491839</v>
      </c>
      <c r="T15" s="7">
        <f t="shared" si="5"/>
        <v>1845382.9725635063</v>
      </c>
      <c r="U15" s="7">
        <f t="shared" si="6"/>
        <v>1027811.9913804471</v>
      </c>
      <c r="V15" s="7">
        <f t="shared" si="7"/>
        <v>393493394.04672611</v>
      </c>
      <c r="W15" s="10"/>
      <c r="X15" s="57">
        <f>SUM(P2:P82)/1000</f>
        <v>531704950.50080454</v>
      </c>
      <c r="Y15" s="58"/>
      <c r="Z15" s="57">
        <f>100*(caso_base!W15-X15)/caso_base!W15</f>
        <v>12.754278879093304</v>
      </c>
      <c r="AA15" s="58"/>
      <c r="AC15" s="61">
        <f>SUM(U2:V82)*AD16/1000</f>
        <v>1254711.399660703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0"/>
        <v>2571236.4383579893</v>
      </c>
      <c r="P16" s="7">
        <f t="shared" si="1"/>
        <v>16761400330.827942</v>
      </c>
      <c r="Q16" s="7">
        <f t="shared" si="2"/>
        <v>53693846.854447082</v>
      </c>
      <c r="R16" s="7">
        <f t="shared" si="3"/>
        <v>5778816.4274611473</v>
      </c>
      <c r="S16" s="7">
        <f t="shared" si="4"/>
        <v>47945304.760341428</v>
      </c>
      <c r="T16" s="7">
        <f t="shared" si="5"/>
        <v>1541765.594039208</v>
      </c>
      <c r="U16" s="7">
        <f t="shared" si="6"/>
        <v>858708.0237605056</v>
      </c>
      <c r="V16" s="7">
        <f t="shared" si="7"/>
        <v>328752668.38524854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0"/>
        <v>1594230.6184437796</v>
      </c>
      <c r="P17" s="7">
        <f t="shared" si="1"/>
        <v>3948890025.7286739</v>
      </c>
      <c r="Q17" s="7">
        <f t="shared" si="2"/>
        <v>12649963.135631142</v>
      </c>
      <c r="R17" s="7">
        <f t="shared" si="3"/>
        <v>1361456.089617253</v>
      </c>
      <c r="S17" s="7">
        <f t="shared" si="4"/>
        <v>11295639.505752543</v>
      </c>
      <c r="T17" s="7">
        <f t="shared" si="5"/>
        <v>363231.15349231323</v>
      </c>
      <c r="U17" s="7">
        <f t="shared" si="6"/>
        <v>202306.69771691714</v>
      </c>
      <c r="V17" s="7">
        <f t="shared" si="7"/>
        <v>77452247.87278074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0"/>
        <v>1014318.9403792338</v>
      </c>
      <c r="P18" s="7">
        <f t="shared" si="1"/>
        <v>775138922.31061518</v>
      </c>
      <c r="Q18" s="7">
        <f t="shared" si="2"/>
        <v>2483097.4598774156</v>
      </c>
      <c r="R18" s="7">
        <f t="shared" si="3"/>
        <v>267244.11143468297</v>
      </c>
      <c r="S18" s="7">
        <f t="shared" si="4"/>
        <v>2217253.3993733041</v>
      </c>
      <c r="T18" s="7">
        <f t="shared" si="5"/>
        <v>71299.682450822147</v>
      </c>
      <c r="U18" s="7">
        <f t="shared" si="6"/>
        <v>39711.360565320851</v>
      </c>
      <c r="V18" s="7">
        <f t="shared" si="7"/>
        <v>15203323.353013262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7">
        <f t="shared" si="7"/>
        <v>0</v>
      </c>
      <c r="W19" s="10"/>
      <c r="X19" s="59" t="s">
        <v>103</v>
      </c>
      <c r="Y19" s="60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0"/>
        <v>2728876.541459538</v>
      </c>
      <c r="P20" s="7">
        <f t="shared" si="1"/>
        <v>11614410440.62422</v>
      </c>
      <c r="Q20" s="7">
        <f t="shared" si="2"/>
        <v>37205863.662631348</v>
      </c>
      <c r="R20" s="7">
        <f t="shared" si="3"/>
        <v>4004292.2742028572</v>
      </c>
      <c r="S20" s="7">
        <f t="shared" si="4"/>
        <v>33222549.261784352</v>
      </c>
      <c r="T20" s="7">
        <f t="shared" si="5"/>
        <v>1068329.4986678283</v>
      </c>
      <c r="U20" s="7">
        <f t="shared" si="6"/>
        <v>595021.13425860577</v>
      </c>
      <c r="V20" s="7">
        <f t="shared" si="7"/>
        <v>227801278.45607626</v>
      </c>
      <c r="W20" s="10"/>
      <c r="X20" s="57">
        <f>100*AC15/(AC15+X15)</f>
        <v>0.2354233330129647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0"/>
        <v>3099846.8734763097</v>
      </c>
      <c r="P21" s="7">
        <f t="shared" si="1"/>
        <v>17701251215.656948</v>
      </c>
      <c r="Q21" s="7">
        <f t="shared" si="2"/>
        <v>56704586.320123501</v>
      </c>
      <c r="R21" s="7">
        <f t="shared" si="3"/>
        <v>6102848.16856959</v>
      </c>
      <c r="S21" s="7">
        <f t="shared" si="4"/>
        <v>50633710.037526153</v>
      </c>
      <c r="T21" s="7">
        <f t="shared" si="5"/>
        <v>1628215.9937168283</v>
      </c>
      <c r="U21" s="7">
        <f t="shared" si="6"/>
        <v>906857.78929392144</v>
      </c>
      <c r="V21" s="7">
        <f t="shared" si="7"/>
        <v>347186598.7355364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0"/>
        <v>2849108.2746982966</v>
      </c>
      <c r="P22" s="7">
        <f t="shared" si="1"/>
        <v>16593348028.679033</v>
      </c>
      <c r="Q22" s="7">
        <f t="shared" si="2"/>
        <v>53155504.329537362</v>
      </c>
      <c r="R22" s="7">
        <f t="shared" si="3"/>
        <v>5720877.1511976598</v>
      </c>
      <c r="S22" s="7">
        <f t="shared" si="4"/>
        <v>47464597.97670909</v>
      </c>
      <c r="T22" s="7">
        <f t="shared" si="5"/>
        <v>1526307.6220119109</v>
      </c>
      <c r="U22" s="7">
        <f t="shared" si="6"/>
        <v>850098.48891148262</v>
      </c>
      <c r="V22" s="7">
        <f t="shared" si="7"/>
        <v>325456545.05012816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0"/>
        <v>2824289.1815572865</v>
      </c>
      <c r="P23" s="7">
        <f t="shared" si="1"/>
        <v>16145687652.845064</v>
      </c>
      <c r="Q23" s="7">
        <f t="shared" si="2"/>
        <v>51721459.01181861</v>
      </c>
      <c r="R23" s="7">
        <f t="shared" si="3"/>
        <v>5566537.5922865355</v>
      </c>
      <c r="S23" s="7">
        <f t="shared" si="4"/>
        <v>46184083.656613007</v>
      </c>
      <c r="T23" s="7">
        <f t="shared" si="5"/>
        <v>1485130.4320604207</v>
      </c>
      <c r="U23" s="7">
        <f t="shared" si="6"/>
        <v>827164.27404512337</v>
      </c>
      <c r="V23" s="7">
        <f t="shared" si="7"/>
        <v>316676279.66770172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0"/>
        <v>2426047.7674090913</v>
      </c>
      <c r="P24" s="7">
        <f t="shared" si="1"/>
        <v>14608911609.990417</v>
      </c>
      <c r="Q24" s="7">
        <f t="shared" si="2"/>
        <v>46798516.067555398</v>
      </c>
      <c r="R24" s="7">
        <f t="shared" si="3"/>
        <v>5036704.3762966096</v>
      </c>
      <c r="S24" s="7">
        <f t="shared" si="4"/>
        <v>41788198.21334599</v>
      </c>
      <c r="T24" s="7">
        <f t="shared" si="5"/>
        <v>1343773.0047660402</v>
      </c>
      <c r="U24" s="7">
        <f t="shared" si="6"/>
        <v>748433.26752563321</v>
      </c>
      <c r="V24" s="7">
        <f t="shared" si="7"/>
        <v>286534452.92129457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0"/>
        <v>2801548.9587990497</v>
      </c>
      <c r="P25" s="7">
        <f t="shared" si="1"/>
        <v>19918907201.157833</v>
      </c>
      <c r="Q25" s="7">
        <f t="shared" si="2"/>
        <v>63808675.388524771</v>
      </c>
      <c r="R25" s="7">
        <f t="shared" si="3"/>
        <v>6867427.8926096875</v>
      </c>
      <c r="S25" s="7">
        <f t="shared" si="4"/>
        <v>56977224.897849455</v>
      </c>
      <c r="T25" s="7">
        <f t="shared" si="5"/>
        <v>1832202.8701338232</v>
      </c>
      <c r="U25" s="7">
        <f t="shared" si="6"/>
        <v>1020471.1480290894</v>
      </c>
      <c r="V25" s="7">
        <f t="shared" si="7"/>
        <v>390682983.78714991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0"/>
        <v>1680949.97353097</v>
      </c>
      <c r="P26" s="7">
        <f t="shared" si="1"/>
        <v>8125941611.2529345</v>
      </c>
      <c r="Q26" s="7">
        <f t="shared" si="2"/>
        <v>26030824.144228417</v>
      </c>
      <c r="R26" s="7">
        <f t="shared" si="3"/>
        <v>2801575.2827842059</v>
      </c>
      <c r="S26" s="7">
        <f t="shared" si="4"/>
        <v>23243925.884861752</v>
      </c>
      <c r="T26" s="7">
        <f t="shared" si="5"/>
        <v>747449.3149810984</v>
      </c>
      <c r="U26" s="7">
        <f t="shared" si="6"/>
        <v>416302.40460031992</v>
      </c>
      <c r="V26" s="7">
        <f t="shared" si="7"/>
        <v>159379582.55962569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0"/>
        <v>946871.24957910459</v>
      </c>
      <c r="P27" s="7">
        <f t="shared" si="1"/>
        <v>1127870746.7364497</v>
      </c>
      <c r="Q27" s="7">
        <f t="shared" si="2"/>
        <v>3613046.5206713681</v>
      </c>
      <c r="R27" s="7">
        <f t="shared" si="3"/>
        <v>388855.21917317744</v>
      </c>
      <c r="S27" s="7">
        <f t="shared" si="4"/>
        <v>3226228.4543788964</v>
      </c>
      <c r="T27" s="7">
        <f t="shared" si="5"/>
        <v>103745.04978819231</v>
      </c>
      <c r="U27" s="7">
        <f t="shared" si="6"/>
        <v>57782.264063345261</v>
      </c>
      <c r="V27" s="7">
        <f t="shared" si="7"/>
        <v>22121690.924672008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0"/>
        <v>392238.03799166763</v>
      </c>
      <c r="P28" s="7">
        <f t="shared" si="1"/>
        <v>733731930.68389904</v>
      </c>
      <c r="Q28" s="7">
        <f t="shared" si="2"/>
        <v>2350453.3714822996</v>
      </c>
      <c r="R28" s="7">
        <f t="shared" si="3"/>
        <v>252968.25150046742</v>
      </c>
      <c r="S28" s="7">
        <f t="shared" si="4"/>
        <v>2098810.381870735</v>
      </c>
      <c r="T28" s="7">
        <f t="shared" si="5"/>
        <v>67490.938922077417</v>
      </c>
      <c r="U28" s="7">
        <f t="shared" si="6"/>
        <v>37590.027308680663</v>
      </c>
      <c r="V28" s="7">
        <f t="shared" si="7"/>
        <v>14391180.05242925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0"/>
        <v>2310940.7565753455</v>
      </c>
      <c r="P29" s="7">
        <f t="shared" si="1"/>
        <v>10391054918.902725</v>
      </c>
      <c r="Q29" s="7">
        <f t="shared" si="2"/>
        <v>33286939.065917075</v>
      </c>
      <c r="R29" s="7">
        <f t="shared" si="3"/>
        <v>3582516.8350382042</v>
      </c>
      <c r="S29" s="7">
        <f t="shared" si="4"/>
        <v>29723190.487368248</v>
      </c>
      <c r="T29" s="7">
        <f t="shared" si="5"/>
        <v>955801.46309558034</v>
      </c>
      <c r="U29" s="7">
        <f t="shared" si="6"/>
        <v>532347.06278011133</v>
      </c>
      <c r="V29" s="7">
        <f t="shared" si="7"/>
        <v>203806780.13184795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0"/>
        <v>2557543.3480720669</v>
      </c>
      <c r="P30" s="7">
        <f t="shared" si="1"/>
        <v>17822110342.066738</v>
      </c>
      <c r="Q30" s="7">
        <f t="shared" si="2"/>
        <v>57091749.164296731</v>
      </c>
      <c r="R30" s="7">
        <f t="shared" si="3"/>
        <v>6144516.6861946313</v>
      </c>
      <c r="S30" s="7">
        <f t="shared" si="4"/>
        <v>50979422.659050278</v>
      </c>
      <c r="T30" s="7">
        <f t="shared" si="5"/>
        <v>1639332.9910527568</v>
      </c>
      <c r="U30" s="7">
        <f t="shared" si="6"/>
        <v>913049.55725747836</v>
      </c>
      <c r="V30" s="7">
        <f t="shared" si="7"/>
        <v>349557090.43203574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0"/>
        <v>2787318.7772000516</v>
      </c>
      <c r="P31" s="7">
        <f t="shared" si="1"/>
        <v>15083168602.907213</v>
      </c>
      <c r="Q31" s="7">
        <f t="shared" si="2"/>
        <v>48317761.586707495</v>
      </c>
      <c r="R31" s="7">
        <f t="shared" si="3"/>
        <v>5200213.6325289328</v>
      </c>
      <c r="S31" s="7">
        <f t="shared" si="4"/>
        <v>43144791.076192759</v>
      </c>
      <c r="T31" s="7">
        <f t="shared" si="5"/>
        <v>1387396.6340559381</v>
      </c>
      <c r="U31" s="7">
        <f t="shared" si="6"/>
        <v>772730.06117676734</v>
      </c>
      <c r="V31" s="7">
        <f t="shared" si="7"/>
        <v>295836375.72275645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0"/>
        <v>2632527.5172781004</v>
      </c>
      <c r="P32" s="7">
        <f t="shared" si="1"/>
        <v>11139583501.231878</v>
      </c>
      <c r="Q32" s="7">
        <f t="shared" si="2"/>
        <v>35684792.364118963</v>
      </c>
      <c r="R32" s="7">
        <f t="shared" si="3"/>
        <v>3840586.5179173951</v>
      </c>
      <c r="S32" s="7">
        <f t="shared" si="4"/>
        <v>31864326.090196785</v>
      </c>
      <c r="T32" s="7">
        <f t="shared" si="5"/>
        <v>1024653.4439332122</v>
      </c>
      <c r="U32" s="7">
        <f t="shared" si="6"/>
        <v>570695.14151897025</v>
      </c>
      <c r="V32" s="7">
        <f t="shared" si="7"/>
        <v>218488176.90934396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>N33*(1-$AD$3/100)</f>
        <v>2588440.3027628982</v>
      </c>
      <c r="P33" s="7">
        <f t="shared" si="1"/>
        <v>11793741032.397318</v>
      </c>
      <c r="Q33" s="7">
        <f t="shared" si="2"/>
        <v>37780335.314219557</v>
      </c>
      <c r="R33" s="7">
        <f t="shared" si="3"/>
        <v>4066119.9585985742</v>
      </c>
      <c r="S33" s="7">
        <f t="shared" si="4"/>
        <v>33735517.134737052</v>
      </c>
      <c r="T33" s="7">
        <f t="shared" si="5"/>
        <v>1084824.8827584959</v>
      </c>
      <c r="U33" s="7">
        <f t="shared" si="6"/>
        <v>604208.47034162085</v>
      </c>
      <c r="V33" s="7">
        <f t="shared" si="7"/>
        <v>231318610.50500289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si="0"/>
        <v>2853296.5214509624</v>
      </c>
      <c r="P34" s="7">
        <f t="shared" si="1"/>
        <v>22436142507.824314</v>
      </c>
      <c r="Q34" s="7">
        <f t="shared" si="2"/>
        <v>71872443.593151927</v>
      </c>
      <c r="R34" s="7">
        <f t="shared" si="3"/>
        <v>7735293.3725120416</v>
      </c>
      <c r="S34" s="7">
        <f t="shared" si="4"/>
        <v>64177674.236777373</v>
      </c>
      <c r="T34" s="7">
        <f t="shared" si="5"/>
        <v>2063745.9817663948</v>
      </c>
      <c r="U34" s="7">
        <f t="shared" si="6"/>
        <v>1149432.3393892255</v>
      </c>
      <c r="V34" s="7">
        <f t="shared" si="7"/>
        <v>440055220.45511627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0"/>
        <v>2024819.6163767867</v>
      </c>
      <c r="P35" s="7">
        <f t="shared" si="1"/>
        <v>6941626019.4814548</v>
      </c>
      <c r="Q35" s="7">
        <f t="shared" si="2"/>
        <v>22236960.937288914</v>
      </c>
      <c r="R35" s="7">
        <f t="shared" si="3"/>
        <v>2393259.6133326581</v>
      </c>
      <c r="S35" s="7">
        <f t="shared" si="4"/>
        <v>19856239.244177416</v>
      </c>
      <c r="T35" s="7">
        <f t="shared" si="5"/>
        <v>638512.29326226586</v>
      </c>
      <c r="U35" s="7">
        <f t="shared" si="6"/>
        <v>355628.39877466176</v>
      </c>
      <c r="V35" s="7">
        <f t="shared" si="7"/>
        <v>136150800.75617257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0"/>
        <v>1326409.4886247062</v>
      </c>
      <c r="P36" s="7">
        <f t="shared" si="1"/>
        <v>1890777362.64991</v>
      </c>
      <c r="Q36" s="7">
        <f t="shared" si="2"/>
        <v>6056958.7350799125</v>
      </c>
      <c r="R36" s="7">
        <f t="shared" si="3"/>
        <v>651882.00677104434</v>
      </c>
      <c r="S36" s="7">
        <f t="shared" si="4"/>
        <v>5408491.8382070912</v>
      </c>
      <c r="T36" s="7">
        <f t="shared" si="5"/>
        <v>173919.56675363472</v>
      </c>
      <c r="U36" s="7">
        <f t="shared" si="6"/>
        <v>96866.947892533586</v>
      </c>
      <c r="V36" s="7">
        <f t="shared" si="7"/>
        <v>37085093.788394503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0"/>
        <v>533103.75523909566</v>
      </c>
      <c r="P37" s="7">
        <f t="shared" si="1"/>
        <v>882033477.37567675</v>
      </c>
      <c r="Q37" s="7">
        <f t="shared" si="2"/>
        <v>2825525.8820827673</v>
      </c>
      <c r="R37" s="7">
        <f t="shared" si="3"/>
        <v>304098.07343211799</v>
      </c>
      <c r="S37" s="7">
        <f t="shared" si="4"/>
        <v>2523020.9318383145</v>
      </c>
      <c r="T37" s="7">
        <f t="shared" si="5"/>
        <v>81132.175198240482</v>
      </c>
      <c r="U37" s="7">
        <f t="shared" si="6"/>
        <v>45187.705639058702</v>
      </c>
      <c r="V37" s="7">
        <f t="shared" si="7"/>
        <v>17299918.477518413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0"/>
        <v>2170061.5021180543</v>
      </c>
      <c r="P38" s="7">
        <f t="shared" si="1"/>
        <v>3859718769.7062926</v>
      </c>
      <c r="Q38" s="7">
        <f t="shared" si="2"/>
        <v>12364309.928250948</v>
      </c>
      <c r="R38" s="7">
        <f t="shared" si="3"/>
        <v>1330712.5772024982</v>
      </c>
      <c r="S38" s="7">
        <f t="shared" si="4"/>
        <v>11040568.750238623</v>
      </c>
      <c r="T38" s="7">
        <f t="shared" si="5"/>
        <v>355028.90476613061</v>
      </c>
      <c r="U38" s="7">
        <f t="shared" si="6"/>
        <v>197738.33997091258</v>
      </c>
      <c r="V38" s="7">
        <f t="shared" si="7"/>
        <v>75703271.785937652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0"/>
        <v>2254562.4354752223</v>
      </c>
      <c r="P39" s="7">
        <f t="shared" si="1"/>
        <v>12120836367.320848</v>
      </c>
      <c r="Q39" s="7">
        <f t="shared" si="2"/>
        <v>38828159.86786893</v>
      </c>
      <c r="R39" s="7">
        <f t="shared" si="3"/>
        <v>4178892.3915393618</v>
      </c>
      <c r="S39" s="7">
        <f t="shared" si="4"/>
        <v>34671160.052933484</v>
      </c>
      <c r="T39" s="7">
        <f t="shared" si="5"/>
        <v>1114912.1262705014</v>
      </c>
      <c r="U39" s="7">
        <f t="shared" si="6"/>
        <v>620965.98362151487</v>
      </c>
      <c r="V39" s="7">
        <f t="shared" si="7"/>
        <v>237734152.28850773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0"/>
        <v>2645198.1794111505</v>
      </c>
      <c r="P40" s="7">
        <f t="shared" si="1"/>
        <v>15794608397.899584</v>
      </c>
      <c r="Q40" s="7">
        <f t="shared" si="2"/>
        <v>50596803.829271294</v>
      </c>
      <c r="R40" s="7">
        <f t="shared" si="3"/>
        <v>5445496.2397875851</v>
      </c>
      <c r="S40" s="7">
        <f t="shared" si="4"/>
        <v>45179835.709474854</v>
      </c>
      <c r="T40" s="7">
        <f t="shared" si="5"/>
        <v>1452837.0731899021</v>
      </c>
      <c r="U40" s="7">
        <f t="shared" si="6"/>
        <v>809178.03379984619</v>
      </c>
      <c r="V40" s="7">
        <f t="shared" si="7"/>
        <v>309790325.05770707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0"/>
        <v>2599099.3124200464</v>
      </c>
      <c r="P41" s="7">
        <f t="shared" si="1"/>
        <v>15178986457.575176</v>
      </c>
      <c r="Q41" s="7">
        <f t="shared" si="2"/>
        <v>48624706.657699019</v>
      </c>
      <c r="R41" s="7">
        <f t="shared" si="3"/>
        <v>5233248.6881728759</v>
      </c>
      <c r="S41" s="7">
        <f t="shared" si="4"/>
        <v>43418874.157132499</v>
      </c>
      <c r="T41" s="7">
        <f t="shared" si="5"/>
        <v>1396210.2575423964</v>
      </c>
      <c r="U41" s="7">
        <f t="shared" si="6"/>
        <v>777638.93269101472</v>
      </c>
      <c r="V41" s="7">
        <f t="shared" si="7"/>
        <v>297715716.03915632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0"/>
        <v>3221680.2382094781</v>
      </c>
      <c r="P42" s="7">
        <f t="shared" si="1"/>
        <v>20040373723.942982</v>
      </c>
      <c r="Q42" s="7">
        <f t="shared" si="2"/>
        <v>64197783.979909755</v>
      </c>
      <c r="R42" s="7">
        <f t="shared" si="3"/>
        <v>6909305.8218639875</v>
      </c>
      <c r="S42" s="7">
        <f t="shared" si="4"/>
        <v>57324674.952031501</v>
      </c>
      <c r="T42" s="7">
        <f t="shared" si="5"/>
        <v>1843375.7376724193</v>
      </c>
      <c r="U42" s="7">
        <f t="shared" si="6"/>
        <v>1026694.0336875186</v>
      </c>
      <c r="V42" s="7">
        <f t="shared" si="7"/>
        <v>393065388.75910509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0"/>
        <v>3365817.2275041514</v>
      </c>
      <c r="P43" s="7">
        <f t="shared" si="1"/>
        <v>16799107081.15535</v>
      </c>
      <c r="Q43" s="7">
        <f t="shared" si="2"/>
        <v>53814637.506629951</v>
      </c>
      <c r="R43" s="7">
        <f t="shared" si="3"/>
        <v>5791816.5577555988</v>
      </c>
      <c r="S43" s="7">
        <f t="shared" si="4"/>
        <v>48053163.387919508</v>
      </c>
      <c r="T43" s="7">
        <f t="shared" si="5"/>
        <v>1545233.9778955914</v>
      </c>
      <c r="U43" s="7">
        <f t="shared" si="6"/>
        <v>860639.78891240223</v>
      </c>
      <c r="V43" s="7">
        <f t="shared" si="7"/>
        <v>329492236.3534137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0"/>
        <v>2119083.8217131263</v>
      </c>
      <c r="P44" s="7">
        <f t="shared" si="1"/>
        <v>953351425.43602729</v>
      </c>
      <c r="Q44" s="7">
        <f t="shared" si="2"/>
        <v>3053987.4011411057</v>
      </c>
      <c r="R44" s="7">
        <f t="shared" si="3"/>
        <v>328686.31317876797</v>
      </c>
      <c r="S44" s="7">
        <f t="shared" si="4"/>
        <v>2727023.0251685926</v>
      </c>
      <c r="T44" s="7">
        <f t="shared" si="5"/>
        <v>87692.221279515172</v>
      </c>
      <c r="U44" s="7">
        <f t="shared" si="6"/>
        <v>48841.415533745836</v>
      </c>
      <c r="V44" s="7">
        <f t="shared" si="7"/>
        <v>18698725.573932577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0"/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0"/>
        <v>1686074.6216549436</v>
      </c>
      <c r="P47" s="7">
        <f t="shared" si="1"/>
        <v>4146855533.4829855</v>
      </c>
      <c r="Q47" s="7">
        <f t="shared" si="2"/>
        <v>13284130.296251534</v>
      </c>
      <c r="R47" s="7">
        <f t="shared" si="3"/>
        <v>1429708.5211385752</v>
      </c>
      <c r="S47" s="7">
        <f t="shared" si="4"/>
        <v>11861911.798877072</v>
      </c>
      <c r="T47" s="7">
        <f t="shared" si="5"/>
        <v>381440.63495793624</v>
      </c>
      <c r="U47" s="7">
        <f t="shared" si="6"/>
        <v>212448.72443193995</v>
      </c>
      <c r="V47" s="7">
        <f t="shared" si="7"/>
        <v>81335079.118256733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0"/>
        <v>1908841.1989448604</v>
      </c>
      <c r="P48" s="7">
        <f t="shared" si="1"/>
        <v>7745752714.0098057</v>
      </c>
      <c r="Q48" s="7">
        <f t="shared" si="2"/>
        <v>24812918.47874603</v>
      </c>
      <c r="R48" s="7">
        <f t="shared" si="3"/>
        <v>2670497.8189946157</v>
      </c>
      <c r="S48" s="7">
        <f t="shared" si="4"/>
        <v>22156410.988430686</v>
      </c>
      <c r="T48" s="7">
        <f t="shared" si="5"/>
        <v>712478.36091784621</v>
      </c>
      <c r="U48" s="7">
        <f t="shared" si="6"/>
        <v>396824.84006730875</v>
      </c>
      <c r="V48" s="7">
        <f t="shared" si="7"/>
        <v>151922680.86930314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0"/>
        <v>2223906.166735386</v>
      </c>
      <c r="P49" s="7">
        <f t="shared" si="1"/>
        <v>12844147798.511497</v>
      </c>
      <c r="Q49" s="7">
        <f t="shared" si="2"/>
        <v>41145231.976873517</v>
      </c>
      <c r="R49" s="7">
        <f t="shared" si="3"/>
        <v>4428267.9746192107</v>
      </c>
      <c r="S49" s="7">
        <f t="shared" si="4"/>
        <v>36740163.019308046</v>
      </c>
      <c r="T49" s="7">
        <f t="shared" si="5"/>
        <v>1181444.555326202</v>
      </c>
      <c r="U49" s="7">
        <f t="shared" si="6"/>
        <v>658022.15538412926</v>
      </c>
      <c r="V49" s="7">
        <f t="shared" si="7"/>
        <v>251920948.04447618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0"/>
        <v>2698977.6016056305</v>
      </c>
      <c r="P50" s="7">
        <f t="shared" si="1"/>
        <v>17397116782.951267</v>
      </c>
      <c r="Q50" s="7">
        <f t="shared" si="2"/>
        <v>55730315.23712644</v>
      </c>
      <c r="R50" s="7">
        <f t="shared" si="3"/>
        <v>5997991.9500444764</v>
      </c>
      <c r="S50" s="7">
        <f t="shared" si="4"/>
        <v>49763745.847400077</v>
      </c>
      <c r="T50" s="7">
        <f t="shared" si="5"/>
        <v>1600240.7652124511</v>
      </c>
      <c r="U50" s="7">
        <f t="shared" si="6"/>
        <v>891276.59246599989</v>
      </c>
      <c r="V50" s="7">
        <f t="shared" si="7"/>
        <v>341221404.63919759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0"/>
        <v>3021384.9133871989</v>
      </c>
      <c r="P51" s="7">
        <f t="shared" si="1"/>
        <v>10114480583.790997</v>
      </c>
      <c r="Q51" s="7">
        <f t="shared" si="2"/>
        <v>32400954.619495466</v>
      </c>
      <c r="R51" s="7">
        <f t="shared" si="3"/>
        <v>3487162.4923453564</v>
      </c>
      <c r="S51" s="7">
        <f t="shared" si="4"/>
        <v>28932060.836856194</v>
      </c>
      <c r="T51" s="7">
        <f t="shared" si="5"/>
        <v>930361.29785561177</v>
      </c>
      <c r="U51" s="7">
        <f t="shared" si="6"/>
        <v>518177.80507854221</v>
      </c>
      <c r="V51" s="7">
        <f t="shared" si="7"/>
        <v>198382140.84871924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0"/>
        <v>1774760.1362438852</v>
      </c>
      <c r="P52" s="7">
        <f t="shared" si="1"/>
        <v>1274001470.8083014</v>
      </c>
      <c r="Q52" s="7">
        <f t="shared" si="2"/>
        <v>4081164.9692601981</v>
      </c>
      <c r="R52" s="7">
        <f t="shared" si="3"/>
        <v>439236.60808792437</v>
      </c>
      <c r="S52" s="7">
        <f t="shared" si="4"/>
        <v>3644229.4544259026</v>
      </c>
      <c r="T52" s="7">
        <f t="shared" si="5"/>
        <v>117186.60706617478</v>
      </c>
      <c r="U52" s="7">
        <f t="shared" si="6"/>
        <v>65268.728368337688</v>
      </c>
      <c r="V52" s="7">
        <f t="shared" si="7"/>
        <v>24987851.539148346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>N55*(1-$AD$3/100)</f>
        <v>0</v>
      </c>
      <c r="P55" s="7">
        <f t="shared" si="1"/>
        <v>0</v>
      </c>
      <c r="Q55" s="7">
        <f t="shared" si="2"/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0"/>
        <v>951507.48907011026</v>
      </c>
      <c r="P56" s="7">
        <f t="shared" si="1"/>
        <v>4530219596.0972128</v>
      </c>
      <c r="Q56" s="7">
        <f t="shared" si="2"/>
        <v>14512207.357906574</v>
      </c>
      <c r="R56" s="7">
        <f t="shared" si="3"/>
        <v>1561880.684502441</v>
      </c>
      <c r="S56" s="7">
        <f t="shared" si="4"/>
        <v>12958509.126869762</v>
      </c>
      <c r="T56" s="7">
        <f t="shared" si="5"/>
        <v>416703.65058095811</v>
      </c>
      <c r="U56" s="7">
        <f t="shared" si="6"/>
        <v>232088.9567568487</v>
      </c>
      <c r="V56" s="7">
        <f t="shared" si="7"/>
        <v>88854257.472086534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0"/>
        <v>1307722.5779392503</v>
      </c>
      <c r="P57" s="7">
        <f t="shared" si="1"/>
        <v>6128113237.7546234</v>
      </c>
      <c r="Q57" s="7">
        <f t="shared" si="2"/>
        <v>19630935.792967446</v>
      </c>
      <c r="R57" s="7">
        <f t="shared" si="3"/>
        <v>2112785.3728632513</v>
      </c>
      <c r="S57" s="7">
        <f t="shared" si="4"/>
        <v>17529218.978776991</v>
      </c>
      <c r="T57" s="7">
        <f t="shared" si="5"/>
        <v>563682.86419178895</v>
      </c>
      <c r="U57" s="7">
        <f t="shared" si="6"/>
        <v>313951.09620372235</v>
      </c>
      <c r="V57" s="7">
        <f t="shared" si="7"/>
        <v>120194824.9737487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0"/>
        <v>1555052.8020853712</v>
      </c>
      <c r="P58" s="7">
        <f t="shared" si="1"/>
        <v>10298387950.940155</v>
      </c>
      <c r="Q58" s="7">
        <f t="shared" si="2"/>
        <v>32990087.616274364</v>
      </c>
      <c r="R58" s="7">
        <f t="shared" si="3"/>
        <v>3550568.1084297127</v>
      </c>
      <c r="S58" s="7">
        <f t="shared" si="4"/>
        <v>29458120.38985315</v>
      </c>
      <c r="T58" s="7">
        <f t="shared" si="5"/>
        <v>947277.66794191126</v>
      </c>
      <c r="U58" s="7">
        <f t="shared" si="6"/>
        <v>527599.61523059709</v>
      </c>
      <c r="V58" s="7">
        <f t="shared" si="7"/>
        <v>201989240.28508264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0"/>
        <v>1809437.7399355241</v>
      </c>
      <c r="P59" s="7">
        <f t="shared" si="1"/>
        <v>14963427936.639217</v>
      </c>
      <c r="Q59" s="7">
        <f t="shared" si="2"/>
        <v>47934181.642911375</v>
      </c>
      <c r="R59" s="7">
        <f t="shared" si="3"/>
        <v>5158930.7256352911</v>
      </c>
      <c r="S59" s="7">
        <f t="shared" si="4"/>
        <v>42802277.764469847</v>
      </c>
      <c r="T59" s="7">
        <f t="shared" si="5"/>
        <v>1376382.5161531649</v>
      </c>
      <c r="U59" s="7">
        <f t="shared" si="6"/>
        <v>766595.59335992008</v>
      </c>
      <c r="V59" s="7">
        <f t="shared" si="7"/>
        <v>293487821.14062947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0"/>
        <v>1353544.7636363201</v>
      </c>
      <c r="P60" s="7">
        <f t="shared" si="1"/>
        <v>4230700760.7426724</v>
      </c>
      <c r="Q60" s="7">
        <f t="shared" si="2"/>
        <v>13552721.983288435</v>
      </c>
      <c r="R60" s="7">
        <f t="shared" si="3"/>
        <v>1458615.7822915318</v>
      </c>
      <c r="S60" s="7">
        <f t="shared" si="4"/>
        <v>12101747.665470637</v>
      </c>
      <c r="T60" s="7">
        <f t="shared" si="5"/>
        <v>389152.97903790127</v>
      </c>
      <c r="U60" s="7">
        <f t="shared" si="6"/>
        <v>216744.2228975124</v>
      </c>
      <c r="V60" s="7">
        <f t="shared" si="7"/>
        <v>82979592.204809114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0"/>
        <v>451846.01340187207</v>
      </c>
      <c r="P65" s="7">
        <f t="shared" si="1"/>
        <v>520735397.49410146</v>
      </c>
      <c r="Q65" s="7">
        <f t="shared" si="2"/>
        <v>1668135.4858706368</v>
      </c>
      <c r="R65" s="7">
        <f t="shared" si="3"/>
        <v>179533.5837104716</v>
      </c>
      <c r="S65" s="7">
        <f t="shared" si="4"/>
        <v>1489542.4510822471</v>
      </c>
      <c r="T65" s="7">
        <f t="shared" si="5"/>
        <v>47898.857112678917</v>
      </c>
      <c r="U65" s="7">
        <f t="shared" si="6"/>
        <v>26677.94189378529</v>
      </c>
      <c r="V65" s="7">
        <f t="shared" si="7"/>
        <v>10213535.150400097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si="0"/>
        <v>656049.5888889702</v>
      </c>
      <c r="P66" s="7">
        <f t="shared" si="1"/>
        <v>705843149.65241325</v>
      </c>
      <c r="Q66" s="7">
        <f t="shared" si="2"/>
        <v>2261113.8229895849</v>
      </c>
      <c r="R66" s="7">
        <f t="shared" si="3"/>
        <v>243353.05570622339</v>
      </c>
      <c r="S66" s="7">
        <f t="shared" si="4"/>
        <v>2019035.6566355338</v>
      </c>
      <c r="T66" s="7">
        <f t="shared" si="5"/>
        <v>64925.642335553246</v>
      </c>
      <c r="U66" s="7">
        <f t="shared" si="6"/>
        <v>36161.249308516177</v>
      </c>
      <c r="V66" s="7">
        <f t="shared" si="7"/>
        <v>13844178.548906306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8">N67*(1-$AD$3/100)</f>
        <v>776738.42915238068</v>
      </c>
      <c r="P67" s="7">
        <f t="shared" ref="P67:P82" si="9">$X$4*O67*L67*I67/1000</f>
        <v>1300413010.0408781</v>
      </c>
      <c r="Q67" s="7">
        <f t="shared" ref="Q67:Q82" si="10">$Y$4*O67*L67*I67/1000</f>
        <v>4165772.2881448818</v>
      </c>
      <c r="R67" s="7">
        <f t="shared" ref="R67:R82" si="11">$Z$4*O67*L67*I67/1000</f>
        <v>448342.4962463876</v>
      </c>
      <c r="S67" s="7">
        <f t="shared" ref="S67:S82" si="12">$AA$4*O67*L67*I67/1000</f>
        <v>3719778.589504228</v>
      </c>
      <c r="T67" s="7">
        <f t="shared" ref="T67:T82" si="13">$AB$4*O67*L67*I67/1000</f>
        <v>119616.02236982989</v>
      </c>
      <c r="U67" s="7">
        <f t="shared" ref="U67:U82" si="14">L67*O67*I67*$AB$10*$AC$10/$AB$11</f>
        <v>66621.825377611181</v>
      </c>
      <c r="V67" s="7">
        <f t="shared" ref="V67:V82" si="15">L67*O67*I67*$AB$9*$AC$9/$AB$11</f>
        <v>25505878.901271641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8"/>
        <v>766615.84104474843</v>
      </c>
      <c r="P68" s="7">
        <f t="shared" si="9"/>
        <v>1424757737.2053416</v>
      </c>
      <c r="Q68" s="7">
        <f t="shared" si="10"/>
        <v>4564100.9841815159</v>
      </c>
      <c r="R68" s="7">
        <f t="shared" si="11"/>
        <v>491212.74203871406</v>
      </c>
      <c r="S68" s="7">
        <f t="shared" si="12"/>
        <v>4075461.6303941184</v>
      </c>
      <c r="T68" s="7">
        <f t="shared" si="13"/>
        <v>131053.63607503829</v>
      </c>
      <c r="U68" s="7">
        <f t="shared" si="14"/>
        <v>72992.165135683274</v>
      </c>
      <c r="V68" s="7">
        <f t="shared" si="15"/>
        <v>27944736.040180739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8"/>
        <v>491199.79307707411</v>
      </c>
      <c r="P69" s="7">
        <f t="shared" si="9"/>
        <v>640166270.84083557</v>
      </c>
      <c r="Q69" s="7">
        <f t="shared" si="10"/>
        <v>2050723.0320542343</v>
      </c>
      <c r="R69" s="7">
        <f t="shared" si="11"/>
        <v>220709.6835123935</v>
      </c>
      <c r="S69" s="7">
        <f t="shared" si="12"/>
        <v>1831169.6127383788</v>
      </c>
      <c r="T69" s="7">
        <f t="shared" si="13"/>
        <v>58884.479301618863</v>
      </c>
      <c r="U69" s="7">
        <f t="shared" si="14"/>
        <v>32796.53862218283</v>
      </c>
      <c r="V69" s="7">
        <f t="shared" si="15"/>
        <v>12556013.554671945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8"/>
        <v>0</v>
      </c>
      <c r="P70" s="7">
        <f t="shared" si="9"/>
        <v>0</v>
      </c>
      <c r="Q70" s="7">
        <f t="shared" si="10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8"/>
        <v>0</v>
      </c>
      <c r="P71" s="7">
        <f t="shared" si="9"/>
        <v>0</v>
      </c>
      <c r="Q71" s="7">
        <f t="shared" si="10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8"/>
        <v>0</v>
      </c>
      <c r="P72" s="7">
        <f t="shared" si="9"/>
        <v>0</v>
      </c>
      <c r="Q72" s="7">
        <f t="shared" si="10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9"/>
        <v>0</v>
      </c>
      <c r="Q73" s="7">
        <f t="shared" si="10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16">N74*(1-$AD$3/100)</f>
        <v>369298.53409694746</v>
      </c>
      <c r="P74" s="7">
        <f t="shared" si="9"/>
        <v>17650994.889339864</v>
      </c>
      <c r="Q74" s="7">
        <f t="shared" si="10"/>
        <v>56543.594073922352</v>
      </c>
      <c r="R74" s="7">
        <f t="shared" si="11"/>
        <v>6085.5213296198108</v>
      </c>
      <c r="S74" s="7">
        <f t="shared" si="12"/>
        <v>50489.953857621767</v>
      </c>
      <c r="T74" s="7">
        <f t="shared" si="13"/>
        <v>1623.5932609338174</v>
      </c>
      <c r="U74" s="7">
        <f t="shared" si="14"/>
        <v>904.28309327799059</v>
      </c>
      <c r="V74" s="7">
        <f t="shared" si="15"/>
        <v>346200.88745522092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16"/>
        <v>450786.51310803415</v>
      </c>
      <c r="P75" s="7">
        <f t="shared" si="9"/>
        <v>152877788.92437947</v>
      </c>
      <c r="Q75" s="7">
        <f t="shared" si="10"/>
        <v>489732.14790739684</v>
      </c>
      <c r="R75" s="7">
        <f t="shared" si="11"/>
        <v>52707.569808787164</v>
      </c>
      <c r="S75" s="7">
        <f t="shared" si="12"/>
        <v>437300.70497662679</v>
      </c>
      <c r="T75" s="7">
        <f t="shared" si="13"/>
        <v>14062.173231605761</v>
      </c>
      <c r="U75" s="7">
        <f t="shared" si="14"/>
        <v>7832.1250857949708</v>
      </c>
      <c r="V75" s="7">
        <f t="shared" si="15"/>
        <v>2998495.3556230697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16"/>
        <v>530038.07443882676</v>
      </c>
      <c r="P76" s="7">
        <f t="shared" si="9"/>
        <v>78691098.556924924</v>
      </c>
      <c r="Q76" s="7">
        <f t="shared" si="10"/>
        <v>252080.83521235373</v>
      </c>
      <c r="R76" s="7">
        <f t="shared" si="11"/>
        <v>27130.275756217787</v>
      </c>
      <c r="S76" s="7">
        <f t="shared" si="12"/>
        <v>225092.69081167912</v>
      </c>
      <c r="T76" s="7">
        <f t="shared" si="13"/>
        <v>7238.251334470835</v>
      </c>
      <c r="U76" s="7">
        <f t="shared" si="14"/>
        <v>4031.4458455525955</v>
      </c>
      <c r="V76" s="7">
        <f t="shared" si="15"/>
        <v>1543421.678269634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16"/>
        <v>0</v>
      </c>
      <c r="P77" s="7">
        <f t="shared" si="9"/>
        <v>0</v>
      </c>
      <c r="Q77" s="7">
        <f t="shared" si="10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4"/>
        <v>0</v>
      </c>
      <c r="V77" s="7">
        <f t="shared" si="15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16"/>
        <v>0</v>
      </c>
      <c r="P78" s="7">
        <f t="shared" si="9"/>
        <v>0</v>
      </c>
      <c r="Q78" s="7">
        <f t="shared" si="10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16"/>
        <v>0</v>
      </c>
      <c r="P79" s="7">
        <f t="shared" si="9"/>
        <v>0</v>
      </c>
      <c r="Q79" s="7">
        <f t="shared" si="10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16"/>
        <v>0</v>
      </c>
      <c r="P80" s="7">
        <f t="shared" si="9"/>
        <v>0</v>
      </c>
      <c r="Q80" s="7">
        <f t="shared" si="10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16"/>
        <v>0</v>
      </c>
      <c r="P81" s="7">
        <f t="shared" si="9"/>
        <v>0</v>
      </c>
      <c r="Q81" s="7">
        <f t="shared" si="10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16"/>
        <v>0</v>
      </c>
      <c r="P82" s="7">
        <f t="shared" si="9"/>
        <v>0</v>
      </c>
      <c r="Q82" s="7">
        <f t="shared" si="10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7516-977F-2A49-AF53-E946C6023219}">
  <sheetPr>
    <outlinePr summaryBelow="0" summaryRight="0"/>
  </sheetPr>
  <dimension ref="A1:AE82"/>
  <sheetViews>
    <sheetView topLeftCell="U1" zoomScale="112" workbookViewId="0">
      <selection activeCell="X19" sqref="X19:Y20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5" width="17.832031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" style="11" bestFit="1" customWidth="1"/>
    <col min="25" max="25" width="12.5" style="11" bestFit="1" customWidth="1"/>
    <col min="26" max="26" width="10.83203125" style="11"/>
    <col min="27" max="28" width="11" bestFit="1" customWidth="1"/>
    <col min="29" max="29" width="19.33203125" customWidth="1"/>
  </cols>
  <sheetData>
    <row r="1" spans="1:31" ht="64" x14ac:dyDescent="0.2">
      <c r="A1" s="26" t="s">
        <v>72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79</v>
      </c>
      <c r="P1" s="6" t="s">
        <v>100</v>
      </c>
      <c r="Q1" s="6" t="s">
        <v>13</v>
      </c>
      <c r="R1" s="6" t="s">
        <v>14</v>
      </c>
      <c r="S1" s="14" t="s">
        <v>15</v>
      </c>
      <c r="T1" s="14" t="s">
        <v>16</v>
      </c>
      <c r="U1" s="46" t="s">
        <v>96</v>
      </c>
      <c r="V1" s="14" t="s">
        <v>97</v>
      </c>
      <c r="W1" s="8"/>
      <c r="X1" s="8" t="s">
        <v>80</v>
      </c>
      <c r="Y1" s="8"/>
      <c r="Z1" s="9"/>
      <c r="AD1" s="8" t="s">
        <v>78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17</v>
      </c>
      <c r="L2" s="2">
        <v>582.20540000000005</v>
      </c>
      <c r="M2" s="2">
        <v>0</v>
      </c>
      <c r="N2" s="2">
        <v>2868180.5709242425</v>
      </c>
      <c r="O2" s="2">
        <f>N2*(1-$AD$3/100)</f>
        <v>2322884.8502952848</v>
      </c>
      <c r="P2" s="7">
        <f t="shared" ref="P2:P33" si="0">$X$4*O2*L2*I2/1000</f>
        <v>2999939132.4506173</v>
      </c>
      <c r="Q2" s="7">
        <f t="shared" ref="Q2:Q33" si="1">$Y$4*O2*L2*I2/1000</f>
        <v>9526379.311719764</v>
      </c>
      <c r="R2" s="7">
        <f t="shared" ref="R2:R33" si="2">$Z$4*O2*L2*I2/1000</f>
        <v>1023288.5371545125</v>
      </c>
      <c r="S2" s="7">
        <f t="shared" ref="S2:S33" si="3">$AA$4*O2*L2*I2/1000</f>
        <v>8605009.8468517829</v>
      </c>
      <c r="T2" s="7">
        <f t="shared" ref="T2:T33" si="4">$AB$4*O2*L2*I2/1000</f>
        <v>275746.07321294677</v>
      </c>
      <c r="U2" s="7">
        <f>L2*O2*I2*$AB$10*$AC$10/$AB$11</f>
        <v>162350.23842532808</v>
      </c>
      <c r="V2" s="7">
        <f>L2*O2*I2*$AB$9*$AC$9/$AB$11</f>
        <v>58367390.084394425</v>
      </c>
      <c r="W2" s="10"/>
      <c r="X2" s="48" t="s">
        <v>67</v>
      </c>
      <c r="Y2" s="49"/>
      <c r="Z2" s="49"/>
      <c r="AA2" s="49"/>
      <c r="AB2" s="50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18</v>
      </c>
      <c r="L3" s="2">
        <v>283.3185343893764</v>
      </c>
      <c r="M3" s="2">
        <v>11143409.533585859</v>
      </c>
      <c r="N3" s="2">
        <v>2470436.4123789454</v>
      </c>
      <c r="O3" s="2">
        <f t="shared" ref="O3:O33" si="5">N3*(1-$AD$3/100)</f>
        <v>2000759.4271108601</v>
      </c>
      <c r="P3" s="7">
        <f t="shared" si="0"/>
        <v>6538554294.8406153</v>
      </c>
      <c r="Q3" s="7">
        <f t="shared" si="1"/>
        <v>20763337.39213004</v>
      </c>
      <c r="R3" s="7">
        <f t="shared" si="2"/>
        <v>2230321.1378849363</v>
      </c>
      <c r="S3" s="7">
        <f t="shared" si="3"/>
        <v>18755155.223871764</v>
      </c>
      <c r="T3" s="7">
        <f t="shared" si="4"/>
        <v>601005.75101305894</v>
      </c>
      <c r="U3" s="7">
        <f t="shared" ref="U3:U66" si="6">L3*O3*I3*$AB$10*$AC$10/$AB$11</f>
        <v>353852.46228551638</v>
      </c>
      <c r="V3" s="7">
        <f t="shared" ref="V3:V66" si="7">L3*O3*I3*$AB$9*$AC$9/$AB$11</f>
        <v>127215364.13413782</v>
      </c>
      <c r="W3" s="10"/>
      <c r="X3" s="16" t="s">
        <v>66</v>
      </c>
      <c r="Y3" s="17" t="s">
        <v>62</v>
      </c>
      <c r="Z3" s="17" t="s">
        <v>63</v>
      </c>
      <c r="AA3" s="17" t="s">
        <v>64</v>
      </c>
      <c r="AB3" s="18" t="s">
        <v>65</v>
      </c>
      <c r="AD3" s="29">
        <v>19.011903440000001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19</v>
      </c>
      <c r="L4" s="2">
        <v>117.88690538911234</v>
      </c>
      <c r="M4" s="2">
        <v>23895754.774747476</v>
      </c>
      <c r="N4" s="2">
        <v>3720150.5660419399</v>
      </c>
      <c r="O4" s="2">
        <f t="shared" si="5"/>
        <v>3012879.132603433</v>
      </c>
      <c r="P4" s="7">
        <f t="shared" si="0"/>
        <v>8509020395.7833405</v>
      </c>
      <c r="Q4" s="7">
        <f t="shared" si="1"/>
        <v>27020600.179702576</v>
      </c>
      <c r="R4" s="7">
        <f t="shared" si="2"/>
        <v>2902453.2328781765</v>
      </c>
      <c r="S4" s="7">
        <f t="shared" si="3"/>
        <v>24407229.967017878</v>
      </c>
      <c r="T4" s="7">
        <f t="shared" si="4"/>
        <v>782125.52236332872</v>
      </c>
      <c r="U4" s="7">
        <f t="shared" si="6"/>
        <v>460489.83963648631</v>
      </c>
      <c r="V4" s="7">
        <f t="shared" si="7"/>
        <v>165553129.83001995</v>
      </c>
      <c r="W4" s="10"/>
      <c r="X4" s="19">
        <v>221.82400000000001</v>
      </c>
      <c r="Y4" s="20">
        <v>0.70440747999999997</v>
      </c>
      <c r="Z4" s="33">
        <v>7.5664854000000004E-2</v>
      </c>
      <c r="AA4" s="21">
        <v>0.63627881100000006</v>
      </c>
      <c r="AB4" s="22">
        <v>2.0389445999999999E-2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20</v>
      </c>
      <c r="L5" s="2">
        <v>131.87180277782397</v>
      </c>
      <c r="M5" s="2">
        <v>35567167.87651515</v>
      </c>
      <c r="N5" s="2">
        <v>3842427.2499236972</v>
      </c>
      <c r="O5" s="2">
        <f t="shared" si="5"/>
        <v>3111908.6914159562</v>
      </c>
      <c r="P5" s="7">
        <f t="shared" si="0"/>
        <v>8556874745.2758961</v>
      </c>
      <c r="Q5" s="7">
        <f t="shared" si="1"/>
        <v>27172562.824561078</v>
      </c>
      <c r="R5" s="7">
        <f t="shared" si="2"/>
        <v>2918776.499826835</v>
      </c>
      <c r="S5" s="7">
        <f t="shared" si="3"/>
        <v>24544495.134882048</v>
      </c>
      <c r="T5" s="7">
        <f t="shared" si="4"/>
        <v>786524.16126102966</v>
      </c>
      <c r="U5" s="7">
        <f t="shared" si="6"/>
        <v>463079.6138641584</v>
      </c>
      <c r="V5" s="7">
        <f t="shared" si="7"/>
        <v>166484193.21522447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21</v>
      </c>
      <c r="L6" s="2">
        <v>195.12689418649455</v>
      </c>
      <c r="M6" s="2">
        <v>14924878.289646463</v>
      </c>
      <c r="N6" s="2">
        <v>3767292.8831541603</v>
      </c>
      <c r="O6" s="2">
        <f t="shared" si="5"/>
        <v>3051058.7979068994</v>
      </c>
      <c r="P6" s="7">
        <f t="shared" si="0"/>
        <v>1848861066.6897211</v>
      </c>
      <c r="Q6" s="7">
        <f t="shared" si="1"/>
        <v>5871103.0585374814</v>
      </c>
      <c r="R6" s="7">
        <f t="shared" si="2"/>
        <v>630652.24086375698</v>
      </c>
      <c r="S6" s="7">
        <f t="shared" si="3"/>
        <v>5303263.4936595121</v>
      </c>
      <c r="T6" s="7">
        <f t="shared" si="4"/>
        <v>169942.17433989319</v>
      </c>
      <c r="U6" s="7">
        <f t="shared" si="6"/>
        <v>100056.37505957755</v>
      </c>
      <c r="V6" s="7">
        <f t="shared" si="7"/>
        <v>35971794.868776374</v>
      </c>
      <c r="W6" s="10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22</v>
      </c>
      <c r="L7" s="2">
        <v>192.30866822756369</v>
      </c>
      <c r="M7" s="2">
        <v>8097567.2050505048</v>
      </c>
      <c r="N7" s="2">
        <v>2176751.8930477286</v>
      </c>
      <c r="O7" s="2">
        <f t="shared" si="5"/>
        <v>1762909.9250131224</v>
      </c>
      <c r="P7" s="7">
        <f t="shared" si="0"/>
        <v>3083339681.7111354</v>
      </c>
      <c r="Q7" s="7">
        <f t="shared" si="1"/>
        <v>9791219.7741368953</v>
      </c>
      <c r="R7" s="7">
        <f t="shared" si="2"/>
        <v>1051736.723028525</v>
      </c>
      <c r="S7" s="7">
        <f t="shared" si="3"/>
        <v>8844235.5497524142</v>
      </c>
      <c r="T7" s="7">
        <f t="shared" si="4"/>
        <v>283412.02006954333</v>
      </c>
      <c r="U7" s="7">
        <f t="shared" si="6"/>
        <v>166863.69635211863</v>
      </c>
      <c r="V7" s="7">
        <f t="shared" si="7"/>
        <v>59990047.137427673</v>
      </c>
      <c r="W7" s="10"/>
      <c r="Y7" s="10"/>
      <c r="Z7" s="10"/>
      <c r="AA7" s="12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17</v>
      </c>
      <c r="L8" s="2">
        <v>153.07311326833556</v>
      </c>
      <c r="M8" s="2">
        <v>0</v>
      </c>
      <c r="N8" s="2">
        <v>1189162.0761072501</v>
      </c>
      <c r="O8" s="2">
        <f t="shared" si="5"/>
        <v>963079.73045264033</v>
      </c>
      <c r="P8" s="7">
        <f t="shared" si="0"/>
        <v>2616132144.6420908</v>
      </c>
      <c r="Q8" s="7">
        <f t="shared" si="1"/>
        <v>8307590.9340483015</v>
      </c>
      <c r="R8" s="7">
        <f t="shared" si="2"/>
        <v>892370.78390548681</v>
      </c>
      <c r="S8" s="7">
        <f t="shared" si="3"/>
        <v>7504099.873826771</v>
      </c>
      <c r="T8" s="7">
        <f t="shared" si="4"/>
        <v>240467.60085493044</v>
      </c>
      <c r="U8" s="7">
        <f t="shared" si="6"/>
        <v>141579.43167595245</v>
      </c>
      <c r="V8" s="7">
        <f t="shared" si="7"/>
        <v>50899967.851651698</v>
      </c>
      <c r="W8" s="10"/>
      <c r="X8" s="36" t="s">
        <v>84</v>
      </c>
      <c r="Y8" s="37"/>
      <c r="Z8" s="38"/>
      <c r="AA8" s="39"/>
      <c r="AB8" s="39"/>
      <c r="AC8" s="44" t="s">
        <v>94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17</v>
      </c>
      <c r="L9" s="2"/>
      <c r="M9" s="2">
        <v>0</v>
      </c>
      <c r="N9" s="2">
        <v>0</v>
      </c>
      <c r="O9" s="2">
        <f t="shared" si="5"/>
        <v>0</v>
      </c>
      <c r="P9" s="7">
        <f t="shared" si="0"/>
        <v>0</v>
      </c>
      <c r="Q9" s="7">
        <f t="shared" si="1"/>
        <v>0</v>
      </c>
      <c r="R9" s="7">
        <f t="shared" si="2"/>
        <v>0</v>
      </c>
      <c r="S9" s="7">
        <f t="shared" si="3"/>
        <v>0</v>
      </c>
      <c r="T9" s="7">
        <f t="shared" si="4"/>
        <v>0</v>
      </c>
      <c r="U9" s="7">
        <f t="shared" si="6"/>
        <v>0</v>
      </c>
      <c r="V9" s="7">
        <f t="shared" si="7"/>
        <v>0</v>
      </c>
      <c r="W9" s="10"/>
      <c r="X9" s="40" t="s">
        <v>87</v>
      </c>
      <c r="Y9" s="27" t="s">
        <v>85</v>
      </c>
      <c r="Z9" s="28"/>
      <c r="AA9" s="25"/>
      <c r="AB9" s="25">
        <v>1225.0149999999999</v>
      </c>
      <c r="AC9" s="41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17</v>
      </c>
      <c r="L10" s="2"/>
      <c r="M10" s="2">
        <v>0</v>
      </c>
      <c r="N10" s="2">
        <v>0</v>
      </c>
      <c r="O10" s="2">
        <f t="shared" si="5"/>
        <v>0</v>
      </c>
      <c r="P10" s="7">
        <f t="shared" si="0"/>
        <v>0</v>
      </c>
      <c r="Q10" s="7">
        <f t="shared" si="1"/>
        <v>0</v>
      </c>
      <c r="R10" s="7">
        <f t="shared" si="2"/>
        <v>0</v>
      </c>
      <c r="S10" s="7">
        <f t="shared" si="3"/>
        <v>0</v>
      </c>
      <c r="T10" s="7">
        <f t="shared" si="4"/>
        <v>0</v>
      </c>
      <c r="U10" s="7">
        <f t="shared" si="6"/>
        <v>0</v>
      </c>
      <c r="V10" s="7">
        <f t="shared" si="7"/>
        <v>0</v>
      </c>
      <c r="W10" s="10"/>
      <c r="X10" s="19" t="s">
        <v>88</v>
      </c>
      <c r="Y10" s="20" t="s">
        <v>86</v>
      </c>
      <c r="Z10" s="21"/>
      <c r="AA10" s="42"/>
      <c r="AB10" s="33">
        <v>23</v>
      </c>
      <c r="AC10" s="43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17</v>
      </c>
      <c r="L11" s="2">
        <v>376.52005926494644</v>
      </c>
      <c r="M11" s="2">
        <v>0</v>
      </c>
      <c r="N11" s="2">
        <v>2985531.1686352165</v>
      </c>
      <c r="O11" s="2">
        <f t="shared" si="5"/>
        <v>2417924.8656831854</v>
      </c>
      <c r="P11" s="7">
        <f t="shared" si="0"/>
        <v>9491553722.2570171</v>
      </c>
      <c r="Q11" s="7">
        <f t="shared" si="1"/>
        <v>30140658.53460259</v>
      </c>
      <c r="R11" s="7">
        <f t="shared" si="2"/>
        <v>3237598.3961507045</v>
      </c>
      <c r="S11" s="7">
        <f t="shared" si="3"/>
        <v>27225523.464279428</v>
      </c>
      <c r="T11" s="7">
        <f t="shared" si="4"/>
        <v>872437.25690663967</v>
      </c>
      <c r="U11" s="7">
        <f t="shared" si="6"/>
        <v>513662.42506942031</v>
      </c>
      <c r="V11" s="7">
        <f t="shared" si="7"/>
        <v>184669486.33101335</v>
      </c>
      <c r="W11" s="10"/>
      <c r="X11" s="10"/>
      <c r="Y11" s="10"/>
      <c r="Z11" s="55" t="s">
        <v>95</v>
      </c>
      <c r="AA11" s="56"/>
      <c r="AB11" s="45">
        <v>383185.27500000002</v>
      </c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23</v>
      </c>
      <c r="L12" s="2">
        <v>134.69506754005465</v>
      </c>
      <c r="M12" s="2">
        <v>75820923.649494946</v>
      </c>
      <c r="N12" s="2">
        <v>3308520.5293199588</v>
      </c>
      <c r="O12" s="2">
        <f t="shared" si="5"/>
        <v>2679507.8009930714</v>
      </c>
      <c r="P12" s="7">
        <f t="shared" si="0"/>
        <v>10888151594.871393</v>
      </c>
      <c r="Q12" s="7">
        <f t="shared" si="1"/>
        <v>34575588.875871584</v>
      </c>
      <c r="R12" s="7">
        <f t="shared" si="2"/>
        <v>3713982.2596103717</v>
      </c>
      <c r="S12" s="7">
        <f t="shared" si="3"/>
        <v>31231517.557940185</v>
      </c>
      <c r="T12" s="7">
        <f t="shared" si="4"/>
        <v>1000808.6545344242</v>
      </c>
      <c r="U12" s="7">
        <f t="shared" si="6"/>
        <v>589243.2910778682</v>
      </c>
      <c r="V12" s="7">
        <f t="shared" si="7"/>
        <v>211841961.91231933</v>
      </c>
      <c r="W12" s="10"/>
      <c r="X12" s="10"/>
      <c r="Y12" s="10"/>
      <c r="Z12" s="10"/>
      <c r="AA12" s="10"/>
      <c r="AB12" s="10"/>
    </row>
    <row r="13" spans="1:31" ht="14" thickBot="1" x14ac:dyDescent="0.2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24</v>
      </c>
      <c r="L13" s="2">
        <v>121.40320948815007</v>
      </c>
      <c r="M13" s="2">
        <v>116021321.21237373</v>
      </c>
      <c r="N13" s="2">
        <v>3798900.3975638752</v>
      </c>
      <c r="O13" s="2">
        <f t="shared" si="5"/>
        <v>3076657.122197255</v>
      </c>
      <c r="P13" s="7">
        <f t="shared" si="0"/>
        <v>20050867427.859196</v>
      </c>
      <c r="Q13" s="7">
        <f t="shared" si="1"/>
        <v>63672014.735431589</v>
      </c>
      <c r="R13" s="7">
        <f t="shared" si="2"/>
        <v>6839413.0324145332</v>
      </c>
      <c r="S13" s="7">
        <f t="shared" si="3"/>
        <v>57513804.12632031</v>
      </c>
      <c r="T13" s="7">
        <f t="shared" si="4"/>
        <v>1843020.0459530705</v>
      </c>
      <c r="U13" s="7">
        <f t="shared" si="6"/>
        <v>1085109.7185056538</v>
      </c>
      <c r="V13" s="7">
        <f t="shared" si="7"/>
        <v>390113515.31533146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25</v>
      </c>
      <c r="L14" s="2">
        <v>143.73971392330998</v>
      </c>
      <c r="M14" s="2">
        <v>141032382.29696968</v>
      </c>
      <c r="N14" s="2">
        <v>4014952.6483230004</v>
      </c>
      <c r="O14" s="2">
        <f t="shared" si="5"/>
        <v>3251633.7276621088</v>
      </c>
      <c r="P14" s="7">
        <f t="shared" si="0"/>
        <v>22394464362.504784</v>
      </c>
      <c r="Q14" s="7">
        <f t="shared" si="1"/>
        <v>71114163.514956906</v>
      </c>
      <c r="R14" s="7">
        <f t="shared" si="2"/>
        <v>7638821.2113978984</v>
      </c>
      <c r="S14" s="7">
        <f t="shared" si="3"/>
        <v>64236165.417431921</v>
      </c>
      <c r="T14" s="7">
        <f t="shared" si="4"/>
        <v>2058436.9672272417</v>
      </c>
      <c r="U14" s="7">
        <f t="shared" si="6"/>
        <v>1211940.1321620026</v>
      </c>
      <c r="V14" s="7">
        <f t="shared" si="7"/>
        <v>435710985.94577998</v>
      </c>
      <c r="W14" s="10"/>
      <c r="X14" s="51" t="s">
        <v>102</v>
      </c>
      <c r="Y14" s="52"/>
      <c r="Z14" s="51" t="s">
        <v>89</v>
      </c>
      <c r="AA14" s="52"/>
      <c r="AC14" s="59" t="s">
        <v>98</v>
      </c>
      <c r="AD14" s="60"/>
    </row>
    <row r="15" spans="1:31" ht="14" thickBot="1" x14ac:dyDescent="0.2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26</v>
      </c>
      <c r="L15" s="2">
        <v>133.75626042396593</v>
      </c>
      <c r="M15" s="2">
        <v>66948161.891919196</v>
      </c>
      <c r="N15" s="2">
        <v>3379636.2515989356</v>
      </c>
      <c r="O15" s="2">
        <f t="shared" si="5"/>
        <v>2737103.0708217104</v>
      </c>
      <c r="P15" s="7">
        <f t="shared" si="0"/>
        <v>19084538604.595894</v>
      </c>
      <c r="Q15" s="7">
        <f t="shared" si="1"/>
        <v>60603414.172614828</v>
      </c>
      <c r="R15" s="7">
        <f t="shared" si="2"/>
        <v>6509795.2754170522</v>
      </c>
      <c r="S15" s="7">
        <f t="shared" si="3"/>
        <v>54741991.542014733</v>
      </c>
      <c r="T15" s="7">
        <f t="shared" si="4"/>
        <v>1754197.7843394913</v>
      </c>
      <c r="U15" s="7">
        <f t="shared" si="6"/>
        <v>1032814.0858519651</v>
      </c>
      <c r="V15" s="7">
        <f t="shared" si="7"/>
        <v>371312436.73107076</v>
      </c>
      <c r="W15" s="10"/>
      <c r="X15" s="57">
        <f>SUM(P2:P82)/1000</f>
        <v>505794276.24266428</v>
      </c>
      <c r="Y15" s="58"/>
      <c r="Z15" s="57">
        <f>100*(caso_base!W15-X15)/caso_base!W15</f>
        <v>17.005876420645517</v>
      </c>
      <c r="AA15" s="58"/>
      <c r="AC15" s="61">
        <f>SUM(U2:V82)*AD16/1000</f>
        <v>1184184.3319428354</v>
      </c>
      <c r="AD15" s="62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27</v>
      </c>
      <c r="L16" s="2">
        <v>144.36995369449721</v>
      </c>
      <c r="M16" s="2">
        <v>63728853.294191927</v>
      </c>
      <c r="N16" s="2">
        <v>2998838.6729791146</v>
      </c>
      <c r="O16" s="2">
        <f t="shared" si="5"/>
        <v>2428702.3601509482</v>
      </c>
      <c r="P16" s="7">
        <f t="shared" si="0"/>
        <v>15944595477.547361</v>
      </c>
      <c r="Q16" s="7">
        <f t="shared" si="1"/>
        <v>50632448.788041569</v>
      </c>
      <c r="R16" s="7">
        <f t="shared" si="2"/>
        <v>5438750.9417271428</v>
      </c>
      <c r="S16" s="7">
        <f t="shared" si="3"/>
        <v>45735394.963258326</v>
      </c>
      <c r="T16" s="7">
        <f t="shared" si="4"/>
        <v>1465582.9327813771</v>
      </c>
      <c r="U16" s="7">
        <f t="shared" si="6"/>
        <v>862887.13306680194</v>
      </c>
      <c r="V16" s="7">
        <f t="shared" si="7"/>
        <v>310221102.1247105</v>
      </c>
      <c r="W16" s="10"/>
      <c r="X16" s="10"/>
      <c r="Y16" s="10"/>
      <c r="AC16" s="47" t="s">
        <v>101</v>
      </c>
      <c r="AD16" s="34">
        <v>0.12</v>
      </c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28</v>
      </c>
      <c r="L17" s="2">
        <v>175.71397870301089</v>
      </c>
      <c r="M17" s="2">
        <v>3489169.7146464642</v>
      </c>
      <c r="N17" s="2">
        <v>1859354.6516825566</v>
      </c>
      <c r="O17" s="2">
        <f t="shared" si="5"/>
        <v>1505855.9406975205</v>
      </c>
      <c r="P17" s="7">
        <f t="shared" si="0"/>
        <v>3756455475.2481818</v>
      </c>
      <c r="Q17" s="7">
        <f t="shared" si="1"/>
        <v>11928715.265488736</v>
      </c>
      <c r="R17" s="7">
        <f t="shared" si="2"/>
        <v>1281338.606697897</v>
      </c>
      <c r="S17" s="7">
        <f t="shared" si="3"/>
        <v>10774997.40048576</v>
      </c>
      <c r="T17" s="7">
        <f t="shared" si="4"/>
        <v>345282.95434207807</v>
      </c>
      <c r="U17" s="7">
        <f t="shared" si="6"/>
        <v>203291.2719607355</v>
      </c>
      <c r="V17" s="7">
        <f t="shared" si="7"/>
        <v>73086316.881157279</v>
      </c>
      <c r="W17" s="10"/>
      <c r="X17" s="10"/>
      <c r="Y17" s="10"/>
    </row>
    <row r="18" spans="1:25" ht="14" thickBot="1" x14ac:dyDescent="0.2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17</v>
      </c>
      <c r="L18" s="2">
        <v>578.25068067858012</v>
      </c>
      <c r="M18" s="2">
        <v>0</v>
      </c>
      <c r="N18" s="2">
        <v>1183002.3951772188</v>
      </c>
      <c r="O18" s="2">
        <f t="shared" si="5"/>
        <v>958091.12211323879</v>
      </c>
      <c r="P18" s="7">
        <f t="shared" si="0"/>
        <v>737365393.7740103</v>
      </c>
      <c r="Q18" s="7">
        <f t="shared" si="1"/>
        <v>2341521.6517038653</v>
      </c>
      <c r="R18" s="7">
        <f t="shared" si="2"/>
        <v>251517.62146820454</v>
      </c>
      <c r="S18" s="7">
        <f t="shared" si="3"/>
        <v>2115055.0707906904</v>
      </c>
      <c r="T18" s="7">
        <f t="shared" si="4"/>
        <v>67776.579083525299</v>
      </c>
      <c r="U18" s="7">
        <f t="shared" si="6"/>
        <v>39904.625460852447</v>
      </c>
      <c r="V18" s="7">
        <f t="shared" si="7"/>
        <v>14346322.266206589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17</v>
      </c>
      <c r="L19" s="2"/>
      <c r="M19" s="2">
        <v>0</v>
      </c>
      <c r="N19" s="2">
        <v>0</v>
      </c>
      <c r="O19" s="2">
        <f t="shared" si="5"/>
        <v>0</v>
      </c>
      <c r="P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U19" s="7">
        <f t="shared" si="6"/>
        <v>0</v>
      </c>
      <c r="V19" s="7">
        <f t="shared" si="7"/>
        <v>0</v>
      </c>
      <c r="W19" s="10"/>
      <c r="X19" s="59" t="s">
        <v>103</v>
      </c>
      <c r="Y19" s="60"/>
    </row>
    <row r="20" spans="1:25" ht="14" thickBot="1" x14ac:dyDescent="0.2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29</v>
      </c>
      <c r="L20" s="2">
        <v>136.07781603188707</v>
      </c>
      <c r="M20" s="2">
        <v>37555656.163131312</v>
      </c>
      <c r="N20" s="2">
        <v>3182694.6694720825</v>
      </c>
      <c r="O20" s="2">
        <f t="shared" si="5"/>
        <v>2577603.8321220232</v>
      </c>
      <c r="P20" s="7">
        <f t="shared" si="0"/>
        <v>11048425103.561045</v>
      </c>
      <c r="Q20" s="7">
        <f t="shared" si="1"/>
        <v>35084541.281232759</v>
      </c>
      <c r="R20" s="7">
        <f t="shared" si="2"/>
        <v>3768652.0502329837</v>
      </c>
      <c r="S20" s="7">
        <f t="shared" si="3"/>
        <v>31691245.258927681</v>
      </c>
      <c r="T20" s="7">
        <f t="shared" si="4"/>
        <v>1015540.5503196332</v>
      </c>
      <c r="U20" s="7">
        <f t="shared" si="6"/>
        <v>597916.94784228841</v>
      </c>
      <c r="V20" s="7">
        <f t="shared" si="7"/>
        <v>214960273.98095179</v>
      </c>
      <c r="W20" s="10"/>
      <c r="X20" s="57">
        <f>100*AC15/(AC15+X15)</f>
        <v>0.2335768526735211</v>
      </c>
      <c r="Y20" s="58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30</v>
      </c>
      <c r="L21" s="2">
        <v>104.11822863930159</v>
      </c>
      <c r="M21" s="2">
        <v>33607635.570959598</v>
      </c>
      <c r="N21" s="2">
        <v>3615358.1778074871</v>
      </c>
      <c r="O21" s="2">
        <f t="shared" si="5"/>
        <v>2928009.7720325841</v>
      </c>
      <c r="P21" s="7">
        <f t="shared" si="0"/>
        <v>16838646205.531693</v>
      </c>
      <c r="Q21" s="7">
        <f t="shared" si="1"/>
        <v>53471528.510215946</v>
      </c>
      <c r="R21" s="7">
        <f t="shared" si="2"/>
        <v>5743714.4163805973</v>
      </c>
      <c r="S21" s="7">
        <f t="shared" si="3"/>
        <v>48299885.43397183</v>
      </c>
      <c r="T21" s="7">
        <f t="shared" si="4"/>
        <v>1547761.5926175406</v>
      </c>
      <c r="U21" s="7">
        <f t="shared" si="6"/>
        <v>911271.23102482373</v>
      </c>
      <c r="V21" s="7">
        <f t="shared" si="7"/>
        <v>327615924.24994135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31</v>
      </c>
      <c r="L22" s="2">
        <v>123.55880180918115</v>
      </c>
      <c r="M22" s="2">
        <v>140377246.19065654</v>
      </c>
      <c r="N22" s="2">
        <v>3322921.2025037752</v>
      </c>
      <c r="O22" s="2">
        <f t="shared" si="5"/>
        <v>2691170.6320964708</v>
      </c>
      <c r="P22" s="7">
        <f t="shared" si="0"/>
        <v>15784732582.804214</v>
      </c>
      <c r="Q22" s="7">
        <f t="shared" si="1"/>
        <v>50124800.297204129</v>
      </c>
      <c r="R22" s="7">
        <f t="shared" si="2"/>
        <v>5384221.2127944855</v>
      </c>
      <c r="S22" s="7">
        <f t="shared" si="3"/>
        <v>45276845.065185137</v>
      </c>
      <c r="T22" s="7">
        <f t="shared" si="4"/>
        <v>1450888.7794897172</v>
      </c>
      <c r="U22" s="7">
        <f t="shared" si="6"/>
        <v>854235.69784394407</v>
      </c>
      <c r="V22" s="7">
        <f t="shared" si="7"/>
        <v>307110779.03963119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32</v>
      </c>
      <c r="L23" s="2">
        <v>115.86753270304602</v>
      </c>
      <c r="M23" s="2">
        <v>87125385.099494934</v>
      </c>
      <c r="N23" s="2">
        <v>3293974.6399748689</v>
      </c>
      <c r="O23" s="2">
        <f t="shared" si="5"/>
        <v>2667727.3620847589</v>
      </c>
      <c r="P23" s="7">
        <f t="shared" si="0"/>
        <v>15358887279.719873</v>
      </c>
      <c r="Q23" s="7">
        <f t="shared" si="1"/>
        <v>48772518.232073754</v>
      </c>
      <c r="R23" s="7">
        <f t="shared" si="2"/>
        <v>5238964.0598964104</v>
      </c>
      <c r="S23" s="7">
        <f t="shared" si="3"/>
        <v>44055352.606675491</v>
      </c>
      <c r="T23" s="7">
        <f t="shared" si="4"/>
        <v>1411746.2619461156</v>
      </c>
      <c r="U23" s="7">
        <f t="shared" si="6"/>
        <v>831189.86810020066</v>
      </c>
      <c r="V23" s="7">
        <f t="shared" si="7"/>
        <v>298825451.29685569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33</v>
      </c>
      <c r="L24" s="2">
        <v>134.67434415895886</v>
      </c>
      <c r="M24" s="2">
        <v>81909785.598737359</v>
      </c>
      <c r="N24" s="2">
        <v>2829504.8089965228</v>
      </c>
      <c r="O24" s="2">
        <f t="shared" si="5"/>
        <v>2291562.0868799477</v>
      </c>
      <c r="P24" s="7">
        <f t="shared" si="0"/>
        <v>13897000333.565599</v>
      </c>
      <c r="Q24" s="7">
        <f t="shared" si="1"/>
        <v>44130260.857824683</v>
      </c>
      <c r="R24" s="7">
        <f t="shared" si="2"/>
        <v>4740309.8910721662</v>
      </c>
      <c r="S24" s="7">
        <f t="shared" si="3"/>
        <v>39862083.673126996</v>
      </c>
      <c r="T24" s="7">
        <f t="shared" si="4"/>
        <v>1277373.6740083026</v>
      </c>
      <c r="U24" s="7">
        <f t="shared" si="6"/>
        <v>752075.69818531256</v>
      </c>
      <c r="V24" s="7">
        <f t="shared" si="7"/>
        <v>270382699.0014888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34</v>
      </c>
      <c r="L25" s="2">
        <v>120.89780720895379</v>
      </c>
      <c r="M25" s="2">
        <v>43986224.891666673</v>
      </c>
      <c r="N25" s="2">
        <v>3267452.6685131118</v>
      </c>
      <c r="O25" s="2">
        <f t="shared" si="5"/>
        <v>2646247.7222276959</v>
      </c>
      <c r="P25" s="7">
        <f t="shared" si="0"/>
        <v>18948232928.55381</v>
      </c>
      <c r="Q25" s="7">
        <f t="shared" si="1"/>
        <v>60170572.199832343</v>
      </c>
      <c r="R25" s="7">
        <f t="shared" si="2"/>
        <v>6463300.9868049286</v>
      </c>
      <c r="S25" s="7">
        <f t="shared" si="3"/>
        <v>54351013.047872491</v>
      </c>
      <c r="T25" s="7">
        <f t="shared" si="4"/>
        <v>1741668.9451644989</v>
      </c>
      <c r="U25" s="7">
        <f t="shared" si="6"/>
        <v>1025437.5165193465</v>
      </c>
      <c r="V25" s="7">
        <f t="shared" si="7"/>
        <v>368660447.4029519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35</v>
      </c>
      <c r="L26" s="2">
        <v>174.18500165255131</v>
      </c>
      <c r="M26" s="2">
        <v>76986029.203535333</v>
      </c>
      <c r="N26" s="2">
        <v>1960495.6248936199</v>
      </c>
      <c r="O26" s="2">
        <f t="shared" si="5"/>
        <v>1587768.0897434202</v>
      </c>
      <c r="P26" s="7">
        <f t="shared" si="0"/>
        <v>7729953900.528162</v>
      </c>
      <c r="Q26" s="7">
        <f t="shared" si="1"/>
        <v>24546655.671105079</v>
      </c>
      <c r="R26" s="7">
        <f t="shared" si="2"/>
        <v>2636711.2364315582</v>
      </c>
      <c r="S26" s="7">
        <f t="shared" si="3"/>
        <v>22172559.673042018</v>
      </c>
      <c r="T26" s="7">
        <f t="shared" si="4"/>
        <v>710515.893849666</v>
      </c>
      <c r="U26" s="7">
        <f t="shared" si="6"/>
        <v>418328.44046484993</v>
      </c>
      <c r="V26" s="7">
        <f t="shared" si="7"/>
        <v>150395462.94992718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17</v>
      </c>
      <c r="L27" s="2">
        <v>174.44924820018221</v>
      </c>
      <c r="M27" s="2">
        <v>0</v>
      </c>
      <c r="N27" s="2">
        <v>1104338.0061085369</v>
      </c>
      <c r="O27" s="2">
        <f t="shared" si="5"/>
        <v>894382.33073596051</v>
      </c>
      <c r="P27" s="7">
        <f t="shared" si="0"/>
        <v>1072908137.3109629</v>
      </c>
      <c r="Q27" s="7">
        <f t="shared" si="1"/>
        <v>3407045.7537268708</v>
      </c>
      <c r="R27" s="7">
        <f t="shared" si="2"/>
        <v>365972.29138887569</v>
      </c>
      <c r="S27" s="7">
        <f t="shared" si="3"/>
        <v>3077524.13589352</v>
      </c>
      <c r="T27" s="7">
        <f t="shared" si="4"/>
        <v>98618.736154169354</v>
      </c>
      <c r="U27" s="7">
        <f t="shared" si="6"/>
        <v>58063.475360787765</v>
      </c>
      <c r="V27" s="7">
        <f t="shared" si="7"/>
        <v>20874706.122451916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17</v>
      </c>
      <c r="L28" s="2">
        <v>197.50661649888406</v>
      </c>
      <c r="M28" s="2">
        <v>0</v>
      </c>
      <c r="N28" s="2">
        <v>457468.0802571511</v>
      </c>
      <c r="O28" s="2">
        <f t="shared" si="5"/>
        <v>370494.69056983985</v>
      </c>
      <c r="P28" s="7">
        <f t="shared" si="0"/>
        <v>697976218.74094987</v>
      </c>
      <c r="Q28" s="7">
        <f t="shared" si="1"/>
        <v>2216440.3731933478</v>
      </c>
      <c r="R28" s="7">
        <f t="shared" si="2"/>
        <v>238081.85176764475</v>
      </c>
      <c r="S28" s="7">
        <f t="shared" si="3"/>
        <v>2002071.3654373172</v>
      </c>
      <c r="T28" s="7">
        <f t="shared" si="4"/>
        <v>64156.035511499133</v>
      </c>
      <c r="U28" s="7">
        <f t="shared" si="6"/>
        <v>37772.968225270306</v>
      </c>
      <c r="V28" s="7">
        <f t="shared" si="7"/>
        <v>13579958.935901592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36</v>
      </c>
      <c r="L29" s="2">
        <v>185.58400225555812</v>
      </c>
      <c r="M29" s="2">
        <v>54964857.217676759</v>
      </c>
      <c r="N29" s="2">
        <v>2695255.250896879</v>
      </c>
      <c r="O29" s="2">
        <f t="shared" si="5"/>
        <v>2182835.9251348348</v>
      </c>
      <c r="P29" s="7">
        <f t="shared" si="0"/>
        <v>9884685288.6246128</v>
      </c>
      <c r="Q29" s="7">
        <f t="shared" si="1"/>
        <v>31389057.33713726</v>
      </c>
      <c r="R29" s="7">
        <f t="shared" si="2"/>
        <v>3371696.7920501358</v>
      </c>
      <c r="S29" s="7">
        <f t="shared" si="3"/>
        <v>28353180.010076731</v>
      </c>
      <c r="T29" s="7">
        <f t="shared" si="4"/>
        <v>908572.8186283086</v>
      </c>
      <c r="U29" s="7">
        <f t="shared" si="6"/>
        <v>534937.85790800711</v>
      </c>
      <c r="V29" s="7">
        <f t="shared" si="7"/>
        <v>192318329.34934554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37</v>
      </c>
      <c r="L30" s="2">
        <v>137.55319494862658</v>
      </c>
      <c r="M30" s="2">
        <v>85058462.180050507</v>
      </c>
      <c r="N30" s="2">
        <v>2982868.3918764391</v>
      </c>
      <c r="O30" s="2">
        <f t="shared" si="5"/>
        <v>2415768.3334706095</v>
      </c>
      <c r="P30" s="7">
        <f t="shared" si="0"/>
        <v>16953615709.411957</v>
      </c>
      <c r="Q30" s="7">
        <f t="shared" si="1"/>
        <v>53836616.951976739</v>
      </c>
      <c r="R30" s="7">
        <f t="shared" si="2"/>
        <v>5782930.870531423</v>
      </c>
      <c r="S30" s="7">
        <f t="shared" si="3"/>
        <v>48629663.362555735</v>
      </c>
      <c r="T30" s="7">
        <f t="shared" si="4"/>
        <v>1558329.2701051589</v>
      </c>
      <c r="U30" s="7">
        <f t="shared" si="6"/>
        <v>917493.13271766098</v>
      </c>
      <c r="V30" s="7">
        <f t="shared" si="7"/>
        <v>329852792.92777598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38</v>
      </c>
      <c r="L31" s="2">
        <v>121.02422233651976</v>
      </c>
      <c r="M31" s="2">
        <v>126884412.72979799</v>
      </c>
      <c r="N31" s="2">
        <v>3250855.9766391264</v>
      </c>
      <c r="O31" s="2">
        <f t="shared" si="5"/>
        <v>2632806.3773870268</v>
      </c>
      <c r="P31" s="7">
        <f t="shared" si="0"/>
        <v>14348146165.966509</v>
      </c>
      <c r="Q31" s="7">
        <f t="shared" si="1"/>
        <v>45562885.366056561</v>
      </c>
      <c r="R31" s="7">
        <f t="shared" si="2"/>
        <v>4894197.1329455599</v>
      </c>
      <c r="S31" s="7">
        <f t="shared" si="3"/>
        <v>41156148.038694553</v>
      </c>
      <c r="T31" s="7">
        <f t="shared" si="4"/>
        <v>1318841.7459385875</v>
      </c>
      <c r="U31" s="7">
        <f t="shared" si="6"/>
        <v>776490.73803148733</v>
      </c>
      <c r="V31" s="7">
        <f t="shared" si="7"/>
        <v>279160278.68630809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39</v>
      </c>
      <c r="L32" s="2">
        <v>125.56453606539831</v>
      </c>
      <c r="M32" s="2">
        <v>71019233.925252527</v>
      </c>
      <c r="N32" s="2">
        <v>3070322.5921676666</v>
      </c>
      <c r="O32" s="2">
        <f t="shared" si="5"/>
        <v>2486595.8256482449</v>
      </c>
      <c r="P32" s="7">
        <f t="shared" si="0"/>
        <v>10596737098.918129</v>
      </c>
      <c r="Q32" s="7">
        <f t="shared" si="1"/>
        <v>33650195.091926165</v>
      </c>
      <c r="R32" s="7">
        <f t="shared" si="2"/>
        <v>3614579.8717272426</v>
      </c>
      <c r="S32" s="7">
        <f t="shared" si="3"/>
        <v>30395625.7293134</v>
      </c>
      <c r="T32" s="7">
        <f t="shared" si="4"/>
        <v>974022.64342265867</v>
      </c>
      <c r="U32" s="7">
        <f t="shared" si="6"/>
        <v>573472.56680321903</v>
      </c>
      <c r="V32" s="7">
        <f t="shared" si="7"/>
        <v>206172145.68919593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40</v>
      </c>
      <c r="L33" s="2">
        <v>118.88486777431454</v>
      </c>
      <c r="M33" s="2">
        <v>100384588.41060603</v>
      </c>
      <c r="N33" s="2">
        <v>3018903.5776033956</v>
      </c>
      <c r="O33" s="2">
        <f t="shared" si="5"/>
        <v>2444952.5444827327</v>
      </c>
      <c r="P33" s="7">
        <f t="shared" si="0"/>
        <v>11219016682.196171</v>
      </c>
      <c r="Q33" s="7">
        <f t="shared" si="1"/>
        <v>35626258.967396505</v>
      </c>
      <c r="R33" s="7">
        <f t="shared" si="2"/>
        <v>3826841.3664974826</v>
      </c>
      <c r="S33" s="7">
        <f t="shared" si="3"/>
        <v>32180569.258226987</v>
      </c>
      <c r="T33" s="7">
        <f t="shared" si="4"/>
        <v>1031220.8544374725</v>
      </c>
      <c r="U33" s="7">
        <f t="shared" si="6"/>
        <v>607148.99630793219</v>
      </c>
      <c r="V33" s="7">
        <f t="shared" si="7"/>
        <v>218279336.39378649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41</v>
      </c>
      <c r="L34" s="2">
        <v>105.62019769119976</v>
      </c>
      <c r="M34" s="2">
        <v>53412769.907323234</v>
      </c>
      <c r="N34" s="2">
        <v>3327805.9638374681</v>
      </c>
      <c r="O34" s="2">
        <f t="shared" ref="O34:O65" si="8">N34*(1-$AD$3/100)</f>
        <v>2695126.7073221272</v>
      </c>
      <c r="P34" s="7">
        <f t="shared" ref="P34:P65" si="9">$X$4*O34*L34*I34/1000</f>
        <v>21342800082.515133</v>
      </c>
      <c r="Q34" s="7">
        <f t="shared" ref="Q34:Q66" si="10">$Y$4*O34*L34*I34/1000</f>
        <v>67774578.14424172</v>
      </c>
      <c r="R34" s="7">
        <f t="shared" ref="R34:R66" si="11">$Z$4*O34*L34*I34/1000</f>
        <v>7280095.2655920703</v>
      </c>
      <c r="S34" s="7">
        <f t="shared" ref="S34:S66" si="12">$AA$4*O34*L34*I34/1000</f>
        <v>61219577.051687054</v>
      </c>
      <c r="T34" s="7">
        <f t="shared" ref="T34:T66" si="13">$AB$4*O34*L34*I34/1000</f>
        <v>1961770.9074366963</v>
      </c>
      <c r="U34" s="7">
        <f t="shared" si="6"/>
        <v>1155026.3285608452</v>
      </c>
      <c r="V34" s="7">
        <f t="shared" si="7"/>
        <v>415249604.37840235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42</v>
      </c>
      <c r="L35" s="2">
        <v>133.03055543169415</v>
      </c>
      <c r="M35" s="2">
        <v>30654811.016919188</v>
      </c>
      <c r="N35" s="2">
        <v>2361551.5402679713</v>
      </c>
      <c r="O35" s="2">
        <f t="shared" si="8"/>
        <v>1912575.641746392</v>
      </c>
      <c r="P35" s="7">
        <f t="shared" si="9"/>
        <v>6603351548.9443541</v>
      </c>
      <c r="Q35" s="7">
        <f t="shared" si="10"/>
        <v>20969102.640588887</v>
      </c>
      <c r="R35" s="7">
        <f t="shared" si="11"/>
        <v>2252423.6821153183</v>
      </c>
      <c r="S35" s="7">
        <f t="shared" si="12"/>
        <v>18941019.33143989</v>
      </c>
      <c r="T35" s="7">
        <f t="shared" si="13"/>
        <v>606961.73464646412</v>
      </c>
      <c r="U35" s="7">
        <f t="shared" si="6"/>
        <v>357359.14998436149</v>
      </c>
      <c r="V35" s="7">
        <f t="shared" si="7"/>
        <v>128476071.91509236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17</v>
      </c>
      <c r="L36" s="2">
        <v>497.83086067963183</v>
      </c>
      <c r="M36" s="2">
        <v>0</v>
      </c>
      <c r="N36" s="2">
        <v>1546994.2831217812</v>
      </c>
      <c r="O36" s="2">
        <f t="shared" si="8"/>
        <v>1252881.2237923478</v>
      </c>
      <c r="P36" s="7">
        <f t="shared" si="9"/>
        <v>1798637320.8990417</v>
      </c>
      <c r="Q36" s="7">
        <f t="shared" si="10"/>
        <v>5711616.3383964086</v>
      </c>
      <c r="R36" s="7">
        <f t="shared" si="11"/>
        <v>613520.76549326105</v>
      </c>
      <c r="S36" s="7">
        <f t="shared" si="12"/>
        <v>5159201.9617438503</v>
      </c>
      <c r="T36" s="7">
        <f t="shared" si="13"/>
        <v>165325.74711508077</v>
      </c>
      <c r="U36" s="7">
        <f t="shared" si="6"/>
        <v>97338.3742123173</v>
      </c>
      <c r="V36" s="7">
        <f t="shared" si="7"/>
        <v>34994632.05558642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17</v>
      </c>
      <c r="L37" s="2">
        <v>127.31621207816528</v>
      </c>
      <c r="M37" s="2">
        <v>0</v>
      </c>
      <c r="N37" s="2">
        <v>621760.07389749377</v>
      </c>
      <c r="O37" s="2">
        <f t="shared" si="8"/>
        <v>503551.64901962964</v>
      </c>
      <c r="P37" s="7">
        <f t="shared" si="9"/>
        <v>839050838.04623282</v>
      </c>
      <c r="Q37" s="7">
        <f t="shared" si="10"/>
        <v>2664426.2407135158</v>
      </c>
      <c r="R37" s="7">
        <f t="shared" si="11"/>
        <v>286202.8417093996</v>
      </c>
      <c r="S37" s="7">
        <f t="shared" si="12"/>
        <v>2406729.0716992328</v>
      </c>
      <c r="T37" s="7">
        <f t="shared" si="13"/>
        <v>77123.222706282511</v>
      </c>
      <c r="U37" s="7">
        <f t="shared" si="6"/>
        <v>45407.622486160413</v>
      </c>
      <c r="V37" s="7">
        <f t="shared" si="7"/>
        <v>16324733.73713981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43</v>
      </c>
      <c r="L38" s="2">
        <v>158.33460272062607</v>
      </c>
      <c r="M38" s="2">
        <v>779174.98787878791</v>
      </c>
      <c r="N38" s="2">
        <v>2530947.4687791108</v>
      </c>
      <c r="O38" s="2">
        <f t="shared" si="8"/>
        <v>2049766.1798977021</v>
      </c>
      <c r="P38" s="7">
        <f t="shared" si="9"/>
        <v>3671629650.5892072</v>
      </c>
      <c r="Q38" s="7">
        <f t="shared" si="10"/>
        <v>11659348.806553051</v>
      </c>
      <c r="R38" s="7">
        <f t="shared" si="11"/>
        <v>1252404.2549674669</v>
      </c>
      <c r="S38" s="7">
        <f t="shared" si="12"/>
        <v>10531683.445025094</v>
      </c>
      <c r="T38" s="7">
        <f t="shared" si="13"/>
        <v>337486.00012932549</v>
      </c>
      <c r="U38" s="7">
        <f t="shared" si="6"/>
        <v>198700.68120206243</v>
      </c>
      <c r="V38" s="7">
        <f t="shared" si="7"/>
        <v>71435929.397109792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44</v>
      </c>
      <c r="L39" s="2">
        <v>173.10659036186118</v>
      </c>
      <c r="M39" s="2">
        <v>80534692.38409093</v>
      </c>
      <c r="N39" s="2">
        <v>2629501.0918819839</v>
      </c>
      <c r="O39" s="2">
        <f t="shared" si="8"/>
        <v>2129582.8833396356</v>
      </c>
      <c r="P39" s="7">
        <f t="shared" si="9"/>
        <v>11530172235.730457</v>
      </c>
      <c r="Q39" s="7">
        <f t="shared" si="10"/>
        <v>36614340.957411535</v>
      </c>
      <c r="R39" s="7">
        <f t="shared" si="11"/>
        <v>3932977.4903139365</v>
      </c>
      <c r="S39" s="7">
        <f t="shared" si="12"/>
        <v>33073086.234022412</v>
      </c>
      <c r="T39" s="7">
        <f t="shared" si="13"/>
        <v>1059821.4087345167</v>
      </c>
      <c r="U39" s="7">
        <f t="shared" si="6"/>
        <v>623988.06406008033</v>
      </c>
      <c r="V39" s="7">
        <f t="shared" si="7"/>
        <v>224333238.41253367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45</v>
      </c>
      <c r="L40" s="2">
        <v>142.67879736942058</v>
      </c>
      <c r="M40" s="2">
        <v>127102662.34621215</v>
      </c>
      <c r="N40" s="2">
        <v>3085100.4130829261</v>
      </c>
      <c r="O40" s="2">
        <f t="shared" si="8"/>
        <v>2498564.1015205588</v>
      </c>
      <c r="P40" s="7">
        <f t="shared" si="9"/>
        <v>15024916573.801657</v>
      </c>
      <c r="Q40" s="7">
        <f t="shared" si="10"/>
        <v>47711986.173551366</v>
      </c>
      <c r="R40" s="7">
        <f t="shared" si="11"/>
        <v>5125045.6168804215</v>
      </c>
      <c r="S40" s="7">
        <f t="shared" si="12"/>
        <v>43097392.766124107</v>
      </c>
      <c r="T40" s="7">
        <f t="shared" si="13"/>
        <v>1381048.6022073084</v>
      </c>
      <c r="U40" s="7">
        <f t="shared" si="6"/>
        <v>813116.09348711232</v>
      </c>
      <c r="V40" s="7">
        <f t="shared" si="7"/>
        <v>292327653.30547935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46</v>
      </c>
      <c r="L41" s="2">
        <v>129.97269527601424</v>
      </c>
      <c r="M41" s="2">
        <v>164823541.56919193</v>
      </c>
      <c r="N41" s="2">
        <v>3031335.2038430762</v>
      </c>
      <c r="O41" s="2">
        <f t="shared" si="8"/>
        <v>2455020.6819457035</v>
      </c>
      <c r="P41" s="7">
        <f t="shared" si="9"/>
        <v>14439294691.868443</v>
      </c>
      <c r="Q41" s="7">
        <f t="shared" si="10"/>
        <v>45852329.715794615</v>
      </c>
      <c r="R41" s="7">
        <f t="shared" si="11"/>
        <v>4925288.1776687847</v>
      </c>
      <c r="S41" s="7">
        <f t="shared" si="12"/>
        <v>41417597.997604698</v>
      </c>
      <c r="T41" s="7">
        <f t="shared" si="13"/>
        <v>1327219.8652893205</v>
      </c>
      <c r="U41" s="7">
        <f t="shared" si="6"/>
        <v>781423.49975062523</v>
      </c>
      <c r="V41" s="7">
        <f t="shared" si="7"/>
        <v>280933681.8561883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47</v>
      </c>
      <c r="L42" s="2">
        <v>112.96548410571248</v>
      </c>
      <c r="M42" s="2">
        <v>104240622.98106062</v>
      </c>
      <c r="N42" s="2">
        <v>3757452.697148663</v>
      </c>
      <c r="O42" s="2">
        <f t="shared" si="8"/>
        <v>3043089.4185630837</v>
      </c>
      <c r="P42" s="7">
        <f t="shared" si="9"/>
        <v>19063780229.59354</v>
      </c>
      <c r="Q42" s="7">
        <f t="shared" si="10"/>
        <v>60537495.450455338</v>
      </c>
      <c r="R42" s="7">
        <f t="shared" si="11"/>
        <v>6502714.5293578766</v>
      </c>
      <c r="S42" s="7">
        <f t="shared" si="12"/>
        <v>54682448.326831564</v>
      </c>
      <c r="T42" s="7">
        <f t="shared" si="13"/>
        <v>1752289.7321622774</v>
      </c>
      <c r="U42" s="7">
        <f t="shared" si="6"/>
        <v>1031690.6873488087</v>
      </c>
      <c r="V42" s="7">
        <f t="shared" si="7"/>
        <v>370908557.8129372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48</v>
      </c>
      <c r="L43" s="2">
        <v>115.61175435052087</v>
      </c>
      <c r="M43" s="2">
        <v>43843504.725505047</v>
      </c>
      <c r="N43" s="2">
        <v>3925559.9825213286</v>
      </c>
      <c r="O43" s="2">
        <f t="shared" si="8"/>
        <v>3179236.3091650927</v>
      </c>
      <c r="P43" s="7">
        <f t="shared" si="9"/>
        <v>15980464728.855539</v>
      </c>
      <c r="Q43" s="7">
        <f t="shared" si="10"/>
        <v>50746352.463583805</v>
      </c>
      <c r="R43" s="7">
        <f t="shared" si="11"/>
        <v>5450986.0545342434</v>
      </c>
      <c r="S43" s="7">
        <f t="shared" si="12"/>
        <v>45838282.137657061</v>
      </c>
      <c r="T43" s="7">
        <f t="shared" si="13"/>
        <v>1468879.934740626</v>
      </c>
      <c r="U43" s="7">
        <f t="shared" si="6"/>
        <v>864828.29961882567</v>
      </c>
      <c r="V43" s="7">
        <f t="shared" si="7"/>
        <v>310918981.14515215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49</v>
      </c>
      <c r="L44" s="2">
        <v>291.7892164418713</v>
      </c>
      <c r="M44" s="2">
        <v>25968404.05378788</v>
      </c>
      <c r="N44" s="2">
        <v>2471492.0888006389</v>
      </c>
      <c r="O44" s="2">
        <f t="shared" si="8"/>
        <v>2001614.3993506224</v>
      </c>
      <c r="P44" s="7">
        <f t="shared" si="9"/>
        <v>906893369.67645609</v>
      </c>
      <c r="Q44" s="7">
        <f t="shared" si="10"/>
        <v>2879861.8416514932</v>
      </c>
      <c r="R44" s="7">
        <f t="shared" si="11"/>
        <v>309344.13954367914</v>
      </c>
      <c r="S44" s="7">
        <f t="shared" si="12"/>
        <v>2601328.2375284862</v>
      </c>
      <c r="T44" s="7">
        <f t="shared" si="13"/>
        <v>83359.119792160171</v>
      </c>
      <c r="U44" s="7">
        <f t="shared" si="6"/>
        <v>49079.114039573084</v>
      </c>
      <c r="V44" s="7">
        <f t="shared" si="7"/>
        <v>17644691.02065289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17</v>
      </c>
      <c r="L45" s="2"/>
      <c r="M45" s="2">
        <v>0</v>
      </c>
      <c r="N45" s="2">
        <v>0</v>
      </c>
      <c r="O45" s="2">
        <f t="shared" si="8"/>
        <v>0</v>
      </c>
      <c r="P45" s="7">
        <f t="shared" si="9"/>
        <v>0</v>
      </c>
      <c r="Q45" s="7">
        <f t="shared" si="10"/>
        <v>0</v>
      </c>
      <c r="R45" s="7">
        <f t="shared" si="11"/>
        <v>0</v>
      </c>
      <c r="S45" s="7">
        <f t="shared" si="12"/>
        <v>0</v>
      </c>
      <c r="T45" s="7">
        <f t="shared" si="13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17</v>
      </c>
      <c r="L46" s="2"/>
      <c r="M46" s="2">
        <v>0</v>
      </c>
      <c r="N46" s="2">
        <v>0</v>
      </c>
      <c r="O46" s="2">
        <f t="shared" si="8"/>
        <v>0</v>
      </c>
      <c r="P46" s="7">
        <f t="shared" si="9"/>
        <v>0</v>
      </c>
      <c r="Q46" s="7">
        <f t="shared" si="10"/>
        <v>0</v>
      </c>
      <c r="R46" s="7">
        <f t="shared" si="11"/>
        <v>0</v>
      </c>
      <c r="S46" s="7">
        <f t="shared" si="12"/>
        <v>0</v>
      </c>
      <c r="T46" s="7">
        <f t="shared" si="13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17</v>
      </c>
      <c r="L47" s="2">
        <v>203.02139995838564</v>
      </c>
      <c r="M47" s="2">
        <v>0</v>
      </c>
      <c r="N47" s="2">
        <v>1966472.5131915298</v>
      </c>
      <c r="O47" s="2">
        <f t="shared" si="8"/>
        <v>1592608.6578094149</v>
      </c>
      <c r="P47" s="7">
        <f t="shared" si="9"/>
        <v>3944773866.1551929</v>
      </c>
      <c r="Q47" s="7">
        <f t="shared" si="10"/>
        <v>12526724.87299948</v>
      </c>
      <c r="R47" s="7">
        <f t="shared" si="11"/>
        <v>1345574.5935771069</v>
      </c>
      <c r="S47" s="7">
        <f t="shared" si="12"/>
        <v>11315168.896156861</v>
      </c>
      <c r="T47" s="7">
        <f t="shared" si="13"/>
        <v>362592.65781061794</v>
      </c>
      <c r="U47" s="7">
        <f t="shared" si="6"/>
        <v>213482.65729016121</v>
      </c>
      <c r="V47" s="7">
        <f t="shared" si="7"/>
        <v>76750275.547263965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50</v>
      </c>
      <c r="L48" s="2">
        <v>266.99746046033374</v>
      </c>
      <c r="M48" s="2">
        <v>43107296.25126262</v>
      </c>
      <c r="N48" s="2">
        <v>2226285.6587499403</v>
      </c>
      <c r="O48" s="2">
        <f t="shared" si="8"/>
        <v>1803026.3790098338</v>
      </c>
      <c r="P48" s="7">
        <f t="shared" si="9"/>
        <v>7368292103.0680046</v>
      </c>
      <c r="Q48" s="7">
        <f t="shared" si="10"/>
        <v>23398189.881284412</v>
      </c>
      <c r="R48" s="7">
        <f t="shared" si="11"/>
        <v>2513347.2762550199</v>
      </c>
      <c r="S48" s="7">
        <f t="shared" si="12"/>
        <v>21135170.849145267</v>
      </c>
      <c r="T48" s="7">
        <f t="shared" si="13"/>
        <v>677272.94588381553</v>
      </c>
      <c r="U48" s="7">
        <f t="shared" si="6"/>
        <v>398756.08367538912</v>
      </c>
      <c r="V48" s="7">
        <f t="shared" si="7"/>
        <v>143358901.78018892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51</v>
      </c>
      <c r="L49" s="2">
        <v>120.28036436727972</v>
      </c>
      <c r="M49" s="2">
        <v>114055061.2409091</v>
      </c>
      <c r="N49" s="2">
        <v>2593746.6187052689</v>
      </c>
      <c r="O49" s="2">
        <f t="shared" si="8"/>
        <v>2100626.0160787581</v>
      </c>
      <c r="P49" s="7">
        <f t="shared" si="9"/>
        <v>12218235759.480864</v>
      </c>
      <c r="Q49" s="7">
        <f t="shared" si="10"/>
        <v>38799303.327781484</v>
      </c>
      <c r="R49" s="7">
        <f t="shared" si="11"/>
        <v>4167678.0910933833</v>
      </c>
      <c r="S49" s="7">
        <f t="shared" si="12"/>
        <v>35046724.076565959</v>
      </c>
      <c r="T49" s="7">
        <f t="shared" si="13"/>
        <v>1123066.2968533796</v>
      </c>
      <c r="U49" s="7">
        <f t="shared" si="6"/>
        <v>661224.57860275952</v>
      </c>
      <c r="V49" s="7">
        <f t="shared" si="7"/>
        <v>237720334.05696306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52</v>
      </c>
      <c r="L50" s="2">
        <v>127.23674657581813</v>
      </c>
      <c r="M50" s="2">
        <v>99399175.187626272</v>
      </c>
      <c r="N50" s="2">
        <v>3147823.4706288395</v>
      </c>
      <c r="O50" s="2">
        <f t="shared" si="8"/>
        <v>2549362.3119312278</v>
      </c>
      <c r="P50" s="7">
        <f t="shared" si="9"/>
        <v>16549332639.566294</v>
      </c>
      <c r="Q50" s="7">
        <f t="shared" si="10"/>
        <v>52552806.280288152</v>
      </c>
      <c r="R50" s="7">
        <f t="shared" si="11"/>
        <v>5645028.662228696</v>
      </c>
      <c r="S50" s="7">
        <f t="shared" si="12"/>
        <v>47470019.902024716</v>
      </c>
      <c r="T50" s="7">
        <f t="shared" si="13"/>
        <v>1521168.6931552689</v>
      </c>
      <c r="U50" s="7">
        <f t="shared" si="6"/>
        <v>895614.20455182518</v>
      </c>
      <c r="V50" s="7">
        <f t="shared" si="7"/>
        <v>321986984.12287456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53</v>
      </c>
      <c r="L51" s="2">
        <v>172.70990685232303</v>
      </c>
      <c r="M51" s="2">
        <v>61386242.035353549</v>
      </c>
      <c r="N51" s="2">
        <v>3523847.8224147214</v>
      </c>
      <c r="O51" s="2">
        <f t="shared" si="8"/>
        <v>2853897.2770446921</v>
      </c>
      <c r="P51" s="7">
        <f t="shared" si="9"/>
        <v>9621588780.8276272</v>
      </c>
      <c r="Q51" s="7">
        <f t="shared" si="10"/>
        <v>30553588.009859439</v>
      </c>
      <c r="R51" s="7">
        <f t="shared" si="11"/>
        <v>3281953.7577059302</v>
      </c>
      <c r="S51" s="7">
        <f t="shared" si="12"/>
        <v>27598515.351792149</v>
      </c>
      <c r="T51" s="7">
        <f t="shared" si="13"/>
        <v>884389.71833927208</v>
      </c>
      <c r="U51" s="7">
        <f t="shared" si="6"/>
        <v>520699.64210300194</v>
      </c>
      <c r="V51" s="7">
        <f t="shared" si="7"/>
        <v>187199473.3251287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54</v>
      </c>
      <c r="L52" s="2">
        <v>407.38278283348109</v>
      </c>
      <c r="M52" s="2">
        <v>17220049.88131313</v>
      </c>
      <c r="N52" s="2">
        <v>2069906.6225230743</v>
      </c>
      <c r="O52" s="2">
        <f t="shared" si="8"/>
        <v>1676377.974150822</v>
      </c>
      <c r="P52" s="7">
        <f t="shared" si="9"/>
        <v>1211917721.0079403</v>
      </c>
      <c r="Q52" s="7">
        <f t="shared" si="10"/>
        <v>3848474.0507003125</v>
      </c>
      <c r="R52" s="7">
        <f t="shared" si="11"/>
        <v>413388.89128353348</v>
      </c>
      <c r="S52" s="7">
        <f t="shared" si="12"/>
        <v>3476258.5047279005</v>
      </c>
      <c r="T52" s="7">
        <f t="shared" si="13"/>
        <v>111396.11101113701</v>
      </c>
      <c r="U52" s="7">
        <f t="shared" si="6"/>
        <v>65586.374346466211</v>
      </c>
      <c r="V52" s="7">
        <f t="shared" si="7"/>
        <v>23579303.19555413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17</v>
      </c>
      <c r="L53" s="2"/>
      <c r="M53" s="2">
        <v>0</v>
      </c>
      <c r="N53" s="2">
        <v>0</v>
      </c>
      <c r="O53" s="2">
        <f t="shared" si="8"/>
        <v>0</v>
      </c>
      <c r="P53" s="7">
        <f t="shared" si="9"/>
        <v>0</v>
      </c>
      <c r="Q53" s="7">
        <f t="shared" si="10"/>
        <v>0</v>
      </c>
      <c r="R53" s="7">
        <f t="shared" si="11"/>
        <v>0</v>
      </c>
      <c r="S53" s="7">
        <f t="shared" si="12"/>
        <v>0</v>
      </c>
      <c r="T53" s="7">
        <f t="shared" si="13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17</v>
      </c>
      <c r="L54" s="2"/>
      <c r="M54" s="2">
        <v>0</v>
      </c>
      <c r="N54" s="2">
        <v>0</v>
      </c>
      <c r="O54" s="2">
        <f t="shared" si="8"/>
        <v>0</v>
      </c>
      <c r="P54" s="7">
        <f t="shared" si="9"/>
        <v>0</v>
      </c>
      <c r="Q54" s="7">
        <f t="shared" si="10"/>
        <v>0</v>
      </c>
      <c r="R54" s="7">
        <f t="shared" si="11"/>
        <v>0</v>
      </c>
      <c r="S54" s="7">
        <f t="shared" si="12"/>
        <v>0</v>
      </c>
      <c r="T54" s="7">
        <f t="shared" si="13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17</v>
      </c>
      <c r="L55" s="2"/>
      <c r="M55" s="2">
        <v>0</v>
      </c>
      <c r="N55" s="2">
        <v>0</v>
      </c>
      <c r="O55" s="2">
        <f t="shared" si="8"/>
        <v>0</v>
      </c>
      <c r="P55" s="7">
        <f t="shared" si="9"/>
        <v>0</v>
      </c>
      <c r="Q55" s="7">
        <f t="shared" si="10"/>
        <v>0</v>
      </c>
      <c r="R55" s="7">
        <f t="shared" si="11"/>
        <v>0</v>
      </c>
      <c r="S55" s="7">
        <f t="shared" si="12"/>
        <v>0</v>
      </c>
      <c r="T55" s="7">
        <f t="shared" si="13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17</v>
      </c>
      <c r="L56" s="2">
        <v>165.00539390508536</v>
      </c>
      <c r="M56" s="2">
        <v>0</v>
      </c>
      <c r="N56" s="2">
        <v>1109745.262351257</v>
      </c>
      <c r="O56" s="2">
        <f t="shared" si="8"/>
        <v>898761.56464306137</v>
      </c>
      <c r="P56" s="7">
        <f t="shared" si="9"/>
        <v>4309456099.0454006</v>
      </c>
      <c r="Q56" s="7">
        <f t="shared" si="10"/>
        <v>13684782.128620891</v>
      </c>
      <c r="R56" s="7">
        <f t="shared" si="11"/>
        <v>1469968.8336414448</v>
      </c>
      <c r="S56" s="7">
        <f t="shared" si="12"/>
        <v>12361221.521374177</v>
      </c>
      <c r="T56" s="7">
        <f t="shared" si="13"/>
        <v>396113.23581243161</v>
      </c>
      <c r="U56" s="7">
        <f t="shared" si="6"/>
        <v>233218.47353348657</v>
      </c>
      <c r="V56" s="7">
        <f t="shared" si="7"/>
        <v>83845602.8869766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55</v>
      </c>
      <c r="L57" s="2">
        <v>158.77011335534496</v>
      </c>
      <c r="M57" s="2">
        <v>16271617.677777775</v>
      </c>
      <c r="N57" s="2">
        <v>1525199.6983819045</v>
      </c>
      <c r="O57" s="2">
        <f t="shared" si="8"/>
        <v>1235230.2044583657</v>
      </c>
      <c r="P57" s="7">
        <f t="shared" si="9"/>
        <v>5829482303.8675089</v>
      </c>
      <c r="Q57" s="7">
        <f t="shared" si="10"/>
        <v>18511662.125702836</v>
      </c>
      <c r="R57" s="7">
        <f t="shared" si="11"/>
        <v>1988454.4838147298</v>
      </c>
      <c r="S57" s="7">
        <f t="shared" si="12"/>
        <v>16721256.802917445</v>
      </c>
      <c r="T57" s="7">
        <f t="shared" si="13"/>
        <v>535829.82293467864</v>
      </c>
      <c r="U57" s="7">
        <f t="shared" si="6"/>
        <v>315479.0147878775</v>
      </c>
      <c r="V57" s="7">
        <f t="shared" si="7"/>
        <v>113419523.72945692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56</v>
      </c>
      <c r="L58" s="2">
        <v>130.72500446307393</v>
      </c>
      <c r="M58" s="2">
        <v>94791792.615656555</v>
      </c>
      <c r="N58" s="2">
        <v>1813661.4789094229</v>
      </c>
      <c r="O58" s="2">
        <f t="shared" si="8"/>
        <v>1468849.9098106874</v>
      </c>
      <c r="P58" s="7">
        <f t="shared" si="9"/>
        <v>9796534102.6180038</v>
      </c>
      <c r="Q58" s="7">
        <f t="shared" si="10"/>
        <v>31109131.112770528</v>
      </c>
      <c r="R58" s="7">
        <f t="shared" si="11"/>
        <v>3341628.1492562229</v>
      </c>
      <c r="S58" s="7">
        <f t="shared" si="12"/>
        <v>28100327.605375145</v>
      </c>
      <c r="T58" s="7">
        <f t="shared" si="13"/>
        <v>900470.20643613068</v>
      </c>
      <c r="U58" s="7">
        <f t="shared" si="6"/>
        <v>530167.30576218502</v>
      </c>
      <c r="V58" s="7">
        <f t="shared" si="7"/>
        <v>190603242.99829459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57</v>
      </c>
      <c r="L59" s="2">
        <v>130.36390400043348</v>
      </c>
      <c r="M59" s="2">
        <v>79455205.066161618</v>
      </c>
      <c r="N59" s="2">
        <v>2110351.1874356424</v>
      </c>
      <c r="O59" s="2">
        <f t="shared" si="8"/>
        <v>1709133.2574354846</v>
      </c>
      <c r="P59" s="7">
        <f t="shared" si="9"/>
        <v>14234240618.209635</v>
      </c>
      <c r="Q59" s="7">
        <f t="shared" si="10"/>
        <v>45201175.542712651</v>
      </c>
      <c r="R59" s="7">
        <f t="shared" si="11"/>
        <v>4855343.5975264264</v>
      </c>
      <c r="S59" s="7">
        <f t="shared" si="12"/>
        <v>40829421.956336252</v>
      </c>
      <c r="T59" s="7">
        <f t="shared" si="13"/>
        <v>1308371.8643428662</v>
      </c>
      <c r="U59" s="7">
        <f t="shared" si="6"/>
        <v>770326.41535031702</v>
      </c>
      <c r="V59" s="7">
        <f t="shared" si="7"/>
        <v>276944110.54249942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58</v>
      </c>
      <c r="L60" s="2">
        <v>150.96428877460261</v>
      </c>
      <c r="M60" s="2">
        <v>23047203.114393938</v>
      </c>
      <c r="N60" s="2">
        <v>1578642.2136243209</v>
      </c>
      <c r="O60" s="2">
        <f t="shared" si="8"/>
        <v>1278512.2803069865</v>
      </c>
      <c r="P60" s="7">
        <f t="shared" si="9"/>
        <v>4024533206.3649678</v>
      </c>
      <c r="Q60" s="7">
        <f t="shared" si="10"/>
        <v>12780002.587961029</v>
      </c>
      <c r="R60" s="7">
        <f t="shared" si="11"/>
        <v>1372780.751757056</v>
      </c>
      <c r="S60" s="7">
        <f t="shared" si="12"/>
        <v>11543950.173903273</v>
      </c>
      <c r="T60" s="7">
        <f t="shared" si="13"/>
        <v>369923.91484413482</v>
      </c>
      <c r="U60" s="7">
        <f t="shared" si="6"/>
        <v>217799.06083303114</v>
      </c>
      <c r="V60" s="7">
        <f t="shared" si="7"/>
        <v>78302088.539914578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17</v>
      </c>
      <c r="L61" s="2"/>
      <c r="M61" s="2">
        <v>0</v>
      </c>
      <c r="N61" s="2">
        <v>0</v>
      </c>
      <c r="O61" s="2">
        <f t="shared" si="8"/>
        <v>0</v>
      </c>
      <c r="P61" s="7">
        <f t="shared" si="9"/>
        <v>0</v>
      </c>
      <c r="Q61" s="7">
        <f t="shared" si="10"/>
        <v>0</v>
      </c>
      <c r="R61" s="7">
        <f t="shared" si="11"/>
        <v>0</v>
      </c>
      <c r="S61" s="7">
        <f t="shared" si="12"/>
        <v>0</v>
      </c>
      <c r="T61" s="7">
        <f t="shared" si="13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17</v>
      </c>
      <c r="L62" s="2"/>
      <c r="M62" s="2">
        <v>0</v>
      </c>
      <c r="N62" s="2">
        <v>0</v>
      </c>
      <c r="O62" s="2">
        <f t="shared" si="8"/>
        <v>0</v>
      </c>
      <c r="P62" s="7">
        <f t="shared" si="9"/>
        <v>0</v>
      </c>
      <c r="Q62" s="7">
        <f t="shared" si="10"/>
        <v>0</v>
      </c>
      <c r="R62" s="7">
        <f t="shared" si="11"/>
        <v>0</v>
      </c>
      <c r="S62" s="7">
        <f t="shared" si="12"/>
        <v>0</v>
      </c>
      <c r="T62" s="7">
        <f t="shared" si="13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17</v>
      </c>
      <c r="L63" s="2"/>
      <c r="M63" s="2">
        <v>0</v>
      </c>
      <c r="N63" s="2">
        <v>0</v>
      </c>
      <c r="O63" s="2">
        <f t="shared" si="8"/>
        <v>0</v>
      </c>
      <c r="P63" s="7">
        <f t="shared" si="9"/>
        <v>0</v>
      </c>
      <c r="Q63" s="7">
        <f t="shared" si="10"/>
        <v>0</v>
      </c>
      <c r="R63" s="7">
        <f t="shared" si="11"/>
        <v>0</v>
      </c>
      <c r="S63" s="7">
        <f t="shared" si="12"/>
        <v>0</v>
      </c>
      <c r="T63" s="7">
        <f t="shared" si="13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17</v>
      </c>
      <c r="L64" s="2"/>
      <c r="M64" s="2">
        <v>0</v>
      </c>
      <c r="N64" s="2">
        <v>0</v>
      </c>
      <c r="O64" s="2">
        <f t="shared" si="8"/>
        <v>0</v>
      </c>
      <c r="P64" s="7">
        <f t="shared" si="9"/>
        <v>0</v>
      </c>
      <c r="Q64" s="7">
        <f t="shared" si="10"/>
        <v>0</v>
      </c>
      <c r="R64" s="7">
        <f t="shared" si="11"/>
        <v>0</v>
      </c>
      <c r="S64" s="7">
        <f t="shared" si="12"/>
        <v>0</v>
      </c>
      <c r="T64" s="7">
        <f t="shared" si="13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17</v>
      </c>
      <c r="L65" s="2">
        <v>402.48128088676253</v>
      </c>
      <c r="M65" s="2">
        <v>0</v>
      </c>
      <c r="N65" s="2">
        <v>526988.99214663228</v>
      </c>
      <c r="O65" s="2">
        <f t="shared" si="8"/>
        <v>426798.35382028535</v>
      </c>
      <c r="P65" s="7">
        <f t="shared" si="9"/>
        <v>495359283.83097988</v>
      </c>
      <c r="Q65" s="7">
        <f t="shared" si="10"/>
        <v>1573025.3931855226</v>
      </c>
      <c r="R65" s="7">
        <f t="shared" si="11"/>
        <v>168968.58720704546</v>
      </c>
      <c r="S65" s="7">
        <f t="shared" si="12"/>
        <v>1420886.0003146073</v>
      </c>
      <c r="T65" s="7">
        <f t="shared" si="13"/>
        <v>45532.049590082395</v>
      </c>
      <c r="U65" s="7">
        <f t="shared" si="6"/>
        <v>26807.776519940169</v>
      </c>
      <c r="V65" s="7">
        <f t="shared" si="7"/>
        <v>9637805.0602881685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17</v>
      </c>
      <c r="L66" s="2">
        <v>610.58192372430426</v>
      </c>
      <c r="M66" s="2">
        <v>0</v>
      </c>
      <c r="N66" s="2">
        <v>765152.06816557131</v>
      </c>
      <c r="O66" s="2">
        <f t="shared" ref="O66" si="14">N66*(1-$AD$3/100)</f>
        <v>619682.09579676995</v>
      </c>
      <c r="P66" s="7">
        <f t="shared" ref="P66" si="15">$X$4*O66*L66*I66/1000</f>
        <v>671446494.3067044</v>
      </c>
      <c r="Q66" s="7">
        <f t="shared" si="10"/>
        <v>2132194.5912499097</v>
      </c>
      <c r="R66" s="7">
        <f t="shared" si="11"/>
        <v>229032.48052748403</v>
      </c>
      <c r="S66" s="7">
        <f t="shared" si="12"/>
        <v>1925973.6414796782</v>
      </c>
      <c r="T66" s="7">
        <f t="shared" si="13"/>
        <v>61717.496923488237</v>
      </c>
      <c r="U66" s="7">
        <f t="shared" si="6"/>
        <v>36337.236733031808</v>
      </c>
      <c r="V66" s="7">
        <f t="shared" si="7"/>
        <v>13063791.53832504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59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16">N67*(1-$AD$3/100)</f>
        <v>733680.66349706764</v>
      </c>
      <c r="P67" s="7">
        <f t="shared" ref="P67:P82" si="17">$X$4*O67*L67*I67/1000</f>
        <v>1237042191.558785</v>
      </c>
      <c r="Q67" s="7">
        <f t="shared" ref="Q67:Q82" si="18">$Y$4*O67*L67*I67/1000</f>
        <v>3928257.4149307604</v>
      </c>
      <c r="R67" s="7">
        <f t="shared" ref="R67:R82" si="19">$Z$4*O67*L67*I67/1000</f>
        <v>421958.92606812384</v>
      </c>
      <c r="S67" s="7">
        <f t="shared" ref="S67:S82" si="20">$AA$4*O67*L67*I67/1000</f>
        <v>3548325.4057354387</v>
      </c>
      <c r="T67" s="7">
        <f t="shared" ref="T67:T82" si="21">$AB$4*O67*L67*I67/1000</f>
        <v>113705.48256504931</v>
      </c>
      <c r="U67" s="7">
        <f t="shared" ref="U67:U82" si="22">L67*O67*I67*$AB$10*$AC$10/$AB$11</f>
        <v>66946.056528053596</v>
      </c>
      <c r="V67" s="7">
        <f t="shared" ref="V67:V82" si="23">L67*O67*I67*$AB$9*$AC$9/$AB$11</f>
        <v>24068129.704546373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60</v>
      </c>
      <c r="L68" s="2">
        <v>124.08426589573237</v>
      </c>
      <c r="M68" s="2">
        <v>23757375.64924242</v>
      </c>
      <c r="N68" s="2">
        <v>894105.72950324719</v>
      </c>
      <c r="O68" s="2">
        <f t="shared" si="16"/>
        <v>724119.21155858226</v>
      </c>
      <c r="P68" s="7">
        <f t="shared" si="17"/>
        <v>1355327438.3324018</v>
      </c>
      <c r="Q68" s="7">
        <f t="shared" si="18"/>
        <v>4303875.0784882717</v>
      </c>
      <c r="R68" s="7">
        <f t="shared" si="19"/>
        <v>462306.39039786131</v>
      </c>
      <c r="S68" s="7">
        <f t="shared" si="20"/>
        <v>3887614.1940358863</v>
      </c>
      <c r="T68" s="7">
        <f t="shared" si="21"/>
        <v>124577.93393048918</v>
      </c>
      <c r="U68" s="7">
        <f t="shared" si="22"/>
        <v>73347.399078029994</v>
      </c>
      <c r="V68" s="7">
        <f t="shared" si="23"/>
        <v>26369510.110896397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61</v>
      </c>
      <c r="L69" s="2">
        <v>120.75383335816494</v>
      </c>
      <c r="M69" s="2">
        <v>6698513.069444445</v>
      </c>
      <c r="N69" s="2">
        <v>572887.39132040134</v>
      </c>
      <c r="O69" s="2">
        <f t="shared" si="16"/>
        <v>463970.5936626317</v>
      </c>
      <c r="P69" s="7">
        <f t="shared" si="17"/>
        <v>608970135.27884364</v>
      </c>
      <c r="Q69" s="7">
        <f t="shared" si="18"/>
        <v>1933799.4012687055</v>
      </c>
      <c r="R69" s="7">
        <f t="shared" si="19"/>
        <v>207721.6008016894</v>
      </c>
      <c r="S69" s="7">
        <f t="shared" si="20"/>
        <v>1746766.7773087306</v>
      </c>
      <c r="T69" s="7">
        <f t="shared" si="21"/>
        <v>55974.843519550086</v>
      </c>
      <c r="U69" s="7">
        <f t="shared" si="22"/>
        <v>32956.150872188417</v>
      </c>
      <c r="V69" s="7">
        <f t="shared" si="23"/>
        <v>11848239.536290595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17</v>
      </c>
      <c r="L70" s="2"/>
      <c r="M70" s="2">
        <v>0</v>
      </c>
      <c r="N70" s="2">
        <v>0</v>
      </c>
      <c r="O70" s="2">
        <f t="shared" si="16"/>
        <v>0</v>
      </c>
      <c r="P70" s="7">
        <f t="shared" si="17"/>
        <v>0</v>
      </c>
      <c r="Q70" s="7">
        <f t="shared" si="18"/>
        <v>0</v>
      </c>
      <c r="R70" s="7">
        <f t="shared" si="19"/>
        <v>0</v>
      </c>
      <c r="S70" s="7">
        <f t="shared" si="20"/>
        <v>0</v>
      </c>
      <c r="T70" s="7">
        <f t="shared" si="21"/>
        <v>0</v>
      </c>
      <c r="U70" s="7">
        <f t="shared" si="22"/>
        <v>0</v>
      </c>
      <c r="V70" s="7">
        <f t="shared" si="23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17</v>
      </c>
      <c r="L71" s="2"/>
      <c r="M71" s="2">
        <v>0</v>
      </c>
      <c r="N71" s="2">
        <v>0</v>
      </c>
      <c r="O71" s="2">
        <f t="shared" si="16"/>
        <v>0</v>
      </c>
      <c r="P71" s="7">
        <f t="shared" si="17"/>
        <v>0</v>
      </c>
      <c r="Q71" s="7">
        <f t="shared" si="18"/>
        <v>0</v>
      </c>
      <c r="R71" s="7">
        <f t="shared" si="19"/>
        <v>0</v>
      </c>
      <c r="S71" s="7">
        <f t="shared" si="20"/>
        <v>0</v>
      </c>
      <c r="T71" s="7">
        <f t="shared" si="21"/>
        <v>0</v>
      </c>
      <c r="U71" s="7">
        <f t="shared" si="22"/>
        <v>0</v>
      </c>
      <c r="V71" s="7">
        <f t="shared" si="23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17</v>
      </c>
      <c r="L72" s="2"/>
      <c r="M72" s="2">
        <v>0</v>
      </c>
      <c r="N72" s="2">
        <v>0</v>
      </c>
      <c r="O72" s="2">
        <f t="shared" si="16"/>
        <v>0</v>
      </c>
      <c r="P72" s="7">
        <f t="shared" si="17"/>
        <v>0</v>
      </c>
      <c r="Q72" s="7">
        <f t="shared" si="18"/>
        <v>0</v>
      </c>
      <c r="R72" s="7">
        <f t="shared" si="19"/>
        <v>0</v>
      </c>
      <c r="S72" s="7">
        <f t="shared" si="20"/>
        <v>0</v>
      </c>
      <c r="T72" s="7">
        <f t="shared" si="21"/>
        <v>0</v>
      </c>
      <c r="U72" s="7">
        <f t="shared" si="22"/>
        <v>0</v>
      </c>
      <c r="V72" s="7">
        <f t="shared" si="23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17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17"/>
        <v>0</v>
      </c>
      <c r="Q73" s="7">
        <f t="shared" si="18"/>
        <v>0</v>
      </c>
      <c r="R73" s="7">
        <f t="shared" si="19"/>
        <v>0</v>
      </c>
      <c r="S73" s="7">
        <f t="shared" si="20"/>
        <v>0</v>
      </c>
      <c r="T73" s="7">
        <f t="shared" si="21"/>
        <v>0</v>
      </c>
      <c r="U73" s="7">
        <f t="shared" si="22"/>
        <v>0</v>
      </c>
      <c r="V73" s="7">
        <f t="shared" si="23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17</v>
      </c>
      <c r="L74" s="2">
        <v>216.99713445281083</v>
      </c>
      <c r="M74" s="2">
        <v>0</v>
      </c>
      <c r="N74" s="2">
        <v>430713.68677073455</v>
      </c>
      <c r="O74" s="2">
        <f t="shared" ref="O74:O82" si="24">N74*(1-$AD$3/100)</f>
        <v>348826.81653901847</v>
      </c>
      <c r="P74" s="7">
        <f t="shared" si="17"/>
        <v>16790838.935405236</v>
      </c>
      <c r="Q74" s="7">
        <f t="shared" si="18"/>
        <v>53319.715367023789</v>
      </c>
      <c r="R74" s="7">
        <f t="shared" si="19"/>
        <v>5727.4072083496494</v>
      </c>
      <c r="S74" s="7">
        <f t="shared" si="20"/>
        <v>48162.755308317188</v>
      </c>
      <c r="T74" s="7">
        <f t="shared" si="21"/>
        <v>1543.3672811244164</v>
      </c>
      <c r="U74" s="7">
        <f t="shared" si="22"/>
        <v>908.68400463094895</v>
      </c>
      <c r="V74" s="7">
        <f t="shared" si="23"/>
        <v>326685.77684989682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17</v>
      </c>
      <c r="L75" s="2">
        <v>384.92478940308104</v>
      </c>
      <c r="M75" s="2">
        <v>0</v>
      </c>
      <c r="N75" s="2">
        <v>525753.29464025167</v>
      </c>
      <c r="O75" s="2">
        <f t="shared" si="24"/>
        <v>425797.58593062835</v>
      </c>
      <c r="P75" s="7">
        <f t="shared" si="17"/>
        <v>145427855.29785717</v>
      </c>
      <c r="Q75" s="7">
        <f t="shared" si="18"/>
        <v>461809.67376013519</v>
      </c>
      <c r="R75" s="7">
        <f t="shared" si="19"/>
        <v>49605.89223278586</v>
      </c>
      <c r="S75" s="7">
        <f t="shared" si="20"/>
        <v>417144.5058028014</v>
      </c>
      <c r="T75" s="7">
        <f t="shared" si="21"/>
        <v>13367.324556817442</v>
      </c>
      <c r="U75" s="7">
        <f t="shared" si="22"/>
        <v>7870.2420078784307</v>
      </c>
      <c r="V75" s="7">
        <f t="shared" si="23"/>
        <v>2829472.194115133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17</v>
      </c>
      <c r="L76" s="2">
        <v>674.03264983743622</v>
      </c>
      <c r="M76" s="2">
        <v>0</v>
      </c>
      <c r="N76" s="2">
        <v>618184.56368547806</v>
      </c>
      <c r="O76" s="2">
        <f t="shared" si="24"/>
        <v>500655.91135660966</v>
      </c>
      <c r="P76" s="7">
        <f t="shared" si="17"/>
        <v>74856378.906857252</v>
      </c>
      <c r="Q76" s="7">
        <f t="shared" si="18"/>
        <v>237708.24269558064</v>
      </c>
      <c r="R76" s="7">
        <f t="shared" si="19"/>
        <v>25533.742881545884</v>
      </c>
      <c r="S76" s="7">
        <f t="shared" si="20"/>
        <v>214717.64897675914</v>
      </c>
      <c r="T76" s="7">
        <f t="shared" si="21"/>
        <v>6880.5904477284021</v>
      </c>
      <c r="U76" s="7">
        <f t="shared" si="22"/>
        <v>4051.0658472118271</v>
      </c>
      <c r="V76" s="7">
        <f t="shared" si="23"/>
        <v>1456420.0388934705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17</v>
      </c>
      <c r="L77" s="2"/>
      <c r="M77" s="2">
        <v>0</v>
      </c>
      <c r="N77" s="2">
        <v>0</v>
      </c>
      <c r="O77" s="2">
        <f t="shared" si="24"/>
        <v>0</v>
      </c>
      <c r="P77" s="7">
        <f t="shared" si="17"/>
        <v>0</v>
      </c>
      <c r="Q77" s="7">
        <f t="shared" si="18"/>
        <v>0</v>
      </c>
      <c r="R77" s="7">
        <f t="shared" si="19"/>
        <v>0</v>
      </c>
      <c r="S77" s="7">
        <f t="shared" si="20"/>
        <v>0</v>
      </c>
      <c r="T77" s="7">
        <f t="shared" si="21"/>
        <v>0</v>
      </c>
      <c r="U77" s="7">
        <f t="shared" si="22"/>
        <v>0</v>
      </c>
      <c r="V77" s="7">
        <f t="shared" si="23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17</v>
      </c>
      <c r="L78" s="2"/>
      <c r="M78" s="2">
        <v>0</v>
      </c>
      <c r="N78" s="2">
        <v>0</v>
      </c>
      <c r="O78" s="2">
        <f t="shared" si="24"/>
        <v>0</v>
      </c>
      <c r="P78" s="7">
        <f t="shared" si="17"/>
        <v>0</v>
      </c>
      <c r="Q78" s="7">
        <f t="shared" si="18"/>
        <v>0</v>
      </c>
      <c r="R78" s="7">
        <f t="shared" si="19"/>
        <v>0</v>
      </c>
      <c r="S78" s="7">
        <f t="shared" si="20"/>
        <v>0</v>
      </c>
      <c r="T78" s="7">
        <f t="shared" si="21"/>
        <v>0</v>
      </c>
      <c r="U78" s="7">
        <f t="shared" si="22"/>
        <v>0</v>
      </c>
      <c r="V78" s="7">
        <f t="shared" si="23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17</v>
      </c>
      <c r="L79" s="2"/>
      <c r="M79" s="2">
        <v>0</v>
      </c>
      <c r="N79" s="2">
        <v>0</v>
      </c>
      <c r="O79" s="2">
        <f t="shared" si="24"/>
        <v>0</v>
      </c>
      <c r="P79" s="7">
        <f t="shared" si="17"/>
        <v>0</v>
      </c>
      <c r="Q79" s="7">
        <f t="shared" si="18"/>
        <v>0</v>
      </c>
      <c r="R79" s="7">
        <f t="shared" si="19"/>
        <v>0</v>
      </c>
      <c r="S79" s="7">
        <f t="shared" si="20"/>
        <v>0</v>
      </c>
      <c r="T79" s="7">
        <f t="shared" si="21"/>
        <v>0</v>
      </c>
      <c r="U79" s="7">
        <f t="shared" si="22"/>
        <v>0</v>
      </c>
      <c r="V79" s="7">
        <f t="shared" si="23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17</v>
      </c>
      <c r="L80" s="2"/>
      <c r="M80" s="2">
        <v>0</v>
      </c>
      <c r="N80" s="2">
        <v>0</v>
      </c>
      <c r="O80" s="2">
        <f t="shared" si="24"/>
        <v>0</v>
      </c>
      <c r="P80" s="7">
        <f t="shared" si="17"/>
        <v>0</v>
      </c>
      <c r="Q80" s="7">
        <f t="shared" si="18"/>
        <v>0</v>
      </c>
      <c r="R80" s="7">
        <f t="shared" si="19"/>
        <v>0</v>
      </c>
      <c r="S80" s="7">
        <f t="shared" si="20"/>
        <v>0</v>
      </c>
      <c r="T80" s="7">
        <f t="shared" si="21"/>
        <v>0</v>
      </c>
      <c r="U80" s="7">
        <f t="shared" si="22"/>
        <v>0</v>
      </c>
      <c r="V80" s="7">
        <f t="shared" si="23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17</v>
      </c>
      <c r="L81" s="2"/>
      <c r="M81" s="2">
        <v>0</v>
      </c>
      <c r="N81" s="2">
        <v>0</v>
      </c>
      <c r="O81" s="2">
        <f t="shared" si="24"/>
        <v>0</v>
      </c>
      <c r="P81" s="7">
        <f t="shared" si="17"/>
        <v>0</v>
      </c>
      <c r="Q81" s="7">
        <f t="shared" si="18"/>
        <v>0</v>
      </c>
      <c r="R81" s="7">
        <f t="shared" si="19"/>
        <v>0</v>
      </c>
      <c r="S81" s="7">
        <f t="shared" si="20"/>
        <v>0</v>
      </c>
      <c r="T81" s="7">
        <f t="shared" si="21"/>
        <v>0</v>
      </c>
      <c r="U81" s="7">
        <f t="shared" si="22"/>
        <v>0</v>
      </c>
      <c r="V81" s="7">
        <f t="shared" si="23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17</v>
      </c>
      <c r="L82" s="2"/>
      <c r="M82" s="2">
        <v>0</v>
      </c>
      <c r="N82" s="2">
        <v>0</v>
      </c>
      <c r="O82" s="2">
        <f t="shared" si="24"/>
        <v>0</v>
      </c>
      <c r="P82" s="7">
        <f t="shared" si="17"/>
        <v>0</v>
      </c>
      <c r="Q82" s="7">
        <f t="shared" si="18"/>
        <v>0</v>
      </c>
      <c r="R82" s="7">
        <f t="shared" si="19"/>
        <v>0</v>
      </c>
      <c r="S82" s="7">
        <f t="shared" si="20"/>
        <v>0</v>
      </c>
      <c r="T82" s="7">
        <f t="shared" si="21"/>
        <v>0</v>
      </c>
      <c r="U82" s="7">
        <f t="shared" si="22"/>
        <v>0</v>
      </c>
      <c r="V82" s="7">
        <f t="shared" si="23"/>
        <v>0</v>
      </c>
    </row>
  </sheetData>
  <mergeCells count="10">
    <mergeCell ref="X19:Y19"/>
    <mergeCell ref="X20:Y20"/>
    <mergeCell ref="AC14:AD14"/>
    <mergeCell ref="AC15:AD15"/>
    <mergeCell ref="Z11:AA11"/>
    <mergeCell ref="X2:AB2"/>
    <mergeCell ref="X14:Y14"/>
    <mergeCell ref="X15:Y15"/>
    <mergeCell ref="Z14:AA14"/>
    <mergeCell ref="Z15:AA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caso_base</vt:lpstr>
      <vt:lpstr>U2_densificacion_5</vt:lpstr>
      <vt:lpstr>U2_densificacion_10</vt:lpstr>
      <vt:lpstr>U2_densificacion_15</vt:lpstr>
      <vt:lpstr>U2_densificacion_20</vt:lpstr>
      <vt:lpstr>M3_transf_modal_25</vt:lpstr>
      <vt:lpstr>M3_transf_modal_50</vt:lpstr>
      <vt:lpstr>M3_transf_modal_75</vt:lpstr>
      <vt:lpstr>M3_transf_modal_100</vt:lpstr>
      <vt:lpstr>M2_privado_25</vt:lpstr>
      <vt:lpstr>M2_privado_50</vt:lpstr>
      <vt:lpstr>M2_privado_75</vt:lpstr>
      <vt:lpstr>M2_privado_100</vt:lpstr>
      <vt:lpstr>M1_publico_25</vt:lpstr>
      <vt:lpstr>M1_publico_50</vt:lpstr>
      <vt:lpstr>M1_publico_75</vt:lpstr>
      <vt:lpstr>M1_publico_100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Crespo Montanes</cp:lastModifiedBy>
  <dcterms:created xsi:type="dcterms:W3CDTF">2023-09-22T17:59:41Z</dcterms:created>
  <dcterms:modified xsi:type="dcterms:W3CDTF">2024-05-15T05:08:30Z</dcterms:modified>
</cp:coreProperties>
</file>