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pablo\Desktop\Pablo\Programa Tradding\Proyecto Matlab\"/>
    </mc:Choice>
  </mc:AlternateContent>
  <xr:revisionPtr revIDLastSave="0" documentId="13_ncr:1_{98ED474C-E0B6-469A-99F3-ADE8D4CD4169}" xr6:coauthVersionLast="46" xr6:coauthVersionMax="46" xr10:uidLastSave="{00000000-0000-0000-0000-000000000000}"/>
  <bookViews>
    <workbookView xWindow="-108" yWindow="-108" windowWidth="23256" windowHeight="12576" activeTab="6" xr2:uid="{00000000-000D-0000-FFFF-FFFF00000000}"/>
  </bookViews>
  <sheets>
    <sheet name="2019" sheetId="4" r:id="rId1"/>
    <sheet name="2020" sheetId="3" r:id="rId2"/>
    <sheet name="V.4 2020" sheetId="6" r:id="rId3"/>
    <sheet name="CRUCE 2019" sheetId="7" r:id="rId4"/>
    <sheet name="CRUCE 2020" sheetId="5" r:id="rId5"/>
    <sheet name="CRUCE y 1MIN 2019 " sheetId="11" r:id="rId6"/>
    <sheet name="CRUCE Y 1MIN 2020" sheetId="10" r:id="rId7"/>
  </sheets>
  <calcPr calcId="181029"/>
</workbook>
</file>

<file path=xl/calcChain.xml><?xml version="1.0" encoding="utf-8"?>
<calcChain xmlns="http://schemas.openxmlformats.org/spreadsheetml/2006/main">
  <c r="FW37" i="10" l="1"/>
  <c r="ES40" i="10"/>
  <c r="FH40" i="10"/>
  <c r="FW9" i="11" l="1"/>
  <c r="FW10" i="11"/>
  <c r="FW16" i="11"/>
  <c r="FW17" i="11"/>
  <c r="FW23" i="11"/>
  <c r="FW24" i="11"/>
  <c r="FW27" i="11"/>
  <c r="FW30" i="11"/>
  <c r="FW31" i="11"/>
  <c r="FW3" i="11"/>
  <c r="FH4" i="11"/>
  <c r="FH5" i="11"/>
  <c r="FH11" i="11"/>
  <c r="FH12" i="11"/>
  <c r="FH18" i="11"/>
  <c r="FH19" i="11"/>
  <c r="FH20" i="11"/>
  <c r="FH25" i="11"/>
  <c r="FH26" i="11"/>
  <c r="FH32" i="11"/>
  <c r="FH33" i="11"/>
  <c r="ES7" i="11"/>
  <c r="ES8" i="11"/>
  <c r="ES14" i="11"/>
  <c r="ES15" i="11"/>
  <c r="ES21" i="11"/>
  <c r="ES22" i="11"/>
  <c r="ES28" i="11"/>
  <c r="ES29" i="11"/>
  <c r="ED9" i="11"/>
  <c r="ED10" i="11"/>
  <c r="ED16" i="11"/>
  <c r="ED17" i="11"/>
  <c r="ED23" i="11"/>
  <c r="ED24" i="11"/>
  <c r="ED30" i="11"/>
  <c r="ED31" i="11"/>
  <c r="ED33" i="11"/>
  <c r="ED3" i="11"/>
  <c r="DO5" i="11"/>
  <c r="DO6" i="11"/>
  <c r="DO12" i="11"/>
  <c r="DO13" i="11"/>
  <c r="DO19" i="11"/>
  <c r="DO20" i="11"/>
  <c r="DO26" i="11"/>
  <c r="DO27" i="11"/>
  <c r="DO33" i="11"/>
  <c r="CZ8" i="11"/>
  <c r="CZ9" i="11"/>
  <c r="CZ15" i="11"/>
  <c r="CZ16" i="11"/>
  <c r="CZ22" i="11"/>
  <c r="CZ23" i="11"/>
  <c r="CZ29" i="11"/>
  <c r="CZ30" i="11"/>
  <c r="CK4" i="11"/>
  <c r="CK10" i="11"/>
  <c r="CK11" i="11"/>
  <c r="CK17" i="11"/>
  <c r="CK18" i="11"/>
  <c r="CK24" i="11"/>
  <c r="CK25" i="11"/>
  <c r="CK31" i="11"/>
  <c r="CK32" i="11"/>
  <c r="CK33" i="11"/>
  <c r="CK3" i="11"/>
  <c r="BV6" i="11"/>
  <c r="BV7" i="11"/>
  <c r="BV13" i="11"/>
  <c r="BV14" i="11"/>
  <c r="BV20" i="11"/>
  <c r="BV21" i="11"/>
  <c r="BV27" i="11"/>
  <c r="BV28" i="11"/>
  <c r="BG8" i="11"/>
  <c r="BG9" i="11"/>
  <c r="BG15" i="11"/>
  <c r="BG16" i="11"/>
  <c r="BG21" i="11"/>
  <c r="BG22" i="11"/>
  <c r="BG23" i="11"/>
  <c r="BG29" i="11"/>
  <c r="BG30" i="11"/>
  <c r="BG33" i="11"/>
  <c r="AR4" i="11"/>
  <c r="AR5" i="11"/>
  <c r="AR11" i="11"/>
  <c r="AR12" i="11"/>
  <c r="AR18" i="11"/>
  <c r="AR19" i="11"/>
  <c r="AR25" i="11"/>
  <c r="AR26" i="11"/>
  <c r="AR32" i="11"/>
  <c r="AR33" i="11"/>
  <c r="AC4" i="11"/>
  <c r="AC5" i="11"/>
  <c r="AC11" i="11"/>
  <c r="AC12" i="11"/>
  <c r="AC18" i="11"/>
  <c r="AC19" i="11"/>
  <c r="AC25" i="11"/>
  <c r="AC26" i="11"/>
  <c r="AC31" i="11"/>
  <c r="AC32" i="11"/>
  <c r="AC33" i="11"/>
  <c r="N4" i="11"/>
  <c r="N7" i="11"/>
  <c r="N8" i="11"/>
  <c r="N14" i="11"/>
  <c r="N15" i="11"/>
  <c r="N21" i="11"/>
  <c r="N22" i="11"/>
  <c r="N28" i="11"/>
  <c r="N29" i="11"/>
  <c r="N3" i="11"/>
  <c r="FT34" i="11"/>
  <c r="FU33" i="11"/>
  <c r="FU32" i="11"/>
  <c r="FU29" i="11"/>
  <c r="FU28" i="11"/>
  <c r="FU26" i="11"/>
  <c r="FU25" i="11"/>
  <c r="FU22" i="11"/>
  <c r="FU21" i="11"/>
  <c r="FU20" i="11"/>
  <c r="FW20" i="11" s="1"/>
  <c r="FU19" i="11"/>
  <c r="FU18" i="11"/>
  <c r="FU15" i="11"/>
  <c r="FW15" i="11" s="1"/>
  <c r="FU14" i="11"/>
  <c r="FU12" i="11"/>
  <c r="FU11" i="11"/>
  <c r="FU8" i="11"/>
  <c r="FU7" i="11"/>
  <c r="FU6" i="11"/>
  <c r="FU36" i="11" s="1"/>
  <c r="FU5" i="11"/>
  <c r="FU4" i="11"/>
  <c r="FF36" i="11"/>
  <c r="FE34" i="11"/>
  <c r="FF31" i="11"/>
  <c r="FF30" i="11"/>
  <c r="FH30" i="11" s="1"/>
  <c r="FF29" i="11"/>
  <c r="FF28" i="11"/>
  <c r="FF27" i="11"/>
  <c r="FH27" i="11" s="1"/>
  <c r="FF24" i="11"/>
  <c r="FF23" i="11"/>
  <c r="FF22" i="11"/>
  <c r="FF21" i="11"/>
  <c r="FF17" i="11"/>
  <c r="FF16" i="11"/>
  <c r="FF15" i="11"/>
  <c r="FF14" i="11"/>
  <c r="FH14" i="11" s="1"/>
  <c r="FF13" i="11"/>
  <c r="FF10" i="11"/>
  <c r="FF9" i="11"/>
  <c r="FH9" i="11" s="1"/>
  <c r="FF8" i="11"/>
  <c r="FF7" i="11"/>
  <c r="FF6" i="11"/>
  <c r="FF3" i="11"/>
  <c r="EP34" i="11"/>
  <c r="EQ33" i="11"/>
  <c r="EQ32" i="11"/>
  <c r="EQ31" i="11"/>
  <c r="EQ30" i="11"/>
  <c r="EQ27" i="11"/>
  <c r="EQ26" i="11"/>
  <c r="EQ25" i="11"/>
  <c r="EQ24" i="11"/>
  <c r="EQ23" i="11"/>
  <c r="EQ19" i="11"/>
  <c r="ES19" i="11" s="1"/>
  <c r="EQ18" i="11"/>
  <c r="ES18" i="11" s="1"/>
  <c r="EQ17" i="11"/>
  <c r="EQ16" i="11"/>
  <c r="EQ13" i="11"/>
  <c r="ES13" i="11" s="1"/>
  <c r="EQ12" i="11"/>
  <c r="EQ11" i="11"/>
  <c r="EQ10" i="11"/>
  <c r="ES10" i="11" s="1"/>
  <c r="EQ9" i="11"/>
  <c r="EQ6" i="11"/>
  <c r="EQ5" i="11"/>
  <c r="EQ4" i="11"/>
  <c r="EQ3" i="11"/>
  <c r="EA34" i="11"/>
  <c r="EB32" i="11"/>
  <c r="EB29" i="11"/>
  <c r="EB28" i="11"/>
  <c r="EB27" i="11"/>
  <c r="EB26" i="11"/>
  <c r="EB25" i="11"/>
  <c r="EB22" i="11"/>
  <c r="EB21" i="11"/>
  <c r="EB19" i="11"/>
  <c r="EB18" i="11"/>
  <c r="EB15" i="11"/>
  <c r="EB14" i="11"/>
  <c r="EB13" i="11"/>
  <c r="EB12" i="11"/>
  <c r="EB11" i="11"/>
  <c r="EB7" i="11"/>
  <c r="EB6" i="11"/>
  <c r="EB5" i="11"/>
  <c r="EB39" i="11" s="1"/>
  <c r="EB4" i="11"/>
  <c r="EB37" i="11" s="1"/>
  <c r="EB38" i="11" s="1"/>
  <c r="DL34" i="11"/>
  <c r="DM32" i="11"/>
  <c r="DM31" i="11"/>
  <c r="DM30" i="11"/>
  <c r="DM29" i="11"/>
  <c r="DM28" i="11"/>
  <c r="DM25" i="11"/>
  <c r="DM24" i="11"/>
  <c r="DM23" i="11"/>
  <c r="DM22" i="11"/>
  <c r="DM21" i="11"/>
  <c r="DM18" i="11"/>
  <c r="DM17" i="11"/>
  <c r="DM16" i="11"/>
  <c r="DM15" i="11"/>
  <c r="DM14" i="11"/>
  <c r="DM11" i="11"/>
  <c r="DM10" i="11"/>
  <c r="DM9" i="11"/>
  <c r="DM8" i="11"/>
  <c r="DM7" i="11"/>
  <c r="DM3" i="11"/>
  <c r="CW34" i="11"/>
  <c r="CX33" i="11"/>
  <c r="CX32" i="11"/>
  <c r="CX31" i="11"/>
  <c r="CX28" i="11"/>
  <c r="CX27" i="11"/>
  <c r="CX26" i="11"/>
  <c r="CX25" i="11"/>
  <c r="CX24" i="11"/>
  <c r="CX21" i="11"/>
  <c r="CX20" i="11"/>
  <c r="CX19" i="11"/>
  <c r="CZ19" i="11" s="1"/>
  <c r="CX18" i="11"/>
  <c r="CX17" i="11"/>
  <c r="CX14" i="11"/>
  <c r="CX13" i="11"/>
  <c r="CX12" i="11"/>
  <c r="CX11" i="11"/>
  <c r="CX10" i="11"/>
  <c r="CX7" i="11"/>
  <c r="CX6" i="11"/>
  <c r="CZ6" i="11" s="1"/>
  <c r="CX5" i="11"/>
  <c r="CX4" i="11"/>
  <c r="CX3" i="11"/>
  <c r="CH34" i="11"/>
  <c r="CI30" i="11"/>
  <c r="CI29" i="11"/>
  <c r="CI28" i="11"/>
  <c r="CI27" i="11"/>
  <c r="CK27" i="11" s="1"/>
  <c r="CI26" i="11"/>
  <c r="CI23" i="11"/>
  <c r="CI22" i="11"/>
  <c r="CI21" i="11"/>
  <c r="CI20" i="11"/>
  <c r="CI19" i="11"/>
  <c r="CI16" i="11"/>
  <c r="CI15" i="11"/>
  <c r="CI14" i="11"/>
  <c r="CI13" i="11"/>
  <c r="CI12" i="11"/>
  <c r="CI9" i="11"/>
  <c r="CI35" i="11" s="1"/>
  <c r="CI8" i="11"/>
  <c r="CI7" i="11"/>
  <c r="CI6" i="11"/>
  <c r="CI5" i="11"/>
  <c r="CI37" i="11" s="1"/>
  <c r="CI38" i="11" s="1"/>
  <c r="BS34" i="11"/>
  <c r="BT33" i="11"/>
  <c r="BT32" i="11"/>
  <c r="BV32" i="11" s="1"/>
  <c r="BT31" i="11"/>
  <c r="BT30" i="11"/>
  <c r="BT29" i="11"/>
  <c r="BT26" i="11"/>
  <c r="BT25" i="11"/>
  <c r="BT23" i="11"/>
  <c r="BT22" i="11"/>
  <c r="BT19" i="11"/>
  <c r="BV19" i="11" s="1"/>
  <c r="BT18" i="11"/>
  <c r="BT16" i="11"/>
  <c r="BT15" i="11"/>
  <c r="BT12" i="11"/>
  <c r="BT11" i="11"/>
  <c r="BT10" i="11"/>
  <c r="BT9" i="11"/>
  <c r="BT8" i="11"/>
  <c r="BT5" i="11"/>
  <c r="BT4" i="11"/>
  <c r="BT3" i="11"/>
  <c r="BT39" i="11" s="1"/>
  <c r="BD34" i="11"/>
  <c r="BE32" i="11"/>
  <c r="BE31" i="11"/>
  <c r="BE28" i="11"/>
  <c r="BE27" i="11"/>
  <c r="BE26" i="11"/>
  <c r="BE25" i="11"/>
  <c r="BE24" i="11"/>
  <c r="BE20" i="11"/>
  <c r="BE19" i="11"/>
  <c r="BE18" i="11"/>
  <c r="BE17" i="11"/>
  <c r="BE14" i="11"/>
  <c r="BE13" i="11"/>
  <c r="BE11" i="11"/>
  <c r="BE10" i="11"/>
  <c r="BG10" i="11" s="1"/>
  <c r="BE7" i="11"/>
  <c r="BE6" i="11"/>
  <c r="BE5" i="11"/>
  <c r="BE4" i="11"/>
  <c r="BE35" i="11" s="1"/>
  <c r="BE3" i="11"/>
  <c r="AO34" i="11"/>
  <c r="AP31" i="11"/>
  <c r="AP30" i="11"/>
  <c r="AR30" i="11" s="1"/>
  <c r="AP29" i="11"/>
  <c r="AP28" i="11"/>
  <c r="AP27" i="11"/>
  <c r="AP24" i="11"/>
  <c r="AR24" i="11" s="1"/>
  <c r="AP23" i="11"/>
  <c r="AP22" i="11"/>
  <c r="AP21" i="11"/>
  <c r="AR21" i="11" s="1"/>
  <c r="AP20" i="11"/>
  <c r="AP17" i="11"/>
  <c r="AP16" i="11"/>
  <c r="AP15" i="11"/>
  <c r="AP14" i="11"/>
  <c r="AP13" i="11"/>
  <c r="AR13" i="11" s="1"/>
  <c r="AP10" i="11"/>
  <c r="AR10" i="11" s="1"/>
  <c r="AP9" i="11"/>
  <c r="AP8" i="11"/>
  <c r="AP7" i="11"/>
  <c r="AP6" i="11"/>
  <c r="AP3" i="11"/>
  <c r="Z34" i="11"/>
  <c r="AA30" i="11"/>
  <c r="AA29" i="11"/>
  <c r="AC29" i="11" s="1"/>
  <c r="AA28" i="11"/>
  <c r="AA27" i="11"/>
  <c r="AA24" i="11"/>
  <c r="AA23" i="11"/>
  <c r="AA22" i="11"/>
  <c r="AA21" i="11"/>
  <c r="AA20" i="11"/>
  <c r="AA17" i="11"/>
  <c r="AA16" i="11"/>
  <c r="AA15" i="11"/>
  <c r="AA14" i="11"/>
  <c r="AA13" i="11"/>
  <c r="AA10" i="11"/>
  <c r="AA9" i="11"/>
  <c r="AC9" i="11" s="1"/>
  <c r="AA8" i="11"/>
  <c r="AA7" i="11"/>
  <c r="AA39" i="11" s="1"/>
  <c r="AA6" i="11"/>
  <c r="AA3" i="11"/>
  <c r="K34" i="11"/>
  <c r="L33" i="11"/>
  <c r="N33" i="11" s="1"/>
  <c r="L32" i="11"/>
  <c r="N32" i="11" s="1"/>
  <c r="L31" i="11"/>
  <c r="N31" i="11" s="1"/>
  <c r="L30" i="11"/>
  <c r="N30" i="11" s="1"/>
  <c r="L27" i="11"/>
  <c r="N27" i="11" s="1"/>
  <c r="L26" i="11"/>
  <c r="N26" i="11" s="1"/>
  <c r="L25" i="11"/>
  <c r="N25" i="11" s="1"/>
  <c r="L24" i="11"/>
  <c r="N24" i="11" s="1"/>
  <c r="L23" i="11"/>
  <c r="N23" i="11" s="1"/>
  <c r="L20" i="11"/>
  <c r="N20" i="11" s="1"/>
  <c r="L19" i="11"/>
  <c r="N19" i="11" s="1"/>
  <c r="L18" i="11"/>
  <c r="N18" i="11" s="1"/>
  <c r="L17" i="11"/>
  <c r="N17" i="11" s="1"/>
  <c r="L16" i="11"/>
  <c r="N16" i="11" s="1"/>
  <c r="L13" i="11"/>
  <c r="N13" i="11" s="1"/>
  <c r="L12" i="11"/>
  <c r="N12" i="11" s="1"/>
  <c r="L11" i="11"/>
  <c r="N11" i="11" s="1"/>
  <c r="L10" i="11"/>
  <c r="N10" i="11" s="1"/>
  <c r="L9" i="11"/>
  <c r="N9" i="11" s="1"/>
  <c r="L6" i="11"/>
  <c r="N6" i="11" s="1"/>
  <c r="L5" i="11"/>
  <c r="N5" i="11" s="1"/>
  <c r="L4" i="11"/>
  <c r="BE37" i="11" l="1"/>
  <c r="BE38" i="11" s="1"/>
  <c r="CX37" i="11"/>
  <c r="CX38" i="11" s="1"/>
  <c r="AP39" i="11"/>
  <c r="DM39" i="11"/>
  <c r="EQ34" i="11"/>
  <c r="EQ40" i="11" s="1"/>
  <c r="FF39" i="11"/>
  <c r="AA34" i="11"/>
  <c r="AA40" i="11" s="1"/>
  <c r="CI36" i="11"/>
  <c r="CI41" i="11" s="1"/>
  <c r="L34" i="11"/>
  <c r="L40" i="11" s="1"/>
  <c r="CX34" i="11"/>
  <c r="CX40" i="11" s="1"/>
  <c r="DM34" i="11"/>
  <c r="DM40" i="11" s="1"/>
  <c r="FU34" i="11"/>
  <c r="FU40" i="11" s="1"/>
  <c r="FW4" i="11"/>
  <c r="FU35" i="11"/>
  <c r="FU39" i="11"/>
  <c r="FU37" i="11"/>
  <c r="FU38" i="11" s="1"/>
  <c r="FF37" i="11"/>
  <c r="FF38" i="11" s="1"/>
  <c r="FF34" i="11"/>
  <c r="FF40" i="11" s="1"/>
  <c r="FF35" i="11"/>
  <c r="EQ35" i="11"/>
  <c r="EQ39" i="11"/>
  <c r="EQ36" i="11"/>
  <c r="EQ37" i="11"/>
  <c r="EQ38" i="11" s="1"/>
  <c r="EB34" i="11"/>
  <c r="EB40" i="11" s="1"/>
  <c r="EB35" i="11"/>
  <c r="EB41" i="11" s="1"/>
  <c r="EB36" i="11"/>
  <c r="DM35" i="11"/>
  <c r="DM36" i="11"/>
  <c r="DM37" i="11"/>
  <c r="DM38" i="11" s="1"/>
  <c r="CX41" i="11"/>
  <c r="CX35" i="11"/>
  <c r="CX39" i="11"/>
  <c r="CX36" i="11"/>
  <c r="CI34" i="11"/>
  <c r="CI40" i="11" s="1"/>
  <c r="CI39" i="11"/>
  <c r="BT36" i="11"/>
  <c r="BT37" i="11"/>
  <c r="BT38" i="11" s="1"/>
  <c r="BT34" i="11"/>
  <c r="BT40" i="11" s="1"/>
  <c r="BT35" i="11"/>
  <c r="BE34" i="11"/>
  <c r="BE40" i="11" s="1"/>
  <c r="BE39" i="11"/>
  <c r="BE36" i="11"/>
  <c r="BE41" i="11" s="1"/>
  <c r="AP36" i="11"/>
  <c r="AP37" i="11"/>
  <c r="AP38" i="11" s="1"/>
  <c r="AP34" i="11"/>
  <c r="AP40" i="11" s="1"/>
  <c r="AP35" i="11"/>
  <c r="AA35" i="11"/>
  <c r="AA36" i="11"/>
  <c r="AA37" i="11"/>
  <c r="AA38" i="11" s="1"/>
  <c r="L35" i="11"/>
  <c r="L39" i="11"/>
  <c r="L36" i="11"/>
  <c r="L37" i="11"/>
  <c r="L38" i="11" s="1"/>
  <c r="J39" i="11"/>
  <c r="H39" i="11"/>
  <c r="F39" i="11"/>
  <c r="D39" i="11"/>
  <c r="J37" i="11"/>
  <c r="J38" i="11" s="1"/>
  <c r="H37" i="11"/>
  <c r="H38" i="11" s="1"/>
  <c r="F37" i="11"/>
  <c r="F38" i="11" s="1"/>
  <c r="D37" i="11"/>
  <c r="D38" i="11" s="1"/>
  <c r="J36" i="11"/>
  <c r="H36" i="11"/>
  <c r="F36" i="11"/>
  <c r="D36" i="11"/>
  <c r="J35" i="11"/>
  <c r="H35" i="11"/>
  <c r="F35" i="11"/>
  <c r="D35" i="11"/>
  <c r="FR34" i="11"/>
  <c r="FP34" i="11"/>
  <c r="FN34" i="11"/>
  <c r="FL34" i="11"/>
  <c r="FC34" i="11"/>
  <c r="FA34" i="11"/>
  <c r="EY34" i="11"/>
  <c r="EW34" i="11"/>
  <c r="EN34" i="11"/>
  <c r="EL34" i="11"/>
  <c r="EJ34" i="11"/>
  <c r="EH34" i="11"/>
  <c r="DY34" i="11"/>
  <c r="DW34" i="11"/>
  <c r="DU34" i="11"/>
  <c r="DS34" i="11"/>
  <c r="DJ34" i="11"/>
  <c r="DH34" i="11"/>
  <c r="DF34" i="11"/>
  <c r="DD34" i="11"/>
  <c r="CU34" i="11"/>
  <c r="CS34" i="11"/>
  <c r="CQ34" i="11"/>
  <c r="CO34" i="11"/>
  <c r="CF34" i="11"/>
  <c r="CD34" i="11"/>
  <c r="CB34" i="11"/>
  <c r="BZ34" i="11"/>
  <c r="BQ34" i="11"/>
  <c r="BO34" i="11"/>
  <c r="BM34" i="11"/>
  <c r="BK34" i="11"/>
  <c r="BB34" i="11"/>
  <c r="AZ34" i="11"/>
  <c r="AX34" i="11"/>
  <c r="AV34" i="11"/>
  <c r="AM34" i="11"/>
  <c r="AK34" i="11"/>
  <c r="AI34" i="11"/>
  <c r="AG34" i="11"/>
  <c r="X34" i="11"/>
  <c r="V34" i="11"/>
  <c r="T34" i="11"/>
  <c r="R34" i="11"/>
  <c r="J34" i="11"/>
  <c r="J40" i="11" s="1"/>
  <c r="I34" i="11"/>
  <c r="H34" i="11"/>
  <c r="H40" i="11" s="1"/>
  <c r="G34" i="11"/>
  <c r="F34" i="11"/>
  <c r="F40" i="11" s="1"/>
  <c r="E34" i="11"/>
  <c r="D34" i="11"/>
  <c r="D40" i="11" s="1"/>
  <c r="C34" i="11"/>
  <c r="FV33" i="11"/>
  <c r="FS33" i="11"/>
  <c r="FW33" i="11" s="1"/>
  <c r="FG33" i="11"/>
  <c r="ER33" i="11"/>
  <c r="EI33" i="11"/>
  <c r="ES33" i="11" s="1"/>
  <c r="EC33" i="11"/>
  <c r="DN33" i="11"/>
  <c r="CY33" i="11"/>
  <c r="CP33" i="11"/>
  <c r="CZ33" i="11" s="1"/>
  <c r="CJ33" i="11"/>
  <c r="BU33" i="11"/>
  <c r="BR33" i="11"/>
  <c r="BN33" i="11"/>
  <c r="BL33" i="11"/>
  <c r="BV33" i="11" s="1"/>
  <c r="BF33" i="11"/>
  <c r="AQ33" i="11"/>
  <c r="AB33" i="11"/>
  <c r="M33" i="11"/>
  <c r="FV32" i="11"/>
  <c r="FQ32" i="11"/>
  <c r="FW32" i="11" s="1"/>
  <c r="FG32" i="11"/>
  <c r="ER32" i="11"/>
  <c r="EM32" i="11"/>
  <c r="ES32" i="11" s="1"/>
  <c r="EC32" i="11"/>
  <c r="DT32" i="11"/>
  <c r="ED32" i="11" s="1"/>
  <c r="DN32" i="11"/>
  <c r="DI32" i="11"/>
  <c r="DG32" i="11"/>
  <c r="CY32" i="11"/>
  <c r="CV32" i="11"/>
  <c r="CT32" i="11"/>
  <c r="CP32" i="11"/>
  <c r="CJ32" i="11"/>
  <c r="BU32" i="11"/>
  <c r="BF32" i="11"/>
  <c r="AY32" i="11"/>
  <c r="BG32" i="11" s="1"/>
  <c r="AQ32" i="11"/>
  <c r="AB32" i="11"/>
  <c r="M32" i="11"/>
  <c r="FV31" i="11"/>
  <c r="FG31" i="11"/>
  <c r="FD31" i="11"/>
  <c r="FH31" i="11" s="1"/>
  <c r="ER31" i="11"/>
  <c r="EO31" i="11"/>
  <c r="EM31" i="11"/>
  <c r="EI31" i="11"/>
  <c r="ES31" i="11" s="1"/>
  <c r="EC31" i="11"/>
  <c r="DN31" i="11"/>
  <c r="DK31" i="11"/>
  <c r="DG31" i="11"/>
  <c r="DO31" i="11" s="1"/>
  <c r="CY31" i="11"/>
  <c r="CV31" i="11"/>
  <c r="CZ31" i="11" s="1"/>
  <c r="CJ31" i="11"/>
  <c r="BU31" i="11"/>
  <c r="BR31" i="11"/>
  <c r="BN31" i="11"/>
  <c r="BF31" i="11"/>
  <c r="AY31" i="11"/>
  <c r="BG31" i="11" s="1"/>
  <c r="AQ31" i="11"/>
  <c r="AN31" i="11"/>
  <c r="AR31" i="11" s="1"/>
  <c r="AB31" i="11"/>
  <c r="M31" i="11"/>
  <c r="FV30" i="11"/>
  <c r="FG30" i="11"/>
  <c r="ER30" i="11"/>
  <c r="EO30" i="11"/>
  <c r="EM30" i="11"/>
  <c r="EK30" i="11"/>
  <c r="EC30" i="11"/>
  <c r="DN30" i="11"/>
  <c r="DK30" i="11"/>
  <c r="DI30" i="11"/>
  <c r="CY30" i="11"/>
  <c r="CJ30" i="11"/>
  <c r="CC30" i="11"/>
  <c r="CK30" i="11" s="1"/>
  <c r="BU30" i="11"/>
  <c r="BL30" i="11"/>
  <c r="BV30" i="11" s="1"/>
  <c r="BF30" i="11"/>
  <c r="AQ30" i="11"/>
  <c r="AB30" i="11"/>
  <c r="Y30" i="11"/>
  <c r="W30" i="11"/>
  <c r="U30" i="11"/>
  <c r="AC30" i="11" s="1"/>
  <c r="M30" i="11"/>
  <c r="FV29" i="11"/>
  <c r="FM29" i="11"/>
  <c r="FW29" i="11" s="1"/>
  <c r="FG29" i="11"/>
  <c r="FD29" i="11"/>
  <c r="FB29" i="11"/>
  <c r="EX29" i="11"/>
  <c r="FH29" i="11" s="1"/>
  <c r="ER29" i="11"/>
  <c r="EC29" i="11"/>
  <c r="DT29" i="11"/>
  <c r="ED29" i="11" s="1"/>
  <c r="DN29" i="11"/>
  <c r="DG29" i="11"/>
  <c r="DE29" i="11"/>
  <c r="CY29" i="11"/>
  <c r="CJ29" i="11"/>
  <c r="CG29" i="11"/>
  <c r="CE29" i="11"/>
  <c r="CC29" i="11"/>
  <c r="CA29" i="11"/>
  <c r="BU29" i="11"/>
  <c r="BR29" i="11"/>
  <c r="BV29" i="11" s="1"/>
  <c r="BF29" i="11"/>
  <c r="AQ29" i="11"/>
  <c r="AN29" i="11"/>
  <c r="AL29" i="11"/>
  <c r="AB29" i="11"/>
  <c r="M29" i="11"/>
  <c r="FV28" i="11"/>
  <c r="FQ28" i="11"/>
  <c r="FW28" i="11" s="1"/>
  <c r="FG28" i="11"/>
  <c r="EX28" i="11"/>
  <c r="FH28" i="11" s="1"/>
  <c r="ER28" i="11"/>
  <c r="EC28" i="11"/>
  <c r="DZ28" i="11"/>
  <c r="ED28" i="11" s="1"/>
  <c r="DN28" i="11"/>
  <c r="DG28" i="11"/>
  <c r="DE28" i="11"/>
  <c r="CY28" i="11"/>
  <c r="CT28" i="11"/>
  <c r="CZ28" i="11" s="1"/>
  <c r="CJ28" i="11"/>
  <c r="CG28" i="11"/>
  <c r="CC28" i="11"/>
  <c r="CK28" i="11" s="1"/>
  <c r="BU28" i="11"/>
  <c r="BF28" i="11"/>
  <c r="BC28" i="11"/>
  <c r="BA28" i="11"/>
  <c r="AY28" i="11"/>
  <c r="BG28" i="11" s="1"/>
  <c r="AQ28" i="11"/>
  <c r="AJ28" i="11"/>
  <c r="AR28" i="11" s="1"/>
  <c r="AB28" i="11"/>
  <c r="S28" i="11"/>
  <c r="AC28" i="11" s="1"/>
  <c r="M28" i="11"/>
  <c r="FV27" i="11"/>
  <c r="FG27" i="11"/>
  <c r="EO27" i="11"/>
  <c r="EM27" i="11"/>
  <c r="EK27" i="11"/>
  <c r="EC27" i="11"/>
  <c r="DZ27" i="11"/>
  <c r="ED27" i="11" s="1"/>
  <c r="DN27" i="11"/>
  <c r="CY27" i="11"/>
  <c r="CV27" i="11"/>
  <c r="CZ27" i="11" s="1"/>
  <c r="CJ27" i="11"/>
  <c r="BU27" i="11"/>
  <c r="BF27" i="11"/>
  <c r="BA27" i="11"/>
  <c r="BG27" i="11" s="1"/>
  <c r="AQ27" i="11"/>
  <c r="AN27" i="11"/>
  <c r="AH27" i="11"/>
  <c r="AB27" i="11"/>
  <c r="W27" i="11"/>
  <c r="U27" i="11"/>
  <c r="S27" i="11"/>
  <c r="M27" i="11"/>
  <c r="FV26" i="11"/>
  <c r="FM26" i="11"/>
  <c r="FW26" i="11" s="1"/>
  <c r="FG26" i="11"/>
  <c r="EK26" i="11"/>
  <c r="EI26" i="11"/>
  <c r="ES26" i="11" s="1"/>
  <c r="EC26" i="11"/>
  <c r="DZ26" i="11"/>
  <c r="DT26" i="11"/>
  <c r="ED26" i="11" s="1"/>
  <c r="DN26" i="11"/>
  <c r="CY26" i="11"/>
  <c r="CV26" i="11"/>
  <c r="CZ26" i="11" s="1"/>
  <c r="CJ26" i="11"/>
  <c r="CG26" i="11"/>
  <c r="CC26" i="11"/>
  <c r="CA26" i="11"/>
  <c r="BU26" i="11"/>
  <c r="BR26" i="11"/>
  <c r="BN26" i="11"/>
  <c r="BF26" i="11"/>
  <c r="AY26" i="11"/>
  <c r="BG26" i="11" s="1"/>
  <c r="AQ26" i="11"/>
  <c r="AB26" i="11"/>
  <c r="M26" i="11"/>
  <c r="FV25" i="11"/>
  <c r="FS25" i="11"/>
  <c r="FW25" i="11" s="1"/>
  <c r="FG25" i="11"/>
  <c r="ER25" i="11"/>
  <c r="EK25" i="11"/>
  <c r="EI25" i="11"/>
  <c r="ES25" i="11" s="1"/>
  <c r="EC25" i="11"/>
  <c r="DX25" i="11"/>
  <c r="ED25" i="11" s="1"/>
  <c r="DN25" i="11"/>
  <c r="DK25" i="11"/>
  <c r="DE25" i="11"/>
  <c r="CY25" i="11"/>
  <c r="CV25" i="11"/>
  <c r="CT25" i="11"/>
  <c r="CR25" i="11"/>
  <c r="CZ25" i="11" s="1"/>
  <c r="CJ25" i="11"/>
  <c r="BU25" i="11"/>
  <c r="BP25" i="11"/>
  <c r="BV25" i="11" s="1"/>
  <c r="BF25" i="11"/>
  <c r="BA25" i="11"/>
  <c r="BG25" i="11" s="1"/>
  <c r="AQ25" i="11"/>
  <c r="AB25" i="11"/>
  <c r="M25" i="11"/>
  <c r="FV24" i="11"/>
  <c r="FG24" i="11"/>
  <c r="EX24" i="11"/>
  <c r="FH24" i="11" s="1"/>
  <c r="ER24" i="11"/>
  <c r="EK24" i="11"/>
  <c r="ES24" i="11" s="1"/>
  <c r="EC24" i="11"/>
  <c r="DN24" i="11"/>
  <c r="DE24" i="11"/>
  <c r="DO24" i="11" s="1"/>
  <c r="CY24" i="11"/>
  <c r="CV24" i="11"/>
  <c r="CZ24" i="11" s="1"/>
  <c r="CJ24" i="11"/>
  <c r="BU24" i="11"/>
  <c r="BR24" i="11"/>
  <c r="BN24" i="11"/>
  <c r="BL24" i="11"/>
  <c r="BV24" i="11" s="1"/>
  <c r="BF24" i="11"/>
  <c r="AW24" i="11"/>
  <c r="BG24" i="11" s="1"/>
  <c r="AQ24" i="11"/>
  <c r="AB24" i="11"/>
  <c r="S24" i="11"/>
  <c r="AC24" i="11" s="1"/>
  <c r="M24" i="11"/>
  <c r="FV23" i="11"/>
  <c r="FG23" i="11"/>
  <c r="FB23" i="11"/>
  <c r="EZ23" i="11"/>
  <c r="ER23" i="11"/>
  <c r="EO23" i="11"/>
  <c r="EK23" i="11"/>
  <c r="EI23" i="11"/>
  <c r="EC23" i="11"/>
  <c r="DN23" i="11"/>
  <c r="DK23" i="11"/>
  <c r="DO23" i="11" s="1"/>
  <c r="CY23" i="11"/>
  <c r="CJ23" i="11"/>
  <c r="CG23" i="11"/>
  <c r="CE23" i="11"/>
  <c r="BU23" i="11"/>
  <c r="BP23" i="11"/>
  <c r="BL23" i="11"/>
  <c r="BV23" i="11" s="1"/>
  <c r="BF23" i="11"/>
  <c r="AQ23" i="11"/>
  <c r="AN23" i="11"/>
  <c r="AR23" i="11" s="1"/>
  <c r="AB23" i="11"/>
  <c r="Y23" i="11"/>
  <c r="U23" i="11"/>
  <c r="S23" i="11"/>
  <c r="M23" i="11"/>
  <c r="FV22" i="11"/>
  <c r="FS22" i="11"/>
  <c r="FQ22" i="11"/>
  <c r="FO22" i="11"/>
  <c r="FW22" i="11" s="1"/>
  <c r="FG22" i="11"/>
  <c r="EZ22" i="11"/>
  <c r="EX22" i="11"/>
  <c r="FH22" i="11" s="1"/>
  <c r="ER22" i="11"/>
  <c r="EC22" i="11"/>
  <c r="DZ22" i="11"/>
  <c r="DT22" i="11"/>
  <c r="ED22" i="11" s="1"/>
  <c r="DN22" i="11"/>
  <c r="DI22" i="11"/>
  <c r="DO22" i="11" s="1"/>
  <c r="CY22" i="11"/>
  <c r="CJ22" i="11"/>
  <c r="CG22" i="11"/>
  <c r="CK22" i="11" s="1"/>
  <c r="BU22" i="11"/>
  <c r="BL22" i="11"/>
  <c r="BV22" i="11" s="1"/>
  <c r="BF22" i="11"/>
  <c r="AQ22" i="11"/>
  <c r="AN22" i="11"/>
  <c r="AH22" i="11"/>
  <c r="AB22" i="11"/>
  <c r="W22" i="11"/>
  <c r="U22" i="11"/>
  <c r="AC22" i="11" s="1"/>
  <c r="M22" i="11"/>
  <c r="FV21" i="11"/>
  <c r="FQ21" i="11"/>
  <c r="FO21" i="11"/>
  <c r="FG21" i="11"/>
  <c r="FB21" i="11"/>
  <c r="EZ21" i="11"/>
  <c r="EX21" i="11"/>
  <c r="FH21" i="11" s="1"/>
  <c r="ER21" i="11"/>
  <c r="EC21" i="11"/>
  <c r="DZ21" i="11"/>
  <c r="ED21" i="11" s="1"/>
  <c r="DN21" i="11"/>
  <c r="DK21" i="11"/>
  <c r="DI21" i="11"/>
  <c r="DO21" i="11" s="1"/>
  <c r="CY21" i="11"/>
  <c r="CT21" i="11"/>
  <c r="CR21" i="11"/>
  <c r="CJ21" i="11"/>
  <c r="CG21" i="11"/>
  <c r="CK21" i="11" s="1"/>
  <c r="BU21" i="11"/>
  <c r="BF21" i="11"/>
  <c r="AQ21" i="11"/>
  <c r="AB21" i="11"/>
  <c r="Y21" i="11"/>
  <c r="U21" i="11"/>
  <c r="S21" i="11"/>
  <c r="M21" i="11"/>
  <c r="FV20" i="11"/>
  <c r="FG20" i="11"/>
  <c r="EI20" i="11"/>
  <c r="ES20" i="11" s="1"/>
  <c r="EC20" i="11"/>
  <c r="DZ20" i="11"/>
  <c r="DT20" i="11"/>
  <c r="DN20" i="11"/>
  <c r="CY20" i="11"/>
  <c r="CT20" i="11"/>
  <c r="CZ20" i="11" s="1"/>
  <c r="CJ20" i="11"/>
  <c r="CG20" i="11"/>
  <c r="CK20" i="11" s="1"/>
  <c r="BU20" i="11"/>
  <c r="BF20" i="11"/>
  <c r="AY20" i="11"/>
  <c r="BG20" i="11" s="1"/>
  <c r="AQ20" i="11"/>
  <c r="AN20" i="11"/>
  <c r="AL20" i="11"/>
  <c r="AB20" i="11"/>
  <c r="W20" i="11"/>
  <c r="AC20" i="11" s="1"/>
  <c r="M20" i="11"/>
  <c r="FV19" i="11"/>
  <c r="FQ19" i="11"/>
  <c r="FM19" i="11"/>
  <c r="FW19" i="11" s="1"/>
  <c r="FG19" i="11"/>
  <c r="EC19" i="11"/>
  <c r="DZ19" i="11"/>
  <c r="DX19" i="11"/>
  <c r="ED19" i="11" s="1"/>
  <c r="DN19" i="11"/>
  <c r="CY19" i="11"/>
  <c r="CJ19" i="11"/>
  <c r="CE19" i="11"/>
  <c r="CC19" i="11"/>
  <c r="CK19" i="11" s="1"/>
  <c r="BU19" i="11"/>
  <c r="BF19" i="11"/>
  <c r="AY19" i="11"/>
  <c r="AW19" i="11"/>
  <c r="BG19" i="11" s="1"/>
  <c r="AQ19" i="11"/>
  <c r="AB19" i="11"/>
  <c r="M19" i="11"/>
  <c r="FV18" i="11"/>
  <c r="FS18" i="11"/>
  <c r="FM18" i="11"/>
  <c r="FG18" i="11"/>
  <c r="ER18" i="11"/>
  <c r="EC18" i="11"/>
  <c r="DZ18" i="11"/>
  <c r="DV18" i="11"/>
  <c r="DT18" i="11"/>
  <c r="ED18" i="11" s="1"/>
  <c r="DN18" i="11"/>
  <c r="DI18" i="11"/>
  <c r="DG18" i="11"/>
  <c r="DE18" i="11"/>
  <c r="DO18" i="11" s="1"/>
  <c r="CY18" i="11"/>
  <c r="CV18" i="11"/>
  <c r="CZ18" i="11" s="1"/>
  <c r="CJ18" i="11"/>
  <c r="BU18" i="11"/>
  <c r="BN18" i="11"/>
  <c r="BL18" i="11"/>
  <c r="BF18" i="11"/>
  <c r="BA18" i="11"/>
  <c r="AY18" i="11"/>
  <c r="BG18" i="11" s="1"/>
  <c r="AQ18" i="11"/>
  <c r="AB18" i="11"/>
  <c r="M18" i="11"/>
  <c r="FV17" i="11"/>
  <c r="FG17" i="11"/>
  <c r="FD17" i="11"/>
  <c r="FB17" i="11"/>
  <c r="FH17" i="11" s="1"/>
  <c r="ER17" i="11"/>
  <c r="EO17" i="11"/>
  <c r="ES17" i="11" s="1"/>
  <c r="EC17" i="11"/>
  <c r="DN17" i="11"/>
  <c r="DG17" i="11"/>
  <c r="DO17" i="11" s="1"/>
  <c r="CY17" i="11"/>
  <c r="CR17" i="11"/>
  <c r="CP17" i="11"/>
  <c r="CZ17" i="11" s="1"/>
  <c r="CJ17" i="11"/>
  <c r="BU17" i="11"/>
  <c r="BN17" i="11"/>
  <c r="BL17" i="11"/>
  <c r="BV17" i="11" s="1"/>
  <c r="BF17" i="11"/>
  <c r="AY17" i="11"/>
  <c r="BG17" i="11" s="1"/>
  <c r="AQ17" i="11"/>
  <c r="AL17" i="11"/>
  <c r="AJ17" i="11"/>
  <c r="AR17" i="11" s="1"/>
  <c r="AB17" i="11"/>
  <c r="Y17" i="11"/>
  <c r="W17" i="11"/>
  <c r="AC17" i="11" s="1"/>
  <c r="M17" i="11"/>
  <c r="FV16" i="11"/>
  <c r="FG16" i="11"/>
  <c r="EX16" i="11"/>
  <c r="FH16" i="11" s="1"/>
  <c r="ER16" i="11"/>
  <c r="EK16" i="11"/>
  <c r="EI16" i="11"/>
  <c r="ES16" i="11" s="1"/>
  <c r="EC16" i="11"/>
  <c r="DN16" i="11"/>
  <c r="DI16" i="11"/>
  <c r="DO16" i="11" s="1"/>
  <c r="CY16" i="11"/>
  <c r="CJ16" i="11"/>
  <c r="CC16" i="11"/>
  <c r="CA16" i="11"/>
  <c r="BU16" i="11"/>
  <c r="BP16" i="11"/>
  <c r="BN16" i="11"/>
  <c r="BF16" i="11"/>
  <c r="AQ16" i="11"/>
  <c r="AN16" i="11"/>
  <c r="AL16" i="11"/>
  <c r="AJ16" i="11"/>
  <c r="AH16" i="11"/>
  <c r="AB16" i="11"/>
  <c r="U16" i="11"/>
  <c r="AC16" i="11" s="1"/>
  <c r="M16" i="11"/>
  <c r="FV15" i="11"/>
  <c r="FG15" i="11"/>
  <c r="FB15" i="11"/>
  <c r="FH15" i="11" s="1"/>
  <c r="ER15" i="11"/>
  <c r="EC15" i="11"/>
  <c r="DZ15" i="11"/>
  <c r="DX15" i="11"/>
  <c r="DV15" i="11"/>
  <c r="DT15" i="11"/>
  <c r="DN15" i="11"/>
  <c r="DK15" i="11"/>
  <c r="DI15" i="11"/>
  <c r="CY15" i="11"/>
  <c r="CJ15" i="11"/>
  <c r="CA15" i="11"/>
  <c r="CK15" i="11" s="1"/>
  <c r="BU15" i="11"/>
  <c r="BR15" i="11"/>
  <c r="BN15" i="11"/>
  <c r="BV15" i="11" s="1"/>
  <c r="BF15" i="11"/>
  <c r="AQ15" i="11"/>
  <c r="AN15" i="11"/>
  <c r="AJ15" i="11"/>
  <c r="AH15" i="11"/>
  <c r="AB15" i="11"/>
  <c r="Y15" i="11"/>
  <c r="W15" i="11"/>
  <c r="AC15" i="11" s="1"/>
  <c r="M15" i="11"/>
  <c r="FV14" i="11"/>
  <c r="FS14" i="11"/>
  <c r="FW14" i="11" s="1"/>
  <c r="FG14" i="11"/>
  <c r="EC14" i="11"/>
  <c r="DZ14" i="11"/>
  <c r="DX14" i="11"/>
  <c r="ED14" i="11" s="1"/>
  <c r="DN14" i="11"/>
  <c r="DK14" i="11"/>
  <c r="DG14" i="11"/>
  <c r="CY14" i="11"/>
  <c r="CR14" i="11"/>
  <c r="CP14" i="11"/>
  <c r="CJ14" i="11"/>
  <c r="CE14" i="11"/>
  <c r="CA14" i="11"/>
  <c r="CK14" i="11" s="1"/>
  <c r="BU14" i="11"/>
  <c r="BF14" i="11"/>
  <c r="BA14" i="11"/>
  <c r="BG14" i="11" s="1"/>
  <c r="AQ14" i="11"/>
  <c r="AN14" i="11"/>
  <c r="AJ14" i="11"/>
  <c r="AH14" i="11"/>
  <c r="AB14" i="11"/>
  <c r="S14" i="11"/>
  <c r="AC14" i="11" s="1"/>
  <c r="M14" i="11"/>
  <c r="FV13" i="11"/>
  <c r="FS13" i="11"/>
  <c r="FW13" i="11" s="1"/>
  <c r="FG13" i="11"/>
  <c r="EX13" i="11"/>
  <c r="FH13" i="11" s="1"/>
  <c r="EC13" i="11"/>
  <c r="DV13" i="11"/>
  <c r="ED13" i="11" s="1"/>
  <c r="DN13" i="11"/>
  <c r="CY13" i="11"/>
  <c r="CV13" i="11"/>
  <c r="CR13" i="11"/>
  <c r="CP13" i="11"/>
  <c r="CJ13" i="11"/>
  <c r="CG13" i="11"/>
  <c r="CE13" i="11"/>
  <c r="CC13" i="11"/>
  <c r="CA13" i="11"/>
  <c r="BU13" i="11"/>
  <c r="BF13" i="11"/>
  <c r="BC13" i="11"/>
  <c r="BG13" i="11" s="1"/>
  <c r="AQ13" i="11"/>
  <c r="AB13" i="11"/>
  <c r="W13" i="11"/>
  <c r="S13" i="11"/>
  <c r="AC13" i="11" s="1"/>
  <c r="M13" i="11"/>
  <c r="FV12" i="11"/>
  <c r="FS12" i="11"/>
  <c r="FM12" i="11"/>
  <c r="FG12" i="11"/>
  <c r="EM12" i="11"/>
  <c r="EK12" i="11"/>
  <c r="EI12" i="11"/>
  <c r="ES12" i="11" s="1"/>
  <c r="EC12" i="11"/>
  <c r="DZ12" i="11"/>
  <c r="ED12" i="11" s="1"/>
  <c r="DN12" i="11"/>
  <c r="CY12" i="11"/>
  <c r="CV12" i="11"/>
  <c r="CR12" i="11"/>
  <c r="CZ12" i="11" s="1"/>
  <c r="CJ12" i="11"/>
  <c r="CA12" i="11"/>
  <c r="CK12" i="11" s="1"/>
  <c r="BU12" i="11"/>
  <c r="BN12" i="11"/>
  <c r="BV12" i="11" s="1"/>
  <c r="BF12" i="11"/>
  <c r="BC12" i="11"/>
  <c r="BA12" i="11"/>
  <c r="AQ12" i="11"/>
  <c r="AB12" i="11"/>
  <c r="M12" i="11"/>
  <c r="FV11" i="11"/>
  <c r="FS11" i="11"/>
  <c r="FQ11" i="11"/>
  <c r="FO11" i="11"/>
  <c r="FM11" i="11"/>
  <c r="FG11" i="11"/>
  <c r="ER11" i="11"/>
  <c r="EK11" i="11"/>
  <c r="EI11" i="11"/>
  <c r="EC11" i="11"/>
  <c r="DZ11" i="11"/>
  <c r="DT11" i="11"/>
  <c r="DN11" i="11"/>
  <c r="DG11" i="11"/>
  <c r="DO11" i="11" s="1"/>
  <c r="CY11" i="11"/>
  <c r="CV11" i="11"/>
  <c r="CP11" i="11"/>
  <c r="CJ11" i="11"/>
  <c r="BU11" i="11"/>
  <c r="BR11" i="11"/>
  <c r="BP11" i="11"/>
  <c r="BF11" i="11"/>
  <c r="AY11" i="11"/>
  <c r="BG11" i="11" s="1"/>
  <c r="AQ11" i="11"/>
  <c r="AB11" i="11"/>
  <c r="M11" i="11"/>
  <c r="FV10" i="11"/>
  <c r="FG10" i="11"/>
  <c r="FD10" i="11"/>
  <c r="FB10" i="11"/>
  <c r="FH10" i="11" s="1"/>
  <c r="ER10" i="11"/>
  <c r="EC10" i="11"/>
  <c r="DN10" i="11"/>
  <c r="DK10" i="11"/>
  <c r="DO10" i="11" s="1"/>
  <c r="CY10" i="11"/>
  <c r="CR10" i="11"/>
  <c r="CZ10" i="11" s="1"/>
  <c r="CJ10" i="11"/>
  <c r="BU10" i="11"/>
  <c r="BL10" i="11"/>
  <c r="BV10" i="11" s="1"/>
  <c r="BF10" i="11"/>
  <c r="AQ10" i="11"/>
  <c r="AB10" i="11"/>
  <c r="Y10" i="11"/>
  <c r="U10" i="11"/>
  <c r="M10" i="11"/>
  <c r="FV9" i="11"/>
  <c r="FG9" i="11"/>
  <c r="ER9" i="11"/>
  <c r="EO9" i="11"/>
  <c r="EK9" i="11"/>
  <c r="ES9" i="11" s="1"/>
  <c r="EC9" i="11"/>
  <c r="DN9" i="11"/>
  <c r="DK9" i="11"/>
  <c r="DI9" i="11"/>
  <c r="DE9" i="11"/>
  <c r="DO9" i="11" s="1"/>
  <c r="CY9" i="11"/>
  <c r="CJ9" i="11"/>
  <c r="CE9" i="11"/>
  <c r="CC9" i="11"/>
  <c r="CK9" i="11" s="1"/>
  <c r="BU9" i="11"/>
  <c r="BR9" i="11"/>
  <c r="BV9" i="11" s="1"/>
  <c r="BF9" i="11"/>
  <c r="AQ9" i="11"/>
  <c r="AN9" i="11"/>
  <c r="AJ9" i="11"/>
  <c r="AB9" i="11"/>
  <c r="M9" i="11"/>
  <c r="FV8" i="11"/>
  <c r="FQ8" i="11"/>
  <c r="FO8" i="11"/>
  <c r="FW8" i="11" s="1"/>
  <c r="FG8" i="11"/>
  <c r="FD8" i="11"/>
  <c r="FB8" i="11"/>
  <c r="EZ8" i="11"/>
  <c r="EX8" i="11"/>
  <c r="ER8" i="11"/>
  <c r="EC8" i="11"/>
  <c r="DX8" i="11"/>
  <c r="ED8" i="11" s="1"/>
  <c r="DN8" i="11"/>
  <c r="DG8" i="11"/>
  <c r="DO8" i="11" s="1"/>
  <c r="CY8" i="11"/>
  <c r="CJ8" i="11"/>
  <c r="CA8" i="11"/>
  <c r="CK8" i="11" s="1"/>
  <c r="BU8" i="11"/>
  <c r="BN8" i="11"/>
  <c r="BL8" i="11"/>
  <c r="BV8" i="11" s="1"/>
  <c r="BF8" i="11"/>
  <c r="AQ8" i="11"/>
  <c r="AJ8" i="11"/>
  <c r="AR8" i="11" s="1"/>
  <c r="AB8" i="11"/>
  <c r="Y8" i="11"/>
  <c r="U8" i="11"/>
  <c r="S8" i="11"/>
  <c r="M8" i="11"/>
  <c r="FV7" i="11"/>
  <c r="FM7" i="11"/>
  <c r="FW7" i="11" s="1"/>
  <c r="FG7" i="11"/>
  <c r="FD7" i="11"/>
  <c r="FB7" i="11"/>
  <c r="FH7" i="11" s="1"/>
  <c r="ER7" i="11"/>
  <c r="EC7" i="11"/>
  <c r="DT7" i="11"/>
  <c r="ED7" i="11" s="1"/>
  <c r="DN7" i="11"/>
  <c r="DK7" i="11"/>
  <c r="DO7" i="11" s="1"/>
  <c r="CY7" i="11"/>
  <c r="CR7" i="11"/>
  <c r="CZ7" i="11" s="1"/>
  <c r="CJ7" i="11"/>
  <c r="CC7" i="11"/>
  <c r="CA7" i="11"/>
  <c r="BU7" i="11"/>
  <c r="BF7" i="11"/>
  <c r="BC7" i="11"/>
  <c r="BC34" i="11" s="1"/>
  <c r="BC40" i="11" s="1"/>
  <c r="AY7" i="11"/>
  <c r="AQ7" i="11"/>
  <c r="AN7" i="11"/>
  <c r="AR7" i="11" s="1"/>
  <c r="AB7" i="11"/>
  <c r="U7" i="11"/>
  <c r="S7" i="11"/>
  <c r="AC7" i="11" s="1"/>
  <c r="M7" i="11"/>
  <c r="FV6" i="11"/>
  <c r="FS6" i="11"/>
  <c r="FW6" i="11" s="1"/>
  <c r="FG6" i="11"/>
  <c r="EX6" i="11"/>
  <c r="FH6" i="11" s="1"/>
  <c r="EM6" i="11"/>
  <c r="EK6" i="11"/>
  <c r="EC6" i="11"/>
  <c r="DX6" i="11"/>
  <c r="DV6" i="11"/>
  <c r="ED6" i="11" s="1"/>
  <c r="DN6" i="11"/>
  <c r="CY6" i="11"/>
  <c r="CJ6" i="11"/>
  <c r="CG6" i="11"/>
  <c r="CC6" i="11"/>
  <c r="BU6" i="11"/>
  <c r="BF6" i="11"/>
  <c r="AW6" i="11"/>
  <c r="BG6" i="11" s="1"/>
  <c r="AQ6" i="11"/>
  <c r="AN6" i="11"/>
  <c r="AB6" i="11"/>
  <c r="W6" i="11"/>
  <c r="S6" i="11"/>
  <c r="M6" i="11"/>
  <c r="FV5" i="11"/>
  <c r="FO5" i="11"/>
  <c r="FW5" i="11" s="1"/>
  <c r="FG5" i="11"/>
  <c r="EI5" i="11"/>
  <c r="ES5" i="11" s="1"/>
  <c r="EC5" i="11"/>
  <c r="DX5" i="11"/>
  <c r="DT5" i="11"/>
  <c r="DN5" i="11"/>
  <c r="CY5" i="11"/>
  <c r="CV5" i="11"/>
  <c r="CT5" i="11"/>
  <c r="CJ5" i="11"/>
  <c r="CG5" i="11"/>
  <c r="CK5" i="11" s="1"/>
  <c r="BU5" i="11"/>
  <c r="BR5" i="11"/>
  <c r="BP5" i="11"/>
  <c r="BN5" i="11"/>
  <c r="BV5" i="11" s="1"/>
  <c r="BF5" i="11"/>
  <c r="AY5" i="11"/>
  <c r="BG5" i="11" s="1"/>
  <c r="AQ5" i="11"/>
  <c r="AB5" i="11"/>
  <c r="M5" i="11"/>
  <c r="FV4" i="11"/>
  <c r="FG4" i="11"/>
  <c r="ER4" i="11"/>
  <c r="EM4" i="11"/>
  <c r="EK4" i="11"/>
  <c r="EI4" i="11"/>
  <c r="EC4" i="11"/>
  <c r="DZ4" i="11"/>
  <c r="ED4" i="11" s="1"/>
  <c r="DN4" i="11"/>
  <c r="DK4" i="11"/>
  <c r="DI4" i="11"/>
  <c r="DG4" i="11"/>
  <c r="DO4" i="11" s="1"/>
  <c r="CY4" i="11"/>
  <c r="CV4" i="11"/>
  <c r="CR4" i="11"/>
  <c r="CZ4" i="11" s="1"/>
  <c r="CJ4" i="11"/>
  <c r="BU4" i="11"/>
  <c r="BR4" i="11"/>
  <c r="BL4" i="11"/>
  <c r="BV4" i="11" s="1"/>
  <c r="BF4" i="11"/>
  <c r="AY4" i="11"/>
  <c r="AW4" i="11"/>
  <c r="BG4" i="11" s="1"/>
  <c r="AQ4" i="11"/>
  <c r="AB4" i="11"/>
  <c r="M4" i="11"/>
  <c r="FV3" i="11"/>
  <c r="FG3" i="11"/>
  <c r="EX3" i="11"/>
  <c r="FH3" i="11" s="1"/>
  <c r="ER3" i="11"/>
  <c r="EO3" i="11"/>
  <c r="EI3" i="11"/>
  <c r="ES3" i="11" s="1"/>
  <c r="EC3" i="11"/>
  <c r="DN3" i="11"/>
  <c r="DG3" i="11"/>
  <c r="DO3" i="11" s="1"/>
  <c r="CY3" i="11"/>
  <c r="CV3" i="11"/>
  <c r="CP3" i="11"/>
  <c r="CJ3" i="11"/>
  <c r="BU3" i="11"/>
  <c r="BP3" i="11"/>
  <c r="BV3" i="11" s="1"/>
  <c r="BF3" i="11"/>
  <c r="BC3" i="11"/>
  <c r="BG3" i="11" s="1"/>
  <c r="AQ3" i="11"/>
  <c r="AN3" i="11"/>
  <c r="AJ3" i="11"/>
  <c r="AH3" i="11"/>
  <c r="AB3" i="11"/>
  <c r="Y3" i="11"/>
  <c r="W3" i="11"/>
  <c r="U3" i="11"/>
  <c r="O3" i="11"/>
  <c r="O4" i="11" s="1"/>
  <c r="O5" i="11" s="1"/>
  <c r="O6" i="11" s="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31" i="11" s="1"/>
  <c r="O32" i="11" s="1"/>
  <c r="O33" i="11" s="1"/>
  <c r="AD2" i="11" s="1"/>
  <c r="M3" i="11"/>
  <c r="BU34" i="11" l="1"/>
  <c r="FH8" i="11"/>
  <c r="AC21" i="11"/>
  <c r="FU41" i="11"/>
  <c r="AB34" i="11"/>
  <c r="AR3" i="11"/>
  <c r="ES4" i="11"/>
  <c r="AN34" i="11"/>
  <c r="AN40" i="11" s="1"/>
  <c r="AR6" i="11"/>
  <c r="AR16" i="11"/>
  <c r="CZ3" i="11"/>
  <c r="CZ5" i="11"/>
  <c r="BG7" i="11"/>
  <c r="AR9" i="11"/>
  <c r="CZ11" i="11"/>
  <c r="ES11" i="11"/>
  <c r="CK13" i="11"/>
  <c r="DO14" i="11"/>
  <c r="DO15" i="11"/>
  <c r="CK16" i="11"/>
  <c r="ED20" i="11"/>
  <c r="CZ21" i="11"/>
  <c r="FH23" i="11"/>
  <c r="CK26" i="11"/>
  <c r="AC27" i="11"/>
  <c r="ES27" i="11"/>
  <c r="AR29" i="11"/>
  <c r="ES30" i="11"/>
  <c r="DO32" i="11"/>
  <c r="AC3" i="11"/>
  <c r="AD3" i="11" s="1"/>
  <c r="AD4" i="11" s="1"/>
  <c r="AD5" i="11" s="1"/>
  <c r="AD6" i="11" s="1"/>
  <c r="AD7" i="11" s="1"/>
  <c r="AD8" i="11" s="1"/>
  <c r="AD9" i="11" s="1"/>
  <c r="AD10" i="11" s="1"/>
  <c r="AD11" i="11" s="1"/>
  <c r="AD12" i="11" s="1"/>
  <c r="AD13" i="11" s="1"/>
  <c r="AD14" i="11" s="1"/>
  <c r="AD15" i="11" s="1"/>
  <c r="AD16" i="11" s="1"/>
  <c r="AD17" i="11" s="1"/>
  <c r="AD18" i="11" s="1"/>
  <c r="AD19" i="11" s="1"/>
  <c r="AD20" i="11" s="1"/>
  <c r="AD21" i="11" s="1"/>
  <c r="AD22" i="11" s="1"/>
  <c r="AD23" i="11" s="1"/>
  <c r="AD24" i="11" s="1"/>
  <c r="AD25" i="11" s="1"/>
  <c r="AD26" i="11" s="1"/>
  <c r="AD27" i="11" s="1"/>
  <c r="AD28" i="11" s="1"/>
  <c r="AD29" i="11" s="1"/>
  <c r="AD30" i="11" s="1"/>
  <c r="AD31" i="11" s="1"/>
  <c r="AD32" i="11" s="1"/>
  <c r="AD33" i="11" s="1"/>
  <c r="AS2" i="11" s="1"/>
  <c r="AS3" i="11" s="1"/>
  <c r="AS4" i="11" s="1"/>
  <c r="AS5" i="11" s="1"/>
  <c r="AS6" i="11" s="1"/>
  <c r="AS7" i="11" s="1"/>
  <c r="AS8" i="11" s="1"/>
  <c r="AS9" i="11" s="1"/>
  <c r="AS10" i="11" s="1"/>
  <c r="AS11" i="11" s="1"/>
  <c r="AS12" i="11" s="1"/>
  <c r="AS13" i="11" s="1"/>
  <c r="AS14" i="11" s="1"/>
  <c r="AS15" i="11" s="1"/>
  <c r="AS16" i="11" s="1"/>
  <c r="AS17" i="11" s="1"/>
  <c r="AS18" i="11" s="1"/>
  <c r="AS19" i="11" s="1"/>
  <c r="AS20" i="11" s="1"/>
  <c r="AS21" i="11" s="1"/>
  <c r="AS22" i="11" s="1"/>
  <c r="AS23" i="11" s="1"/>
  <c r="AS24" i="11" s="1"/>
  <c r="AS25" i="11" s="1"/>
  <c r="AS26" i="11" s="1"/>
  <c r="AS27" i="11" s="1"/>
  <c r="AS28" i="11" s="1"/>
  <c r="AS29" i="11" s="1"/>
  <c r="AS30" i="11" s="1"/>
  <c r="AS31" i="11" s="1"/>
  <c r="AS32" i="11" s="1"/>
  <c r="AS33" i="11" s="1"/>
  <c r="BH2" i="11" s="1"/>
  <c r="BH3" i="11" s="1"/>
  <c r="BH4" i="11" s="1"/>
  <c r="BH5" i="11" s="1"/>
  <c r="BH6" i="11" s="1"/>
  <c r="BH7" i="11" s="1"/>
  <c r="BH8" i="11" s="1"/>
  <c r="BH9" i="11" s="1"/>
  <c r="BH10" i="11" s="1"/>
  <c r="BH11" i="11" s="1"/>
  <c r="BH12" i="11" s="1"/>
  <c r="BH13" i="11" s="1"/>
  <c r="BH14" i="11" s="1"/>
  <c r="BH15" i="11" s="1"/>
  <c r="BH16" i="11" s="1"/>
  <c r="BH17" i="11" s="1"/>
  <c r="BH18" i="11" s="1"/>
  <c r="BH19" i="11" s="1"/>
  <c r="BH20" i="11" s="1"/>
  <c r="BH21" i="11" s="1"/>
  <c r="BH22" i="11" s="1"/>
  <c r="BH23" i="11" s="1"/>
  <c r="BH24" i="11" s="1"/>
  <c r="BH25" i="11" s="1"/>
  <c r="BH26" i="11" s="1"/>
  <c r="BH27" i="11" s="1"/>
  <c r="BH28" i="11" s="1"/>
  <c r="BH29" i="11" s="1"/>
  <c r="BH30" i="11" s="1"/>
  <c r="BH31" i="11" s="1"/>
  <c r="BH32" i="11" s="1"/>
  <c r="BH33" i="11" s="1"/>
  <c r="BW2" i="11" s="1"/>
  <c r="BW3" i="11" s="1"/>
  <c r="BW4" i="11" s="1"/>
  <c r="BW5" i="11" s="1"/>
  <c r="BW6" i="11" s="1"/>
  <c r="BW7" i="11" s="1"/>
  <c r="BW8" i="11" s="1"/>
  <c r="BW9" i="11" s="1"/>
  <c r="BW10" i="11" s="1"/>
  <c r="BW11" i="11" s="1"/>
  <c r="BW12" i="11" s="1"/>
  <c r="BW13" i="11" s="1"/>
  <c r="BW14" i="11" s="1"/>
  <c r="BW15" i="11" s="1"/>
  <c r="BW16" i="11" s="1"/>
  <c r="BW17" i="11" s="1"/>
  <c r="BW18" i="11" s="1"/>
  <c r="BW19" i="11" s="1"/>
  <c r="BW20" i="11" s="1"/>
  <c r="BW21" i="11" s="1"/>
  <c r="BW22" i="11" s="1"/>
  <c r="BW23" i="11" s="1"/>
  <c r="BW24" i="11" s="1"/>
  <c r="BW25" i="11" s="1"/>
  <c r="BW26" i="11" s="1"/>
  <c r="BW27" i="11" s="1"/>
  <c r="BW28" i="11" s="1"/>
  <c r="BW29" i="11" s="1"/>
  <c r="BW30" i="11" s="1"/>
  <c r="BW31" i="11" s="1"/>
  <c r="BW32" i="11" s="1"/>
  <c r="BW33" i="11" s="1"/>
  <c r="CL2" i="11" s="1"/>
  <c r="CL3" i="11" s="1"/>
  <c r="CL4" i="11" s="1"/>
  <c r="CL5" i="11" s="1"/>
  <c r="CL6" i="11" s="1"/>
  <c r="CL7" i="11" s="1"/>
  <c r="CL8" i="11" s="1"/>
  <c r="CL9" i="11" s="1"/>
  <c r="CL10" i="11" s="1"/>
  <c r="CL11" i="11" s="1"/>
  <c r="CL12" i="11" s="1"/>
  <c r="CL13" i="11" s="1"/>
  <c r="CL14" i="11" s="1"/>
  <c r="CL15" i="11" s="1"/>
  <c r="CL16" i="11" s="1"/>
  <c r="CL17" i="11" s="1"/>
  <c r="CL18" i="11" s="1"/>
  <c r="CL19" i="11" s="1"/>
  <c r="CL20" i="11" s="1"/>
  <c r="CL21" i="11" s="1"/>
  <c r="CL22" i="11" s="1"/>
  <c r="CL23" i="11" s="1"/>
  <c r="CL24" i="11" s="1"/>
  <c r="CL25" i="11" s="1"/>
  <c r="CL26" i="11" s="1"/>
  <c r="CL27" i="11" s="1"/>
  <c r="CL28" i="11" s="1"/>
  <c r="CL29" i="11" s="1"/>
  <c r="CL30" i="11" s="1"/>
  <c r="CL31" i="11" s="1"/>
  <c r="CL32" i="11" s="1"/>
  <c r="CL33" i="11" s="1"/>
  <c r="DA2" i="11" s="1"/>
  <c r="DA3" i="11" s="1"/>
  <c r="DA4" i="11" s="1"/>
  <c r="DA5" i="11" s="1"/>
  <c r="DA6" i="11" s="1"/>
  <c r="DA7" i="11" s="1"/>
  <c r="DA8" i="11" s="1"/>
  <c r="DA9" i="11" s="1"/>
  <c r="DA10" i="11" s="1"/>
  <c r="DA11" i="11" s="1"/>
  <c r="DA12" i="11" s="1"/>
  <c r="DA13" i="11" s="1"/>
  <c r="DA14" i="11" s="1"/>
  <c r="DA15" i="11" s="1"/>
  <c r="DA16" i="11" s="1"/>
  <c r="DA17" i="11" s="1"/>
  <c r="DA18" i="11" s="1"/>
  <c r="DA19" i="11" s="1"/>
  <c r="DA20" i="11" s="1"/>
  <c r="DA21" i="11" s="1"/>
  <c r="DA22" i="11" s="1"/>
  <c r="DA23" i="11" s="1"/>
  <c r="DA24" i="11" s="1"/>
  <c r="DA25" i="11" s="1"/>
  <c r="DA26" i="11" s="1"/>
  <c r="DA27" i="11" s="1"/>
  <c r="DA28" i="11" s="1"/>
  <c r="DA29" i="11" s="1"/>
  <c r="DA30" i="11" s="1"/>
  <c r="DA31" i="11" s="1"/>
  <c r="DA32" i="11" s="1"/>
  <c r="DA33" i="11" s="1"/>
  <c r="DP2" i="11" s="1"/>
  <c r="DP3" i="11" s="1"/>
  <c r="DP4" i="11" s="1"/>
  <c r="DP5" i="11" s="1"/>
  <c r="DP6" i="11" s="1"/>
  <c r="DP7" i="11" s="1"/>
  <c r="DP8" i="11" s="1"/>
  <c r="DP9" i="11" s="1"/>
  <c r="DP10" i="11" s="1"/>
  <c r="DP11" i="11" s="1"/>
  <c r="DP12" i="11" s="1"/>
  <c r="DP13" i="11" s="1"/>
  <c r="DP14" i="11" s="1"/>
  <c r="DP15" i="11" s="1"/>
  <c r="DP16" i="11" s="1"/>
  <c r="DP17" i="11" s="1"/>
  <c r="DP18" i="11" s="1"/>
  <c r="DP19" i="11" s="1"/>
  <c r="DP20" i="11" s="1"/>
  <c r="DP21" i="11" s="1"/>
  <c r="DP22" i="11" s="1"/>
  <c r="DP23" i="11" s="1"/>
  <c r="DP24" i="11" s="1"/>
  <c r="DP25" i="11" s="1"/>
  <c r="DP26" i="11" s="1"/>
  <c r="DP27" i="11" s="1"/>
  <c r="DP28" i="11" s="1"/>
  <c r="DP29" i="11" s="1"/>
  <c r="DP30" i="11" s="1"/>
  <c r="DP31" i="11" s="1"/>
  <c r="DP32" i="11" s="1"/>
  <c r="DP33" i="11" s="1"/>
  <c r="EE2" i="11" s="1"/>
  <c r="EE3" i="11" s="1"/>
  <c r="EE4" i="11" s="1"/>
  <c r="EE5" i="11" s="1"/>
  <c r="EE6" i="11" s="1"/>
  <c r="EE7" i="11" s="1"/>
  <c r="EE8" i="11" s="1"/>
  <c r="EE9" i="11" s="1"/>
  <c r="EE10" i="11" s="1"/>
  <c r="EE11" i="11" s="1"/>
  <c r="EE12" i="11" s="1"/>
  <c r="EE13" i="11" s="1"/>
  <c r="EE14" i="11" s="1"/>
  <c r="EE15" i="11" s="1"/>
  <c r="EE16" i="11" s="1"/>
  <c r="EE17" i="11" s="1"/>
  <c r="EE18" i="11" s="1"/>
  <c r="EE19" i="11" s="1"/>
  <c r="EE20" i="11" s="1"/>
  <c r="EE21" i="11" s="1"/>
  <c r="EE22" i="11" s="1"/>
  <c r="EE23" i="11" s="1"/>
  <c r="EE24" i="11" s="1"/>
  <c r="EE25" i="11" s="1"/>
  <c r="EE26" i="11" s="1"/>
  <c r="EE27" i="11" s="1"/>
  <c r="EE28" i="11" s="1"/>
  <c r="EE29" i="11" s="1"/>
  <c r="EE30" i="11" s="1"/>
  <c r="EE31" i="11" s="1"/>
  <c r="EE32" i="11" s="1"/>
  <c r="EE33" i="11" s="1"/>
  <c r="ET2" i="11" s="1"/>
  <c r="ET3" i="11" s="1"/>
  <c r="ET4" i="11" s="1"/>
  <c r="ET5" i="11" s="1"/>
  <c r="ET6" i="11" s="1"/>
  <c r="ET7" i="11" s="1"/>
  <c r="ET8" i="11" s="1"/>
  <c r="ET9" i="11" s="1"/>
  <c r="ET10" i="11" s="1"/>
  <c r="ET11" i="11" s="1"/>
  <c r="ET12" i="11" s="1"/>
  <c r="ET13" i="11" s="1"/>
  <c r="ET14" i="11" s="1"/>
  <c r="ET15" i="11" s="1"/>
  <c r="ET16" i="11" s="1"/>
  <c r="ET17" i="11" s="1"/>
  <c r="ET18" i="11" s="1"/>
  <c r="ET19" i="11" s="1"/>
  <c r="ET20" i="11" s="1"/>
  <c r="ET21" i="11" s="1"/>
  <c r="ET22" i="11" s="1"/>
  <c r="ET23" i="11" s="1"/>
  <c r="ET24" i="11" s="1"/>
  <c r="ET25" i="11" s="1"/>
  <c r="ET26" i="11" s="1"/>
  <c r="ET27" i="11" s="1"/>
  <c r="ET28" i="11" s="1"/>
  <c r="ET29" i="11" s="1"/>
  <c r="ET30" i="11" s="1"/>
  <c r="ET31" i="11" s="1"/>
  <c r="ET32" i="11" s="1"/>
  <c r="ET33" i="11" s="1"/>
  <c r="FI2" i="11" s="1"/>
  <c r="FI3" i="11" s="1"/>
  <c r="FI4" i="11" s="1"/>
  <c r="FI5" i="11" s="1"/>
  <c r="FI6" i="11" s="1"/>
  <c r="FI7" i="11" s="1"/>
  <c r="FI8" i="11" s="1"/>
  <c r="FI9" i="11" s="1"/>
  <c r="FI10" i="11" s="1"/>
  <c r="FI11" i="11" s="1"/>
  <c r="FI12" i="11" s="1"/>
  <c r="FI13" i="11" s="1"/>
  <c r="FI14" i="11" s="1"/>
  <c r="FI15" i="11" s="1"/>
  <c r="FI16" i="11" s="1"/>
  <c r="FI17" i="11" s="1"/>
  <c r="FI18" i="11" s="1"/>
  <c r="FI19" i="11" s="1"/>
  <c r="FI20" i="11" s="1"/>
  <c r="FI21" i="11" s="1"/>
  <c r="FI22" i="11" s="1"/>
  <c r="FI23" i="11" s="1"/>
  <c r="FI24" i="11" s="1"/>
  <c r="FI25" i="11" s="1"/>
  <c r="FI26" i="11" s="1"/>
  <c r="FI27" i="11" s="1"/>
  <c r="FI28" i="11" s="1"/>
  <c r="FI29" i="11" s="1"/>
  <c r="FI30" i="11" s="1"/>
  <c r="FI31" i="11" s="1"/>
  <c r="FI32" i="11" s="1"/>
  <c r="FI33" i="11" s="1"/>
  <c r="FX2" i="11" s="1"/>
  <c r="FX3" i="11" s="1"/>
  <c r="FX4" i="11" s="1"/>
  <c r="FX5" i="11" s="1"/>
  <c r="FX6" i="11" s="1"/>
  <c r="FX7" i="11" s="1"/>
  <c r="FX8" i="11" s="1"/>
  <c r="FX9" i="11" s="1"/>
  <c r="FX10" i="11" s="1"/>
  <c r="FX11" i="11" s="1"/>
  <c r="FX12" i="11" s="1"/>
  <c r="FX13" i="11" s="1"/>
  <c r="FX14" i="11" s="1"/>
  <c r="FX15" i="11" s="1"/>
  <c r="FX16" i="11" s="1"/>
  <c r="FX17" i="11" s="1"/>
  <c r="FX18" i="11" s="1"/>
  <c r="FX19" i="11" s="1"/>
  <c r="FX20" i="11" s="1"/>
  <c r="FX21" i="11" s="1"/>
  <c r="FX22" i="11" s="1"/>
  <c r="FX23" i="11" s="1"/>
  <c r="FX24" i="11" s="1"/>
  <c r="FX25" i="11" s="1"/>
  <c r="FX26" i="11" s="1"/>
  <c r="FX27" i="11" s="1"/>
  <c r="FX28" i="11" s="1"/>
  <c r="FX29" i="11" s="1"/>
  <c r="FX30" i="11" s="1"/>
  <c r="FX31" i="11" s="1"/>
  <c r="FX32" i="11" s="1"/>
  <c r="FX33" i="11" s="1"/>
  <c r="AR14" i="11"/>
  <c r="ED15" i="11"/>
  <c r="ED35" i="11" s="1"/>
  <c r="AC23" i="11"/>
  <c r="BF34" i="11"/>
  <c r="BR34" i="11"/>
  <c r="BR40" i="11" s="1"/>
  <c r="ED5" i="11"/>
  <c r="AC6" i="11"/>
  <c r="CK6" i="11"/>
  <c r="EK34" i="11"/>
  <c r="EK40" i="11" s="1"/>
  <c r="ES6" i="11"/>
  <c r="CK7" i="11"/>
  <c r="AC8" i="11"/>
  <c r="BV11" i="11"/>
  <c r="FW11" i="11"/>
  <c r="FW34" i="11" s="1"/>
  <c r="BG12" i="11"/>
  <c r="BV18" i="11"/>
  <c r="FW18" i="11"/>
  <c r="FW36" i="11" s="1"/>
  <c r="AR22" i="11"/>
  <c r="ES23" i="11"/>
  <c r="AR27" i="11"/>
  <c r="DO28" i="11"/>
  <c r="DO29" i="11"/>
  <c r="DO30" i="11"/>
  <c r="BV31" i="11"/>
  <c r="CZ32" i="11"/>
  <c r="AC10" i="11"/>
  <c r="ED11" i="11"/>
  <c r="FW12" i="11"/>
  <c r="CZ13" i="11"/>
  <c r="CZ14" i="11"/>
  <c r="AR15" i="11"/>
  <c r="BV16" i="11"/>
  <c r="AR20" i="11"/>
  <c r="FW21" i="11"/>
  <c r="CK23" i="11"/>
  <c r="DO25" i="11"/>
  <c r="BV26" i="11"/>
  <c r="Y34" i="11"/>
  <c r="Y40" i="11" s="1"/>
  <c r="CK29" i="11"/>
  <c r="FF41" i="11"/>
  <c r="EQ41" i="11"/>
  <c r="DM41" i="11"/>
  <c r="BT41" i="11"/>
  <c r="AP41" i="11"/>
  <c r="AA41" i="11"/>
  <c r="L41" i="11"/>
  <c r="BC39" i="11"/>
  <c r="BC36" i="11"/>
  <c r="BC37" i="11"/>
  <c r="BC38" i="11" s="1"/>
  <c r="BC35" i="11"/>
  <c r="DN34" i="11"/>
  <c r="DV39" i="11"/>
  <c r="DV36" i="11"/>
  <c r="DV35" i="11"/>
  <c r="DV34" i="11"/>
  <c r="DV40" i="11" s="1"/>
  <c r="DV37" i="11"/>
  <c r="DV38" i="11" s="1"/>
  <c r="FQ39" i="11"/>
  <c r="FQ36" i="11"/>
  <c r="FQ35" i="11"/>
  <c r="FQ34" i="11"/>
  <c r="FQ40" i="11" s="1"/>
  <c r="FQ37" i="11"/>
  <c r="FQ38" i="11" s="1"/>
  <c r="AQ34" i="11"/>
  <c r="CY34" i="11"/>
  <c r="DI39" i="11"/>
  <c r="DI35" i="11"/>
  <c r="DI34" i="11"/>
  <c r="DI40" i="11" s="1"/>
  <c r="DI37" i="11"/>
  <c r="DI38" i="11" s="1"/>
  <c r="DI36" i="11"/>
  <c r="EK39" i="11"/>
  <c r="EK36" i="11"/>
  <c r="EK37" i="11"/>
  <c r="EK38" i="11" s="1"/>
  <c r="EK35" i="11"/>
  <c r="CG39" i="11"/>
  <c r="CG37" i="11"/>
  <c r="CG38" i="11" s="1"/>
  <c r="CG36" i="11"/>
  <c r="CG35" i="11"/>
  <c r="CG34" i="11"/>
  <c r="CG40" i="11" s="1"/>
  <c r="FS39" i="11"/>
  <c r="FS37" i="11"/>
  <c r="FS38" i="11" s="1"/>
  <c r="FS36" i="11"/>
  <c r="FS35" i="11"/>
  <c r="FS34" i="11"/>
  <c r="FS40" i="11" s="1"/>
  <c r="BP39" i="11"/>
  <c r="BP37" i="11"/>
  <c r="BP38" i="11" s="1"/>
  <c r="BP36" i="11"/>
  <c r="BP35" i="11"/>
  <c r="BP34" i="11"/>
  <c r="BP40" i="11" s="1"/>
  <c r="EC34" i="11"/>
  <c r="ER34" i="11"/>
  <c r="AW39" i="11"/>
  <c r="AW37" i="11"/>
  <c r="AW35" i="11"/>
  <c r="AW36" i="11"/>
  <c r="AW34" i="11"/>
  <c r="AW40" i="11" s="1"/>
  <c r="DK39" i="11"/>
  <c r="DK37" i="11"/>
  <c r="DK38" i="11" s="1"/>
  <c r="DK36" i="11"/>
  <c r="DK34" i="11"/>
  <c r="DK40" i="11" s="1"/>
  <c r="DK35" i="11"/>
  <c r="DT39" i="11"/>
  <c r="DT37" i="11"/>
  <c r="DT36" i="11"/>
  <c r="DT35" i="11"/>
  <c r="DT34" i="11"/>
  <c r="DT40" i="11" s="1"/>
  <c r="S36" i="11"/>
  <c r="S35" i="11"/>
  <c r="S37" i="11"/>
  <c r="S39" i="11"/>
  <c r="S34" i="11"/>
  <c r="S40" i="11" s="1"/>
  <c r="CC39" i="11"/>
  <c r="CC37" i="11"/>
  <c r="CC38" i="11" s="1"/>
  <c r="CC36" i="11"/>
  <c r="CC35" i="11"/>
  <c r="CC34" i="11"/>
  <c r="CC40" i="11" s="1"/>
  <c r="EZ39" i="11"/>
  <c r="EZ36" i="11"/>
  <c r="EZ34" i="11"/>
  <c r="EZ40" i="11" s="1"/>
  <c r="EZ37" i="11"/>
  <c r="EZ38" i="11" s="1"/>
  <c r="EZ35" i="11"/>
  <c r="DZ34" i="11"/>
  <c r="DZ40" i="11" s="1"/>
  <c r="CP39" i="11"/>
  <c r="CP36" i="11"/>
  <c r="CP37" i="11"/>
  <c r="CP34" i="11"/>
  <c r="CP40" i="11" s="1"/>
  <c r="CP35" i="11"/>
  <c r="FB39" i="11"/>
  <c r="FB37" i="11"/>
  <c r="FB38" i="11" s="1"/>
  <c r="FB36" i="11"/>
  <c r="FB35" i="11"/>
  <c r="FB34" i="11"/>
  <c r="FB40" i="11" s="1"/>
  <c r="BL39" i="11"/>
  <c r="BL37" i="11"/>
  <c r="BL36" i="11"/>
  <c r="BL35" i="11"/>
  <c r="BL34" i="11"/>
  <c r="BL40" i="11" s="1"/>
  <c r="CR39" i="11"/>
  <c r="CR34" i="11"/>
  <c r="CR40" i="11" s="1"/>
  <c r="CR37" i="11"/>
  <c r="CR38" i="11" s="1"/>
  <c r="CR35" i="11"/>
  <c r="CR36" i="11"/>
  <c r="DX39" i="11"/>
  <c r="DX37" i="11"/>
  <c r="DX38" i="11" s="1"/>
  <c r="DX34" i="11"/>
  <c r="DX40" i="11" s="1"/>
  <c r="DX36" i="11"/>
  <c r="DX35" i="11"/>
  <c r="CV39" i="11"/>
  <c r="CV37" i="11"/>
  <c r="CV38" i="11" s="1"/>
  <c r="CV35" i="11"/>
  <c r="CV34" i="11"/>
  <c r="CV40" i="11" s="1"/>
  <c r="CV36" i="11"/>
  <c r="EX39" i="11"/>
  <c r="EX36" i="11"/>
  <c r="EX34" i="11"/>
  <c r="EX40" i="11" s="1"/>
  <c r="EX37" i="11"/>
  <c r="EX35" i="11"/>
  <c r="BN35" i="11"/>
  <c r="BN37" i="11"/>
  <c r="BN38" i="11" s="1"/>
  <c r="BN39" i="11"/>
  <c r="BN36" i="11"/>
  <c r="BN34" i="11"/>
  <c r="BN40" i="11" s="1"/>
  <c r="FD39" i="11"/>
  <c r="FD35" i="11"/>
  <c r="FD34" i="11"/>
  <c r="FD40" i="11" s="1"/>
  <c r="FD37" i="11"/>
  <c r="FD38" i="11" s="1"/>
  <c r="FD36" i="11"/>
  <c r="AJ39" i="11"/>
  <c r="AJ37" i="11"/>
  <c r="AJ38" i="11" s="1"/>
  <c r="AJ36" i="11"/>
  <c r="AJ35" i="11"/>
  <c r="AJ34" i="11"/>
  <c r="AJ40" i="11" s="1"/>
  <c r="DG39" i="11"/>
  <c r="DG37" i="11"/>
  <c r="DG38" i="11" s="1"/>
  <c r="DG36" i="11"/>
  <c r="DG35" i="11"/>
  <c r="DG34" i="11"/>
  <c r="DG40" i="11" s="1"/>
  <c r="AY39" i="11"/>
  <c r="AY37" i="11"/>
  <c r="AY38" i="11" s="1"/>
  <c r="AY36" i="11"/>
  <c r="AY35" i="11"/>
  <c r="AY34" i="11"/>
  <c r="AY40" i="11" s="1"/>
  <c r="FO39" i="11"/>
  <c r="FO37" i="11"/>
  <c r="FO38" i="11" s="1"/>
  <c r="FO36" i="11"/>
  <c r="FO35" i="11"/>
  <c r="FO34" i="11"/>
  <c r="FO40" i="11" s="1"/>
  <c r="FM39" i="11"/>
  <c r="FM36" i="11"/>
  <c r="FM34" i="11"/>
  <c r="FM40" i="11" s="1"/>
  <c r="FM35" i="11"/>
  <c r="FM37" i="11"/>
  <c r="U39" i="11"/>
  <c r="U37" i="11"/>
  <c r="U38" i="11" s="1"/>
  <c r="U36" i="11"/>
  <c r="U35" i="11"/>
  <c r="U34" i="11"/>
  <c r="U40" i="11" s="1"/>
  <c r="AN39" i="11"/>
  <c r="AN35" i="11"/>
  <c r="AN36" i="11"/>
  <c r="AN37" i="11"/>
  <c r="AN38" i="11" s="1"/>
  <c r="AN41" i="11" s="1"/>
  <c r="EI39" i="11"/>
  <c r="EI35" i="11"/>
  <c r="EI34" i="11"/>
  <c r="EI40" i="11" s="1"/>
  <c r="EI36" i="11"/>
  <c r="EI37" i="11"/>
  <c r="CT39" i="11"/>
  <c r="CT37" i="11"/>
  <c r="CT38" i="11" s="1"/>
  <c r="CT36" i="11"/>
  <c r="CT35" i="11"/>
  <c r="CT34" i="11"/>
  <c r="CT40" i="11" s="1"/>
  <c r="CA36" i="11"/>
  <c r="CA35" i="11"/>
  <c r="CA39" i="11"/>
  <c r="CA37" i="11"/>
  <c r="CA34" i="11"/>
  <c r="CA40" i="11" s="1"/>
  <c r="CK35" i="11"/>
  <c r="BA37" i="11"/>
  <c r="BA38" i="11" s="1"/>
  <c r="BA35" i="11"/>
  <c r="BA36" i="11"/>
  <c r="BA39" i="11"/>
  <c r="BA34" i="11"/>
  <c r="BA40" i="11" s="1"/>
  <c r="M34" i="11"/>
  <c r="W39" i="11"/>
  <c r="W36" i="11"/>
  <c r="W35" i="11"/>
  <c r="W37" i="11"/>
  <c r="W38" i="11" s="1"/>
  <c r="W34" i="11"/>
  <c r="W40" i="11" s="1"/>
  <c r="EO39" i="11"/>
  <c r="EO37" i="11"/>
  <c r="EO38" i="11" s="1"/>
  <c r="EO36" i="11"/>
  <c r="EO35" i="11"/>
  <c r="EO34" i="11"/>
  <c r="EO40" i="11" s="1"/>
  <c r="DZ39" i="11"/>
  <c r="DZ37" i="11"/>
  <c r="DZ38" i="11" s="1"/>
  <c r="DZ36" i="11"/>
  <c r="DZ35" i="11"/>
  <c r="DE39" i="11"/>
  <c r="DE36" i="11"/>
  <c r="DE34" i="11"/>
  <c r="DE40" i="11" s="1"/>
  <c r="DE37" i="11"/>
  <c r="DE35" i="11"/>
  <c r="N39" i="11"/>
  <c r="N36" i="11"/>
  <c r="N35" i="11"/>
  <c r="Y39" i="11"/>
  <c r="Y37" i="11"/>
  <c r="Y38" i="11" s="1"/>
  <c r="Y36" i="11"/>
  <c r="Y35" i="11"/>
  <c r="AH39" i="11"/>
  <c r="AH37" i="11"/>
  <c r="AH36" i="11"/>
  <c r="AH35" i="11"/>
  <c r="BR39" i="11"/>
  <c r="BR36" i="11"/>
  <c r="BR35" i="11"/>
  <c r="BR37" i="11"/>
  <c r="BR38" i="11" s="1"/>
  <c r="EM39" i="11"/>
  <c r="EM34" i="11"/>
  <c r="EM40" i="11" s="1"/>
  <c r="EM37" i="11"/>
  <c r="EM38" i="11" s="1"/>
  <c r="EM35" i="11"/>
  <c r="EM36" i="11"/>
  <c r="CE39" i="11"/>
  <c r="CE37" i="11"/>
  <c r="CE38" i="11" s="1"/>
  <c r="CE41" i="11" s="1"/>
  <c r="CE36" i="11"/>
  <c r="CE35" i="11"/>
  <c r="CE34" i="11"/>
  <c r="CE40" i="11" s="1"/>
  <c r="AL39" i="11"/>
  <c r="AL37" i="11"/>
  <c r="AL38" i="11" s="1"/>
  <c r="AL36" i="11"/>
  <c r="AL35" i="11"/>
  <c r="AL34" i="11"/>
  <c r="AL40" i="11" s="1"/>
  <c r="N34" i="11"/>
  <c r="N40" i="11" s="1"/>
  <c r="AH34" i="11"/>
  <c r="AH40" i="11" s="1"/>
  <c r="H41" i="11"/>
  <c r="J41" i="11"/>
  <c r="D41" i="11"/>
  <c r="F41" i="11"/>
  <c r="N38" i="11"/>
  <c r="N37" i="11"/>
  <c r="FO33" i="10"/>
  <c r="FS32" i="10"/>
  <c r="FM32" i="10"/>
  <c r="FS31" i="10"/>
  <c r="FS30" i="10"/>
  <c r="FO25" i="10"/>
  <c r="FM25" i="10"/>
  <c r="FQ24" i="10"/>
  <c r="FO24" i="10"/>
  <c r="FM24" i="10"/>
  <c r="FS23" i="10"/>
  <c r="FQ20" i="10"/>
  <c r="FM20" i="10"/>
  <c r="FQ19" i="10"/>
  <c r="FQ18" i="10"/>
  <c r="FS16" i="10"/>
  <c r="FQ13" i="10"/>
  <c r="FS11" i="10"/>
  <c r="FQ11" i="10"/>
  <c r="FQ10" i="10"/>
  <c r="FM10" i="10"/>
  <c r="FM9" i="10"/>
  <c r="FS6" i="10"/>
  <c r="FM5" i="10"/>
  <c r="FQ4" i="10"/>
  <c r="FO4" i="10"/>
  <c r="FS3" i="10"/>
  <c r="FQ3" i="10"/>
  <c r="FO3" i="10"/>
  <c r="FM3" i="10"/>
  <c r="EZ32" i="10"/>
  <c r="FD29" i="10"/>
  <c r="FB29" i="10"/>
  <c r="EX29" i="10"/>
  <c r="FH9" i="10"/>
  <c r="FH10" i="10"/>
  <c r="FH16" i="10"/>
  <c r="FH17" i="10"/>
  <c r="FH23" i="10"/>
  <c r="FH24" i="10"/>
  <c r="FH30" i="10"/>
  <c r="FH31" i="10"/>
  <c r="FH33" i="10"/>
  <c r="FH3" i="10"/>
  <c r="ES5" i="10"/>
  <c r="ES6" i="10"/>
  <c r="ES12" i="10"/>
  <c r="ES13" i="10"/>
  <c r="ES14" i="10"/>
  <c r="ES19" i="10"/>
  <c r="ES20" i="10"/>
  <c r="ES26" i="10"/>
  <c r="ES27" i="10"/>
  <c r="ES33" i="10"/>
  <c r="ED7" i="10"/>
  <c r="ED8" i="10"/>
  <c r="ED14" i="10"/>
  <c r="ED15" i="10"/>
  <c r="ED21" i="10"/>
  <c r="ED22" i="10"/>
  <c r="ED28" i="10"/>
  <c r="ED29" i="10"/>
  <c r="ED33" i="10"/>
  <c r="DO4" i="10"/>
  <c r="DO10" i="10"/>
  <c r="DO11" i="10"/>
  <c r="DO17" i="10"/>
  <c r="DO18" i="10"/>
  <c r="DO24" i="10"/>
  <c r="DO25" i="10"/>
  <c r="DO31" i="10"/>
  <c r="DO32" i="10"/>
  <c r="DO3" i="10"/>
  <c r="CZ6" i="10"/>
  <c r="CZ7" i="10"/>
  <c r="CZ11" i="10"/>
  <c r="CZ13" i="10"/>
  <c r="CZ14" i="10"/>
  <c r="CZ20" i="10"/>
  <c r="CZ21" i="10"/>
  <c r="CZ27" i="10"/>
  <c r="CZ28" i="10"/>
  <c r="CK8" i="10"/>
  <c r="CK9" i="10"/>
  <c r="CK15" i="10"/>
  <c r="CK16" i="10"/>
  <c r="CK22" i="10"/>
  <c r="CK23" i="10"/>
  <c r="CK29" i="10"/>
  <c r="CK30" i="10"/>
  <c r="CK33" i="10"/>
  <c r="BV4" i="10"/>
  <c r="BV5" i="10"/>
  <c r="BV11" i="10"/>
  <c r="BV12" i="10"/>
  <c r="BV18" i="10"/>
  <c r="BV19" i="10"/>
  <c r="BV25" i="10"/>
  <c r="BV26" i="10"/>
  <c r="BV32" i="10"/>
  <c r="BV33" i="10"/>
  <c r="BG6" i="10"/>
  <c r="BG7" i="10"/>
  <c r="BG12" i="10"/>
  <c r="BG13" i="10"/>
  <c r="BG14" i="10"/>
  <c r="BG20" i="10"/>
  <c r="BG21" i="10"/>
  <c r="BG27" i="10"/>
  <c r="BG28" i="10"/>
  <c r="BG33" i="10"/>
  <c r="AR9" i="10"/>
  <c r="AR10" i="10"/>
  <c r="AR16" i="10"/>
  <c r="AR17" i="10"/>
  <c r="AR23" i="10"/>
  <c r="AR24" i="10"/>
  <c r="AR30" i="10"/>
  <c r="AR31" i="10"/>
  <c r="AR3" i="10"/>
  <c r="AC4" i="10"/>
  <c r="AC10" i="10"/>
  <c r="AC11" i="10"/>
  <c r="AC17" i="10"/>
  <c r="AC18" i="10"/>
  <c r="AC24" i="10"/>
  <c r="AC25" i="10"/>
  <c r="AC31" i="10"/>
  <c r="AC32" i="10"/>
  <c r="AC33" i="10"/>
  <c r="AC3" i="10"/>
  <c r="N6" i="10"/>
  <c r="N7" i="10"/>
  <c r="N13" i="10"/>
  <c r="N14" i="10"/>
  <c r="N20" i="10"/>
  <c r="N21" i="10"/>
  <c r="N27" i="10"/>
  <c r="N28" i="10"/>
  <c r="FW3" i="10" l="1"/>
  <c r="CT41" i="11"/>
  <c r="FS41" i="11"/>
  <c r="DX41" i="11"/>
  <c r="AL41" i="11"/>
  <c r="EO41" i="11"/>
  <c r="BN41" i="11"/>
  <c r="FQ41" i="11"/>
  <c r="EM41" i="11"/>
  <c r="BP41" i="11"/>
  <c r="CV41" i="11"/>
  <c r="AH38" i="11"/>
  <c r="AR37" i="11"/>
  <c r="Y41" i="11"/>
  <c r="N41" i="11"/>
  <c r="BR41" i="11"/>
  <c r="AR39" i="11"/>
  <c r="AR36" i="11"/>
  <c r="AR35" i="11"/>
  <c r="AR34" i="11"/>
  <c r="AR40" i="11" s="1"/>
  <c r="DZ41" i="11"/>
  <c r="W41" i="11"/>
  <c r="ES37" i="11"/>
  <c r="EI38" i="11"/>
  <c r="U41" i="11"/>
  <c r="AY41" i="11"/>
  <c r="FH39" i="11"/>
  <c r="FH36" i="11"/>
  <c r="FH35" i="11"/>
  <c r="FH34" i="11"/>
  <c r="FH40" i="11" s="1"/>
  <c r="BL38" i="11"/>
  <c r="BV37" i="11"/>
  <c r="CZ39" i="11"/>
  <c r="CZ36" i="11"/>
  <c r="CZ34" i="11"/>
  <c r="CZ40" i="11" s="1"/>
  <c r="CZ35" i="11"/>
  <c r="EZ41" i="11"/>
  <c r="CC41" i="11"/>
  <c r="S38" i="11"/>
  <c r="AC37" i="11"/>
  <c r="DK41" i="11"/>
  <c r="CK39" i="11"/>
  <c r="CG41" i="11"/>
  <c r="DV41" i="11"/>
  <c r="FW39" i="11"/>
  <c r="AC35" i="11"/>
  <c r="ED36" i="11"/>
  <c r="BC41" i="11"/>
  <c r="DE38" i="11"/>
  <c r="DO37" i="11"/>
  <c r="CA38" i="11"/>
  <c r="CK37" i="11"/>
  <c r="AW38" i="11"/>
  <c r="BG37" i="11"/>
  <c r="CK36" i="11"/>
  <c r="BV39" i="11"/>
  <c r="BV36" i="11"/>
  <c r="BV35" i="11"/>
  <c r="BV34" i="11"/>
  <c r="BV40" i="11" s="1"/>
  <c r="FW40" i="11"/>
  <c r="AC36" i="11"/>
  <c r="ED39" i="11"/>
  <c r="BA41" i="11"/>
  <c r="DO39" i="11"/>
  <c r="DO34" i="11"/>
  <c r="DO40" i="11" s="1"/>
  <c r="DO36" i="11"/>
  <c r="DO35" i="11"/>
  <c r="DG41" i="11"/>
  <c r="EX38" i="11"/>
  <c r="FH37" i="11"/>
  <c r="CR41" i="11"/>
  <c r="FB41" i="11"/>
  <c r="CK34" i="11"/>
  <c r="CK40" i="11" s="1"/>
  <c r="FW35" i="11"/>
  <c r="AC34" i="11"/>
  <c r="AC40" i="11" s="1"/>
  <c r="ED34" i="11"/>
  <c r="ED40" i="11" s="1"/>
  <c r="BG39" i="11"/>
  <c r="BG36" i="11"/>
  <c r="BG35" i="11"/>
  <c r="BG34" i="11"/>
  <c r="BG40" i="11" s="1"/>
  <c r="ES39" i="11"/>
  <c r="ES35" i="11"/>
  <c r="ES34" i="11"/>
  <c r="ES40" i="11" s="1"/>
  <c r="ES36" i="11"/>
  <c r="FM38" i="11"/>
  <c r="FW37" i="11"/>
  <c r="FO41" i="11"/>
  <c r="AJ41" i="11"/>
  <c r="FD41" i="11"/>
  <c r="CP38" i="11"/>
  <c r="CZ37" i="11"/>
  <c r="DT38" i="11"/>
  <c r="ED37" i="11"/>
  <c r="EK41" i="11"/>
  <c r="DI41" i="11"/>
  <c r="AC39" i="11"/>
  <c r="FT34" i="10"/>
  <c r="FU33" i="10"/>
  <c r="FU32" i="10"/>
  <c r="FU31" i="10"/>
  <c r="FU30" i="10"/>
  <c r="FU26" i="10"/>
  <c r="FU25" i="10"/>
  <c r="FU24" i="10"/>
  <c r="FU23" i="10"/>
  <c r="FU20" i="10"/>
  <c r="FU19" i="10"/>
  <c r="FU18" i="10"/>
  <c r="FU17" i="10"/>
  <c r="FU16" i="10"/>
  <c r="FU13" i="10"/>
  <c r="FU12" i="10"/>
  <c r="FU11" i="10"/>
  <c r="FU10" i="10"/>
  <c r="FU9" i="10"/>
  <c r="FU6" i="10"/>
  <c r="FU5" i="10"/>
  <c r="FU4" i="10"/>
  <c r="FU3" i="10"/>
  <c r="FU36" i="10" s="1"/>
  <c r="FE34" i="10"/>
  <c r="FF32" i="10"/>
  <c r="FH32" i="10" s="1"/>
  <c r="FF29" i="10"/>
  <c r="FH29" i="10" s="1"/>
  <c r="FF28" i="10"/>
  <c r="FF27" i="10"/>
  <c r="FF26" i="10"/>
  <c r="FF25" i="10"/>
  <c r="FF22" i="10"/>
  <c r="FF21" i="10"/>
  <c r="FF20" i="10"/>
  <c r="FF19" i="10"/>
  <c r="FF18" i="10"/>
  <c r="FH18" i="10" s="1"/>
  <c r="FF15" i="10"/>
  <c r="FF14" i="10"/>
  <c r="FF13" i="10"/>
  <c r="FF12" i="10"/>
  <c r="FF11" i="10"/>
  <c r="FF8" i="10"/>
  <c r="FF7" i="10"/>
  <c r="FF6" i="10"/>
  <c r="FF5" i="10"/>
  <c r="FF36" i="10" s="1"/>
  <c r="FF4" i="10"/>
  <c r="EP34" i="10"/>
  <c r="EQ32" i="10"/>
  <c r="ES32" i="10" s="1"/>
  <c r="EQ31" i="10"/>
  <c r="ES31" i="10" s="1"/>
  <c r="EQ30" i="10"/>
  <c r="ES30" i="10" s="1"/>
  <c r="EQ29" i="10"/>
  <c r="ES29" i="10" s="1"/>
  <c r="EQ28" i="10"/>
  <c r="ES28" i="10" s="1"/>
  <c r="EQ25" i="10"/>
  <c r="ES25" i="10" s="1"/>
  <c r="EQ24" i="10"/>
  <c r="ES24" i="10" s="1"/>
  <c r="EQ23" i="10"/>
  <c r="ES23" i="10" s="1"/>
  <c r="EQ22" i="10"/>
  <c r="ES22" i="10" s="1"/>
  <c r="EQ21" i="10"/>
  <c r="ES21" i="10" s="1"/>
  <c r="EQ18" i="10"/>
  <c r="ES18" i="10" s="1"/>
  <c r="EQ17" i="10"/>
  <c r="ES17" i="10" s="1"/>
  <c r="EQ16" i="10"/>
  <c r="ES16" i="10" s="1"/>
  <c r="EQ15" i="10"/>
  <c r="ES15" i="10" s="1"/>
  <c r="EQ11" i="10"/>
  <c r="ES11" i="10" s="1"/>
  <c r="EQ10" i="10"/>
  <c r="ES10" i="10" s="1"/>
  <c r="EQ9" i="10"/>
  <c r="ES9" i="10" s="1"/>
  <c r="EQ8" i="10"/>
  <c r="ES8" i="10" s="1"/>
  <c r="EQ7" i="10"/>
  <c r="ES7" i="10" s="1"/>
  <c r="EQ4" i="10"/>
  <c r="EQ3" i="10"/>
  <c r="EA34" i="10"/>
  <c r="EB32" i="10"/>
  <c r="ED32" i="10" s="1"/>
  <c r="EB31" i="10"/>
  <c r="ED31" i="10" s="1"/>
  <c r="EB30" i="10"/>
  <c r="ED30" i="10" s="1"/>
  <c r="EB27" i="10"/>
  <c r="ED27" i="10" s="1"/>
  <c r="EB26" i="10"/>
  <c r="ED26" i="10" s="1"/>
  <c r="EB25" i="10"/>
  <c r="ED25" i="10" s="1"/>
  <c r="EB24" i="10"/>
  <c r="ED24" i="10" s="1"/>
  <c r="EB23" i="10"/>
  <c r="ED23" i="10" s="1"/>
  <c r="EB20" i="10"/>
  <c r="ED20" i="10" s="1"/>
  <c r="EB19" i="10"/>
  <c r="ED19" i="10" s="1"/>
  <c r="EB18" i="10"/>
  <c r="ED18" i="10" s="1"/>
  <c r="EB17" i="10"/>
  <c r="ED17" i="10" s="1"/>
  <c r="EB16" i="10"/>
  <c r="ED16" i="10" s="1"/>
  <c r="EB13" i="10"/>
  <c r="ED13" i="10" s="1"/>
  <c r="EB12" i="10"/>
  <c r="ED12" i="10" s="1"/>
  <c r="EB11" i="10"/>
  <c r="ED11" i="10" s="1"/>
  <c r="EB10" i="10"/>
  <c r="ED10" i="10" s="1"/>
  <c r="EB9" i="10"/>
  <c r="ED9" i="10" s="1"/>
  <c r="EB6" i="10"/>
  <c r="ED6" i="10" s="1"/>
  <c r="EB5" i="10"/>
  <c r="ED5" i="10" s="1"/>
  <c r="EB4" i="10"/>
  <c r="ED4" i="10" s="1"/>
  <c r="EB3" i="10"/>
  <c r="DL34" i="10"/>
  <c r="DM33" i="10"/>
  <c r="DO33" i="10" s="1"/>
  <c r="DM30" i="10"/>
  <c r="DO30" i="10" s="1"/>
  <c r="DM29" i="10"/>
  <c r="DO29" i="10" s="1"/>
  <c r="DM28" i="10"/>
  <c r="DO28" i="10" s="1"/>
  <c r="DM27" i="10"/>
  <c r="DO27" i="10" s="1"/>
  <c r="DM26" i="10"/>
  <c r="DO26" i="10" s="1"/>
  <c r="DM23" i="10"/>
  <c r="DO23" i="10" s="1"/>
  <c r="DM22" i="10"/>
  <c r="DO22" i="10" s="1"/>
  <c r="DM21" i="10"/>
  <c r="DO21" i="10" s="1"/>
  <c r="DM20" i="10"/>
  <c r="DO20" i="10" s="1"/>
  <c r="DM19" i="10"/>
  <c r="DO19" i="10" s="1"/>
  <c r="DM16" i="10"/>
  <c r="DO16" i="10" s="1"/>
  <c r="DM15" i="10"/>
  <c r="DO15" i="10" s="1"/>
  <c r="DM14" i="10"/>
  <c r="DO14" i="10" s="1"/>
  <c r="DM13" i="10"/>
  <c r="DO13" i="10" s="1"/>
  <c r="DM12" i="10"/>
  <c r="DO12" i="10" s="1"/>
  <c r="DM9" i="10"/>
  <c r="DO9" i="10" s="1"/>
  <c r="DM8" i="10"/>
  <c r="DM7" i="10"/>
  <c r="DO7" i="10" s="1"/>
  <c r="DM6" i="10"/>
  <c r="DO6" i="10" s="1"/>
  <c r="DM5" i="10"/>
  <c r="CW34" i="10"/>
  <c r="CX33" i="10"/>
  <c r="CZ33" i="10" s="1"/>
  <c r="CX32" i="10"/>
  <c r="CZ32" i="10" s="1"/>
  <c r="CX31" i="10"/>
  <c r="CZ31" i="10" s="1"/>
  <c r="CX30" i="10"/>
  <c r="CZ30" i="10" s="1"/>
  <c r="CX29" i="10"/>
  <c r="CZ29" i="10" s="1"/>
  <c r="CX26" i="10"/>
  <c r="CZ26" i="10" s="1"/>
  <c r="CX25" i="10"/>
  <c r="CZ25" i="10" s="1"/>
  <c r="CX24" i="10"/>
  <c r="CZ24" i="10" s="1"/>
  <c r="CX23" i="10"/>
  <c r="CZ23" i="10" s="1"/>
  <c r="CX22" i="10"/>
  <c r="CZ22" i="10" s="1"/>
  <c r="CX19" i="10"/>
  <c r="CZ19" i="10" s="1"/>
  <c r="CX18" i="10"/>
  <c r="CZ18" i="10" s="1"/>
  <c r="CX17" i="10"/>
  <c r="CZ17" i="10" s="1"/>
  <c r="CX16" i="10"/>
  <c r="CZ16" i="10" s="1"/>
  <c r="CX15" i="10"/>
  <c r="CZ15" i="10" s="1"/>
  <c r="CX12" i="10"/>
  <c r="CZ12" i="10" s="1"/>
  <c r="CX10" i="10"/>
  <c r="CZ10" i="10" s="1"/>
  <c r="CX9" i="10"/>
  <c r="CZ9" i="10" s="1"/>
  <c r="CX8" i="10"/>
  <c r="CZ8" i="10" s="1"/>
  <c r="CX5" i="10"/>
  <c r="CZ5" i="10" s="1"/>
  <c r="CX4" i="10"/>
  <c r="CX3" i="10"/>
  <c r="CH34" i="10"/>
  <c r="CI32" i="10"/>
  <c r="CK32" i="10" s="1"/>
  <c r="CI31" i="10"/>
  <c r="CK31" i="10" s="1"/>
  <c r="CI28" i="10"/>
  <c r="CK28" i="10" s="1"/>
  <c r="CI27" i="10"/>
  <c r="CK27" i="10" s="1"/>
  <c r="CI26" i="10"/>
  <c r="CK26" i="10" s="1"/>
  <c r="CI25" i="10"/>
  <c r="CK25" i="10" s="1"/>
  <c r="CI24" i="10"/>
  <c r="CK24" i="10" s="1"/>
  <c r="CI21" i="10"/>
  <c r="CK21" i="10" s="1"/>
  <c r="CI20" i="10"/>
  <c r="CK20" i="10" s="1"/>
  <c r="CI19" i="10"/>
  <c r="CK19" i="10" s="1"/>
  <c r="CI18" i="10"/>
  <c r="CK18" i="10" s="1"/>
  <c r="CI17" i="10"/>
  <c r="CK17" i="10" s="1"/>
  <c r="CI14" i="10"/>
  <c r="CK14" i="10" s="1"/>
  <c r="CI13" i="10"/>
  <c r="CK13" i="10" s="1"/>
  <c r="CI12" i="10"/>
  <c r="CK12" i="10" s="1"/>
  <c r="CI11" i="10"/>
  <c r="CK11" i="10" s="1"/>
  <c r="CI10" i="10"/>
  <c r="CK10" i="10" s="1"/>
  <c r="CI7" i="10"/>
  <c r="CK7" i="10" s="1"/>
  <c r="CI6" i="10"/>
  <c r="CK6" i="10" s="1"/>
  <c r="CI5" i="10"/>
  <c r="CI4" i="10"/>
  <c r="CK4" i="10" s="1"/>
  <c r="CI3" i="10"/>
  <c r="BS34" i="10"/>
  <c r="BT31" i="10"/>
  <c r="BT30" i="10"/>
  <c r="BV30" i="10" s="1"/>
  <c r="BT29" i="10"/>
  <c r="BT28" i="10"/>
  <c r="BV28" i="10" s="1"/>
  <c r="BT27" i="10"/>
  <c r="BT24" i="10"/>
  <c r="BT23" i="10"/>
  <c r="BT22" i="10"/>
  <c r="BV22" i="10" s="1"/>
  <c r="BT21" i="10"/>
  <c r="BT20" i="10"/>
  <c r="BV20" i="10" s="1"/>
  <c r="BT17" i="10"/>
  <c r="BT16" i="10"/>
  <c r="BV16" i="10" s="1"/>
  <c r="BT15" i="10"/>
  <c r="BT14" i="10"/>
  <c r="BT13" i="10"/>
  <c r="BV13" i="10" s="1"/>
  <c r="BT10" i="10"/>
  <c r="BT9" i="10"/>
  <c r="BT8" i="10"/>
  <c r="BT7" i="10"/>
  <c r="BT6" i="10"/>
  <c r="BV6" i="10" s="1"/>
  <c r="BT3" i="10"/>
  <c r="BT36" i="10" s="1"/>
  <c r="BD34" i="10"/>
  <c r="BE32" i="10"/>
  <c r="BG32" i="10" s="1"/>
  <c r="BE31" i="10"/>
  <c r="BG31" i="10" s="1"/>
  <c r="BE30" i="10"/>
  <c r="BG30" i="10" s="1"/>
  <c r="BE29" i="10"/>
  <c r="BG29" i="10" s="1"/>
  <c r="BE26" i="10"/>
  <c r="BG26" i="10" s="1"/>
  <c r="BE25" i="10"/>
  <c r="BG25" i="10" s="1"/>
  <c r="BE24" i="10"/>
  <c r="BG24" i="10" s="1"/>
  <c r="BE23" i="10"/>
  <c r="BG23" i="10" s="1"/>
  <c r="BE22" i="10"/>
  <c r="BG22" i="10" s="1"/>
  <c r="BE19" i="10"/>
  <c r="BG19" i="10" s="1"/>
  <c r="BE18" i="10"/>
  <c r="BG18" i="10" s="1"/>
  <c r="BE17" i="10"/>
  <c r="BG17" i="10" s="1"/>
  <c r="BE16" i="10"/>
  <c r="BG16" i="10" s="1"/>
  <c r="BE15" i="10"/>
  <c r="BG15" i="10" s="1"/>
  <c r="BE11" i="10"/>
  <c r="BG11" i="10" s="1"/>
  <c r="BE10" i="10"/>
  <c r="BG10" i="10" s="1"/>
  <c r="BE9" i="10"/>
  <c r="BG9" i="10" s="1"/>
  <c r="BE8" i="10"/>
  <c r="BG8" i="10" s="1"/>
  <c r="BE5" i="10"/>
  <c r="BG5" i="10" s="1"/>
  <c r="BE4" i="10"/>
  <c r="BG4" i="10" s="1"/>
  <c r="BE3" i="10"/>
  <c r="AO34" i="10"/>
  <c r="AP33" i="10"/>
  <c r="AR33" i="10" s="1"/>
  <c r="AP32" i="10"/>
  <c r="AR32" i="10" s="1"/>
  <c r="AP29" i="10"/>
  <c r="AR29" i="10" s="1"/>
  <c r="AP28" i="10"/>
  <c r="AR28" i="10" s="1"/>
  <c r="AP27" i="10"/>
  <c r="AR27" i="10" s="1"/>
  <c r="AP26" i="10"/>
  <c r="AR26" i="10" s="1"/>
  <c r="AP25" i="10"/>
  <c r="AR25" i="10" s="1"/>
  <c r="AP22" i="10"/>
  <c r="AR22" i="10" s="1"/>
  <c r="AP21" i="10"/>
  <c r="AR21" i="10" s="1"/>
  <c r="AP20" i="10"/>
  <c r="AR20" i="10" s="1"/>
  <c r="AP19" i="10"/>
  <c r="AR19" i="10" s="1"/>
  <c r="AP18" i="10"/>
  <c r="AR18" i="10" s="1"/>
  <c r="AP15" i="10"/>
  <c r="AR15" i="10" s="1"/>
  <c r="AP14" i="10"/>
  <c r="AR14" i="10" s="1"/>
  <c r="AP13" i="10"/>
  <c r="AR13" i="10" s="1"/>
  <c r="AP12" i="10"/>
  <c r="AR12" i="10" s="1"/>
  <c r="AP11" i="10"/>
  <c r="AR11" i="10" s="1"/>
  <c r="AP8" i="10"/>
  <c r="AR8" i="10" s="1"/>
  <c r="AP7" i="10"/>
  <c r="AR7" i="10" s="1"/>
  <c r="AP6" i="10"/>
  <c r="AR6" i="10" s="1"/>
  <c r="AP5" i="10"/>
  <c r="AP4" i="10"/>
  <c r="Z34" i="10"/>
  <c r="AA30" i="10"/>
  <c r="AC30" i="10" s="1"/>
  <c r="AA29" i="10"/>
  <c r="AC29" i="10" s="1"/>
  <c r="AA28" i="10"/>
  <c r="AC28" i="10" s="1"/>
  <c r="AA27" i="10"/>
  <c r="AC27" i="10" s="1"/>
  <c r="AA26" i="10"/>
  <c r="AC26" i="10" s="1"/>
  <c r="AA23" i="10"/>
  <c r="AC23" i="10" s="1"/>
  <c r="AA22" i="10"/>
  <c r="AC22" i="10" s="1"/>
  <c r="AA21" i="10"/>
  <c r="AC21" i="10" s="1"/>
  <c r="AA20" i="10"/>
  <c r="AC20" i="10" s="1"/>
  <c r="AA19" i="10"/>
  <c r="AC19" i="10" s="1"/>
  <c r="AA16" i="10"/>
  <c r="AC16" i="10" s="1"/>
  <c r="AA15" i="10"/>
  <c r="AC15" i="10" s="1"/>
  <c r="AA14" i="10"/>
  <c r="AC14" i="10" s="1"/>
  <c r="AA13" i="10"/>
  <c r="AC13" i="10" s="1"/>
  <c r="AA12" i="10"/>
  <c r="AC12" i="10" s="1"/>
  <c r="AA9" i="10"/>
  <c r="AC9" i="10" s="1"/>
  <c r="AA8" i="10"/>
  <c r="AC8" i="10" s="1"/>
  <c r="AA7" i="10"/>
  <c r="AC7" i="10" s="1"/>
  <c r="AA6" i="10"/>
  <c r="AC6" i="10" s="1"/>
  <c r="AA5" i="10"/>
  <c r="K34" i="10"/>
  <c r="L33" i="10"/>
  <c r="N33" i="10" s="1"/>
  <c r="L32" i="10"/>
  <c r="N32" i="10" s="1"/>
  <c r="L31" i="10"/>
  <c r="N31" i="10" s="1"/>
  <c r="L30" i="10"/>
  <c r="N30" i="10" s="1"/>
  <c r="L29" i="10"/>
  <c r="N29" i="10" s="1"/>
  <c r="L26" i="10"/>
  <c r="N26" i="10" s="1"/>
  <c r="L25" i="10"/>
  <c r="N25" i="10" s="1"/>
  <c r="L24" i="10"/>
  <c r="N24" i="10" s="1"/>
  <c r="L23" i="10"/>
  <c r="N23" i="10" s="1"/>
  <c r="L22" i="10"/>
  <c r="N22" i="10" s="1"/>
  <c r="L19" i="10"/>
  <c r="N19" i="10" s="1"/>
  <c r="L18" i="10"/>
  <c r="N18" i="10" s="1"/>
  <c r="L17" i="10"/>
  <c r="N17" i="10" s="1"/>
  <c r="L16" i="10"/>
  <c r="N16" i="10" s="1"/>
  <c r="L15" i="10"/>
  <c r="N15" i="10" s="1"/>
  <c r="L12" i="10"/>
  <c r="N12" i="10" s="1"/>
  <c r="L11" i="10"/>
  <c r="N11" i="10" s="1"/>
  <c r="L10" i="10"/>
  <c r="N10" i="10" s="1"/>
  <c r="L9" i="10"/>
  <c r="N9" i="10" s="1"/>
  <c r="L8" i="10"/>
  <c r="L5" i="10"/>
  <c r="N5" i="10" s="1"/>
  <c r="L4" i="10"/>
  <c r="EO39" i="10"/>
  <c r="EM39" i="10"/>
  <c r="EK39" i="10"/>
  <c r="EI39" i="10"/>
  <c r="DZ39" i="10"/>
  <c r="DX39" i="10"/>
  <c r="DV39" i="10"/>
  <c r="DT39" i="10"/>
  <c r="DK39" i="10"/>
  <c r="DI39" i="10"/>
  <c r="DG39" i="10"/>
  <c r="DE39" i="10"/>
  <c r="CV39" i="10"/>
  <c r="CT39" i="10"/>
  <c r="CR39" i="10"/>
  <c r="CP39" i="10"/>
  <c r="CG39" i="10"/>
  <c r="CE39" i="10"/>
  <c r="CC39" i="10"/>
  <c r="CA39" i="10"/>
  <c r="BC39" i="10"/>
  <c r="BA39" i="10"/>
  <c r="AY39" i="10"/>
  <c r="AW39" i="10"/>
  <c r="AN39" i="10"/>
  <c r="AL39" i="10"/>
  <c r="AJ39" i="10"/>
  <c r="AH39" i="10"/>
  <c r="Y39" i="10"/>
  <c r="W39" i="10"/>
  <c r="U39" i="10"/>
  <c r="S39" i="10"/>
  <c r="J39" i="10"/>
  <c r="H39" i="10"/>
  <c r="F39" i="10"/>
  <c r="EO37" i="10"/>
  <c r="EO38" i="10" s="1"/>
  <c r="EM37" i="10"/>
  <c r="EM38" i="10" s="1"/>
  <c r="EK37" i="10"/>
  <c r="EK38" i="10" s="1"/>
  <c r="EI37" i="10"/>
  <c r="DZ37" i="10"/>
  <c r="DZ38" i="10" s="1"/>
  <c r="DX37" i="10"/>
  <c r="DX38" i="10" s="1"/>
  <c r="DV37" i="10"/>
  <c r="DV38" i="10" s="1"/>
  <c r="DT37" i="10"/>
  <c r="DK37" i="10"/>
  <c r="DK38" i="10" s="1"/>
  <c r="DI37" i="10"/>
  <c r="DI38" i="10" s="1"/>
  <c r="DG37" i="10"/>
  <c r="DG38" i="10" s="1"/>
  <c r="DE37" i="10"/>
  <c r="CV37" i="10"/>
  <c r="CV38" i="10" s="1"/>
  <c r="CT37" i="10"/>
  <c r="CT38" i="10" s="1"/>
  <c r="CR37" i="10"/>
  <c r="CR38" i="10" s="1"/>
  <c r="CP37" i="10"/>
  <c r="CG37" i="10"/>
  <c r="CG38" i="10" s="1"/>
  <c r="CE37" i="10"/>
  <c r="CE38" i="10" s="1"/>
  <c r="CC37" i="10"/>
  <c r="CC38" i="10" s="1"/>
  <c r="CA37" i="10"/>
  <c r="BC37" i="10"/>
  <c r="BC38" i="10" s="1"/>
  <c r="BA37" i="10"/>
  <c r="BA38" i="10" s="1"/>
  <c r="AY37" i="10"/>
  <c r="AY38" i="10" s="1"/>
  <c r="AW37" i="10"/>
  <c r="AN37" i="10"/>
  <c r="AN38" i="10" s="1"/>
  <c r="AL37" i="10"/>
  <c r="AL38" i="10" s="1"/>
  <c r="AJ37" i="10"/>
  <c r="AJ38" i="10" s="1"/>
  <c r="AH37" i="10"/>
  <c r="Y37" i="10"/>
  <c r="Y38" i="10" s="1"/>
  <c r="W37" i="10"/>
  <c r="W38" i="10" s="1"/>
  <c r="U37" i="10"/>
  <c r="U38" i="10" s="1"/>
  <c r="S37" i="10"/>
  <c r="J37" i="10"/>
  <c r="J38" i="10" s="1"/>
  <c r="H37" i="10"/>
  <c r="H38" i="10" s="1"/>
  <c r="F37" i="10"/>
  <c r="F38" i="10" s="1"/>
  <c r="EO36" i="10"/>
  <c r="EM36" i="10"/>
  <c r="EK36" i="10"/>
  <c r="EI36" i="10"/>
  <c r="DZ36" i="10"/>
  <c r="DX36" i="10"/>
  <c r="DV36" i="10"/>
  <c r="DT36" i="10"/>
  <c r="DK36" i="10"/>
  <c r="DI36" i="10"/>
  <c r="DG36" i="10"/>
  <c r="DE36" i="10"/>
  <c r="CV36" i="10"/>
  <c r="CT36" i="10"/>
  <c r="CR36" i="10"/>
  <c r="CP36" i="10"/>
  <c r="CG36" i="10"/>
  <c r="CE36" i="10"/>
  <c r="CC36" i="10"/>
  <c r="CA36" i="10"/>
  <c r="BC36" i="10"/>
  <c r="BA36" i="10"/>
  <c r="AY36" i="10"/>
  <c r="AW36" i="10"/>
  <c r="AN36" i="10"/>
  <c r="AL36" i="10"/>
  <c r="AJ36" i="10"/>
  <c r="AH36" i="10"/>
  <c r="Y36" i="10"/>
  <c r="W36" i="10"/>
  <c r="U36" i="10"/>
  <c r="S36" i="10"/>
  <c r="J36" i="10"/>
  <c r="H36" i="10"/>
  <c r="F36" i="10"/>
  <c r="EO35" i="10"/>
  <c r="EM35" i="10"/>
  <c r="EK35" i="10"/>
  <c r="EI35" i="10"/>
  <c r="DZ35" i="10"/>
  <c r="DX35" i="10"/>
  <c r="DV35" i="10"/>
  <c r="DT35" i="10"/>
  <c r="DK35" i="10"/>
  <c r="DI35" i="10"/>
  <c r="DG35" i="10"/>
  <c r="DE35" i="10"/>
  <c r="CV35" i="10"/>
  <c r="CT35" i="10"/>
  <c r="CR35" i="10"/>
  <c r="CP35" i="10"/>
  <c r="CG35" i="10"/>
  <c r="CE35" i="10"/>
  <c r="CC35" i="10"/>
  <c r="CA35" i="10"/>
  <c r="BC35" i="10"/>
  <c r="BA35" i="10"/>
  <c r="AY35" i="10"/>
  <c r="AW35" i="10"/>
  <c r="AN35" i="10"/>
  <c r="AL35" i="10"/>
  <c r="AJ35" i="10"/>
  <c r="AH35" i="10"/>
  <c r="Y35" i="10"/>
  <c r="W35" i="10"/>
  <c r="U35" i="10"/>
  <c r="S35" i="10"/>
  <c r="J35" i="10"/>
  <c r="H35" i="10"/>
  <c r="F35" i="10"/>
  <c r="FR34" i="10"/>
  <c r="FP34" i="10"/>
  <c r="FN34" i="10"/>
  <c r="FL34" i="10"/>
  <c r="FC34" i="10"/>
  <c r="FA34" i="10"/>
  <c r="EY34" i="10"/>
  <c r="EW34" i="10"/>
  <c r="EO34" i="10"/>
  <c r="EO40" i="10" s="1"/>
  <c r="EN34" i="10"/>
  <c r="EM34" i="10"/>
  <c r="EM40" i="10" s="1"/>
  <c r="EL34" i="10"/>
  <c r="EK34" i="10"/>
  <c r="EK40" i="10" s="1"/>
  <c r="EJ34" i="10"/>
  <c r="EI34" i="10"/>
  <c r="EI40" i="10" s="1"/>
  <c r="EH34" i="10"/>
  <c r="DZ34" i="10"/>
  <c r="DZ40" i="10" s="1"/>
  <c r="DY34" i="10"/>
  <c r="DX34" i="10"/>
  <c r="DX40" i="10" s="1"/>
  <c r="DW34" i="10"/>
  <c r="DV34" i="10"/>
  <c r="DV40" i="10" s="1"/>
  <c r="DU34" i="10"/>
  <c r="DT34" i="10"/>
  <c r="DT40" i="10" s="1"/>
  <c r="DS34" i="10"/>
  <c r="DK34" i="10"/>
  <c r="DK40" i="10" s="1"/>
  <c r="DJ34" i="10"/>
  <c r="DI34" i="10"/>
  <c r="DI40" i="10" s="1"/>
  <c r="DH34" i="10"/>
  <c r="DG34" i="10"/>
  <c r="DG40" i="10" s="1"/>
  <c r="DF34" i="10"/>
  <c r="DE34" i="10"/>
  <c r="DE40" i="10" s="1"/>
  <c r="DD34" i="10"/>
  <c r="CV34" i="10"/>
  <c r="CV40" i="10" s="1"/>
  <c r="CU34" i="10"/>
  <c r="CT34" i="10"/>
  <c r="CT40" i="10" s="1"/>
  <c r="CS34" i="10"/>
  <c r="CR34" i="10"/>
  <c r="CR40" i="10" s="1"/>
  <c r="CQ34" i="10"/>
  <c r="CP34" i="10"/>
  <c r="CP40" i="10" s="1"/>
  <c r="CO34" i="10"/>
  <c r="CG34" i="10"/>
  <c r="CG40" i="10" s="1"/>
  <c r="CF34" i="10"/>
  <c r="CE34" i="10"/>
  <c r="CE40" i="10" s="1"/>
  <c r="CD34" i="10"/>
  <c r="CC34" i="10"/>
  <c r="CC40" i="10" s="1"/>
  <c r="CB34" i="10"/>
  <c r="CA34" i="10"/>
  <c r="CA40" i="10" s="1"/>
  <c r="BZ34" i="10"/>
  <c r="BQ34" i="10"/>
  <c r="BO34" i="10"/>
  <c r="BM34" i="10"/>
  <c r="BK34" i="10"/>
  <c r="BC34" i="10"/>
  <c r="BC40" i="10" s="1"/>
  <c r="BB34" i="10"/>
  <c r="BA34" i="10"/>
  <c r="BA40" i="10" s="1"/>
  <c r="AZ34" i="10"/>
  <c r="AY34" i="10"/>
  <c r="AY40" i="10" s="1"/>
  <c r="AX34" i="10"/>
  <c r="AW34" i="10"/>
  <c r="AW40" i="10" s="1"/>
  <c r="AV34" i="10"/>
  <c r="AN34" i="10"/>
  <c r="AN40" i="10" s="1"/>
  <c r="AM34" i="10"/>
  <c r="AL34" i="10"/>
  <c r="AL40" i="10" s="1"/>
  <c r="AK34" i="10"/>
  <c r="AJ34" i="10"/>
  <c r="AJ40" i="10" s="1"/>
  <c r="AI34" i="10"/>
  <c r="AH34" i="10"/>
  <c r="AH40" i="10" s="1"/>
  <c r="AG34" i="10"/>
  <c r="Y34" i="10"/>
  <c r="Y40" i="10" s="1"/>
  <c r="X34" i="10"/>
  <c r="W34" i="10"/>
  <c r="W40" i="10" s="1"/>
  <c r="V34" i="10"/>
  <c r="U34" i="10"/>
  <c r="U40" i="10" s="1"/>
  <c r="T34" i="10"/>
  <c r="S34" i="10"/>
  <c r="S40" i="10" s="1"/>
  <c r="R34" i="10"/>
  <c r="J34" i="10"/>
  <c r="J40" i="10" s="1"/>
  <c r="I34" i="10"/>
  <c r="H34" i="10"/>
  <c r="H40" i="10" s="1"/>
  <c r="G34" i="10"/>
  <c r="F34" i="10"/>
  <c r="F40" i="10" s="1"/>
  <c r="E34" i="10"/>
  <c r="C34" i="10"/>
  <c r="FW33" i="10"/>
  <c r="FV33" i="10"/>
  <c r="FG33" i="10"/>
  <c r="ER33" i="10"/>
  <c r="EC33" i="10"/>
  <c r="DN33" i="10"/>
  <c r="CY33" i="10"/>
  <c r="CJ33" i="10"/>
  <c r="BU33" i="10"/>
  <c r="BF33" i="10"/>
  <c r="AQ33" i="10"/>
  <c r="AB33" i="10"/>
  <c r="M33" i="10"/>
  <c r="FW32" i="10"/>
  <c r="FV32" i="10"/>
  <c r="FG32" i="10"/>
  <c r="ER32" i="10"/>
  <c r="EC32" i="10"/>
  <c r="DN32" i="10"/>
  <c r="CY32" i="10"/>
  <c r="CJ32" i="10"/>
  <c r="BU32" i="10"/>
  <c r="BF32" i="10"/>
  <c r="AQ32" i="10"/>
  <c r="AB32" i="10"/>
  <c r="M32" i="10"/>
  <c r="FW31" i="10"/>
  <c r="FV31" i="10"/>
  <c r="FG31" i="10"/>
  <c r="ER31" i="10"/>
  <c r="EC31" i="10"/>
  <c r="DN31" i="10"/>
  <c r="CY31" i="10"/>
  <c r="CJ31" i="10"/>
  <c r="BU31" i="10"/>
  <c r="BR31" i="10"/>
  <c r="BP31" i="10"/>
  <c r="BN31" i="10"/>
  <c r="BL31" i="10"/>
  <c r="BF31" i="10"/>
  <c r="AQ31" i="10"/>
  <c r="AB31" i="10"/>
  <c r="M31" i="10"/>
  <c r="FW30" i="10"/>
  <c r="FV30" i="10"/>
  <c r="FG30" i="10"/>
  <c r="ER30" i="10"/>
  <c r="EC30" i="10"/>
  <c r="DN30" i="10"/>
  <c r="CY30" i="10"/>
  <c r="CJ30" i="10"/>
  <c r="BU30" i="10"/>
  <c r="BF30" i="10"/>
  <c r="AQ30" i="10"/>
  <c r="AB30" i="10"/>
  <c r="M30" i="10"/>
  <c r="FW29" i="10"/>
  <c r="FV29" i="10"/>
  <c r="FG29" i="10"/>
  <c r="ER29" i="10"/>
  <c r="EC29" i="10"/>
  <c r="DN29" i="10"/>
  <c r="CY29" i="10"/>
  <c r="CJ29" i="10"/>
  <c r="BU29" i="10"/>
  <c r="BP29" i="10"/>
  <c r="BL29" i="10"/>
  <c r="BF29" i="10"/>
  <c r="AQ29" i="10"/>
  <c r="AB29" i="10"/>
  <c r="M29" i="10"/>
  <c r="FW28" i="10"/>
  <c r="FV28" i="10"/>
  <c r="FG28" i="10"/>
  <c r="EZ28" i="10"/>
  <c r="EX28" i="10"/>
  <c r="ER28" i="10"/>
  <c r="EC28" i="10"/>
  <c r="DN28" i="10"/>
  <c r="CY28" i="10"/>
  <c r="CJ28" i="10"/>
  <c r="BU28" i="10"/>
  <c r="BF28" i="10"/>
  <c r="AQ28" i="10"/>
  <c r="AB28" i="10"/>
  <c r="M28" i="10"/>
  <c r="FW27" i="10"/>
  <c r="FV27" i="10"/>
  <c r="FG27" i="10"/>
  <c r="FD27" i="10"/>
  <c r="FB27" i="10"/>
  <c r="EZ27" i="10"/>
  <c r="EX27" i="10"/>
  <c r="FH27" i="10" s="1"/>
  <c r="EC27" i="10"/>
  <c r="DN27" i="10"/>
  <c r="CY27" i="10"/>
  <c r="CJ27" i="10"/>
  <c r="BU27" i="10"/>
  <c r="BL27" i="10"/>
  <c r="BF27" i="10"/>
  <c r="AQ27" i="10"/>
  <c r="AB27" i="10"/>
  <c r="M27" i="10"/>
  <c r="FW26" i="10"/>
  <c r="FV26" i="10"/>
  <c r="FG26" i="10"/>
  <c r="EX26" i="10"/>
  <c r="FH26" i="10" s="1"/>
  <c r="EC26" i="10"/>
  <c r="DN26" i="10"/>
  <c r="CY26" i="10"/>
  <c r="CJ26" i="10"/>
  <c r="BU26" i="10"/>
  <c r="BF26" i="10"/>
  <c r="AQ26" i="10"/>
  <c r="AB26" i="10"/>
  <c r="M26" i="10"/>
  <c r="FV25" i="10"/>
  <c r="FW25" i="10"/>
  <c r="FG25" i="10"/>
  <c r="FB25" i="10"/>
  <c r="EZ25" i="10"/>
  <c r="ER25" i="10"/>
  <c r="EC25" i="10"/>
  <c r="DN25" i="10"/>
  <c r="CY25" i="10"/>
  <c r="CJ25" i="10"/>
  <c r="BU25" i="10"/>
  <c r="BF25" i="10"/>
  <c r="AQ25" i="10"/>
  <c r="AB25" i="10"/>
  <c r="M25" i="10"/>
  <c r="FV24" i="10"/>
  <c r="FG24" i="10"/>
  <c r="ER24" i="10"/>
  <c r="EC24" i="10"/>
  <c r="DN24" i="10"/>
  <c r="CY24" i="10"/>
  <c r="CJ24" i="10"/>
  <c r="BU24" i="10"/>
  <c r="BP24" i="10"/>
  <c r="BN24" i="10"/>
  <c r="BL24" i="10"/>
  <c r="BV24" i="10" s="1"/>
  <c r="BF24" i="10"/>
  <c r="AQ24" i="10"/>
  <c r="AB24" i="10"/>
  <c r="M24" i="10"/>
  <c r="FW23" i="10"/>
  <c r="FV23" i="10"/>
  <c r="FG23" i="10"/>
  <c r="ER23" i="10"/>
  <c r="EC23" i="10"/>
  <c r="DN23" i="10"/>
  <c r="CY23" i="10"/>
  <c r="CJ23" i="10"/>
  <c r="BU23" i="10"/>
  <c r="BR23" i="10"/>
  <c r="BV23" i="10" s="1"/>
  <c r="BF23" i="10"/>
  <c r="AQ23" i="10"/>
  <c r="AB23" i="10"/>
  <c r="M23" i="10"/>
  <c r="FW22" i="10"/>
  <c r="FV22" i="10"/>
  <c r="FG22" i="10"/>
  <c r="FB22" i="10"/>
  <c r="EX22" i="10"/>
  <c r="FH22" i="10" s="1"/>
  <c r="ER22" i="10"/>
  <c r="EC22" i="10"/>
  <c r="DN22" i="10"/>
  <c r="CY22" i="10"/>
  <c r="CJ22" i="10"/>
  <c r="BU22" i="10"/>
  <c r="BF22" i="10"/>
  <c r="AQ22" i="10"/>
  <c r="AB22" i="10"/>
  <c r="M22" i="10"/>
  <c r="FW21" i="10"/>
  <c r="FV21" i="10"/>
  <c r="FG21" i="10"/>
  <c r="FD21" i="10"/>
  <c r="FB21" i="10"/>
  <c r="EZ21" i="10"/>
  <c r="EX21" i="10"/>
  <c r="FH21" i="10" s="1"/>
  <c r="ER21" i="10"/>
  <c r="EC21" i="10"/>
  <c r="DN21" i="10"/>
  <c r="CY21" i="10"/>
  <c r="CJ21" i="10"/>
  <c r="BU21" i="10"/>
  <c r="BN21" i="10"/>
  <c r="BV21" i="10" s="1"/>
  <c r="BF21" i="10"/>
  <c r="AQ21" i="10"/>
  <c r="AB21" i="10"/>
  <c r="M21" i="10"/>
  <c r="FV20" i="10"/>
  <c r="FW20" i="10"/>
  <c r="FG20" i="10"/>
  <c r="EZ20" i="10"/>
  <c r="EX20" i="10"/>
  <c r="FH20" i="10" s="1"/>
  <c r="EC20" i="10"/>
  <c r="DN20" i="10"/>
  <c r="CY20" i="10"/>
  <c r="CJ20" i="10"/>
  <c r="BU20" i="10"/>
  <c r="BF20" i="10"/>
  <c r="AQ20" i="10"/>
  <c r="AB20" i="10"/>
  <c r="M20" i="10"/>
  <c r="FV19" i="10"/>
  <c r="FW19" i="10"/>
  <c r="FG19" i="10"/>
  <c r="FB19" i="10"/>
  <c r="EC19" i="10"/>
  <c r="DN19" i="10"/>
  <c r="CY19" i="10"/>
  <c r="CJ19" i="10"/>
  <c r="BU19" i="10"/>
  <c r="BF19" i="10"/>
  <c r="AQ19" i="10"/>
  <c r="AB19" i="10"/>
  <c r="M19" i="10"/>
  <c r="FV18" i="10"/>
  <c r="FW18" i="10"/>
  <c r="FG18" i="10"/>
  <c r="ER18" i="10"/>
  <c r="EC18" i="10"/>
  <c r="DN18" i="10"/>
  <c r="CY18" i="10"/>
  <c r="CJ18" i="10"/>
  <c r="BU18" i="10"/>
  <c r="BF18" i="10"/>
  <c r="AQ18" i="10"/>
  <c r="AB18" i="10"/>
  <c r="M18" i="10"/>
  <c r="FW17" i="10"/>
  <c r="FV17" i="10"/>
  <c r="FG17" i="10"/>
  <c r="ER17" i="10"/>
  <c r="EC17" i="10"/>
  <c r="DN17" i="10"/>
  <c r="CY17" i="10"/>
  <c r="CJ17" i="10"/>
  <c r="BU17" i="10"/>
  <c r="BR17" i="10"/>
  <c r="BN17" i="10"/>
  <c r="BF17" i="10"/>
  <c r="AQ17" i="10"/>
  <c r="AB17" i="10"/>
  <c r="M17" i="10"/>
  <c r="FV16" i="10"/>
  <c r="FW16" i="10"/>
  <c r="FG16" i="10"/>
  <c r="ER16" i="10"/>
  <c r="EC16" i="10"/>
  <c r="DN16" i="10"/>
  <c r="CY16" i="10"/>
  <c r="CJ16" i="10"/>
  <c r="BU16" i="10"/>
  <c r="BF16" i="10"/>
  <c r="AQ16" i="10"/>
  <c r="AB16" i="10"/>
  <c r="M16" i="10"/>
  <c r="FW15" i="10"/>
  <c r="FV15" i="10"/>
  <c r="FG15" i="10"/>
  <c r="FB15" i="10"/>
  <c r="EZ15" i="10"/>
  <c r="EX15" i="10"/>
  <c r="ER15" i="10"/>
  <c r="EC15" i="10"/>
  <c r="DN15" i="10"/>
  <c r="CY15" i="10"/>
  <c r="CJ15" i="10"/>
  <c r="BU15" i="10"/>
  <c r="BN15" i="10"/>
  <c r="BL15" i="10"/>
  <c r="BF15" i="10"/>
  <c r="AQ15" i="10"/>
  <c r="AB15" i="10"/>
  <c r="M15" i="10"/>
  <c r="FW14" i="10"/>
  <c r="FV14" i="10"/>
  <c r="FG14" i="10"/>
  <c r="FD14" i="10"/>
  <c r="FB14" i="10"/>
  <c r="EZ14" i="10"/>
  <c r="FH14" i="10" s="1"/>
  <c r="EC14" i="10"/>
  <c r="DN14" i="10"/>
  <c r="CY14" i="10"/>
  <c r="CJ14" i="10"/>
  <c r="BU14" i="10"/>
  <c r="BR14" i="10"/>
  <c r="BP14" i="10"/>
  <c r="BF14" i="10"/>
  <c r="AQ14" i="10"/>
  <c r="AB14" i="10"/>
  <c r="M14" i="10"/>
  <c r="FV13" i="10"/>
  <c r="FW13" i="10"/>
  <c r="FG13" i="10"/>
  <c r="FD13" i="10"/>
  <c r="FH13" i="10" s="1"/>
  <c r="EC13" i="10"/>
  <c r="DN13" i="10"/>
  <c r="CY13" i="10"/>
  <c r="CJ13" i="10"/>
  <c r="BU13" i="10"/>
  <c r="BF13" i="10"/>
  <c r="AQ13" i="10"/>
  <c r="AB13" i="10"/>
  <c r="M13" i="10"/>
  <c r="FW12" i="10"/>
  <c r="FV12" i="10"/>
  <c r="FG12" i="10"/>
  <c r="FB12" i="10"/>
  <c r="EZ12" i="10"/>
  <c r="EX12" i="10"/>
  <c r="EC12" i="10"/>
  <c r="DN12" i="10"/>
  <c r="CY12" i="10"/>
  <c r="CJ12" i="10"/>
  <c r="BU12" i="10"/>
  <c r="BF12" i="10"/>
  <c r="AQ12" i="10"/>
  <c r="AB12" i="10"/>
  <c r="M12" i="10"/>
  <c r="FV11" i="10"/>
  <c r="FW11" i="10"/>
  <c r="FG11" i="10"/>
  <c r="EZ11" i="10"/>
  <c r="EX11" i="10"/>
  <c r="ER11" i="10"/>
  <c r="EC11" i="10"/>
  <c r="DN11" i="10"/>
  <c r="CY11" i="10"/>
  <c r="CJ11" i="10"/>
  <c r="BU11" i="10"/>
  <c r="BF11" i="10"/>
  <c r="AQ11" i="10"/>
  <c r="AB11" i="10"/>
  <c r="M11" i="10"/>
  <c r="FV10" i="10"/>
  <c r="FW10" i="10"/>
  <c r="FG10" i="10"/>
  <c r="ER10" i="10"/>
  <c r="EC10" i="10"/>
  <c r="DN10" i="10"/>
  <c r="CY10" i="10"/>
  <c r="CJ10" i="10"/>
  <c r="BU10" i="10"/>
  <c r="BL10" i="10"/>
  <c r="BV10" i="10" s="1"/>
  <c r="BF10" i="10"/>
  <c r="AQ10" i="10"/>
  <c r="AB10" i="10"/>
  <c r="M10" i="10"/>
  <c r="FV9" i="10"/>
  <c r="FW9" i="10"/>
  <c r="FG9" i="10"/>
  <c r="ER9" i="10"/>
  <c r="EC9" i="10"/>
  <c r="DN9" i="10"/>
  <c r="CY9" i="10"/>
  <c r="CJ9" i="10"/>
  <c r="BU9" i="10"/>
  <c r="BN9" i="10"/>
  <c r="BV9" i="10" s="1"/>
  <c r="BF9" i="10"/>
  <c r="AQ9" i="10"/>
  <c r="AB9" i="10"/>
  <c r="M9" i="10"/>
  <c r="FW8" i="10"/>
  <c r="FV8" i="10"/>
  <c r="FG8" i="10"/>
  <c r="EX8" i="10"/>
  <c r="FH8" i="10" s="1"/>
  <c r="ER8" i="10"/>
  <c r="EC8" i="10"/>
  <c r="DN8" i="10"/>
  <c r="CY8" i="10"/>
  <c r="CJ8" i="10"/>
  <c r="BU8" i="10"/>
  <c r="BP8" i="10"/>
  <c r="BV8" i="10" s="1"/>
  <c r="BF8" i="10"/>
  <c r="AQ8" i="10"/>
  <c r="AB8" i="10"/>
  <c r="M8" i="10"/>
  <c r="D8" i="10"/>
  <c r="N8" i="10" s="1"/>
  <c r="FW7" i="10"/>
  <c r="FV7" i="10"/>
  <c r="FG7" i="10"/>
  <c r="EX7" i="10"/>
  <c r="ER7" i="10"/>
  <c r="EC7" i="10"/>
  <c r="DN7" i="10"/>
  <c r="CY7" i="10"/>
  <c r="CJ7" i="10"/>
  <c r="BU7" i="10"/>
  <c r="BP7" i="10"/>
  <c r="BF7" i="10"/>
  <c r="AQ7" i="10"/>
  <c r="AB7" i="10"/>
  <c r="M7" i="10"/>
  <c r="FV6" i="10"/>
  <c r="FG6" i="10"/>
  <c r="FD6" i="10"/>
  <c r="EC6" i="10"/>
  <c r="DN6" i="10"/>
  <c r="CY6" i="10"/>
  <c r="CJ6" i="10"/>
  <c r="BU6" i="10"/>
  <c r="BF6" i="10"/>
  <c r="AQ6" i="10"/>
  <c r="AB6" i="10"/>
  <c r="M6" i="10"/>
  <c r="FV5" i="10"/>
  <c r="FW5" i="10"/>
  <c r="FG5" i="10"/>
  <c r="EX5" i="10"/>
  <c r="FH5" i="10" s="1"/>
  <c r="EC5" i="10"/>
  <c r="DN5" i="10"/>
  <c r="CY5" i="10"/>
  <c r="CJ5" i="10"/>
  <c r="BU5" i="10"/>
  <c r="BF5" i="10"/>
  <c r="AQ5" i="10"/>
  <c r="AB5" i="10"/>
  <c r="M5" i="10"/>
  <c r="FV4" i="10"/>
  <c r="FG4" i="10"/>
  <c r="FD4" i="10"/>
  <c r="EZ4" i="10"/>
  <c r="ER4" i="10"/>
  <c r="EC4" i="10"/>
  <c r="DN4" i="10"/>
  <c r="CY4" i="10"/>
  <c r="CJ4" i="10"/>
  <c r="BU4" i="10"/>
  <c r="BF4" i="10"/>
  <c r="AQ4" i="10"/>
  <c r="AB4" i="10"/>
  <c r="M4" i="10"/>
  <c r="FV3" i="10"/>
  <c r="FG3" i="10"/>
  <c r="ER3" i="10"/>
  <c r="EC3" i="10"/>
  <c r="DN3" i="10"/>
  <c r="CY3" i="10"/>
  <c r="CJ3" i="10"/>
  <c r="BU3" i="10"/>
  <c r="BN3" i="10"/>
  <c r="BV3" i="10" s="1"/>
  <c r="BF3" i="10"/>
  <c r="AQ3" i="10"/>
  <c r="AB3" i="10"/>
  <c r="N3" i="10"/>
  <c r="O3" i="10" s="1"/>
  <c r="M3" i="10"/>
  <c r="CI37" i="10" l="1"/>
  <c r="CI38" i="10" s="1"/>
  <c r="CK5" i="10"/>
  <c r="BF34" i="10"/>
  <c r="BV31" i="10"/>
  <c r="EQ36" i="10"/>
  <c r="ES3" i="10"/>
  <c r="ES35" i="10" s="1"/>
  <c r="EI38" i="10"/>
  <c r="ES37" i="10"/>
  <c r="BE37" i="10"/>
  <c r="BE38" i="10" s="1"/>
  <c r="BG3" i="10"/>
  <c r="BG39" i="10" s="1"/>
  <c r="EB37" i="10"/>
  <c r="EB38" i="10" s="1"/>
  <c r="ED3" i="10"/>
  <c r="EQ37" i="10"/>
  <c r="EQ38" i="10" s="1"/>
  <c r="ES4" i="10"/>
  <c r="AH38" i="10"/>
  <c r="AR38" i="10" s="1"/>
  <c r="AR37" i="10"/>
  <c r="DE38" i="10"/>
  <c r="AP37" i="10"/>
  <c r="AP38" i="10" s="1"/>
  <c r="AR4" i="10"/>
  <c r="BV14" i="10"/>
  <c r="BV17" i="10"/>
  <c r="FH28" i="10"/>
  <c r="S38" i="10"/>
  <c r="AW38" i="10"/>
  <c r="BG38" i="10" s="1"/>
  <c r="BG37" i="10"/>
  <c r="CP38" i="10"/>
  <c r="DT38" i="10"/>
  <c r="ED38" i="10" s="1"/>
  <c r="ED37" i="10"/>
  <c r="AP36" i="10"/>
  <c r="AR5" i="10"/>
  <c r="DM37" i="10"/>
  <c r="DM38" i="10" s="1"/>
  <c r="DO5" i="10"/>
  <c r="CA38" i="10"/>
  <c r="CK38" i="10" s="1"/>
  <c r="CK37" i="10"/>
  <c r="FH4" i="10"/>
  <c r="FH35" i="10" s="1"/>
  <c r="FH7" i="10"/>
  <c r="FH12" i="10"/>
  <c r="BV15" i="10"/>
  <c r="FH15" i="10"/>
  <c r="FH19" i="10"/>
  <c r="BV27" i="10"/>
  <c r="BV29" i="10"/>
  <c r="CX37" i="10"/>
  <c r="CX38" i="10" s="1"/>
  <c r="CZ3" i="10"/>
  <c r="AA37" i="10"/>
  <c r="AA38" i="10" s="1"/>
  <c r="AC5" i="10"/>
  <c r="CI36" i="10"/>
  <c r="CK3" i="10"/>
  <c r="CX36" i="10"/>
  <c r="CZ4" i="10"/>
  <c r="FU39" i="10"/>
  <c r="BV7" i="10"/>
  <c r="AB34" i="10"/>
  <c r="FD34" i="10"/>
  <c r="FD40" i="10" s="1"/>
  <c r="FH6" i="10"/>
  <c r="FH11" i="10"/>
  <c r="FH25" i="10"/>
  <c r="L37" i="10"/>
  <c r="L38" i="10" s="1"/>
  <c r="N4" i="10"/>
  <c r="N36" i="10" s="1"/>
  <c r="DM39" i="10"/>
  <c r="DO8" i="10"/>
  <c r="DO34" i="10" s="1"/>
  <c r="DO40" i="10" s="1"/>
  <c r="FF37" i="10"/>
  <c r="FF38" i="10" s="1"/>
  <c r="FU37" i="10"/>
  <c r="FU38" i="10" s="1"/>
  <c r="EX41" i="11"/>
  <c r="FH38" i="11"/>
  <c r="FH41" i="11" s="1"/>
  <c r="CA41" i="11"/>
  <c r="CK38" i="11"/>
  <c r="CK41" i="11" s="1"/>
  <c r="S41" i="11"/>
  <c r="AC38" i="11"/>
  <c r="AC41" i="11" s="1"/>
  <c r="BL41" i="11"/>
  <c r="BV38" i="11"/>
  <c r="BV41" i="11" s="1"/>
  <c r="CP41" i="11"/>
  <c r="CZ38" i="11"/>
  <c r="CZ41" i="11" s="1"/>
  <c r="AW41" i="11"/>
  <c r="BG38" i="11"/>
  <c r="BG41" i="11" s="1"/>
  <c r="DE41" i="11"/>
  <c r="DO38" i="11"/>
  <c r="DO41" i="11" s="1"/>
  <c r="FM41" i="11"/>
  <c r="FW38" i="11"/>
  <c r="FW41" i="11" s="1"/>
  <c r="DT41" i="11"/>
  <c r="ED38" i="11"/>
  <c r="ED41" i="11" s="1"/>
  <c r="EI41" i="11"/>
  <c r="ES38" i="11"/>
  <c r="ES41" i="11" s="1"/>
  <c r="AH41" i="11"/>
  <c r="AR38" i="11"/>
  <c r="AR41" i="11" s="1"/>
  <c r="FU34" i="10"/>
  <c r="FU40" i="10" s="1"/>
  <c r="FU35" i="10"/>
  <c r="FU41" i="10" s="1"/>
  <c r="FF34" i="10"/>
  <c r="FF40" i="10" s="1"/>
  <c r="FF35" i="10"/>
  <c r="FF41" i="10" s="1"/>
  <c r="FF39" i="10"/>
  <c r="EQ41" i="10"/>
  <c r="EQ34" i="10"/>
  <c r="EQ40" i="10" s="1"/>
  <c r="EQ35" i="10"/>
  <c r="EQ39" i="10"/>
  <c r="EB41" i="10"/>
  <c r="EB36" i="10"/>
  <c r="EB34" i="10"/>
  <c r="EB40" i="10" s="1"/>
  <c r="EB35" i="10"/>
  <c r="EB39" i="10"/>
  <c r="DM36" i="10"/>
  <c r="DM34" i="10"/>
  <c r="DM40" i="10" s="1"/>
  <c r="DM35" i="10"/>
  <c r="CX34" i="10"/>
  <c r="CX40" i="10" s="1"/>
  <c r="CX35" i="10"/>
  <c r="CX39" i="10"/>
  <c r="CI34" i="10"/>
  <c r="CI40" i="10" s="1"/>
  <c r="CI35" i="10"/>
  <c r="CI41" i="10" s="1"/>
  <c r="CI39" i="10"/>
  <c r="BT34" i="10"/>
  <c r="BT40" i="10" s="1"/>
  <c r="BT37" i="10"/>
  <c r="BT38" i="10" s="1"/>
  <c r="BT35" i="10"/>
  <c r="BT39" i="10"/>
  <c r="BE34" i="10"/>
  <c r="BE40" i="10" s="1"/>
  <c r="BE35" i="10"/>
  <c r="BE39" i="10"/>
  <c r="BE36" i="10"/>
  <c r="AP34" i="10"/>
  <c r="AP40" i="10" s="1"/>
  <c r="AP35" i="10"/>
  <c r="AP41" i="10" s="1"/>
  <c r="AP39" i="10"/>
  <c r="AA34" i="10"/>
  <c r="AA40" i="10" s="1"/>
  <c r="AA35" i="10"/>
  <c r="AA39" i="10"/>
  <c r="AA36" i="10"/>
  <c r="AA41" i="10" s="1"/>
  <c r="L34" i="10"/>
  <c r="L40" i="10" s="1"/>
  <c r="L35" i="10"/>
  <c r="L39" i="10"/>
  <c r="L36" i="10"/>
  <c r="AQ34" i="10"/>
  <c r="BU34" i="10"/>
  <c r="CY34" i="10"/>
  <c r="EC34" i="10"/>
  <c r="FW4" i="10"/>
  <c r="FS34" i="10"/>
  <c r="FS40" i="10" s="1"/>
  <c r="FO34" i="10"/>
  <c r="FO40" i="10" s="1"/>
  <c r="J41" i="10"/>
  <c r="Y41" i="10"/>
  <c r="AN41" i="10"/>
  <c r="BC41" i="10"/>
  <c r="CG41" i="10"/>
  <c r="CV41" i="10"/>
  <c r="DK41" i="10"/>
  <c r="DZ41" i="10"/>
  <c r="EO41" i="10"/>
  <c r="DN34" i="10"/>
  <c r="U41" i="10"/>
  <c r="AJ41" i="10"/>
  <c r="AY41" i="10"/>
  <c r="CC41" i="10"/>
  <c r="CR41" i="10"/>
  <c r="DG41" i="10"/>
  <c r="DV41" i="10"/>
  <c r="EK41" i="10"/>
  <c r="FW24" i="10"/>
  <c r="H41" i="10"/>
  <c r="W41" i="10"/>
  <c r="AL41" i="10"/>
  <c r="BA41" i="10"/>
  <c r="CE41" i="10"/>
  <c r="CT41" i="10"/>
  <c r="DI41" i="10"/>
  <c r="DX41" i="10"/>
  <c r="EM41" i="10"/>
  <c r="O4" i="10"/>
  <c r="O5" i="10" s="1"/>
  <c r="O6" i="10" s="1"/>
  <c r="O7" i="10" s="1"/>
  <c r="O8" i="10" s="1"/>
  <c r="O9" i="10" s="1"/>
  <c r="O10" i="10" s="1"/>
  <c r="O11" i="10" s="1"/>
  <c r="O12" i="10" s="1"/>
  <c r="O13" i="10" s="1"/>
  <c r="O14" i="10" s="1"/>
  <c r="O15" i="10" s="1"/>
  <c r="O16" i="10" s="1"/>
  <c r="O17" i="10" s="1"/>
  <c r="O18" i="10" s="1"/>
  <c r="O19" i="10" s="1"/>
  <c r="O20" i="10" s="1"/>
  <c r="O21" i="10" s="1"/>
  <c r="O22" i="10" s="1"/>
  <c r="O23" i="10" s="1"/>
  <c r="O24" i="10" s="1"/>
  <c r="O25" i="10" s="1"/>
  <c r="O26" i="10" s="1"/>
  <c r="O27" i="10" s="1"/>
  <c r="O28" i="10" s="1"/>
  <c r="O29" i="10" s="1"/>
  <c r="O30" i="10" s="1"/>
  <c r="O31" i="10" s="1"/>
  <c r="O32" i="10" s="1"/>
  <c r="O33" i="10" s="1"/>
  <c r="AD2" i="10" s="1"/>
  <c r="AD3" i="10" s="1"/>
  <c r="AD4" i="10" s="1"/>
  <c r="AD5" i="10" s="1"/>
  <c r="AD6" i="10" s="1"/>
  <c r="AD7" i="10" s="1"/>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S2" i="10" s="1"/>
  <c r="AS3" i="10" s="1"/>
  <c r="AS4" i="10" s="1"/>
  <c r="AS5" i="10" s="1"/>
  <c r="AS6" i="10" s="1"/>
  <c r="AS7" i="10" s="1"/>
  <c r="AS8" i="10" s="1"/>
  <c r="AS9" i="10" s="1"/>
  <c r="AS10" i="10" s="1"/>
  <c r="AS11" i="10" s="1"/>
  <c r="AS12" i="10" s="1"/>
  <c r="AS13" i="10" s="1"/>
  <c r="AS14" i="10" s="1"/>
  <c r="AS15" i="10" s="1"/>
  <c r="AS16" i="10" s="1"/>
  <c r="AS17" i="10" s="1"/>
  <c r="AS18" i="10" s="1"/>
  <c r="AS19" i="10" s="1"/>
  <c r="AS20" i="10" s="1"/>
  <c r="AS21" i="10" s="1"/>
  <c r="AS22" i="10" s="1"/>
  <c r="AS23" i="10" s="1"/>
  <c r="AS24" i="10" s="1"/>
  <c r="AS25" i="10" s="1"/>
  <c r="AS26" i="10" s="1"/>
  <c r="AS27" i="10" s="1"/>
  <c r="AS28" i="10" s="1"/>
  <c r="AS29" i="10" s="1"/>
  <c r="AS30" i="10" s="1"/>
  <c r="AS31" i="10" s="1"/>
  <c r="AS32" i="10" s="1"/>
  <c r="AS33" i="10" s="1"/>
  <c r="BH2" i="10" s="1"/>
  <c r="BH3" i="10" s="1"/>
  <c r="BH4" i="10" s="1"/>
  <c r="BH5" i="10" s="1"/>
  <c r="BH6" i="10" s="1"/>
  <c r="BH7" i="10" s="1"/>
  <c r="BH8" i="10" s="1"/>
  <c r="BH9" i="10" s="1"/>
  <c r="BH10" i="10" s="1"/>
  <c r="BH11" i="10" s="1"/>
  <c r="BH12" i="10" s="1"/>
  <c r="BH13" i="10" s="1"/>
  <c r="BH14" i="10" s="1"/>
  <c r="BH15" i="10" s="1"/>
  <c r="BH16" i="10" s="1"/>
  <c r="BH17" i="10" s="1"/>
  <c r="BH18" i="10" s="1"/>
  <c r="BH19" i="10" s="1"/>
  <c r="BH20" i="10" s="1"/>
  <c r="BH21" i="10" s="1"/>
  <c r="BH22" i="10" s="1"/>
  <c r="BH23" i="10" s="1"/>
  <c r="BH24" i="10" s="1"/>
  <c r="BH25" i="10" s="1"/>
  <c r="BH26" i="10" s="1"/>
  <c r="BH27" i="10" s="1"/>
  <c r="BH28" i="10" s="1"/>
  <c r="BH29" i="10" s="1"/>
  <c r="BH30" i="10" s="1"/>
  <c r="BH31" i="10" s="1"/>
  <c r="BH32" i="10" s="1"/>
  <c r="BH33" i="10" s="1"/>
  <c r="BW2" i="10" s="1"/>
  <c r="BW3" i="10" s="1"/>
  <c r="BW4" i="10" s="1"/>
  <c r="BW5" i="10" s="1"/>
  <c r="BW6" i="10" s="1"/>
  <c r="BW7" i="10" s="1"/>
  <c r="BW8" i="10" s="1"/>
  <c r="BW9" i="10" s="1"/>
  <c r="CK39" i="10"/>
  <c r="CK36" i="10"/>
  <c r="CK35" i="10"/>
  <c r="CK34" i="10"/>
  <c r="CK40" i="10" s="1"/>
  <c r="FS39" i="10"/>
  <c r="FS37" i="10"/>
  <c r="FS38" i="10" s="1"/>
  <c r="FS36" i="10"/>
  <c r="FS35" i="10"/>
  <c r="EX34" i="10"/>
  <c r="EX40" i="10" s="1"/>
  <c r="EX39" i="10"/>
  <c r="EX37" i="10"/>
  <c r="EX36" i="10"/>
  <c r="EX35" i="10"/>
  <c r="ED34" i="10"/>
  <c r="ED40" i="10" s="1"/>
  <c r="ED39" i="10"/>
  <c r="ED36" i="10"/>
  <c r="ED35" i="10"/>
  <c r="FM39" i="10"/>
  <c r="FM37" i="10"/>
  <c r="FM36" i="10"/>
  <c r="FM35" i="10"/>
  <c r="FM34" i="10"/>
  <c r="FM40" i="10" s="1"/>
  <c r="EZ39" i="10"/>
  <c r="EZ37" i="10"/>
  <c r="EZ38" i="10" s="1"/>
  <c r="EZ36" i="10"/>
  <c r="EZ35" i="10"/>
  <c r="FW6" i="10"/>
  <c r="D39" i="10"/>
  <c r="D37" i="10"/>
  <c r="D36" i="10"/>
  <c r="D35" i="10"/>
  <c r="D34" i="10"/>
  <c r="D40" i="10" s="1"/>
  <c r="M34" i="10"/>
  <c r="AC34" i="10"/>
  <c r="AC40" i="10" s="1"/>
  <c r="AC39" i="10"/>
  <c r="AC36" i="10"/>
  <c r="AC35" i="10"/>
  <c r="BN34" i="10"/>
  <c r="BN40" i="10" s="1"/>
  <c r="BN39" i="10"/>
  <c r="BN37" i="10"/>
  <c r="BN38" i="10" s="1"/>
  <c r="BN41" i="10" s="1"/>
  <c r="BN36" i="10"/>
  <c r="BN35" i="10"/>
  <c r="CZ34" i="10"/>
  <c r="CZ40" i="10" s="1"/>
  <c r="CZ39" i="10"/>
  <c r="CZ36" i="10"/>
  <c r="CZ35" i="10"/>
  <c r="ER34" i="10"/>
  <c r="FQ39" i="10"/>
  <c r="FQ37" i="10"/>
  <c r="FQ38" i="10" s="1"/>
  <c r="FQ36" i="10"/>
  <c r="FQ35" i="10"/>
  <c r="FD39" i="10"/>
  <c r="FD37" i="10"/>
  <c r="FD38" i="10" s="1"/>
  <c r="FD36" i="10"/>
  <c r="FD35" i="10"/>
  <c r="BP39" i="10"/>
  <c r="BP37" i="10"/>
  <c r="BP38" i="10" s="1"/>
  <c r="BP36" i="10"/>
  <c r="BP35" i="10"/>
  <c r="BP34" i="10"/>
  <c r="BP40" i="10" s="1"/>
  <c r="BG36" i="10"/>
  <c r="BG35" i="10"/>
  <c r="BG34" i="10"/>
  <c r="BG40" i="10" s="1"/>
  <c r="BL39" i="10"/>
  <c r="BL37" i="10"/>
  <c r="BL36" i="10"/>
  <c r="BL35" i="10"/>
  <c r="BL34" i="10"/>
  <c r="BL40" i="10" s="1"/>
  <c r="BV35" i="10"/>
  <c r="N39" i="10"/>
  <c r="N35" i="10"/>
  <c r="ES39" i="10"/>
  <c r="ES36" i="10"/>
  <c r="ES34" i="10"/>
  <c r="AR36" i="10"/>
  <c r="AR35" i="10"/>
  <c r="AR34" i="10"/>
  <c r="AR40" i="10" s="1"/>
  <c r="DO36" i="10"/>
  <c r="DO35" i="10"/>
  <c r="FO39" i="10"/>
  <c r="FO37" i="10"/>
  <c r="FO38" i="10" s="1"/>
  <c r="FO36" i="10"/>
  <c r="FO35" i="10"/>
  <c r="FB34" i="10"/>
  <c r="FB40" i="10" s="1"/>
  <c r="FB39" i="10"/>
  <c r="FB37" i="10"/>
  <c r="FB38" i="10" s="1"/>
  <c r="FB36" i="10"/>
  <c r="FB35" i="10"/>
  <c r="FQ34" i="10"/>
  <c r="FQ40" i="10" s="1"/>
  <c r="S41" i="10"/>
  <c r="AH41" i="10"/>
  <c r="AW41" i="10"/>
  <c r="CA41" i="10"/>
  <c r="CP41" i="10"/>
  <c r="CZ38" i="10"/>
  <c r="DE41" i="10"/>
  <c r="EI41" i="10"/>
  <c r="BR39" i="10"/>
  <c r="BR37" i="10"/>
  <c r="BR38" i="10" s="1"/>
  <c r="BR36" i="10"/>
  <c r="BR35" i="10"/>
  <c r="BR34" i="10"/>
  <c r="BR40" i="10" s="1"/>
  <c r="F41" i="10"/>
  <c r="N38" i="10"/>
  <c r="EZ34" i="10"/>
  <c r="EZ40" i="10" s="1"/>
  <c r="AC38" i="10" l="1"/>
  <c r="DO39" i="10"/>
  <c r="N34" i="10"/>
  <c r="N40" i="10" s="1"/>
  <c r="BV37" i="10"/>
  <c r="DM41" i="10"/>
  <c r="ES38" i="10"/>
  <c r="ES41" i="10" s="1"/>
  <c r="DT41" i="10"/>
  <c r="BE41" i="10"/>
  <c r="CZ37" i="10"/>
  <c r="AR39" i="10"/>
  <c r="CX41" i="10"/>
  <c r="L41" i="10"/>
  <c r="DO37" i="10"/>
  <c r="FH37" i="10"/>
  <c r="AC37" i="10"/>
  <c r="DO38" i="10"/>
  <c r="DO41" i="10" s="1"/>
  <c r="FO41" i="10"/>
  <c r="EZ41" i="10"/>
  <c r="ED41" i="10"/>
  <c r="CZ41" i="10"/>
  <c r="CK41" i="10"/>
  <c r="BG41" i="10"/>
  <c r="AC41" i="10"/>
  <c r="BT41" i="10"/>
  <c r="FS41" i="10"/>
  <c r="BR41" i="10"/>
  <c r="AR41" i="10"/>
  <c r="BP41" i="10"/>
  <c r="FD41" i="10"/>
  <c r="FQ41" i="10"/>
  <c r="FH36" i="10"/>
  <c r="D38" i="10"/>
  <c r="D41" i="10" s="1"/>
  <c r="N37" i="10"/>
  <c r="FW39" i="10"/>
  <c r="FW36" i="10"/>
  <c r="FW35" i="10"/>
  <c r="FW34" i="10"/>
  <c r="FW40" i="10" s="1"/>
  <c r="FM38" i="10"/>
  <c r="BV36" i="10"/>
  <c r="EX38" i="10"/>
  <c r="FH38" i="10" s="1"/>
  <c r="FH39" i="10"/>
  <c r="BV39" i="10"/>
  <c r="FH34" i="10"/>
  <c r="BV34" i="10"/>
  <c r="BV40" i="10" s="1"/>
  <c r="FB41" i="10"/>
  <c r="BL38" i="10"/>
  <c r="BV38" i="10" s="1"/>
  <c r="BW10" i="10"/>
  <c r="BW11" i="10" s="1"/>
  <c r="BW12" i="10" s="1"/>
  <c r="BW13" i="10" s="1"/>
  <c r="BW14" i="10" s="1"/>
  <c r="BW15" i="10" s="1"/>
  <c r="BW16" i="10" s="1"/>
  <c r="BW17" i="10" s="1"/>
  <c r="BW18" i="10" s="1"/>
  <c r="BW19" i="10" s="1"/>
  <c r="BW20" i="10" s="1"/>
  <c r="BW21" i="10" s="1"/>
  <c r="BW22" i="10" s="1"/>
  <c r="BW23" i="10" s="1"/>
  <c r="BW24" i="10" s="1"/>
  <c r="BW25" i="10" s="1"/>
  <c r="BW26" i="10" s="1"/>
  <c r="BW27" i="10" s="1"/>
  <c r="BW28" i="10" s="1"/>
  <c r="BW29" i="10" s="1"/>
  <c r="BW30" i="10" s="1"/>
  <c r="BW31" i="10" s="1"/>
  <c r="BW32" i="10" s="1"/>
  <c r="BW33" i="10" s="1"/>
  <c r="CL2" i="10" s="1"/>
  <c r="CL3" i="10" s="1"/>
  <c r="CL4" i="10" s="1"/>
  <c r="CL5" i="10" s="1"/>
  <c r="CL6" i="10" s="1"/>
  <c r="CL7" i="10" s="1"/>
  <c r="CL8" i="10" s="1"/>
  <c r="CL9" i="10" s="1"/>
  <c r="CL10" i="10" s="1"/>
  <c r="CL11" i="10" s="1"/>
  <c r="CL12" i="10" s="1"/>
  <c r="CL13" i="10" s="1"/>
  <c r="CL14" i="10" s="1"/>
  <c r="CL15" i="10" s="1"/>
  <c r="CL16" i="10" s="1"/>
  <c r="CL17" i="10" s="1"/>
  <c r="CL18" i="10" s="1"/>
  <c r="CL19" i="10" s="1"/>
  <c r="CL20" i="10" s="1"/>
  <c r="CL21" i="10" s="1"/>
  <c r="CL22" i="10" s="1"/>
  <c r="CL23" i="10" s="1"/>
  <c r="CL24" i="10" s="1"/>
  <c r="CL25" i="10" s="1"/>
  <c r="CL26" i="10" s="1"/>
  <c r="CL27" i="10" s="1"/>
  <c r="CL28" i="10" s="1"/>
  <c r="CL29" i="10" s="1"/>
  <c r="CL30" i="10" s="1"/>
  <c r="CL31" i="10" s="1"/>
  <c r="CL32" i="10" s="1"/>
  <c r="CL33" i="10" s="1"/>
  <c r="DA2" i="10" s="1"/>
  <c r="DA3" i="10" s="1"/>
  <c r="DA4" i="10" s="1"/>
  <c r="DA5" i="10" s="1"/>
  <c r="DA6" i="10" s="1"/>
  <c r="DA7" i="10" s="1"/>
  <c r="DA8" i="10" s="1"/>
  <c r="DA9" i="10" s="1"/>
  <c r="DA10" i="10" s="1"/>
  <c r="DA11" i="10" s="1"/>
  <c r="DA12" i="10" s="1"/>
  <c r="DA13" i="10" s="1"/>
  <c r="DA14" i="10" s="1"/>
  <c r="DA15" i="10" s="1"/>
  <c r="DA16" i="10" s="1"/>
  <c r="DA17" i="10" s="1"/>
  <c r="DA18" i="10" s="1"/>
  <c r="DA19" i="10" s="1"/>
  <c r="DA20" i="10" s="1"/>
  <c r="DA21" i="10" s="1"/>
  <c r="DA22" i="10" s="1"/>
  <c r="DA23" i="10" s="1"/>
  <c r="DA24" i="10" s="1"/>
  <c r="DA25" i="10" s="1"/>
  <c r="DA26" i="10" s="1"/>
  <c r="DA27" i="10" s="1"/>
  <c r="DA28" i="10" s="1"/>
  <c r="DA29" i="10" s="1"/>
  <c r="DA30" i="10" s="1"/>
  <c r="DA31" i="10" s="1"/>
  <c r="DA32" i="10" s="1"/>
  <c r="DA33" i="10" s="1"/>
  <c r="DP2" i="10" s="1"/>
  <c r="DP3" i="10" s="1"/>
  <c r="DP4" i="10" s="1"/>
  <c r="DP5" i="10" s="1"/>
  <c r="DP6" i="10" s="1"/>
  <c r="DP7" i="10" s="1"/>
  <c r="DP8" i="10" s="1"/>
  <c r="DP9" i="10" s="1"/>
  <c r="DP10" i="10" s="1"/>
  <c r="DP11" i="10" s="1"/>
  <c r="DP12" i="10" s="1"/>
  <c r="DP13" i="10" s="1"/>
  <c r="DP14" i="10" s="1"/>
  <c r="DP15" i="10" s="1"/>
  <c r="DP16" i="10" s="1"/>
  <c r="DP17" i="10" s="1"/>
  <c r="DP18" i="10" s="1"/>
  <c r="DP19" i="10" s="1"/>
  <c r="DP20" i="10" s="1"/>
  <c r="DP21" i="10" s="1"/>
  <c r="DP22" i="10" s="1"/>
  <c r="DP23" i="10" s="1"/>
  <c r="DP24" i="10" s="1"/>
  <c r="DP25" i="10" s="1"/>
  <c r="DP26" i="10" s="1"/>
  <c r="DP27" i="10" s="1"/>
  <c r="DP28" i="10" s="1"/>
  <c r="DP29" i="10" s="1"/>
  <c r="DP30" i="10" s="1"/>
  <c r="DP31" i="10" s="1"/>
  <c r="DP32" i="10" s="1"/>
  <c r="DP33" i="10" s="1"/>
  <c r="EE2" i="10" s="1"/>
  <c r="EE3" i="10" s="1"/>
  <c r="EE4" i="10" s="1"/>
  <c r="EE5" i="10" s="1"/>
  <c r="EE6" i="10" s="1"/>
  <c r="EE7" i="10" s="1"/>
  <c r="EE8" i="10" s="1"/>
  <c r="EE9" i="10" s="1"/>
  <c r="EE10" i="10" s="1"/>
  <c r="EE11" i="10" s="1"/>
  <c r="EE12" i="10" s="1"/>
  <c r="EE13" i="10" s="1"/>
  <c r="EE14" i="10" s="1"/>
  <c r="EE15" i="10" s="1"/>
  <c r="EE16" i="10" s="1"/>
  <c r="EE17" i="10" s="1"/>
  <c r="EE18" i="10" s="1"/>
  <c r="EE19" i="10" s="1"/>
  <c r="EE20" i="10" s="1"/>
  <c r="EE21" i="10" s="1"/>
  <c r="EE22" i="10" s="1"/>
  <c r="EE23" i="10" s="1"/>
  <c r="EE24" i="10" s="1"/>
  <c r="EE25" i="10" s="1"/>
  <c r="EE26" i="10" s="1"/>
  <c r="EE27" i="10" s="1"/>
  <c r="EE28" i="10" s="1"/>
  <c r="EE29" i="10" s="1"/>
  <c r="EE30" i="10" s="1"/>
  <c r="EE31" i="10" s="1"/>
  <c r="EE32" i="10" s="1"/>
  <c r="EE33" i="10" s="1"/>
  <c r="ET2" i="10" s="1"/>
  <c r="ET3" i="10" s="1"/>
  <c r="ET4" i="10" s="1"/>
  <c r="ET5" i="10" s="1"/>
  <c r="ET6" i="10" s="1"/>
  <c r="ET7" i="10" s="1"/>
  <c r="ET8" i="10" s="1"/>
  <c r="ET9" i="10" s="1"/>
  <c r="ET10" i="10" s="1"/>
  <c r="ET11" i="10" s="1"/>
  <c r="ET12" i="10" s="1"/>
  <c r="ET13" i="10" s="1"/>
  <c r="ET14" i="10" s="1"/>
  <c r="ET15" i="10" s="1"/>
  <c r="ET16" i="10" s="1"/>
  <c r="ET17" i="10" s="1"/>
  <c r="ET18" i="10" s="1"/>
  <c r="ET19" i="10" s="1"/>
  <c r="ET20" i="10" s="1"/>
  <c r="ET21" i="10" s="1"/>
  <c r="ET22" i="10" s="1"/>
  <c r="ET23" i="10" s="1"/>
  <c r="ET24" i="10" s="1"/>
  <c r="ET25" i="10" s="1"/>
  <c r="ET26" i="10" s="1"/>
  <c r="ET27" i="10" s="1"/>
  <c r="ET28" i="10" s="1"/>
  <c r="ET29" i="10" s="1"/>
  <c r="ET30" i="10" s="1"/>
  <c r="ET31" i="10" s="1"/>
  <c r="ET32" i="10" s="1"/>
  <c r="ET33" i="10" s="1"/>
  <c r="FI2" i="10" s="1"/>
  <c r="FI3" i="10" s="1"/>
  <c r="FI4" i="10" s="1"/>
  <c r="FI5" i="10" s="1"/>
  <c r="FI6" i="10" s="1"/>
  <c r="FI7" i="10" s="1"/>
  <c r="FI8" i="10" s="1"/>
  <c r="FI9" i="10" s="1"/>
  <c r="FI10" i="10" s="1"/>
  <c r="FI11" i="10" s="1"/>
  <c r="FI12" i="10" s="1"/>
  <c r="FI13" i="10" s="1"/>
  <c r="FI14" i="10" s="1"/>
  <c r="FI15" i="10" s="1"/>
  <c r="FI16" i="10" s="1"/>
  <c r="FI17" i="10" s="1"/>
  <c r="FI18" i="10" s="1"/>
  <c r="FI19" i="10" s="1"/>
  <c r="FI20" i="10" s="1"/>
  <c r="FI21" i="10" s="1"/>
  <c r="FI22" i="10" s="1"/>
  <c r="FI23" i="10" s="1"/>
  <c r="FI24" i="10" s="1"/>
  <c r="FI25" i="10" s="1"/>
  <c r="FI26" i="10" s="1"/>
  <c r="FI27" i="10" s="1"/>
  <c r="FI28" i="10" s="1"/>
  <c r="FI29" i="10" s="1"/>
  <c r="FI30" i="10" s="1"/>
  <c r="FI31" i="10" s="1"/>
  <c r="FI32" i="10" s="1"/>
  <c r="FI33" i="10" s="1"/>
  <c r="FX2" i="10" s="1"/>
  <c r="FX3" i="10" s="1"/>
  <c r="FX4" i="10" s="1"/>
  <c r="FX5" i="10" s="1"/>
  <c r="FX6" i="10" s="1"/>
  <c r="FX7" i="10" s="1"/>
  <c r="FX8" i="10" s="1"/>
  <c r="FX9" i="10" s="1"/>
  <c r="FX10" i="10" s="1"/>
  <c r="FX11" i="10" s="1"/>
  <c r="FX12" i="10" s="1"/>
  <c r="FX13" i="10" s="1"/>
  <c r="FX14" i="10" s="1"/>
  <c r="FX15" i="10" s="1"/>
  <c r="FX16" i="10" s="1"/>
  <c r="FX17" i="10" s="1"/>
  <c r="FX18" i="10" s="1"/>
  <c r="FX19" i="10" s="1"/>
  <c r="FX20" i="10" s="1"/>
  <c r="FX21" i="10" s="1"/>
  <c r="FX22" i="10" s="1"/>
  <c r="FX23" i="10" s="1"/>
  <c r="FX24" i="10" s="1"/>
  <c r="FX25" i="10" s="1"/>
  <c r="FX26" i="10" s="1"/>
  <c r="FX27" i="10" s="1"/>
  <c r="FX28" i="10" s="1"/>
  <c r="FX29" i="10" s="1"/>
  <c r="FX30" i="10" s="1"/>
  <c r="FX31" i="10" s="1"/>
  <c r="FX32" i="10" s="1"/>
  <c r="FX33" i="10" s="1"/>
  <c r="FM41" i="10" l="1"/>
  <c r="FW38" i="10"/>
  <c r="FW41" i="10" s="1"/>
  <c r="EX41" i="10"/>
  <c r="FH41" i="10"/>
  <c r="BL41" i="10"/>
  <c r="BV41" i="10"/>
  <c r="D8" i="5" l="1"/>
  <c r="ES25" i="5" l="1"/>
  <c r="EQ25" i="5"/>
  <c r="EU24" i="5"/>
  <c r="ES24" i="5"/>
  <c r="EQ24" i="5"/>
  <c r="EW23" i="5"/>
  <c r="EU20" i="5"/>
  <c r="EQ20" i="5"/>
  <c r="EU19" i="5"/>
  <c r="EU18" i="5"/>
  <c r="EW16" i="5"/>
  <c r="EU13" i="5"/>
  <c r="EW11" i="5"/>
  <c r="EU11" i="5"/>
  <c r="EU10" i="5"/>
  <c r="EQ10" i="5"/>
  <c r="EQ9" i="5"/>
  <c r="EW6" i="5"/>
  <c r="EQ5" i="5"/>
  <c r="EU4" i="5"/>
  <c r="ES4" i="5"/>
  <c r="EW3" i="5"/>
  <c r="EU3" i="5"/>
  <c r="ES3" i="5"/>
  <c r="EQ3" i="5"/>
  <c r="EW33" i="7"/>
  <c r="EU32" i="7"/>
  <c r="EY32" i="7" s="1"/>
  <c r="EQ29" i="7"/>
  <c r="EU28" i="7"/>
  <c r="EQ26" i="7"/>
  <c r="EW25" i="7"/>
  <c r="EY25" i="7" s="1"/>
  <c r="EW22" i="7"/>
  <c r="EY22" i="7" s="1"/>
  <c r="EU22" i="7"/>
  <c r="ES22" i="7"/>
  <c r="EU21" i="7"/>
  <c r="ES21" i="7"/>
  <c r="EY21" i="7" s="1"/>
  <c r="EU19" i="7"/>
  <c r="EU36" i="7" s="1"/>
  <c r="EQ19" i="7"/>
  <c r="EW18" i="7"/>
  <c r="EQ18" i="7"/>
  <c r="EW14" i="7"/>
  <c r="EW13" i="7"/>
  <c r="EW12" i="7"/>
  <c r="EQ12" i="7"/>
  <c r="EY12" i="7" s="1"/>
  <c r="EW11" i="7"/>
  <c r="EW34" i="7" s="1"/>
  <c r="EW40" i="7" s="1"/>
  <c r="EU11" i="7"/>
  <c r="ES11" i="7"/>
  <c r="EQ11" i="7"/>
  <c r="EU8" i="7"/>
  <c r="ES8" i="7"/>
  <c r="EQ7" i="7"/>
  <c r="EW6" i="7"/>
  <c r="ES5" i="7"/>
  <c r="ES39" i="7" s="1"/>
  <c r="EJ31" i="7"/>
  <c r="EJ29" i="7"/>
  <c r="EH29" i="7"/>
  <c r="ED29" i="7"/>
  <c r="ED28" i="7"/>
  <c r="ED24" i="7"/>
  <c r="EH23" i="7"/>
  <c r="EF23" i="7"/>
  <c r="EF22" i="7"/>
  <c r="ED22" i="7"/>
  <c r="EL22" i="7" s="1"/>
  <c r="EH21" i="7"/>
  <c r="EF21" i="7"/>
  <c r="ED21" i="7"/>
  <c r="EJ17" i="7"/>
  <c r="EH17" i="7"/>
  <c r="ED16" i="7"/>
  <c r="EL16" i="7" s="1"/>
  <c r="EH15" i="7"/>
  <c r="ED13" i="7"/>
  <c r="EL13" i="7" s="1"/>
  <c r="EJ10" i="7"/>
  <c r="EH10" i="7"/>
  <c r="EJ8" i="7"/>
  <c r="EH8" i="7"/>
  <c r="EF8" i="7"/>
  <c r="ED8" i="7"/>
  <c r="EL8" i="7" s="1"/>
  <c r="EJ7" i="7"/>
  <c r="EH7" i="7"/>
  <c r="ED6" i="7"/>
  <c r="ED3" i="7"/>
  <c r="DQ33" i="7"/>
  <c r="DU32" i="7"/>
  <c r="DW31" i="7"/>
  <c r="DU31" i="7"/>
  <c r="DU36" i="7" s="1"/>
  <c r="DQ31" i="7"/>
  <c r="DW30" i="7"/>
  <c r="DU30" i="7"/>
  <c r="DS30" i="7"/>
  <c r="DW27" i="7"/>
  <c r="DU27" i="7"/>
  <c r="DS27" i="7"/>
  <c r="DS26" i="7"/>
  <c r="DQ26" i="7"/>
  <c r="DS25" i="7"/>
  <c r="DY25" i="7" s="1"/>
  <c r="DQ25" i="7"/>
  <c r="DS24" i="7"/>
  <c r="DW23" i="7"/>
  <c r="DS23" i="7"/>
  <c r="DQ23" i="7"/>
  <c r="DQ20" i="7"/>
  <c r="DW17" i="7"/>
  <c r="DS16" i="7"/>
  <c r="DQ16" i="7"/>
  <c r="DU12" i="7"/>
  <c r="DS12" i="7"/>
  <c r="DQ12" i="7"/>
  <c r="DS11" i="7"/>
  <c r="DQ11" i="7"/>
  <c r="DY11" i="7" s="1"/>
  <c r="DW9" i="7"/>
  <c r="DS9" i="7"/>
  <c r="DS34" i="7" s="1"/>
  <c r="DS40" i="7" s="1"/>
  <c r="DU6" i="7"/>
  <c r="DS6" i="7"/>
  <c r="DQ5" i="7"/>
  <c r="DU4" i="7"/>
  <c r="DS4" i="7"/>
  <c r="DS39" i="7" s="1"/>
  <c r="DQ4" i="7"/>
  <c r="DQ39" i="7" s="1"/>
  <c r="DW3" i="7"/>
  <c r="DQ3" i="7"/>
  <c r="DD32" i="7"/>
  <c r="DD29" i="7"/>
  <c r="DJ28" i="7"/>
  <c r="DJ27" i="7"/>
  <c r="DJ26" i="7"/>
  <c r="DD26" i="7"/>
  <c r="DL26" i="7" s="1"/>
  <c r="DH25" i="7"/>
  <c r="DJ22" i="7"/>
  <c r="DD22" i="7"/>
  <c r="DJ21" i="7"/>
  <c r="DL21" i="7" s="1"/>
  <c r="DJ20" i="7"/>
  <c r="DD20" i="7"/>
  <c r="DJ19" i="7"/>
  <c r="DH19" i="7"/>
  <c r="DL19" i="7" s="1"/>
  <c r="DJ18" i="7"/>
  <c r="DF18" i="7"/>
  <c r="DD18" i="7"/>
  <c r="DJ15" i="7"/>
  <c r="DH15" i="7"/>
  <c r="DF15" i="7"/>
  <c r="DD15" i="7"/>
  <c r="DJ14" i="7"/>
  <c r="DJ37" i="7" s="1"/>
  <c r="DJ38" i="7" s="1"/>
  <c r="DH14" i="7"/>
  <c r="DF13" i="7"/>
  <c r="DF36" i="7" s="1"/>
  <c r="DJ12" i="7"/>
  <c r="DJ11" i="7"/>
  <c r="DD11" i="7"/>
  <c r="DH8" i="7"/>
  <c r="DD7" i="7"/>
  <c r="DL7" i="7" s="1"/>
  <c r="DH6" i="7"/>
  <c r="DH36" i="7" s="1"/>
  <c r="DF6" i="7"/>
  <c r="DH5" i="7"/>
  <c r="DL5" i="7" s="1"/>
  <c r="DD5" i="7"/>
  <c r="DD37" i="7" s="1"/>
  <c r="DD38" i="7" s="1"/>
  <c r="DJ4" i="7"/>
  <c r="CU32" i="7"/>
  <c r="CS32" i="7"/>
  <c r="CW31" i="7"/>
  <c r="CS31" i="7"/>
  <c r="CY31" i="7" s="1"/>
  <c r="CW30" i="7"/>
  <c r="CU30" i="7"/>
  <c r="CY30" i="7" s="1"/>
  <c r="CS29" i="7"/>
  <c r="CQ29" i="7"/>
  <c r="CS28" i="7"/>
  <c r="CQ28" i="7"/>
  <c r="CY28" i="7" s="1"/>
  <c r="CW25" i="7"/>
  <c r="CQ25" i="7"/>
  <c r="CY25" i="7" s="1"/>
  <c r="CQ24" i="7"/>
  <c r="CW23" i="7"/>
  <c r="CY23" i="7" s="1"/>
  <c r="CU22" i="7"/>
  <c r="CY22" i="7" s="1"/>
  <c r="CW21" i="7"/>
  <c r="CU21" i="7"/>
  <c r="CU18" i="7"/>
  <c r="CS18" i="7"/>
  <c r="CQ18" i="7"/>
  <c r="CQ39" i="7" s="1"/>
  <c r="CS17" i="7"/>
  <c r="CU16" i="7"/>
  <c r="CY16" i="7" s="1"/>
  <c r="CW15" i="7"/>
  <c r="CY15" i="7" s="1"/>
  <c r="CU15" i="7"/>
  <c r="CW14" i="7"/>
  <c r="CS14" i="7"/>
  <c r="CS11" i="7"/>
  <c r="CW10" i="7"/>
  <c r="CW37" i="7" s="1"/>
  <c r="CW38" i="7" s="1"/>
  <c r="CW9" i="7"/>
  <c r="CU9" i="7"/>
  <c r="CQ9" i="7"/>
  <c r="CQ37" i="7" s="1"/>
  <c r="CQ38" i="7" s="1"/>
  <c r="CS8" i="7"/>
  <c r="CW7" i="7"/>
  <c r="CW4" i="7"/>
  <c r="CU4" i="7"/>
  <c r="CU39" i="7" s="1"/>
  <c r="CS4" i="7"/>
  <c r="CS35" i="7" s="1"/>
  <c r="CS3" i="7"/>
  <c r="CD33" i="7"/>
  <c r="CL33" i="7" s="1"/>
  <c r="CJ32" i="7"/>
  <c r="CH32" i="7"/>
  <c r="CD32" i="7"/>
  <c r="CJ31" i="7"/>
  <c r="CL31" i="7" s="1"/>
  <c r="CH28" i="7"/>
  <c r="CL28" i="7" s="1"/>
  <c r="CJ27" i="7"/>
  <c r="CL27" i="7" s="1"/>
  <c r="CJ26" i="7"/>
  <c r="CL26" i="7" s="1"/>
  <c r="CJ25" i="7"/>
  <c r="CH25" i="7"/>
  <c r="CF25" i="7"/>
  <c r="CJ24" i="7"/>
  <c r="CL24" i="7" s="1"/>
  <c r="CH21" i="7"/>
  <c r="CF21" i="7"/>
  <c r="CH20" i="7"/>
  <c r="CL20" i="7" s="1"/>
  <c r="CJ18" i="7"/>
  <c r="CL18" i="7" s="1"/>
  <c r="CF17" i="7"/>
  <c r="CD17" i="7"/>
  <c r="CF14" i="7"/>
  <c r="CD14" i="7"/>
  <c r="CL14" i="7" s="1"/>
  <c r="CJ13" i="7"/>
  <c r="CF13" i="7"/>
  <c r="CD13" i="7"/>
  <c r="CL13" i="7" s="1"/>
  <c r="CJ12" i="7"/>
  <c r="CF12" i="7"/>
  <c r="CJ11" i="7"/>
  <c r="CD11" i="7"/>
  <c r="CF10" i="7"/>
  <c r="CF7" i="7"/>
  <c r="CJ5" i="7"/>
  <c r="CH5" i="7"/>
  <c r="CH37" i="7" s="1"/>
  <c r="CH38" i="7" s="1"/>
  <c r="CJ4" i="7"/>
  <c r="CF4" i="7"/>
  <c r="CJ3" i="7"/>
  <c r="CD3" i="7"/>
  <c r="BS30" i="7"/>
  <c r="BW29" i="7"/>
  <c r="BU29" i="7"/>
  <c r="BS29" i="7"/>
  <c r="BS35" i="7" s="1"/>
  <c r="BQ29" i="7"/>
  <c r="BW28" i="7"/>
  <c r="BS28" i="7"/>
  <c r="BW26" i="7"/>
  <c r="BS26" i="7"/>
  <c r="BQ26" i="7"/>
  <c r="BW23" i="7"/>
  <c r="BU23" i="7"/>
  <c r="BW22" i="7"/>
  <c r="BW21" i="7"/>
  <c r="BY21" i="7" s="1"/>
  <c r="BW20" i="7"/>
  <c r="BY20" i="7" s="1"/>
  <c r="BU19" i="7"/>
  <c r="BS19" i="7"/>
  <c r="BS16" i="7"/>
  <c r="BQ16" i="7"/>
  <c r="BQ15" i="7"/>
  <c r="BY15" i="7" s="1"/>
  <c r="BU14" i="7"/>
  <c r="BQ14" i="7"/>
  <c r="BW13" i="7"/>
  <c r="BU13" i="7"/>
  <c r="BS13" i="7"/>
  <c r="BQ13" i="7"/>
  <c r="BQ12" i="7"/>
  <c r="BU9" i="7"/>
  <c r="BU39" i="7" s="1"/>
  <c r="BS9" i="7"/>
  <c r="BQ8" i="7"/>
  <c r="BY8" i="7" s="1"/>
  <c r="BS7" i="7"/>
  <c r="BQ7" i="7"/>
  <c r="BW6" i="7"/>
  <c r="BS6" i="7"/>
  <c r="BW5" i="7"/>
  <c r="BW39" i="7" s="1"/>
  <c r="BJ33" i="7"/>
  <c r="BF33" i="7"/>
  <c r="BD33" i="7"/>
  <c r="BJ31" i="7"/>
  <c r="BL31" i="7" s="1"/>
  <c r="BF31" i="7"/>
  <c r="BD30" i="7"/>
  <c r="BL30" i="7" s="1"/>
  <c r="BJ29" i="7"/>
  <c r="BL29" i="7" s="1"/>
  <c r="BJ26" i="7"/>
  <c r="BF26" i="7"/>
  <c r="BH25" i="7"/>
  <c r="BJ24" i="7"/>
  <c r="BF24" i="7"/>
  <c r="BD24" i="7"/>
  <c r="BH23" i="7"/>
  <c r="BD23" i="7"/>
  <c r="BD22" i="7"/>
  <c r="BL22" i="7" s="1"/>
  <c r="BF18" i="7"/>
  <c r="BD18" i="7"/>
  <c r="BF17" i="7"/>
  <c r="BD17" i="7"/>
  <c r="BL17" i="7" s="1"/>
  <c r="BH16" i="7"/>
  <c r="BF16" i="7"/>
  <c r="BJ15" i="7"/>
  <c r="BF15" i="7"/>
  <c r="BL15" i="7" s="1"/>
  <c r="BF12" i="7"/>
  <c r="BL12" i="7" s="1"/>
  <c r="BJ11" i="7"/>
  <c r="BH11" i="7"/>
  <c r="BD10" i="7"/>
  <c r="BJ9" i="7"/>
  <c r="BF8" i="7"/>
  <c r="BD8" i="7"/>
  <c r="BJ5" i="7"/>
  <c r="BH5" i="7"/>
  <c r="BF5" i="7"/>
  <c r="BJ4" i="7"/>
  <c r="BD4" i="7"/>
  <c r="BH3" i="7"/>
  <c r="AS32" i="7"/>
  <c r="AS31" i="7"/>
  <c r="AW28" i="7"/>
  <c r="AW34" i="7" s="1"/>
  <c r="AW40" i="7" s="1"/>
  <c r="AU28" i="7"/>
  <c r="AU35" i="7" s="1"/>
  <c r="AS28" i="7"/>
  <c r="AU27" i="7"/>
  <c r="AY27" i="7" s="1"/>
  <c r="AS26" i="7"/>
  <c r="AU25" i="7"/>
  <c r="AQ24" i="7"/>
  <c r="AS20" i="7"/>
  <c r="AY20" i="7" s="1"/>
  <c r="AS19" i="7"/>
  <c r="AQ19" i="7"/>
  <c r="AQ39" i="7" s="1"/>
  <c r="AU18" i="7"/>
  <c r="AS18" i="7"/>
  <c r="AY18" i="7" s="1"/>
  <c r="AS17" i="7"/>
  <c r="AU14" i="7"/>
  <c r="AW13" i="7"/>
  <c r="AW12" i="7"/>
  <c r="AU12" i="7"/>
  <c r="AS11" i="7"/>
  <c r="AY11" i="7" s="1"/>
  <c r="AW7" i="7"/>
  <c r="AS7" i="7"/>
  <c r="AQ6" i="7"/>
  <c r="AY6" i="7" s="1"/>
  <c r="AS5" i="7"/>
  <c r="AS4" i="7"/>
  <c r="AS39" i="7" s="1"/>
  <c r="AQ4" i="7"/>
  <c r="AW3" i="7"/>
  <c r="AW35" i="7" s="1"/>
  <c r="AJ31" i="7"/>
  <c r="AJ34" i="7" s="1"/>
  <c r="AJ40" i="7" s="1"/>
  <c r="AJ29" i="7"/>
  <c r="AH29" i="7"/>
  <c r="AF28" i="7"/>
  <c r="AJ27" i="7"/>
  <c r="AD27" i="7"/>
  <c r="AJ23" i="7"/>
  <c r="AJ22" i="7"/>
  <c r="AD22" i="7"/>
  <c r="AL22" i="7" s="1"/>
  <c r="AJ20" i="7"/>
  <c r="AH20" i="7"/>
  <c r="AH17" i="7"/>
  <c r="AH36" i="7" s="1"/>
  <c r="AF17" i="7"/>
  <c r="AJ16" i="7"/>
  <c r="AH16" i="7"/>
  <c r="AF16" i="7"/>
  <c r="AD16" i="7"/>
  <c r="AD36" i="7" s="1"/>
  <c r="AJ15" i="7"/>
  <c r="AF15" i="7"/>
  <c r="AL15" i="7" s="1"/>
  <c r="AD15" i="7"/>
  <c r="AD37" i="7" s="1"/>
  <c r="AD38" i="7" s="1"/>
  <c r="AJ14" i="7"/>
  <c r="AF14" i="7"/>
  <c r="AD14" i="7"/>
  <c r="AJ9" i="7"/>
  <c r="AF9" i="7"/>
  <c r="AF35" i="7" s="1"/>
  <c r="AF8" i="7"/>
  <c r="AJ7" i="7"/>
  <c r="AJ6" i="7"/>
  <c r="AJ3" i="7"/>
  <c r="AF3" i="7"/>
  <c r="AD3" i="7"/>
  <c r="W30" i="7"/>
  <c r="U30" i="7"/>
  <c r="U34" i="7" s="1"/>
  <c r="U40" i="7" s="1"/>
  <c r="S30" i="7"/>
  <c r="Q28" i="7"/>
  <c r="Y28" i="7" s="1"/>
  <c r="U27" i="7"/>
  <c r="S27" i="7"/>
  <c r="Q27" i="7"/>
  <c r="Q24" i="7"/>
  <c r="Y24" i="7" s="1"/>
  <c r="W23" i="7"/>
  <c r="S23" i="7"/>
  <c r="S39" i="7" s="1"/>
  <c r="Q23" i="7"/>
  <c r="U22" i="7"/>
  <c r="Y22" i="7" s="1"/>
  <c r="S22" i="7"/>
  <c r="W21" i="7"/>
  <c r="S21" i="7"/>
  <c r="Q21" i="7"/>
  <c r="U20" i="7"/>
  <c r="Y20" i="7" s="1"/>
  <c r="W17" i="7"/>
  <c r="U17" i="7"/>
  <c r="S16" i="7"/>
  <c r="Y16" i="7" s="1"/>
  <c r="W15" i="7"/>
  <c r="Y15" i="7" s="1"/>
  <c r="U15" i="7"/>
  <c r="Q14" i="7"/>
  <c r="U13" i="7"/>
  <c r="Q13" i="7"/>
  <c r="W10" i="7"/>
  <c r="S10" i="7"/>
  <c r="W8" i="7"/>
  <c r="S8" i="7"/>
  <c r="Q8" i="7"/>
  <c r="S7" i="7"/>
  <c r="Q7" i="7"/>
  <c r="U6" i="7"/>
  <c r="Q6" i="7"/>
  <c r="Q39" i="7" s="1"/>
  <c r="W3" i="7"/>
  <c r="U3" i="7"/>
  <c r="S3" i="7"/>
  <c r="S37" i="7" s="1"/>
  <c r="S38" i="7" s="1"/>
  <c r="DJ39" i="7"/>
  <c r="AJ39" i="7"/>
  <c r="J39" i="7"/>
  <c r="H39" i="7"/>
  <c r="F39" i="7"/>
  <c r="D39" i="7"/>
  <c r="ES37" i="7"/>
  <c r="ES38" i="7" s="1"/>
  <c r="BQ37" i="7"/>
  <c r="BQ38" i="7" s="1"/>
  <c r="AH37" i="7"/>
  <c r="AH38" i="7" s="1"/>
  <c r="J37" i="7"/>
  <c r="J38" i="7" s="1"/>
  <c r="H37" i="7"/>
  <c r="H38" i="7" s="1"/>
  <c r="F37" i="7"/>
  <c r="F38" i="7" s="1"/>
  <c r="D37" i="7"/>
  <c r="D38" i="7" s="1"/>
  <c r="CW36" i="7"/>
  <c r="S36" i="7"/>
  <c r="J36" i="7"/>
  <c r="H36" i="7"/>
  <c r="F36" i="7"/>
  <c r="D36" i="7"/>
  <c r="DS35" i="7"/>
  <c r="DF35" i="7"/>
  <c r="CU35" i="7"/>
  <c r="AS35" i="7"/>
  <c r="J35" i="7"/>
  <c r="H35" i="7"/>
  <c r="F35" i="7"/>
  <c r="D35" i="7"/>
  <c r="EV34" i="7"/>
  <c r="ET34" i="7"/>
  <c r="ER34" i="7"/>
  <c r="EP34" i="7"/>
  <c r="EI34" i="7"/>
  <c r="EG34" i="7"/>
  <c r="EE34" i="7"/>
  <c r="EC34" i="7"/>
  <c r="DV34" i="7"/>
  <c r="DT34" i="7"/>
  <c r="DR34" i="7"/>
  <c r="DP34" i="7"/>
  <c r="DI34" i="7"/>
  <c r="DH34" i="7"/>
  <c r="DH40" i="7" s="1"/>
  <c r="DG34" i="7"/>
  <c r="DE34" i="7"/>
  <c r="DC34" i="7"/>
  <c r="CV34" i="7"/>
  <c r="CT34" i="7"/>
  <c r="CS34" i="7"/>
  <c r="CS40" i="7" s="1"/>
  <c r="CR34" i="7"/>
  <c r="CP34" i="7"/>
  <c r="CI34" i="7"/>
  <c r="CG34" i="7"/>
  <c r="CE34" i="7"/>
  <c r="CC34" i="7"/>
  <c r="BV34" i="7"/>
  <c r="BT34" i="7"/>
  <c r="BR34" i="7"/>
  <c r="BP34" i="7"/>
  <c r="BI34" i="7"/>
  <c r="BG34" i="7"/>
  <c r="BE34" i="7"/>
  <c r="BC34" i="7"/>
  <c r="AV34" i="7"/>
  <c r="AT34" i="7"/>
  <c r="AR34" i="7"/>
  <c r="AP34" i="7"/>
  <c r="AI34" i="7"/>
  <c r="AG34" i="7"/>
  <c r="AE34" i="7"/>
  <c r="AC34" i="7"/>
  <c r="V34" i="7"/>
  <c r="T34" i="7"/>
  <c r="R34" i="7"/>
  <c r="P34" i="7"/>
  <c r="J34" i="7"/>
  <c r="J40" i="7" s="1"/>
  <c r="I34" i="7"/>
  <c r="H34" i="7"/>
  <c r="H40" i="7" s="1"/>
  <c r="G34" i="7"/>
  <c r="F34" i="7"/>
  <c r="F40" i="7" s="1"/>
  <c r="E34" i="7"/>
  <c r="D34" i="7"/>
  <c r="D40" i="7" s="1"/>
  <c r="C34" i="7"/>
  <c r="EY33" i="7"/>
  <c r="EX33" i="7"/>
  <c r="EL33" i="7"/>
  <c r="EK33" i="7"/>
  <c r="DY33" i="7"/>
  <c r="DX33" i="7"/>
  <c r="DL33" i="7"/>
  <c r="DK33" i="7"/>
  <c r="CY33" i="7"/>
  <c r="CX33" i="7"/>
  <c r="CK33" i="7"/>
  <c r="BY33" i="7"/>
  <c r="BX33" i="7"/>
  <c r="BK33" i="7"/>
  <c r="AY33" i="7"/>
  <c r="AX33" i="7"/>
  <c r="AL33" i="7"/>
  <c r="AK33" i="7"/>
  <c r="Y33" i="7"/>
  <c r="X33" i="7"/>
  <c r="L33" i="7"/>
  <c r="K33" i="7"/>
  <c r="EX32" i="7"/>
  <c r="EL32" i="7"/>
  <c r="EK32" i="7"/>
  <c r="DY32" i="7"/>
  <c r="DX32" i="7"/>
  <c r="DL32" i="7"/>
  <c r="DK32" i="7"/>
  <c r="CY32" i="7"/>
  <c r="CX32" i="7"/>
  <c r="CK32" i="7"/>
  <c r="BY32" i="7"/>
  <c r="BX32" i="7"/>
  <c r="BL32" i="7"/>
  <c r="BK32" i="7"/>
  <c r="AY32" i="7"/>
  <c r="AX32" i="7"/>
  <c r="AL32" i="7"/>
  <c r="AK32" i="7"/>
  <c r="Y32" i="7"/>
  <c r="X32" i="7"/>
  <c r="L32" i="7"/>
  <c r="K32" i="7"/>
  <c r="EY31" i="7"/>
  <c r="EX31" i="7"/>
  <c r="EL31" i="7"/>
  <c r="EK31" i="7"/>
  <c r="DX31" i="7"/>
  <c r="DL31" i="7"/>
  <c r="DK31" i="7"/>
  <c r="CX31" i="7"/>
  <c r="CK31" i="7"/>
  <c r="BY31" i="7"/>
  <c r="BX31" i="7"/>
  <c r="BK31" i="7"/>
  <c r="AY31" i="7"/>
  <c r="AX31" i="7"/>
  <c r="AK31" i="7"/>
  <c r="Y31" i="7"/>
  <c r="X31" i="7"/>
  <c r="L31" i="7"/>
  <c r="K31" i="7"/>
  <c r="EY30" i="7"/>
  <c r="EX30" i="7"/>
  <c r="EL30" i="7"/>
  <c r="EK30" i="7"/>
  <c r="DX30" i="7"/>
  <c r="DL30" i="7"/>
  <c r="DK30" i="7"/>
  <c r="CX30" i="7"/>
  <c r="CL30" i="7"/>
  <c r="CK30" i="7"/>
  <c r="BY30" i="7"/>
  <c r="BX30" i="7"/>
  <c r="BK30" i="7"/>
  <c r="AY30" i="7"/>
  <c r="AX30" i="7"/>
  <c r="AL30" i="7"/>
  <c r="AK30" i="7"/>
  <c r="X30" i="7"/>
  <c r="L30" i="7"/>
  <c r="K30" i="7"/>
  <c r="EY29" i="7"/>
  <c r="EX29" i="7"/>
  <c r="EK29" i="7"/>
  <c r="DY29" i="7"/>
  <c r="DX29" i="7"/>
  <c r="DL29" i="7"/>
  <c r="DK29" i="7"/>
  <c r="CY29" i="7"/>
  <c r="CX29" i="7"/>
  <c r="CL29" i="7"/>
  <c r="CK29" i="7"/>
  <c r="BX29" i="7"/>
  <c r="BK29" i="7"/>
  <c r="AY29" i="7"/>
  <c r="AX29" i="7"/>
  <c r="AL29" i="7"/>
  <c r="AK29" i="7"/>
  <c r="Y29" i="7"/>
  <c r="X29" i="7"/>
  <c r="L29" i="7"/>
  <c r="K29" i="7"/>
  <c r="EY28" i="7"/>
  <c r="EX28" i="7"/>
  <c r="EK28" i="7"/>
  <c r="EL28" i="7"/>
  <c r="DY28" i="7"/>
  <c r="DX28" i="7"/>
  <c r="DL28" i="7"/>
  <c r="DK28" i="7"/>
  <c r="CX28" i="7"/>
  <c r="CK28" i="7"/>
  <c r="BY28" i="7"/>
  <c r="BX28" i="7"/>
  <c r="BL28" i="7"/>
  <c r="BK28" i="7"/>
  <c r="AX28" i="7"/>
  <c r="AL28" i="7"/>
  <c r="AK28" i="7"/>
  <c r="X28" i="7"/>
  <c r="L28" i="7"/>
  <c r="K28" i="7"/>
  <c r="EY27" i="7"/>
  <c r="EX27" i="7"/>
  <c r="EK27" i="7"/>
  <c r="EL27" i="7"/>
  <c r="DL27" i="7"/>
  <c r="DK27" i="7"/>
  <c r="CY27" i="7"/>
  <c r="CX27" i="7"/>
  <c r="CK27" i="7"/>
  <c r="BY27" i="7"/>
  <c r="BX27" i="7"/>
  <c r="BL27" i="7"/>
  <c r="BK27" i="7"/>
  <c r="AX27" i="7"/>
  <c r="AL27" i="7"/>
  <c r="AK27" i="7"/>
  <c r="X27" i="7"/>
  <c r="L27" i="7"/>
  <c r="K27" i="7"/>
  <c r="EY26" i="7"/>
  <c r="EX26" i="7"/>
  <c r="EL26" i="7"/>
  <c r="EK26" i="7"/>
  <c r="DK26" i="7"/>
  <c r="CY26" i="7"/>
  <c r="CX26" i="7"/>
  <c r="CK26" i="7"/>
  <c r="BX26" i="7"/>
  <c r="BK26" i="7"/>
  <c r="AY26" i="7"/>
  <c r="AX26" i="7"/>
  <c r="AL26" i="7"/>
  <c r="AK26" i="7"/>
  <c r="Y26" i="7"/>
  <c r="X26" i="7"/>
  <c r="L26" i="7"/>
  <c r="K26" i="7"/>
  <c r="EX25" i="7"/>
  <c r="EK25" i="7"/>
  <c r="EL25" i="7"/>
  <c r="DX25" i="7"/>
  <c r="DL25" i="7"/>
  <c r="DK25" i="7"/>
  <c r="CX25" i="7"/>
  <c r="CK25" i="7"/>
  <c r="BY25" i="7"/>
  <c r="BX25" i="7"/>
  <c r="BL25" i="7"/>
  <c r="BK25" i="7"/>
  <c r="AY25" i="7"/>
  <c r="AX25" i="7"/>
  <c r="AL25" i="7"/>
  <c r="AK25" i="7"/>
  <c r="Y25" i="7"/>
  <c r="X25" i="7"/>
  <c r="L25" i="7"/>
  <c r="K25" i="7"/>
  <c r="EY24" i="7"/>
  <c r="EX24" i="7"/>
  <c r="EL24" i="7"/>
  <c r="EK24" i="7"/>
  <c r="DY24" i="7"/>
  <c r="DX24" i="7"/>
  <c r="DL24" i="7"/>
  <c r="DK24" i="7"/>
  <c r="CY24" i="7"/>
  <c r="CX24" i="7"/>
  <c r="CK24" i="7"/>
  <c r="BY24" i="7"/>
  <c r="BX24" i="7"/>
  <c r="BK24" i="7"/>
  <c r="AY24" i="7"/>
  <c r="AX24" i="7"/>
  <c r="AL24" i="7"/>
  <c r="AK24" i="7"/>
  <c r="X24" i="7"/>
  <c r="L24" i="7"/>
  <c r="K24" i="7"/>
  <c r="EY23" i="7"/>
  <c r="EX23" i="7"/>
  <c r="EK23" i="7"/>
  <c r="DY23" i="7"/>
  <c r="DX23" i="7"/>
  <c r="DL23" i="7"/>
  <c r="DK23" i="7"/>
  <c r="CX23" i="7"/>
  <c r="CL23" i="7"/>
  <c r="CK23" i="7"/>
  <c r="BY23" i="7"/>
  <c r="BX23" i="7"/>
  <c r="BK23" i="7"/>
  <c r="BL23" i="7"/>
  <c r="AY23" i="7"/>
  <c r="AX23" i="7"/>
  <c r="AL23" i="7"/>
  <c r="AK23" i="7"/>
  <c r="Y23" i="7"/>
  <c r="X23" i="7"/>
  <c r="L23" i="7"/>
  <c r="K23" i="7"/>
  <c r="EX22" i="7"/>
  <c r="EK22" i="7"/>
  <c r="DY22" i="7"/>
  <c r="DX22" i="7"/>
  <c r="DL22" i="7"/>
  <c r="DK22" i="7"/>
  <c r="CX22" i="7"/>
  <c r="CL22" i="7"/>
  <c r="CK22" i="7"/>
  <c r="BY22" i="7"/>
  <c r="BX22" i="7"/>
  <c r="BK22" i="7"/>
  <c r="AY22" i="7"/>
  <c r="AX22" i="7"/>
  <c r="AK22" i="7"/>
  <c r="X22" i="7"/>
  <c r="L22" i="7"/>
  <c r="K22" i="7"/>
  <c r="EX21" i="7"/>
  <c r="EK21" i="7"/>
  <c r="EL21" i="7"/>
  <c r="DY21" i="7"/>
  <c r="DX21" i="7"/>
  <c r="DK21" i="7"/>
  <c r="CY21" i="7"/>
  <c r="CX21" i="7"/>
  <c r="CL21" i="7"/>
  <c r="CK21" i="7"/>
  <c r="BX21" i="7"/>
  <c r="BL21" i="7"/>
  <c r="BK21" i="7"/>
  <c r="AY21" i="7"/>
  <c r="AX21" i="7"/>
  <c r="AL21" i="7"/>
  <c r="AK21" i="7"/>
  <c r="X21" i="7"/>
  <c r="L21" i="7"/>
  <c r="K21" i="7"/>
  <c r="EY20" i="7"/>
  <c r="EX20" i="7"/>
  <c r="EL20" i="7"/>
  <c r="EK20" i="7"/>
  <c r="DL20" i="7"/>
  <c r="DK20" i="7"/>
  <c r="CY20" i="7"/>
  <c r="CX20" i="7"/>
  <c r="CK20" i="7"/>
  <c r="BX20" i="7"/>
  <c r="BL20" i="7"/>
  <c r="BK20" i="7"/>
  <c r="AX20" i="7"/>
  <c r="AL20" i="7"/>
  <c r="AK20" i="7"/>
  <c r="X20" i="7"/>
  <c r="L20" i="7"/>
  <c r="K20" i="7"/>
  <c r="EY19" i="7"/>
  <c r="EX19" i="7"/>
  <c r="EL19" i="7"/>
  <c r="EK19" i="7"/>
  <c r="DK19" i="7"/>
  <c r="CY19" i="7"/>
  <c r="CX19" i="7"/>
  <c r="CL19" i="7"/>
  <c r="CK19" i="7"/>
  <c r="BY19" i="7"/>
  <c r="BX19" i="7"/>
  <c r="BL19" i="7"/>
  <c r="BK19" i="7"/>
  <c r="AX19" i="7"/>
  <c r="AL19" i="7"/>
  <c r="AK19" i="7"/>
  <c r="Y19" i="7"/>
  <c r="X19" i="7"/>
  <c r="L19" i="7"/>
  <c r="K19" i="7"/>
  <c r="EY18" i="7"/>
  <c r="EX18" i="7"/>
  <c r="EL18" i="7"/>
  <c r="EK18" i="7"/>
  <c r="DY18" i="7"/>
  <c r="DX18" i="7"/>
  <c r="DL18" i="7"/>
  <c r="DK18" i="7"/>
  <c r="CX18" i="7"/>
  <c r="CK18" i="7"/>
  <c r="BY18" i="7"/>
  <c r="BX18" i="7"/>
  <c r="BK18" i="7"/>
  <c r="AX18" i="7"/>
  <c r="AL18" i="7"/>
  <c r="AK18" i="7"/>
  <c r="Y18" i="7"/>
  <c r="X18" i="7"/>
  <c r="L18" i="7"/>
  <c r="K18" i="7"/>
  <c r="EY17" i="7"/>
  <c r="EX17" i="7"/>
  <c r="EL17" i="7"/>
  <c r="EK17" i="7"/>
  <c r="DY17" i="7"/>
  <c r="DX17" i="7"/>
  <c r="DL17" i="7"/>
  <c r="DK17" i="7"/>
  <c r="CY17" i="7"/>
  <c r="CX17" i="7"/>
  <c r="CL17" i="7"/>
  <c r="CK17" i="7"/>
  <c r="BY17" i="7"/>
  <c r="BX17" i="7"/>
  <c r="BK17" i="7"/>
  <c r="AY17" i="7"/>
  <c r="AX17" i="7"/>
  <c r="AL17" i="7"/>
  <c r="AK17" i="7"/>
  <c r="X17" i="7"/>
  <c r="L17" i="7"/>
  <c r="K17" i="7"/>
  <c r="EY16" i="7"/>
  <c r="EX16" i="7"/>
  <c r="EK16" i="7"/>
  <c r="DY16" i="7"/>
  <c r="DX16" i="7"/>
  <c r="DL16" i="7"/>
  <c r="DK16" i="7"/>
  <c r="CX16" i="7"/>
  <c r="CL16" i="7"/>
  <c r="CK16" i="7"/>
  <c r="BY16" i="7"/>
  <c r="BX16" i="7"/>
  <c r="BL16" i="7"/>
  <c r="BK16" i="7"/>
  <c r="AY16" i="7"/>
  <c r="AX16" i="7"/>
  <c r="AL16" i="7"/>
  <c r="AK16" i="7"/>
  <c r="X16" i="7"/>
  <c r="L16" i="7"/>
  <c r="K16" i="7"/>
  <c r="EY15" i="7"/>
  <c r="EX15" i="7"/>
  <c r="EK15" i="7"/>
  <c r="EL15" i="7"/>
  <c r="DY15" i="7"/>
  <c r="DX15" i="7"/>
  <c r="DL15" i="7"/>
  <c r="DK15" i="7"/>
  <c r="CX15" i="7"/>
  <c r="CL15" i="7"/>
  <c r="CK15" i="7"/>
  <c r="BX15" i="7"/>
  <c r="BK15" i="7"/>
  <c r="AY15" i="7"/>
  <c r="AX15" i="7"/>
  <c r="AK15" i="7"/>
  <c r="X15" i="7"/>
  <c r="L15" i="7"/>
  <c r="K15" i="7"/>
  <c r="EY14" i="7"/>
  <c r="EX14" i="7"/>
  <c r="EK14" i="7"/>
  <c r="EL14" i="7"/>
  <c r="DK14" i="7"/>
  <c r="CY14" i="7"/>
  <c r="CX14" i="7"/>
  <c r="CK14" i="7"/>
  <c r="BY14" i="7"/>
  <c r="BX14" i="7"/>
  <c r="BL14" i="7"/>
  <c r="BK14" i="7"/>
  <c r="AY14" i="7"/>
  <c r="AX14" i="7"/>
  <c r="AL14" i="7"/>
  <c r="AK14" i="7"/>
  <c r="Y14" i="7"/>
  <c r="X14" i="7"/>
  <c r="L14" i="7"/>
  <c r="K14" i="7"/>
  <c r="EY13" i="7"/>
  <c r="EX13" i="7"/>
  <c r="EK13" i="7"/>
  <c r="DL13" i="7"/>
  <c r="DK13" i="7"/>
  <c r="CY13" i="7"/>
  <c r="CX13" i="7"/>
  <c r="CK13" i="7"/>
  <c r="BX13" i="7"/>
  <c r="BL13" i="7"/>
  <c r="BK13" i="7"/>
  <c r="AY13" i="7"/>
  <c r="AX13" i="7"/>
  <c r="AL13" i="7"/>
  <c r="AK13" i="7"/>
  <c r="X13" i="7"/>
  <c r="L13" i="7"/>
  <c r="K13" i="7"/>
  <c r="EX12" i="7"/>
  <c r="EK12" i="7"/>
  <c r="EL12" i="7"/>
  <c r="DL12" i="7"/>
  <c r="DK12" i="7"/>
  <c r="CY12" i="7"/>
  <c r="CX12" i="7"/>
  <c r="CK12" i="7"/>
  <c r="BY12" i="7"/>
  <c r="BX12" i="7"/>
  <c r="BK12" i="7"/>
  <c r="AX12" i="7"/>
  <c r="AL12" i="7"/>
  <c r="AK12" i="7"/>
  <c r="Y12" i="7"/>
  <c r="X12" i="7"/>
  <c r="L12" i="7"/>
  <c r="K12" i="7"/>
  <c r="EX11" i="7"/>
  <c r="EL11" i="7"/>
  <c r="EK11" i="7"/>
  <c r="DX11" i="7"/>
  <c r="DL11" i="7"/>
  <c r="DK11" i="7"/>
  <c r="CX11" i="7"/>
  <c r="CK11" i="7"/>
  <c r="BY11" i="7"/>
  <c r="BX11" i="7"/>
  <c r="BL11" i="7"/>
  <c r="BK11" i="7"/>
  <c r="AX11" i="7"/>
  <c r="AL11" i="7"/>
  <c r="AK11" i="7"/>
  <c r="Y11" i="7"/>
  <c r="X11" i="7"/>
  <c r="L11" i="7"/>
  <c r="K11" i="7"/>
  <c r="EY10" i="7"/>
  <c r="EX10" i="7"/>
  <c r="EL10" i="7"/>
  <c r="EK10" i="7"/>
  <c r="DY10" i="7"/>
  <c r="DX10" i="7"/>
  <c r="DL10" i="7"/>
  <c r="DK10" i="7"/>
  <c r="CX10" i="7"/>
  <c r="CK10" i="7"/>
  <c r="BY10" i="7"/>
  <c r="BX10" i="7"/>
  <c r="BL10" i="7"/>
  <c r="BK10" i="7"/>
  <c r="AY10" i="7"/>
  <c r="AX10" i="7"/>
  <c r="AL10" i="7"/>
  <c r="AK10" i="7"/>
  <c r="X10" i="7"/>
  <c r="L10" i="7"/>
  <c r="K10" i="7"/>
  <c r="EY9" i="7"/>
  <c r="EX9" i="7"/>
  <c r="EL9" i="7"/>
  <c r="EK9" i="7"/>
  <c r="DY9" i="7"/>
  <c r="DX9" i="7"/>
  <c r="DL9" i="7"/>
  <c r="DK9" i="7"/>
  <c r="CX9" i="7"/>
  <c r="CL9" i="7"/>
  <c r="CK9" i="7"/>
  <c r="BX9" i="7"/>
  <c r="BK9" i="7"/>
  <c r="BL9" i="7"/>
  <c r="AY9" i="7"/>
  <c r="AX9" i="7"/>
  <c r="AK9" i="7"/>
  <c r="Y9" i="7"/>
  <c r="X9" i="7"/>
  <c r="L9" i="7"/>
  <c r="K9" i="7"/>
  <c r="EY8" i="7"/>
  <c r="EX8" i="7"/>
  <c r="EK8" i="7"/>
  <c r="DY8" i="7"/>
  <c r="DX8" i="7"/>
  <c r="DL8" i="7"/>
  <c r="DK8" i="7"/>
  <c r="CY8" i="7"/>
  <c r="CX8" i="7"/>
  <c r="CL8" i="7"/>
  <c r="CK8" i="7"/>
  <c r="BX8" i="7"/>
  <c r="BL8" i="7"/>
  <c r="BK8" i="7"/>
  <c r="AY8" i="7"/>
  <c r="AX8" i="7"/>
  <c r="AL8" i="7"/>
  <c r="AK8" i="7"/>
  <c r="X8" i="7"/>
  <c r="L8" i="7"/>
  <c r="K8" i="7"/>
  <c r="EY7" i="7"/>
  <c r="EX7" i="7"/>
  <c r="EK7" i="7"/>
  <c r="EL7" i="7"/>
  <c r="DY7" i="7"/>
  <c r="DX7" i="7"/>
  <c r="DK7" i="7"/>
  <c r="CY7" i="7"/>
  <c r="CX7" i="7"/>
  <c r="CL7" i="7"/>
  <c r="CK7" i="7"/>
  <c r="BX7" i="7"/>
  <c r="BK7" i="7"/>
  <c r="AX7" i="7"/>
  <c r="AL7" i="7"/>
  <c r="AK7" i="7"/>
  <c r="X7" i="7"/>
  <c r="L7" i="7"/>
  <c r="K7" i="7"/>
  <c r="EX6" i="7"/>
  <c r="EK6" i="7"/>
  <c r="EJ34" i="7"/>
  <c r="EJ40" i="7" s="1"/>
  <c r="DK6" i="7"/>
  <c r="CY6" i="7"/>
  <c r="CX6" i="7"/>
  <c r="CL6" i="7"/>
  <c r="CK6" i="7"/>
  <c r="BY6" i="7"/>
  <c r="BX6" i="7"/>
  <c r="BL6" i="7"/>
  <c r="BK6" i="7"/>
  <c r="AX6" i="7"/>
  <c r="AL6" i="7"/>
  <c r="AK6" i="7"/>
  <c r="X6" i="7"/>
  <c r="L6" i="7"/>
  <c r="K6" i="7"/>
  <c r="EX5" i="7"/>
  <c r="EL5" i="7"/>
  <c r="EK5" i="7"/>
  <c r="DK5" i="7"/>
  <c r="CY5" i="7"/>
  <c r="CX5" i="7"/>
  <c r="CK5" i="7"/>
  <c r="BY5" i="7"/>
  <c r="BX5" i="7"/>
  <c r="BK5" i="7"/>
  <c r="AY5" i="7"/>
  <c r="AX5" i="7"/>
  <c r="AL5" i="7"/>
  <c r="AK5" i="7"/>
  <c r="Y5" i="7"/>
  <c r="X5" i="7"/>
  <c r="L5" i="7"/>
  <c r="K5" i="7"/>
  <c r="EY4" i="7"/>
  <c r="EX4" i="7"/>
  <c r="EK4" i="7"/>
  <c r="EL4" i="7"/>
  <c r="DX4" i="7"/>
  <c r="DK4" i="7"/>
  <c r="CX4" i="7"/>
  <c r="CK4" i="7"/>
  <c r="BY4" i="7"/>
  <c r="BX4" i="7"/>
  <c r="BK4" i="7"/>
  <c r="AY4" i="7"/>
  <c r="AX4" i="7"/>
  <c r="AL4" i="7"/>
  <c r="AK4" i="7"/>
  <c r="Y4" i="7"/>
  <c r="X4" i="7"/>
  <c r="L4" i="7"/>
  <c r="K4" i="7"/>
  <c r="EY3" i="7"/>
  <c r="EX3" i="7"/>
  <c r="EL3" i="7"/>
  <c r="EK3" i="7"/>
  <c r="DY3" i="7"/>
  <c r="DX3" i="7"/>
  <c r="DL3" i="7"/>
  <c r="DK3" i="7"/>
  <c r="CY3" i="7"/>
  <c r="CX3" i="7"/>
  <c r="CL3" i="7"/>
  <c r="CK3" i="7"/>
  <c r="BY3" i="7"/>
  <c r="BX3" i="7"/>
  <c r="BL3" i="7"/>
  <c r="BK3" i="7"/>
  <c r="AX3" i="7"/>
  <c r="AL3" i="7"/>
  <c r="AK3" i="7"/>
  <c r="X3" i="7"/>
  <c r="L3" i="7"/>
  <c r="K3" i="7"/>
  <c r="Q34" i="7" l="1"/>
  <c r="Q40" i="7" s="1"/>
  <c r="ES34" i="7"/>
  <c r="ES40" i="7" s="1"/>
  <c r="EW36" i="7"/>
  <c r="AQ37" i="7"/>
  <c r="AQ38" i="7" s="1"/>
  <c r="DQ37" i="7"/>
  <c r="DQ38" i="7" s="1"/>
  <c r="DQ41" i="7" s="1"/>
  <c r="CS39" i="7"/>
  <c r="W34" i="7"/>
  <c r="W40" i="7" s="1"/>
  <c r="AS37" i="7"/>
  <c r="AS38" i="7" s="1"/>
  <c r="CF34" i="7"/>
  <c r="CF40" i="7" s="1"/>
  <c r="DQ36" i="7"/>
  <c r="DW35" i="7"/>
  <c r="ES35" i="7"/>
  <c r="AL9" i="7"/>
  <c r="AL34" i="7" s="1"/>
  <c r="AL40" i="7" s="1"/>
  <c r="DK34" i="7"/>
  <c r="DY4" i="7"/>
  <c r="S35" i="7"/>
  <c r="CH36" i="7"/>
  <c r="U37" i="7"/>
  <c r="U38" i="7" s="1"/>
  <c r="BL33" i="7"/>
  <c r="CL5" i="7"/>
  <c r="EY5" i="7"/>
  <c r="EY39" i="7" s="1"/>
  <c r="AL31" i="7"/>
  <c r="AH34" i="7"/>
  <c r="AH40" i="7" s="1"/>
  <c r="DW34" i="7"/>
  <c r="DW40" i="7" s="1"/>
  <c r="AH35" i="7"/>
  <c r="DH35" i="7"/>
  <c r="CU36" i="7"/>
  <c r="AW37" i="7"/>
  <c r="AW38" i="7" s="1"/>
  <c r="DW37" i="7"/>
  <c r="DW38" i="7" s="1"/>
  <c r="DW41" i="7" s="1"/>
  <c r="AH39" i="7"/>
  <c r="DH39" i="7"/>
  <c r="W39" i="7"/>
  <c r="Y10" i="7"/>
  <c r="Y17" i="7"/>
  <c r="Y30" i="7"/>
  <c r="BL18" i="7"/>
  <c r="BS39" i="7"/>
  <c r="CJ37" i="7"/>
  <c r="CJ38" i="7" s="1"/>
  <c r="CL12" i="7"/>
  <c r="CS36" i="7"/>
  <c r="DF37" i="7"/>
  <c r="DF38" i="7" s="1"/>
  <c r="DF41" i="7" s="1"/>
  <c r="DW39" i="7"/>
  <c r="EU35" i="7"/>
  <c r="DU35" i="7"/>
  <c r="CD37" i="7"/>
  <c r="CD38" i="7" s="1"/>
  <c r="AU39" i="7"/>
  <c r="AY19" i="7"/>
  <c r="AY28" i="7"/>
  <c r="BL5" i="7"/>
  <c r="BL26" i="7"/>
  <c r="CS37" i="7"/>
  <c r="CS38" i="7" s="1"/>
  <c r="EW37" i="7"/>
  <c r="EW38" i="7" s="1"/>
  <c r="AY7" i="7"/>
  <c r="CY11" i="7"/>
  <c r="EY11" i="7"/>
  <c r="AY12" i="7"/>
  <c r="DL14" i="7"/>
  <c r="BU35" i="7"/>
  <c r="EQ35" i="7"/>
  <c r="Q36" i="7"/>
  <c r="Y13" i="7"/>
  <c r="Y21" i="7"/>
  <c r="AQ36" i="7"/>
  <c r="CW35" i="7"/>
  <c r="DU39" i="7"/>
  <c r="EQ36" i="7"/>
  <c r="EU39" i="7"/>
  <c r="CD34" i="7"/>
  <c r="CD40" i="7" s="1"/>
  <c r="AF36" i="7"/>
  <c r="DD36" i="7"/>
  <c r="DD41" i="7" s="1"/>
  <c r="EU37" i="7"/>
  <c r="EU38" i="7" s="1"/>
  <c r="CY18" i="7"/>
  <c r="DS37" i="7"/>
  <c r="DS38" i="7" s="1"/>
  <c r="EF34" i="7"/>
  <c r="EF40" i="7" s="1"/>
  <c r="EL23" i="7"/>
  <c r="CY4" i="7"/>
  <c r="Y6" i="7"/>
  <c r="Y34" i="7" s="1"/>
  <c r="Y40" i="7" s="1"/>
  <c r="CY10" i="7"/>
  <c r="CY35" i="7" s="1"/>
  <c r="DY31" i="7"/>
  <c r="CW34" i="7"/>
  <c r="CW40" i="7" s="1"/>
  <c r="CD35" i="7"/>
  <c r="EW35" i="7"/>
  <c r="AU36" i="7"/>
  <c r="EQ39" i="7"/>
  <c r="S34" i="7"/>
  <c r="S40" i="7" s="1"/>
  <c r="Y27" i="7"/>
  <c r="AS36" i="7"/>
  <c r="BW36" i="7"/>
  <c r="CF39" i="7"/>
  <c r="CL32" i="7"/>
  <c r="DD39" i="7"/>
  <c r="ES36" i="7"/>
  <c r="AS34" i="7"/>
  <c r="AS40" i="7" s="1"/>
  <c r="CH34" i="7"/>
  <c r="CH40" i="7" s="1"/>
  <c r="AW36" i="7"/>
  <c r="DW36" i="7"/>
  <c r="CH39" i="7"/>
  <c r="AJ37" i="7"/>
  <c r="AJ38" i="7" s="1"/>
  <c r="BQ36" i="7"/>
  <c r="BY13" i="7"/>
  <c r="BW37" i="7"/>
  <c r="BW38" i="7" s="1"/>
  <c r="CD39" i="7"/>
  <c r="CL11" i="7"/>
  <c r="CL25" i="7"/>
  <c r="DJ35" i="7"/>
  <c r="DJ41" i="7" s="1"/>
  <c r="DJ34" i="7"/>
  <c r="DJ40" i="7" s="1"/>
  <c r="AF34" i="7"/>
  <c r="AF40" i="7" s="1"/>
  <c r="DD34" i="7"/>
  <c r="DD40" i="7" s="1"/>
  <c r="BS36" i="7"/>
  <c r="BL4" i="7"/>
  <c r="BL24" i="7"/>
  <c r="CQ36" i="7"/>
  <c r="DD35" i="7"/>
  <c r="DY30" i="7"/>
  <c r="EL29" i="7"/>
  <c r="EU41" i="7"/>
  <c r="EU34" i="7"/>
  <c r="EU40" i="7" s="1"/>
  <c r="EY6" i="7"/>
  <c r="EY35" i="7" s="1"/>
  <c r="EQ37" i="7"/>
  <c r="EQ38" i="7" s="1"/>
  <c r="EY38" i="7" s="1"/>
  <c r="EW39" i="7"/>
  <c r="ES41" i="7"/>
  <c r="EQ34" i="7"/>
  <c r="EQ40" i="7" s="1"/>
  <c r="DX34" i="7"/>
  <c r="DQ35" i="7"/>
  <c r="DS36" i="7"/>
  <c r="DS41" i="7" s="1"/>
  <c r="DU37" i="7"/>
  <c r="DU38" i="7" s="1"/>
  <c r="DU41" i="7" s="1"/>
  <c r="DQ34" i="7"/>
  <c r="DQ40" i="7" s="1"/>
  <c r="DU34" i="7"/>
  <c r="DU40" i="7" s="1"/>
  <c r="DL6" i="7"/>
  <c r="DL4" i="7"/>
  <c r="DL34" i="7" s="1"/>
  <c r="DL40" i="7" s="1"/>
  <c r="DJ36" i="7"/>
  <c r="DH37" i="7"/>
  <c r="DH38" i="7" s="1"/>
  <c r="DH41" i="7" s="1"/>
  <c r="DF39" i="7"/>
  <c r="DF34" i="7"/>
  <c r="DF40" i="7" s="1"/>
  <c r="CX34" i="7"/>
  <c r="CY9" i="7"/>
  <c r="CQ35" i="7"/>
  <c r="CU37" i="7"/>
  <c r="CU38" i="7" s="1"/>
  <c r="CU41" i="7" s="1"/>
  <c r="CW39" i="7"/>
  <c r="CW41" i="7"/>
  <c r="CQ34" i="7"/>
  <c r="CQ40" i="7" s="1"/>
  <c r="CU34" i="7"/>
  <c r="CU40" i="7" s="1"/>
  <c r="CF35" i="7"/>
  <c r="CJ36" i="7"/>
  <c r="CF37" i="7"/>
  <c r="CF38" i="7" s="1"/>
  <c r="CJ39" i="7"/>
  <c r="CJ34" i="7"/>
  <c r="CJ40" i="7" s="1"/>
  <c r="CH35" i="7"/>
  <c r="CH41" i="7" s="1"/>
  <c r="CD36" i="7"/>
  <c r="CK34" i="7"/>
  <c r="CL4" i="7"/>
  <c r="CL10" i="7"/>
  <c r="CJ35" i="7"/>
  <c r="CF36" i="7"/>
  <c r="BY7" i="7"/>
  <c r="BY36" i="7" s="1"/>
  <c r="BY9" i="7"/>
  <c r="BY34" i="7" s="1"/>
  <c r="BY40" i="7" s="1"/>
  <c r="BS34" i="7"/>
  <c r="BS40" i="7" s="1"/>
  <c r="BW34" i="7"/>
  <c r="BW40" i="7" s="1"/>
  <c r="BW35" i="7"/>
  <c r="BU36" i="7"/>
  <c r="BS37" i="7"/>
  <c r="BS38" i="7" s="1"/>
  <c r="BQ39" i="7"/>
  <c r="BY26" i="7"/>
  <c r="BY29" i="7"/>
  <c r="BQ35" i="7"/>
  <c r="BQ41" i="7" s="1"/>
  <c r="BU37" i="7"/>
  <c r="BU38" i="7" s="1"/>
  <c r="BQ34" i="7"/>
  <c r="BQ40" i="7" s="1"/>
  <c r="BU34" i="7"/>
  <c r="BU40" i="7" s="1"/>
  <c r="BK34" i="7"/>
  <c r="AS41" i="7"/>
  <c r="AX34" i="7"/>
  <c r="AY3" i="7"/>
  <c r="AY34" i="7" s="1"/>
  <c r="AY40" i="7" s="1"/>
  <c r="AQ35" i="7"/>
  <c r="AQ41" i="7" s="1"/>
  <c r="AU37" i="7"/>
  <c r="AU38" i="7" s="1"/>
  <c r="AU41" i="7" s="1"/>
  <c r="AW39" i="7"/>
  <c r="AW41" i="7"/>
  <c r="AQ34" i="7"/>
  <c r="AQ40" i="7" s="1"/>
  <c r="AU34" i="7"/>
  <c r="AU40" i="7" s="1"/>
  <c r="AJ35" i="7"/>
  <c r="AJ41" i="7" s="1"/>
  <c r="AF37" i="7"/>
  <c r="AF38" i="7" s="1"/>
  <c r="AF41" i="7" s="1"/>
  <c r="AD39" i="7"/>
  <c r="AD34" i="7"/>
  <c r="AD40" i="7" s="1"/>
  <c r="AD35" i="7"/>
  <c r="AD41" i="7" s="1"/>
  <c r="AJ36" i="7"/>
  <c r="AH41" i="7"/>
  <c r="AF39" i="7"/>
  <c r="AK34" i="7"/>
  <c r="U39" i="7"/>
  <c r="S41" i="7"/>
  <c r="Y8" i="7"/>
  <c r="U36" i="7"/>
  <c r="Y3" i="7"/>
  <c r="W35" i="7"/>
  <c r="W36" i="7"/>
  <c r="W37" i="7"/>
  <c r="W38" i="7" s="1"/>
  <c r="W41" i="7" s="1"/>
  <c r="X34" i="7"/>
  <c r="Y7" i="7"/>
  <c r="U35" i="7"/>
  <c r="Q35" i="7"/>
  <c r="Q41" i="7" s="1"/>
  <c r="Q37" i="7"/>
  <c r="Q38" i="7" s="1"/>
  <c r="D41" i="7"/>
  <c r="J41" i="7"/>
  <c r="L39" i="7"/>
  <c r="L36" i="7"/>
  <c r="L35" i="7"/>
  <c r="L34" i="7"/>
  <c r="L40" i="7" s="1"/>
  <c r="CY34" i="7"/>
  <c r="CY40" i="7" s="1"/>
  <c r="K34" i="7"/>
  <c r="BF39" i="7"/>
  <c r="BF37" i="7"/>
  <c r="BF38" i="7" s="1"/>
  <c r="BF36" i="7"/>
  <c r="BF35" i="7"/>
  <c r="BF34" i="7"/>
  <c r="BF40" i="7" s="1"/>
  <c r="CL35" i="7"/>
  <c r="EJ39" i="7"/>
  <c r="EJ37" i="7"/>
  <c r="EJ38" i="7" s="1"/>
  <c r="EJ36" i="7"/>
  <c r="EJ35" i="7"/>
  <c r="EL6" i="7"/>
  <c r="EL39" i="7" s="1"/>
  <c r="DY39" i="7"/>
  <c r="DY36" i="7"/>
  <c r="DY35" i="7"/>
  <c r="DY34" i="7"/>
  <c r="DY40" i="7" s="1"/>
  <c r="M3" i="7"/>
  <c r="M4" i="7" s="1"/>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Z2" i="7" s="1"/>
  <c r="Z3" i="7" s="1"/>
  <c r="Z4" i="7" s="1"/>
  <c r="Z5" i="7" s="1"/>
  <c r="DL39" i="7"/>
  <c r="DL35" i="7"/>
  <c r="AL39" i="7"/>
  <c r="EF39" i="7"/>
  <c r="EF37" i="7"/>
  <c r="EF38" i="7" s="1"/>
  <c r="EF36" i="7"/>
  <c r="EF35" i="7"/>
  <c r="ED34" i="7"/>
  <c r="ED40" i="7" s="1"/>
  <c r="ED39" i="7"/>
  <c r="ED37" i="7"/>
  <c r="ED36" i="7"/>
  <c r="ED35" i="7"/>
  <c r="BH39" i="7"/>
  <c r="BH37" i="7"/>
  <c r="BH38" i="7" s="1"/>
  <c r="BH36" i="7"/>
  <c r="BH35" i="7"/>
  <c r="BH34" i="7"/>
  <c r="BH40" i="7" s="1"/>
  <c r="BL7" i="7"/>
  <c r="AY38" i="7"/>
  <c r="CD41" i="7"/>
  <c r="CL38" i="7"/>
  <c r="CQ41" i="7"/>
  <c r="BD39" i="7"/>
  <c r="BD37" i="7"/>
  <c r="BD36" i="7"/>
  <c r="BD35" i="7"/>
  <c r="BD34" i="7"/>
  <c r="BD40" i="7" s="1"/>
  <c r="BJ39" i="7"/>
  <c r="BJ37" i="7"/>
  <c r="BJ38" i="7" s="1"/>
  <c r="BJ36" i="7"/>
  <c r="BJ35" i="7"/>
  <c r="F41" i="7"/>
  <c r="L38" i="7"/>
  <c r="EH34" i="7"/>
  <c r="EH40" i="7" s="1"/>
  <c r="EH39" i="7"/>
  <c r="EH37" i="7"/>
  <c r="EH38" i="7" s="1"/>
  <c r="EH36" i="7"/>
  <c r="EH35" i="7"/>
  <c r="H41" i="7"/>
  <c r="BJ34" i="7"/>
  <c r="BJ40" i="7" s="1"/>
  <c r="L37" i="7"/>
  <c r="DL37" i="7"/>
  <c r="Y37" i="7"/>
  <c r="AY37" i="7"/>
  <c r="EY37" i="7"/>
  <c r="EW39" i="6"/>
  <c r="EU39" i="6"/>
  <c r="ES39" i="6"/>
  <c r="EQ39" i="6"/>
  <c r="DW39" i="6"/>
  <c r="DU39" i="6"/>
  <c r="DS39" i="6"/>
  <c r="DQ39" i="6"/>
  <c r="DJ39" i="6"/>
  <c r="DH39" i="6"/>
  <c r="DF39" i="6"/>
  <c r="DD39" i="6"/>
  <c r="CW39" i="6"/>
  <c r="CU39" i="6"/>
  <c r="CS39" i="6"/>
  <c r="CQ39" i="6"/>
  <c r="CJ39" i="6"/>
  <c r="CH39" i="6"/>
  <c r="CF39" i="6"/>
  <c r="CD39" i="6"/>
  <c r="BW39" i="6"/>
  <c r="BU39" i="6"/>
  <c r="BS39" i="6"/>
  <c r="BQ39" i="6"/>
  <c r="AW39" i="6"/>
  <c r="AU39" i="6"/>
  <c r="AS39" i="6"/>
  <c r="AQ39" i="6"/>
  <c r="AJ39" i="6"/>
  <c r="AH39" i="6"/>
  <c r="AF39" i="6"/>
  <c r="AD39" i="6"/>
  <c r="W39" i="6"/>
  <c r="U39" i="6"/>
  <c r="S39" i="6"/>
  <c r="Q39" i="6"/>
  <c r="J39" i="6"/>
  <c r="H39" i="6"/>
  <c r="F39" i="6"/>
  <c r="D39" i="6"/>
  <c r="EW37" i="6"/>
  <c r="EW38" i="6" s="1"/>
  <c r="EU37" i="6"/>
  <c r="EU38" i="6" s="1"/>
  <c r="ES37" i="6"/>
  <c r="ES38" i="6" s="1"/>
  <c r="EQ37" i="6"/>
  <c r="EQ38" i="6" s="1"/>
  <c r="DW37" i="6"/>
  <c r="DW38" i="6" s="1"/>
  <c r="DU37" i="6"/>
  <c r="DU38" i="6" s="1"/>
  <c r="DS37" i="6"/>
  <c r="DS38" i="6" s="1"/>
  <c r="DQ37" i="6"/>
  <c r="DQ38" i="6" s="1"/>
  <c r="DJ37" i="6"/>
  <c r="DJ38" i="6" s="1"/>
  <c r="DH37" i="6"/>
  <c r="DH38" i="6" s="1"/>
  <c r="DF37" i="6"/>
  <c r="DF38" i="6" s="1"/>
  <c r="DD37" i="6"/>
  <c r="DD38" i="6" s="1"/>
  <c r="CW37" i="6"/>
  <c r="CW38" i="6" s="1"/>
  <c r="CU37" i="6"/>
  <c r="CU38" i="6" s="1"/>
  <c r="CS37" i="6"/>
  <c r="CS38" i="6" s="1"/>
  <c r="CQ37" i="6"/>
  <c r="CQ38" i="6" s="1"/>
  <c r="CJ37" i="6"/>
  <c r="CJ38" i="6" s="1"/>
  <c r="CH37" i="6"/>
  <c r="CH38" i="6" s="1"/>
  <c r="CF37" i="6"/>
  <c r="CF38" i="6" s="1"/>
  <c r="CD37" i="6"/>
  <c r="CD38" i="6" s="1"/>
  <c r="BW37" i="6"/>
  <c r="BW38" i="6" s="1"/>
  <c r="BU37" i="6"/>
  <c r="BU38" i="6" s="1"/>
  <c r="BS37" i="6"/>
  <c r="BS38" i="6" s="1"/>
  <c r="BQ37" i="6"/>
  <c r="BQ38" i="6" s="1"/>
  <c r="AW37" i="6"/>
  <c r="AW38" i="6" s="1"/>
  <c r="AU37" i="6"/>
  <c r="AU38" i="6" s="1"/>
  <c r="AS37" i="6"/>
  <c r="AS38" i="6" s="1"/>
  <c r="AQ37" i="6"/>
  <c r="AQ38" i="6" s="1"/>
  <c r="AJ37" i="6"/>
  <c r="AJ38" i="6" s="1"/>
  <c r="AH37" i="6"/>
  <c r="AH38" i="6" s="1"/>
  <c r="AF37" i="6"/>
  <c r="AF38" i="6" s="1"/>
  <c r="AD37" i="6"/>
  <c r="AD38" i="6" s="1"/>
  <c r="W37" i="6"/>
  <c r="W38" i="6" s="1"/>
  <c r="U37" i="6"/>
  <c r="U38" i="6" s="1"/>
  <c r="S37" i="6"/>
  <c r="S38" i="6" s="1"/>
  <c r="Q37" i="6"/>
  <c r="Q38" i="6" s="1"/>
  <c r="J37" i="6"/>
  <c r="J38" i="6" s="1"/>
  <c r="H37" i="6"/>
  <c r="H38" i="6" s="1"/>
  <c r="F37" i="6"/>
  <c r="F38" i="6" s="1"/>
  <c r="D37" i="6"/>
  <c r="D38" i="6" s="1"/>
  <c r="EW36" i="6"/>
  <c r="EU36" i="6"/>
  <c r="ES36" i="6"/>
  <c r="EQ36" i="6"/>
  <c r="DW36" i="6"/>
  <c r="DU36" i="6"/>
  <c r="DS36" i="6"/>
  <c r="DQ36" i="6"/>
  <c r="DJ36" i="6"/>
  <c r="DH36" i="6"/>
  <c r="DF36" i="6"/>
  <c r="DD36" i="6"/>
  <c r="CW36" i="6"/>
  <c r="CU36" i="6"/>
  <c r="CS36" i="6"/>
  <c r="CQ36" i="6"/>
  <c r="CJ36" i="6"/>
  <c r="CH36" i="6"/>
  <c r="CF36" i="6"/>
  <c r="CD36" i="6"/>
  <c r="BW36" i="6"/>
  <c r="BU36" i="6"/>
  <c r="BS36" i="6"/>
  <c r="BQ36" i="6"/>
  <c r="AW36" i="6"/>
  <c r="AU36" i="6"/>
  <c r="AS36" i="6"/>
  <c r="AQ36" i="6"/>
  <c r="AJ36" i="6"/>
  <c r="AH36" i="6"/>
  <c r="AF36" i="6"/>
  <c r="AD36" i="6"/>
  <c r="W36" i="6"/>
  <c r="U36" i="6"/>
  <c r="S36" i="6"/>
  <c r="Q36" i="6"/>
  <c r="J36" i="6"/>
  <c r="H36" i="6"/>
  <c r="F36" i="6"/>
  <c r="D36" i="6"/>
  <c r="EW35" i="6"/>
  <c r="EU35" i="6"/>
  <c r="ES35" i="6"/>
  <c r="EQ35" i="6"/>
  <c r="DW35" i="6"/>
  <c r="DU35" i="6"/>
  <c r="DS35" i="6"/>
  <c r="DQ35" i="6"/>
  <c r="DJ35" i="6"/>
  <c r="DH35" i="6"/>
  <c r="DF35" i="6"/>
  <c r="DD35" i="6"/>
  <c r="CW35" i="6"/>
  <c r="CU35" i="6"/>
  <c r="CS35" i="6"/>
  <c r="CQ35" i="6"/>
  <c r="CJ35" i="6"/>
  <c r="CH35" i="6"/>
  <c r="CF35" i="6"/>
  <c r="CD35" i="6"/>
  <c r="BW35" i="6"/>
  <c r="BU35" i="6"/>
  <c r="BS35" i="6"/>
  <c r="BQ35" i="6"/>
  <c r="AW35" i="6"/>
  <c r="AU35" i="6"/>
  <c r="AS35" i="6"/>
  <c r="AQ35" i="6"/>
  <c r="AJ35" i="6"/>
  <c r="AH35" i="6"/>
  <c r="AF35" i="6"/>
  <c r="AD35" i="6"/>
  <c r="W35" i="6"/>
  <c r="U35" i="6"/>
  <c r="S35" i="6"/>
  <c r="Q35" i="6"/>
  <c r="J35" i="6"/>
  <c r="H35" i="6"/>
  <c r="F35" i="6"/>
  <c r="D35" i="6"/>
  <c r="EW34" i="6"/>
  <c r="EW40" i="6" s="1"/>
  <c r="EV34" i="6"/>
  <c r="EU34" i="6"/>
  <c r="EU40" i="6" s="1"/>
  <c r="ET34" i="6"/>
  <c r="ES34" i="6"/>
  <c r="ES40" i="6" s="1"/>
  <c r="ER34" i="6"/>
  <c r="EQ34" i="6"/>
  <c r="EQ40" i="6" s="1"/>
  <c r="EP34" i="6"/>
  <c r="EI34" i="6"/>
  <c r="EG34" i="6"/>
  <c r="EE34" i="6"/>
  <c r="EC34" i="6"/>
  <c r="DW34" i="6"/>
  <c r="DW40" i="6" s="1"/>
  <c r="DV34" i="6"/>
  <c r="DU34" i="6"/>
  <c r="DU40" i="6" s="1"/>
  <c r="DT34" i="6"/>
  <c r="DS34" i="6"/>
  <c r="DS40" i="6" s="1"/>
  <c r="DR34" i="6"/>
  <c r="DQ34" i="6"/>
  <c r="DQ40" i="6" s="1"/>
  <c r="DP34" i="6"/>
  <c r="DJ34" i="6"/>
  <c r="DJ40" i="6" s="1"/>
  <c r="DI34" i="6"/>
  <c r="DH34" i="6"/>
  <c r="DH40" i="6" s="1"/>
  <c r="DG34" i="6"/>
  <c r="DF34" i="6"/>
  <c r="DF40" i="6" s="1"/>
  <c r="DE34" i="6"/>
  <c r="DD34" i="6"/>
  <c r="DD40" i="6" s="1"/>
  <c r="DC34" i="6"/>
  <c r="CW34" i="6"/>
  <c r="CW40" i="6" s="1"/>
  <c r="CV34" i="6"/>
  <c r="CU34" i="6"/>
  <c r="CU40" i="6" s="1"/>
  <c r="CT34" i="6"/>
  <c r="CS34" i="6"/>
  <c r="CS40" i="6" s="1"/>
  <c r="CR34" i="6"/>
  <c r="CQ34" i="6"/>
  <c r="CQ40" i="6" s="1"/>
  <c r="CP34" i="6"/>
  <c r="CJ34" i="6"/>
  <c r="CJ40" i="6" s="1"/>
  <c r="CI34" i="6"/>
  <c r="CH34" i="6"/>
  <c r="CH40" i="6" s="1"/>
  <c r="CG34" i="6"/>
  <c r="CF34" i="6"/>
  <c r="CF40" i="6" s="1"/>
  <c r="CE34" i="6"/>
  <c r="CD34" i="6"/>
  <c r="CD40" i="6" s="1"/>
  <c r="CC34" i="6"/>
  <c r="BW34" i="6"/>
  <c r="BW40" i="6" s="1"/>
  <c r="BV34" i="6"/>
  <c r="BU34" i="6"/>
  <c r="BU40" i="6" s="1"/>
  <c r="BT34" i="6"/>
  <c r="BS34" i="6"/>
  <c r="BS40" i="6" s="1"/>
  <c r="BR34" i="6"/>
  <c r="BQ34" i="6"/>
  <c r="BQ40" i="6" s="1"/>
  <c r="BP34" i="6"/>
  <c r="BI34" i="6"/>
  <c r="BG34" i="6"/>
  <c r="BE34" i="6"/>
  <c r="BC34" i="6"/>
  <c r="AW34" i="6"/>
  <c r="AW40" i="6" s="1"/>
  <c r="AV34" i="6"/>
  <c r="AU34" i="6"/>
  <c r="AU40" i="6" s="1"/>
  <c r="AT34" i="6"/>
  <c r="AS34" i="6"/>
  <c r="AS40" i="6" s="1"/>
  <c r="AR34" i="6"/>
  <c r="AQ34" i="6"/>
  <c r="AQ40" i="6" s="1"/>
  <c r="AP34" i="6"/>
  <c r="AJ34" i="6"/>
  <c r="AJ40" i="6" s="1"/>
  <c r="AI34" i="6"/>
  <c r="AH34" i="6"/>
  <c r="AH40" i="6" s="1"/>
  <c r="AG34" i="6"/>
  <c r="AF34" i="6"/>
  <c r="AF40" i="6" s="1"/>
  <c r="AE34" i="6"/>
  <c r="AD34" i="6"/>
  <c r="AD40" i="6" s="1"/>
  <c r="AC34" i="6"/>
  <c r="W34" i="6"/>
  <c r="W40" i="6" s="1"/>
  <c r="V34" i="6"/>
  <c r="U34" i="6"/>
  <c r="U40" i="6" s="1"/>
  <c r="T34" i="6"/>
  <c r="S34" i="6"/>
  <c r="S40" i="6" s="1"/>
  <c r="R34" i="6"/>
  <c r="Q34" i="6"/>
  <c r="Q40" i="6" s="1"/>
  <c r="P34" i="6"/>
  <c r="J34" i="6"/>
  <c r="J40" i="6" s="1"/>
  <c r="I34" i="6"/>
  <c r="H34" i="6"/>
  <c r="H40" i="6" s="1"/>
  <c r="G34" i="6"/>
  <c r="F34" i="6"/>
  <c r="F40" i="6" s="1"/>
  <c r="E34" i="6"/>
  <c r="D34" i="6"/>
  <c r="D40" i="6" s="1"/>
  <c r="C34" i="6"/>
  <c r="EY33" i="6"/>
  <c r="EX33" i="6"/>
  <c r="EL33" i="6"/>
  <c r="EK33" i="6"/>
  <c r="DY33" i="6"/>
  <c r="DX33" i="6"/>
  <c r="DL33" i="6"/>
  <c r="DK33" i="6"/>
  <c r="CY33" i="6"/>
  <c r="CX33" i="6"/>
  <c r="CL33" i="6"/>
  <c r="CK33" i="6"/>
  <c r="BY33" i="6"/>
  <c r="BX33" i="6"/>
  <c r="BL33" i="6"/>
  <c r="BK33" i="6"/>
  <c r="AY33" i="6"/>
  <c r="AX33" i="6"/>
  <c r="AL33" i="6"/>
  <c r="AK33" i="6"/>
  <c r="Y33" i="6"/>
  <c r="X33" i="6"/>
  <c r="L33" i="6"/>
  <c r="K33" i="6"/>
  <c r="EY32" i="6"/>
  <c r="EX32" i="6"/>
  <c r="EL32" i="6"/>
  <c r="EK32" i="6"/>
  <c r="DY32" i="6"/>
  <c r="DX32" i="6"/>
  <c r="DL32" i="6"/>
  <c r="DK32" i="6"/>
  <c r="CY32" i="6"/>
  <c r="CX32" i="6"/>
  <c r="CL32" i="6"/>
  <c r="CK32" i="6"/>
  <c r="BY32" i="6"/>
  <c r="BX32" i="6"/>
  <c r="BL32" i="6"/>
  <c r="BK32" i="6"/>
  <c r="AY32" i="6"/>
  <c r="AX32" i="6"/>
  <c r="AL32" i="6"/>
  <c r="AK32" i="6"/>
  <c r="Y32" i="6"/>
  <c r="X32" i="6"/>
  <c r="L32" i="6"/>
  <c r="K32" i="6"/>
  <c r="EY31" i="6"/>
  <c r="EX31" i="6"/>
  <c r="EL31" i="6"/>
  <c r="EK31" i="6"/>
  <c r="DY31" i="6"/>
  <c r="DX31" i="6"/>
  <c r="DL31" i="6"/>
  <c r="DK31" i="6"/>
  <c r="CY31" i="6"/>
  <c r="CX31" i="6"/>
  <c r="CL31" i="6"/>
  <c r="CK31" i="6"/>
  <c r="BY31" i="6"/>
  <c r="BX31" i="6"/>
  <c r="BK31" i="6"/>
  <c r="BL31" i="6"/>
  <c r="AY31" i="6"/>
  <c r="AX31" i="6"/>
  <c r="AL31" i="6"/>
  <c r="AK31" i="6"/>
  <c r="Y31" i="6"/>
  <c r="X31" i="6"/>
  <c r="L31" i="6"/>
  <c r="K31" i="6"/>
  <c r="EY30" i="6"/>
  <c r="EX30" i="6"/>
  <c r="EL30" i="6"/>
  <c r="EK30" i="6"/>
  <c r="DY30" i="6"/>
  <c r="DX30" i="6"/>
  <c r="DL30" i="6"/>
  <c r="DK30" i="6"/>
  <c r="CY30" i="6"/>
  <c r="CX30" i="6"/>
  <c r="CL30" i="6"/>
  <c r="CK30" i="6"/>
  <c r="BY30" i="6"/>
  <c r="BX30" i="6"/>
  <c r="BL30" i="6"/>
  <c r="BK30" i="6"/>
  <c r="AY30" i="6"/>
  <c r="AX30" i="6"/>
  <c r="AL30" i="6"/>
  <c r="AK30" i="6"/>
  <c r="Y30" i="6"/>
  <c r="X30" i="6"/>
  <c r="L30" i="6"/>
  <c r="K30" i="6"/>
  <c r="EY29" i="6"/>
  <c r="EX29" i="6"/>
  <c r="EL29" i="6"/>
  <c r="EK29" i="6"/>
  <c r="DY29" i="6"/>
  <c r="DX29" i="6"/>
  <c r="DL29" i="6"/>
  <c r="DK29" i="6"/>
  <c r="CY29" i="6"/>
  <c r="CX29" i="6"/>
  <c r="CL29" i="6"/>
  <c r="CK29" i="6"/>
  <c r="BY29" i="6"/>
  <c r="BX29" i="6"/>
  <c r="BK29" i="6"/>
  <c r="BL29" i="6"/>
  <c r="AY29" i="6"/>
  <c r="AX29" i="6"/>
  <c r="AL29" i="6"/>
  <c r="AK29" i="6"/>
  <c r="Y29" i="6"/>
  <c r="X29" i="6"/>
  <c r="L29" i="6"/>
  <c r="K29" i="6"/>
  <c r="EY28" i="6"/>
  <c r="EX28" i="6"/>
  <c r="EK28" i="6"/>
  <c r="EL28" i="6"/>
  <c r="DY28" i="6"/>
  <c r="DX28" i="6"/>
  <c r="DL28" i="6"/>
  <c r="DK28" i="6"/>
  <c r="CY28" i="6"/>
  <c r="CX28" i="6"/>
  <c r="CL28" i="6"/>
  <c r="CK28" i="6"/>
  <c r="BY28" i="6"/>
  <c r="BX28" i="6"/>
  <c r="BL28" i="6"/>
  <c r="BK28" i="6"/>
  <c r="AY28" i="6"/>
  <c r="AX28" i="6"/>
  <c r="AL28" i="6"/>
  <c r="AK28" i="6"/>
  <c r="Y28" i="6"/>
  <c r="X28" i="6"/>
  <c r="L28" i="6"/>
  <c r="K28" i="6"/>
  <c r="EY27" i="6"/>
  <c r="EX27" i="6"/>
  <c r="EK27" i="6"/>
  <c r="EL27" i="6"/>
  <c r="DL27" i="6"/>
  <c r="DK27" i="6"/>
  <c r="CY27" i="6"/>
  <c r="CX27" i="6"/>
  <c r="CL27" i="6"/>
  <c r="CK27" i="6"/>
  <c r="BY27" i="6"/>
  <c r="BX27" i="6"/>
  <c r="BL27" i="6"/>
  <c r="BK27" i="6"/>
  <c r="AY27" i="6"/>
  <c r="AX27" i="6"/>
  <c r="AL27" i="6"/>
  <c r="AK27" i="6"/>
  <c r="Y27" i="6"/>
  <c r="X27" i="6"/>
  <c r="L27" i="6"/>
  <c r="K27" i="6"/>
  <c r="EY26" i="6"/>
  <c r="EX26" i="6"/>
  <c r="EL26" i="6"/>
  <c r="EK26" i="6"/>
  <c r="DL26" i="6"/>
  <c r="DK26" i="6"/>
  <c r="CY26" i="6"/>
  <c r="CX26" i="6"/>
  <c r="CL26" i="6"/>
  <c r="CK26" i="6"/>
  <c r="BY26" i="6"/>
  <c r="BX26" i="6"/>
  <c r="BL26" i="6"/>
  <c r="BK26" i="6"/>
  <c r="AY26" i="6"/>
  <c r="AX26" i="6"/>
  <c r="AL26" i="6"/>
  <c r="AK26" i="6"/>
  <c r="Y26" i="6"/>
  <c r="X26" i="6"/>
  <c r="L26" i="6"/>
  <c r="K26" i="6"/>
  <c r="EY25" i="6"/>
  <c r="EX25" i="6"/>
  <c r="EK25" i="6"/>
  <c r="EL25" i="6"/>
  <c r="DY25" i="6"/>
  <c r="DX25" i="6"/>
  <c r="DL25" i="6"/>
  <c r="DK25" i="6"/>
  <c r="CY25" i="6"/>
  <c r="CX25" i="6"/>
  <c r="CL25" i="6"/>
  <c r="CK25" i="6"/>
  <c r="BY25" i="6"/>
  <c r="BX25" i="6"/>
  <c r="BL25" i="6"/>
  <c r="BK25" i="6"/>
  <c r="AY25" i="6"/>
  <c r="AX25" i="6"/>
  <c r="AL25" i="6"/>
  <c r="AK25" i="6"/>
  <c r="Y25" i="6"/>
  <c r="X25" i="6"/>
  <c r="L25" i="6"/>
  <c r="K25" i="6"/>
  <c r="EY24" i="6"/>
  <c r="EX24" i="6"/>
  <c r="EL24" i="6"/>
  <c r="EK24" i="6"/>
  <c r="DY24" i="6"/>
  <c r="DX24" i="6"/>
  <c r="DL24" i="6"/>
  <c r="DK24" i="6"/>
  <c r="CY24" i="6"/>
  <c r="CX24" i="6"/>
  <c r="CL24" i="6"/>
  <c r="CK24" i="6"/>
  <c r="BY24" i="6"/>
  <c r="BX24" i="6"/>
  <c r="BK24" i="6"/>
  <c r="BL24" i="6"/>
  <c r="AY24" i="6"/>
  <c r="AX24" i="6"/>
  <c r="AL24" i="6"/>
  <c r="AK24" i="6"/>
  <c r="Y24" i="6"/>
  <c r="X24" i="6"/>
  <c r="L24" i="6"/>
  <c r="K24" i="6"/>
  <c r="EY23" i="6"/>
  <c r="EX23" i="6"/>
  <c r="EL23" i="6"/>
  <c r="EK23" i="6"/>
  <c r="DY23" i="6"/>
  <c r="DX23" i="6"/>
  <c r="DL23" i="6"/>
  <c r="DK23" i="6"/>
  <c r="CY23" i="6"/>
  <c r="CX23" i="6"/>
  <c r="CL23" i="6"/>
  <c r="CK23" i="6"/>
  <c r="BY23" i="6"/>
  <c r="BX23" i="6"/>
  <c r="BK23" i="6"/>
  <c r="BL23" i="6"/>
  <c r="AY23" i="6"/>
  <c r="AX23" i="6"/>
  <c r="AL23" i="6"/>
  <c r="AK23" i="6"/>
  <c r="Y23" i="6"/>
  <c r="X23" i="6"/>
  <c r="L23" i="6"/>
  <c r="K23" i="6"/>
  <c r="EY22" i="6"/>
  <c r="EX22" i="6"/>
  <c r="EL22" i="6"/>
  <c r="EK22" i="6"/>
  <c r="DY22" i="6"/>
  <c r="DX22" i="6"/>
  <c r="DL22" i="6"/>
  <c r="DK22" i="6"/>
  <c r="CY22" i="6"/>
  <c r="CX22" i="6"/>
  <c r="CL22" i="6"/>
  <c r="CK22" i="6"/>
  <c r="BY22" i="6"/>
  <c r="BX22" i="6"/>
  <c r="BL22" i="6"/>
  <c r="BK22" i="6"/>
  <c r="AY22" i="6"/>
  <c r="AX22" i="6"/>
  <c r="AL22" i="6"/>
  <c r="AK22" i="6"/>
  <c r="Y22" i="6"/>
  <c r="X22" i="6"/>
  <c r="L22" i="6"/>
  <c r="K22" i="6"/>
  <c r="EY21" i="6"/>
  <c r="EX21" i="6"/>
  <c r="EK21" i="6"/>
  <c r="EL21" i="6"/>
  <c r="DY21" i="6"/>
  <c r="DX21" i="6"/>
  <c r="DL21" i="6"/>
  <c r="DK21" i="6"/>
  <c r="CY21" i="6"/>
  <c r="CX21" i="6"/>
  <c r="CL21" i="6"/>
  <c r="CK21" i="6"/>
  <c r="BY21" i="6"/>
  <c r="BX21" i="6"/>
  <c r="BL21" i="6"/>
  <c r="BK21" i="6"/>
  <c r="AY21" i="6"/>
  <c r="AX21" i="6"/>
  <c r="AL21" i="6"/>
  <c r="AK21" i="6"/>
  <c r="Y21" i="6"/>
  <c r="X21" i="6"/>
  <c r="L21" i="6"/>
  <c r="K21" i="6"/>
  <c r="EY20" i="6"/>
  <c r="EX20" i="6"/>
  <c r="EL20" i="6"/>
  <c r="EK20" i="6"/>
  <c r="DL20" i="6"/>
  <c r="DK20" i="6"/>
  <c r="CY20" i="6"/>
  <c r="CX20" i="6"/>
  <c r="CL20" i="6"/>
  <c r="CK20" i="6"/>
  <c r="BY20" i="6"/>
  <c r="BX20" i="6"/>
  <c r="BL20" i="6"/>
  <c r="BK20" i="6"/>
  <c r="AY20" i="6"/>
  <c r="AX20" i="6"/>
  <c r="AL20" i="6"/>
  <c r="AK20" i="6"/>
  <c r="Y20" i="6"/>
  <c r="X20" i="6"/>
  <c r="L20" i="6"/>
  <c r="K20" i="6"/>
  <c r="EY19" i="6"/>
  <c r="EX19" i="6"/>
  <c r="EL19" i="6"/>
  <c r="EK19" i="6"/>
  <c r="DL19" i="6"/>
  <c r="DK19" i="6"/>
  <c r="CY19" i="6"/>
  <c r="CX19" i="6"/>
  <c r="CL19" i="6"/>
  <c r="CK19" i="6"/>
  <c r="BY19" i="6"/>
  <c r="BX19" i="6"/>
  <c r="BL19" i="6"/>
  <c r="BK19" i="6"/>
  <c r="AY19" i="6"/>
  <c r="AX19" i="6"/>
  <c r="AL19" i="6"/>
  <c r="AK19" i="6"/>
  <c r="Y19" i="6"/>
  <c r="X19" i="6"/>
  <c r="L19" i="6"/>
  <c r="K19" i="6"/>
  <c r="EY18" i="6"/>
  <c r="EX18" i="6"/>
  <c r="EL18" i="6"/>
  <c r="EK18" i="6"/>
  <c r="DY18" i="6"/>
  <c r="DX18" i="6"/>
  <c r="DL18" i="6"/>
  <c r="DK18" i="6"/>
  <c r="CY18" i="6"/>
  <c r="CX18" i="6"/>
  <c r="CL18" i="6"/>
  <c r="CK18" i="6"/>
  <c r="BY18" i="6"/>
  <c r="BX18" i="6"/>
  <c r="BL18" i="6"/>
  <c r="BK18" i="6"/>
  <c r="AY18" i="6"/>
  <c r="AX18" i="6"/>
  <c r="AL18" i="6"/>
  <c r="AK18" i="6"/>
  <c r="Y18" i="6"/>
  <c r="X18" i="6"/>
  <c r="L18" i="6"/>
  <c r="K18" i="6"/>
  <c r="EY17" i="6"/>
  <c r="EX17" i="6"/>
  <c r="EL17" i="6"/>
  <c r="EK17" i="6"/>
  <c r="DY17" i="6"/>
  <c r="DX17" i="6"/>
  <c r="DL17" i="6"/>
  <c r="DK17" i="6"/>
  <c r="CY17" i="6"/>
  <c r="CX17" i="6"/>
  <c r="CL17" i="6"/>
  <c r="CK17" i="6"/>
  <c r="BY17" i="6"/>
  <c r="BX17" i="6"/>
  <c r="BL17" i="6"/>
  <c r="BK17" i="6"/>
  <c r="AY17" i="6"/>
  <c r="AX17" i="6"/>
  <c r="AL17" i="6"/>
  <c r="AK17" i="6"/>
  <c r="Y17" i="6"/>
  <c r="X17" i="6"/>
  <c r="L17" i="6"/>
  <c r="K17" i="6"/>
  <c r="EY16" i="6"/>
  <c r="EX16" i="6"/>
  <c r="EL16" i="6"/>
  <c r="EK16" i="6"/>
  <c r="DY16" i="6"/>
  <c r="DX16" i="6"/>
  <c r="DL16" i="6"/>
  <c r="DK16" i="6"/>
  <c r="CY16" i="6"/>
  <c r="CX16" i="6"/>
  <c r="CL16" i="6"/>
  <c r="CK16" i="6"/>
  <c r="BY16" i="6"/>
  <c r="BX16" i="6"/>
  <c r="BL16" i="6"/>
  <c r="BK16" i="6"/>
  <c r="AY16" i="6"/>
  <c r="AX16" i="6"/>
  <c r="AL16" i="6"/>
  <c r="AK16" i="6"/>
  <c r="Y16" i="6"/>
  <c r="X16" i="6"/>
  <c r="L16" i="6"/>
  <c r="K16" i="6"/>
  <c r="EY15" i="6"/>
  <c r="EX15" i="6"/>
  <c r="EK15" i="6"/>
  <c r="EL15" i="6"/>
  <c r="DY15" i="6"/>
  <c r="DX15" i="6"/>
  <c r="DL15" i="6"/>
  <c r="DK15" i="6"/>
  <c r="CY15" i="6"/>
  <c r="CX15" i="6"/>
  <c r="CL15" i="6"/>
  <c r="CK15" i="6"/>
  <c r="BY15" i="6"/>
  <c r="BX15" i="6"/>
  <c r="BK15" i="6"/>
  <c r="BL15" i="6"/>
  <c r="AY15" i="6"/>
  <c r="AX15" i="6"/>
  <c r="AL15" i="6"/>
  <c r="AK15" i="6"/>
  <c r="Y15" i="6"/>
  <c r="X15" i="6"/>
  <c r="L15" i="6"/>
  <c r="K15" i="6"/>
  <c r="EY14" i="6"/>
  <c r="EX14" i="6"/>
  <c r="EK14" i="6"/>
  <c r="EL14" i="6"/>
  <c r="DL14" i="6"/>
  <c r="DK14" i="6"/>
  <c r="CY14" i="6"/>
  <c r="CX14" i="6"/>
  <c r="CL14" i="6"/>
  <c r="CK14" i="6"/>
  <c r="BY14" i="6"/>
  <c r="BX14" i="6"/>
  <c r="BL14" i="6"/>
  <c r="BK14" i="6"/>
  <c r="AY14" i="6"/>
  <c r="AX14" i="6"/>
  <c r="AL14" i="6"/>
  <c r="AK14" i="6"/>
  <c r="Y14" i="6"/>
  <c r="X14" i="6"/>
  <c r="L14" i="6"/>
  <c r="K14" i="6"/>
  <c r="EY13" i="6"/>
  <c r="EX13" i="6"/>
  <c r="EL13" i="6"/>
  <c r="EK13" i="6"/>
  <c r="DL13" i="6"/>
  <c r="DK13" i="6"/>
  <c r="CY13" i="6"/>
  <c r="CX13" i="6"/>
  <c r="CL13" i="6"/>
  <c r="CK13" i="6"/>
  <c r="BY13" i="6"/>
  <c r="BX13" i="6"/>
  <c r="BL13" i="6"/>
  <c r="BK13" i="6"/>
  <c r="AY13" i="6"/>
  <c r="AX13" i="6"/>
  <c r="AL13" i="6"/>
  <c r="AK13" i="6"/>
  <c r="Y13" i="6"/>
  <c r="X13" i="6"/>
  <c r="L13" i="6"/>
  <c r="K13" i="6"/>
  <c r="EY12" i="6"/>
  <c r="EX12" i="6"/>
  <c r="EK12" i="6"/>
  <c r="EL12" i="6"/>
  <c r="DL12" i="6"/>
  <c r="DK12" i="6"/>
  <c r="CY12" i="6"/>
  <c r="CX12" i="6"/>
  <c r="CL12" i="6"/>
  <c r="CK12" i="6"/>
  <c r="BY12" i="6"/>
  <c r="BX12" i="6"/>
  <c r="BL12" i="6"/>
  <c r="BK12" i="6"/>
  <c r="AY12" i="6"/>
  <c r="AX12" i="6"/>
  <c r="AL12" i="6"/>
  <c r="AK12" i="6"/>
  <c r="Y12" i="6"/>
  <c r="X12" i="6"/>
  <c r="L12" i="6"/>
  <c r="K12" i="6"/>
  <c r="EY11" i="6"/>
  <c r="EX11" i="6"/>
  <c r="EL11" i="6"/>
  <c r="EK11" i="6"/>
  <c r="DY11" i="6"/>
  <c r="DX11" i="6"/>
  <c r="DL11" i="6"/>
  <c r="DK11" i="6"/>
  <c r="CY11" i="6"/>
  <c r="CX11" i="6"/>
  <c r="CL11" i="6"/>
  <c r="CK11" i="6"/>
  <c r="BY11" i="6"/>
  <c r="BX11" i="6"/>
  <c r="BL11" i="6"/>
  <c r="BK11" i="6"/>
  <c r="AY11" i="6"/>
  <c r="AX11" i="6"/>
  <c r="AL11" i="6"/>
  <c r="AK11" i="6"/>
  <c r="Y11" i="6"/>
  <c r="X11" i="6"/>
  <c r="L11" i="6"/>
  <c r="K11" i="6"/>
  <c r="EY10" i="6"/>
  <c r="EX10" i="6"/>
  <c r="EL10" i="6"/>
  <c r="EK10" i="6"/>
  <c r="DY10" i="6"/>
  <c r="DX10" i="6"/>
  <c r="DL10" i="6"/>
  <c r="DK10" i="6"/>
  <c r="CY10" i="6"/>
  <c r="CX10" i="6"/>
  <c r="CL10" i="6"/>
  <c r="CK10" i="6"/>
  <c r="BY10" i="6"/>
  <c r="BX10" i="6"/>
  <c r="BL10" i="6"/>
  <c r="BK10" i="6"/>
  <c r="AY10" i="6"/>
  <c r="AX10" i="6"/>
  <c r="AL10" i="6"/>
  <c r="AK10" i="6"/>
  <c r="Y10" i="6"/>
  <c r="X10" i="6"/>
  <c r="L10" i="6"/>
  <c r="K10" i="6"/>
  <c r="EY9" i="6"/>
  <c r="EX9" i="6"/>
  <c r="EL9" i="6"/>
  <c r="EK9" i="6"/>
  <c r="DY9" i="6"/>
  <c r="DX9" i="6"/>
  <c r="DL9" i="6"/>
  <c r="DK9" i="6"/>
  <c r="CY9" i="6"/>
  <c r="CX9" i="6"/>
  <c r="CL9" i="6"/>
  <c r="CK9" i="6"/>
  <c r="BY9" i="6"/>
  <c r="BX9" i="6"/>
  <c r="BK9" i="6"/>
  <c r="BL9" i="6"/>
  <c r="AY9" i="6"/>
  <c r="AX9" i="6"/>
  <c r="AL9" i="6"/>
  <c r="AK9" i="6"/>
  <c r="Y9" i="6"/>
  <c r="X9" i="6"/>
  <c r="L9" i="6"/>
  <c r="K9" i="6"/>
  <c r="EY8" i="6"/>
  <c r="EX8" i="6"/>
  <c r="EL8" i="6"/>
  <c r="EK8" i="6"/>
  <c r="DY8" i="6"/>
  <c r="DX8" i="6"/>
  <c r="DL8" i="6"/>
  <c r="DK8" i="6"/>
  <c r="CY8" i="6"/>
  <c r="CX8" i="6"/>
  <c r="CL8" i="6"/>
  <c r="CK8" i="6"/>
  <c r="BY8" i="6"/>
  <c r="BX8" i="6"/>
  <c r="BL8" i="6"/>
  <c r="BK8" i="6"/>
  <c r="AY8" i="6"/>
  <c r="AX8" i="6"/>
  <c r="AL8" i="6"/>
  <c r="AK8" i="6"/>
  <c r="Y8" i="6"/>
  <c r="X8" i="6"/>
  <c r="L8" i="6"/>
  <c r="K8" i="6"/>
  <c r="EY7" i="6"/>
  <c r="EX7" i="6"/>
  <c r="EK7" i="6"/>
  <c r="EL7" i="6"/>
  <c r="DY7" i="6"/>
  <c r="DX7" i="6"/>
  <c r="DL7" i="6"/>
  <c r="DK7" i="6"/>
  <c r="CY7" i="6"/>
  <c r="CX7" i="6"/>
  <c r="CL7" i="6"/>
  <c r="CK7" i="6"/>
  <c r="BY7" i="6"/>
  <c r="BX7" i="6"/>
  <c r="BK7" i="6"/>
  <c r="BL7" i="6"/>
  <c r="AY7" i="6"/>
  <c r="AX7" i="6"/>
  <c r="AL7" i="6"/>
  <c r="AK7" i="6"/>
  <c r="Y7" i="6"/>
  <c r="X7" i="6"/>
  <c r="L7" i="6"/>
  <c r="K7" i="6"/>
  <c r="EY6" i="6"/>
  <c r="EX6" i="6"/>
  <c r="EL6" i="6"/>
  <c r="EK6" i="6"/>
  <c r="DL6" i="6"/>
  <c r="DK6" i="6"/>
  <c r="CY6" i="6"/>
  <c r="CX6" i="6"/>
  <c r="CL6" i="6"/>
  <c r="CK6" i="6"/>
  <c r="BY6" i="6"/>
  <c r="BX6" i="6"/>
  <c r="BL6" i="6"/>
  <c r="BK6" i="6"/>
  <c r="AY6" i="6"/>
  <c r="AX6" i="6"/>
  <c r="AL6" i="6"/>
  <c r="AK6" i="6"/>
  <c r="Y6" i="6"/>
  <c r="X6" i="6"/>
  <c r="L6" i="6"/>
  <c r="K6" i="6"/>
  <c r="EY5" i="6"/>
  <c r="EX5" i="6"/>
  <c r="EL5" i="6"/>
  <c r="EK5" i="6"/>
  <c r="DL5" i="6"/>
  <c r="DK5" i="6"/>
  <c r="CY5" i="6"/>
  <c r="CX5" i="6"/>
  <c r="CL5" i="6"/>
  <c r="CK5" i="6"/>
  <c r="BY5" i="6"/>
  <c r="BX5" i="6"/>
  <c r="BL5" i="6"/>
  <c r="BK5" i="6"/>
  <c r="AY5" i="6"/>
  <c r="AX5" i="6"/>
  <c r="AL5" i="6"/>
  <c r="AK5" i="6"/>
  <c r="Y5" i="6"/>
  <c r="X5" i="6"/>
  <c r="L5" i="6"/>
  <c r="K5" i="6"/>
  <c r="EY4" i="6"/>
  <c r="EX4" i="6"/>
  <c r="EK4" i="6"/>
  <c r="DY4" i="6"/>
  <c r="DX4" i="6"/>
  <c r="DL4" i="6"/>
  <c r="DK4" i="6"/>
  <c r="CY4" i="6"/>
  <c r="CX4" i="6"/>
  <c r="CL4" i="6"/>
  <c r="CK4" i="6"/>
  <c r="BY4" i="6"/>
  <c r="BX4" i="6"/>
  <c r="BL4" i="6"/>
  <c r="BK4" i="6"/>
  <c r="AY4" i="6"/>
  <c r="AX4" i="6"/>
  <c r="AL4" i="6"/>
  <c r="AK4" i="6"/>
  <c r="Y4" i="6"/>
  <c r="X4" i="6"/>
  <c r="L4" i="6"/>
  <c r="K4" i="6"/>
  <c r="EY3" i="6"/>
  <c r="EX3" i="6"/>
  <c r="EL3" i="6"/>
  <c r="EK3" i="6"/>
  <c r="DY3" i="6"/>
  <c r="DX3" i="6"/>
  <c r="DL3" i="6"/>
  <c r="DK3" i="6"/>
  <c r="CY3" i="6"/>
  <c r="CX3" i="6"/>
  <c r="CL3" i="6"/>
  <c r="CK3" i="6"/>
  <c r="BY3" i="6"/>
  <c r="BX3" i="6"/>
  <c r="BK3" i="6"/>
  <c r="AY3" i="6"/>
  <c r="AX3" i="6"/>
  <c r="AL3" i="6"/>
  <c r="AK3" i="6"/>
  <c r="Y3" i="6"/>
  <c r="X3" i="6"/>
  <c r="L3" i="6"/>
  <c r="K3" i="6"/>
  <c r="AL37" i="7" l="1"/>
  <c r="AL35" i="7"/>
  <c r="Y35" i="7"/>
  <c r="U41" i="7"/>
  <c r="Y36" i="7"/>
  <c r="AL36" i="7"/>
  <c r="Y39" i="7"/>
  <c r="EY41" i="7"/>
  <c r="EU41" i="6"/>
  <c r="CY36" i="7"/>
  <c r="EW41" i="7"/>
  <c r="ES41" i="6"/>
  <c r="EW41" i="6"/>
  <c r="AL38" i="7"/>
  <c r="EY36" i="7"/>
  <c r="AY35" i="7"/>
  <c r="AY41" i="7" s="1"/>
  <c r="CY39" i="7"/>
  <c r="BS41" i="7"/>
  <c r="CJ41" i="7"/>
  <c r="CS41" i="7"/>
  <c r="BL39" i="7"/>
  <c r="AY36" i="7"/>
  <c r="BY35" i="7"/>
  <c r="CL34" i="7"/>
  <c r="CL40" i="7" s="1"/>
  <c r="CL37" i="7"/>
  <c r="DL38" i="7"/>
  <c r="Z6" i="7"/>
  <c r="BW41" i="7"/>
  <c r="EQ41" i="7"/>
  <c r="EY34" i="7"/>
  <c r="EY40" i="7" s="1"/>
  <c r="EF41" i="7"/>
  <c r="EL34" i="7"/>
  <c r="EL40" i="7" s="1"/>
  <c r="EL35" i="7"/>
  <c r="DY37" i="7"/>
  <c r="DY38" i="7"/>
  <c r="DY41" i="7" s="1"/>
  <c r="DL36" i="7"/>
  <c r="DL41" i="7" s="1"/>
  <c r="CY37" i="7"/>
  <c r="CY38" i="7"/>
  <c r="CY41" i="7" s="1"/>
  <c r="CL36" i="7"/>
  <c r="CL41" i="7" s="1"/>
  <c r="CL39" i="7"/>
  <c r="CF41" i="7"/>
  <c r="BY37" i="7"/>
  <c r="BY38" i="7"/>
  <c r="BY39" i="7"/>
  <c r="BU41" i="7"/>
  <c r="AY39" i="7"/>
  <c r="Y38" i="7"/>
  <c r="Y41" i="7" s="1"/>
  <c r="Z7" i="7"/>
  <c r="Z8" i="7" s="1"/>
  <c r="Z9" i="7" s="1"/>
  <c r="Z10" i="7" s="1"/>
  <c r="Z11" i="7" s="1"/>
  <c r="Z12" i="7" s="1"/>
  <c r="Z13" i="7" s="1"/>
  <c r="Z14" i="7" s="1"/>
  <c r="Z15" i="7" s="1"/>
  <c r="Z16" i="7" s="1"/>
  <c r="Z17" i="7" s="1"/>
  <c r="Z18" i="7" s="1"/>
  <c r="Z19" i="7" s="1"/>
  <c r="Z20" i="7" s="1"/>
  <c r="Z21" i="7" s="1"/>
  <c r="Z22" i="7" s="1"/>
  <c r="Z23" i="7" s="1"/>
  <c r="Z24" i="7" s="1"/>
  <c r="Z25" i="7" s="1"/>
  <c r="Z26" i="7" s="1"/>
  <c r="Z27" i="7" s="1"/>
  <c r="Z28" i="7" s="1"/>
  <c r="Z29" i="7" s="1"/>
  <c r="Z30" i="7" s="1"/>
  <c r="Z31" i="7" s="1"/>
  <c r="Z32" i="7" s="1"/>
  <c r="Z33" i="7" s="1"/>
  <c r="AM2" i="7" s="1"/>
  <c r="AM3" i="7" s="1"/>
  <c r="AM4" i="7" s="1"/>
  <c r="AM5" i="7" s="1"/>
  <c r="AM6" i="7" s="1"/>
  <c r="AM7" i="7" s="1"/>
  <c r="AM8" i="7" s="1"/>
  <c r="AM9" i="7" s="1"/>
  <c r="AM10" i="7" s="1"/>
  <c r="AM11" i="7" s="1"/>
  <c r="AM12" i="7" s="1"/>
  <c r="AM13" i="7" s="1"/>
  <c r="AM14" i="7" s="1"/>
  <c r="AM15" i="7" s="1"/>
  <c r="AM16" i="7" s="1"/>
  <c r="AM17" i="7" s="1"/>
  <c r="AM18" i="7" s="1"/>
  <c r="AM19" i="7" s="1"/>
  <c r="AM20" i="7" s="1"/>
  <c r="AM21" i="7" s="1"/>
  <c r="AM22" i="7" s="1"/>
  <c r="AM23" i="7" s="1"/>
  <c r="AM24" i="7" s="1"/>
  <c r="AM25" i="7" s="1"/>
  <c r="AM26" i="7" s="1"/>
  <c r="AM27" i="7" s="1"/>
  <c r="AM28" i="7" s="1"/>
  <c r="AM29" i="7" s="1"/>
  <c r="AM30" i="7" s="1"/>
  <c r="AM31" i="7" s="1"/>
  <c r="AM32" i="7" s="1"/>
  <c r="AM33" i="7" s="1"/>
  <c r="AZ2" i="7" s="1"/>
  <c r="AZ3" i="7" s="1"/>
  <c r="AZ4" i="7" s="1"/>
  <c r="AZ5" i="7" s="1"/>
  <c r="AZ6" i="7" s="1"/>
  <c r="AZ7" i="7" s="1"/>
  <c r="AZ8" i="7" s="1"/>
  <c r="AZ9" i="7" s="1"/>
  <c r="AZ10" i="7" s="1"/>
  <c r="AZ11" i="7" s="1"/>
  <c r="AZ12" i="7" s="1"/>
  <c r="AZ13" i="7" s="1"/>
  <c r="AZ14" i="7" s="1"/>
  <c r="AZ15" i="7" s="1"/>
  <c r="AZ16" i="7" s="1"/>
  <c r="AZ17" i="7" s="1"/>
  <c r="AZ18" i="7" s="1"/>
  <c r="AZ19" i="7" s="1"/>
  <c r="AZ20" i="7" s="1"/>
  <c r="AZ21" i="7" s="1"/>
  <c r="AZ22" i="7" s="1"/>
  <c r="AZ23" i="7" s="1"/>
  <c r="AZ24" i="7" s="1"/>
  <c r="AZ25" i="7" s="1"/>
  <c r="AZ26" i="7" s="1"/>
  <c r="AZ27" i="7" s="1"/>
  <c r="AZ28" i="7" s="1"/>
  <c r="AZ29" i="7" s="1"/>
  <c r="AZ30" i="7" s="1"/>
  <c r="AZ31" i="7" s="1"/>
  <c r="AZ32" i="7" s="1"/>
  <c r="AZ33" i="7" s="1"/>
  <c r="BM2" i="7" s="1"/>
  <c r="BM3" i="7" s="1"/>
  <c r="BM4" i="7" s="1"/>
  <c r="BM5" i="7" s="1"/>
  <c r="BM6" i="7" s="1"/>
  <c r="BM7" i="7" s="1"/>
  <c r="BM8" i="7" s="1"/>
  <c r="BM9" i="7" s="1"/>
  <c r="BM10" i="7" s="1"/>
  <c r="BM11" i="7" s="1"/>
  <c r="BM12" i="7" s="1"/>
  <c r="BM13" i="7" s="1"/>
  <c r="BM14" i="7" s="1"/>
  <c r="BM15" i="7" s="1"/>
  <c r="BM16" i="7" s="1"/>
  <c r="BM17" i="7" s="1"/>
  <c r="BM18" i="7" s="1"/>
  <c r="BM19" i="7" s="1"/>
  <c r="BM20" i="7" s="1"/>
  <c r="BM21" i="7" s="1"/>
  <c r="BM22" i="7" s="1"/>
  <c r="BM23" i="7" s="1"/>
  <c r="BM24" i="7" s="1"/>
  <c r="BM25" i="7" s="1"/>
  <c r="BM26" i="7" s="1"/>
  <c r="BM27" i="7" s="1"/>
  <c r="BM28" i="7" s="1"/>
  <c r="BM29" i="7" s="1"/>
  <c r="BM30" i="7" s="1"/>
  <c r="BM31" i="7" s="1"/>
  <c r="BM32" i="7" s="1"/>
  <c r="BM33" i="7" s="1"/>
  <c r="BZ2" i="7" s="1"/>
  <c r="BZ3" i="7" s="1"/>
  <c r="BZ4" i="7" s="1"/>
  <c r="BZ5" i="7" s="1"/>
  <c r="BZ6" i="7" s="1"/>
  <c r="BZ7" i="7" s="1"/>
  <c r="BZ8" i="7" s="1"/>
  <c r="BZ9" i="7" s="1"/>
  <c r="BZ10" i="7" s="1"/>
  <c r="BZ11" i="7" s="1"/>
  <c r="BZ12" i="7" s="1"/>
  <c r="BZ13" i="7" s="1"/>
  <c r="BZ14" i="7" s="1"/>
  <c r="BZ15" i="7" s="1"/>
  <c r="BZ16" i="7" s="1"/>
  <c r="BZ17" i="7" s="1"/>
  <c r="BZ18" i="7" s="1"/>
  <c r="BZ19" i="7" s="1"/>
  <c r="BZ20" i="7" s="1"/>
  <c r="BZ21" i="7" s="1"/>
  <c r="BZ22" i="7" s="1"/>
  <c r="BZ23" i="7" s="1"/>
  <c r="BZ24" i="7" s="1"/>
  <c r="BZ25" i="7" s="1"/>
  <c r="BZ26" i="7" s="1"/>
  <c r="BZ27" i="7" s="1"/>
  <c r="BZ28" i="7" s="1"/>
  <c r="BZ29" i="7" s="1"/>
  <c r="BZ30" i="7" s="1"/>
  <c r="BZ31" i="7" s="1"/>
  <c r="BZ32" i="7" s="1"/>
  <c r="BZ33" i="7" s="1"/>
  <c r="CM2" i="7" s="1"/>
  <c r="CM3" i="7" s="1"/>
  <c r="CM4" i="7" s="1"/>
  <c r="CM5" i="7" s="1"/>
  <c r="CM6" i="7" s="1"/>
  <c r="CM7" i="7" s="1"/>
  <c r="CM8" i="7" s="1"/>
  <c r="CM9" i="7" s="1"/>
  <c r="CM10" i="7" s="1"/>
  <c r="CM11" i="7" s="1"/>
  <c r="CM12" i="7" s="1"/>
  <c r="CM13" i="7" s="1"/>
  <c r="CM14" i="7" s="1"/>
  <c r="CM15" i="7" s="1"/>
  <c r="CM16" i="7" s="1"/>
  <c r="CM17" i="7" s="1"/>
  <c r="CM18" i="7" s="1"/>
  <c r="CM19" i="7" s="1"/>
  <c r="CM20" i="7" s="1"/>
  <c r="CM21" i="7" s="1"/>
  <c r="CM22" i="7" s="1"/>
  <c r="CM23" i="7" s="1"/>
  <c r="CM24" i="7" s="1"/>
  <c r="CM25" i="7" s="1"/>
  <c r="CM26" i="7" s="1"/>
  <c r="CM27" i="7" s="1"/>
  <c r="CM28" i="7" s="1"/>
  <c r="CM29" i="7" s="1"/>
  <c r="CM30" i="7" s="1"/>
  <c r="CM31" i="7" s="1"/>
  <c r="CM32" i="7" s="1"/>
  <c r="CM33" i="7" s="1"/>
  <c r="CZ2" i="7" s="1"/>
  <c r="CZ3" i="7" s="1"/>
  <c r="CZ4" i="7" s="1"/>
  <c r="CZ5" i="7" s="1"/>
  <c r="CZ6" i="7" s="1"/>
  <c r="CZ7" i="7" s="1"/>
  <c r="CZ8" i="7" s="1"/>
  <c r="CZ9" i="7" s="1"/>
  <c r="CZ10" i="7" s="1"/>
  <c r="CZ11" i="7" s="1"/>
  <c r="CZ12" i="7" s="1"/>
  <c r="CZ13" i="7" s="1"/>
  <c r="CZ14" i="7" s="1"/>
  <c r="CZ15" i="7" s="1"/>
  <c r="CZ16" i="7" s="1"/>
  <c r="CZ17" i="7" s="1"/>
  <c r="CZ18" i="7" s="1"/>
  <c r="CZ19" i="7" s="1"/>
  <c r="CZ20" i="7" s="1"/>
  <c r="CZ21" i="7" s="1"/>
  <c r="CZ22" i="7" s="1"/>
  <c r="CZ23" i="7" s="1"/>
  <c r="CZ24" i="7" s="1"/>
  <c r="CZ25" i="7" s="1"/>
  <c r="CZ26" i="7" s="1"/>
  <c r="CZ27" i="7" s="1"/>
  <c r="CZ28" i="7" s="1"/>
  <c r="CZ29" i="7" s="1"/>
  <c r="CZ30" i="7" s="1"/>
  <c r="CZ31" i="7" s="1"/>
  <c r="CZ32" i="7" s="1"/>
  <c r="CZ33" i="7" s="1"/>
  <c r="DM2" i="7" s="1"/>
  <c r="DM3" i="7" s="1"/>
  <c r="DM4" i="7" s="1"/>
  <c r="DM5" i="7" s="1"/>
  <c r="DM6" i="7" s="1"/>
  <c r="DM7" i="7" s="1"/>
  <c r="DM8" i="7" s="1"/>
  <c r="DM9" i="7" s="1"/>
  <c r="DM10" i="7" s="1"/>
  <c r="DM11" i="7" s="1"/>
  <c r="DM12" i="7" s="1"/>
  <c r="DM13" i="7" s="1"/>
  <c r="DM14" i="7" s="1"/>
  <c r="DM15" i="7" s="1"/>
  <c r="DM16" i="7" s="1"/>
  <c r="DM17" i="7" s="1"/>
  <c r="DM18" i="7" s="1"/>
  <c r="DM19" i="7" s="1"/>
  <c r="DM20" i="7" s="1"/>
  <c r="DM21" i="7" s="1"/>
  <c r="DM22" i="7" s="1"/>
  <c r="DM23" i="7" s="1"/>
  <c r="DM24" i="7" s="1"/>
  <c r="DM25" i="7" s="1"/>
  <c r="DM26" i="7" s="1"/>
  <c r="DM27" i="7" s="1"/>
  <c r="DM28" i="7" s="1"/>
  <c r="DM29" i="7" s="1"/>
  <c r="DM30" i="7" s="1"/>
  <c r="DM31" i="7" s="1"/>
  <c r="DM32" i="7" s="1"/>
  <c r="DM33" i="7" s="1"/>
  <c r="DZ2" i="7" s="1"/>
  <c r="DZ3" i="7" s="1"/>
  <c r="DZ4" i="7" s="1"/>
  <c r="DZ5" i="7" s="1"/>
  <c r="DZ6" i="7" s="1"/>
  <c r="DZ7" i="7" s="1"/>
  <c r="DZ8" i="7" s="1"/>
  <c r="DZ9" i="7" s="1"/>
  <c r="DZ10" i="7" s="1"/>
  <c r="DZ11" i="7" s="1"/>
  <c r="DZ12" i="7" s="1"/>
  <c r="DZ13" i="7" s="1"/>
  <c r="DZ14" i="7" s="1"/>
  <c r="DZ15" i="7" s="1"/>
  <c r="DZ16" i="7" s="1"/>
  <c r="DZ17" i="7" s="1"/>
  <c r="DZ18" i="7" s="1"/>
  <c r="DZ19" i="7" s="1"/>
  <c r="DZ20" i="7" s="1"/>
  <c r="DZ21" i="7" s="1"/>
  <c r="DZ22" i="7" s="1"/>
  <c r="DZ23" i="7" s="1"/>
  <c r="DZ24" i="7" s="1"/>
  <c r="DZ25" i="7" s="1"/>
  <c r="DZ26" i="7" s="1"/>
  <c r="DZ27" i="7" s="1"/>
  <c r="DZ28" i="7" s="1"/>
  <c r="DZ29" i="7" s="1"/>
  <c r="DZ30" i="7" s="1"/>
  <c r="DZ31" i="7" s="1"/>
  <c r="DZ32" i="7" s="1"/>
  <c r="DZ33" i="7" s="1"/>
  <c r="EM2" i="7" s="1"/>
  <c r="EM3" i="7" s="1"/>
  <c r="EM4" i="7" s="1"/>
  <c r="EM5" i="7" s="1"/>
  <c r="EM6" i="7" s="1"/>
  <c r="EM7" i="7" s="1"/>
  <c r="EM8" i="7" s="1"/>
  <c r="EM9" i="7" s="1"/>
  <c r="EM10" i="7" s="1"/>
  <c r="EM11" i="7" s="1"/>
  <c r="EM12" i="7" s="1"/>
  <c r="EM13" i="7" s="1"/>
  <c r="EM14" i="7" s="1"/>
  <c r="EM15" i="7" s="1"/>
  <c r="EM16" i="7" s="1"/>
  <c r="EM17" i="7" s="1"/>
  <c r="EM18" i="7" s="1"/>
  <c r="EM19" i="7" s="1"/>
  <c r="EM20" i="7" s="1"/>
  <c r="EM21" i="7" s="1"/>
  <c r="EM22" i="7" s="1"/>
  <c r="EM23" i="7" s="1"/>
  <c r="EM24" i="7" s="1"/>
  <c r="EM25" i="7" s="1"/>
  <c r="EM26" i="7" s="1"/>
  <c r="EM27" i="7" s="1"/>
  <c r="EM28" i="7" s="1"/>
  <c r="EM29" i="7" s="1"/>
  <c r="EM30" i="7" s="1"/>
  <c r="EM31" i="7" s="1"/>
  <c r="EM32" i="7" s="1"/>
  <c r="EM33" i="7" s="1"/>
  <c r="EZ2" i="7" s="1"/>
  <c r="EZ3" i="7" s="1"/>
  <c r="EZ4" i="7" s="1"/>
  <c r="EZ5" i="7" s="1"/>
  <c r="EZ6" i="7" s="1"/>
  <c r="EZ7" i="7" s="1"/>
  <c r="EZ8" i="7" s="1"/>
  <c r="EZ9" i="7" s="1"/>
  <c r="EZ10" i="7" s="1"/>
  <c r="EZ11" i="7" s="1"/>
  <c r="EZ12" i="7" s="1"/>
  <c r="EZ13" i="7" s="1"/>
  <c r="EZ14" i="7" s="1"/>
  <c r="EZ15" i="7" s="1"/>
  <c r="EZ16" i="7" s="1"/>
  <c r="EZ17" i="7" s="1"/>
  <c r="EZ18" i="7" s="1"/>
  <c r="EZ19" i="7" s="1"/>
  <c r="EZ20" i="7" s="1"/>
  <c r="EZ21" i="7" s="1"/>
  <c r="EZ22" i="7" s="1"/>
  <c r="EZ23" i="7" s="1"/>
  <c r="EZ24" i="7" s="1"/>
  <c r="EZ25" i="7" s="1"/>
  <c r="EZ26" i="7" s="1"/>
  <c r="EZ27" i="7" s="1"/>
  <c r="EZ28" i="7" s="1"/>
  <c r="EZ29" i="7" s="1"/>
  <c r="EZ30" i="7" s="1"/>
  <c r="EZ31" i="7" s="1"/>
  <c r="EZ32" i="7" s="1"/>
  <c r="EZ33" i="7" s="1"/>
  <c r="M2" i="5" s="1"/>
  <c r="L41" i="7"/>
  <c r="BJ41" i="7"/>
  <c r="BL34" i="7"/>
  <c r="BL40" i="7" s="1"/>
  <c r="EJ41" i="7"/>
  <c r="EL36" i="7"/>
  <c r="EH41" i="7"/>
  <c r="BD38" i="7"/>
  <c r="BL37" i="7"/>
  <c r="AL41" i="7"/>
  <c r="BH41" i="7"/>
  <c r="ED38" i="7"/>
  <c r="EL37" i="7"/>
  <c r="BL35" i="7"/>
  <c r="BF41" i="7"/>
  <c r="BL36" i="7"/>
  <c r="DS41" i="6"/>
  <c r="DU41" i="6"/>
  <c r="DW41" i="6"/>
  <c r="DF41" i="6"/>
  <c r="DH41" i="6"/>
  <c r="DK34" i="6"/>
  <c r="DJ41" i="6"/>
  <c r="CS41" i="6"/>
  <c r="CU41" i="6"/>
  <c r="CW41" i="6"/>
  <c r="CF41" i="6"/>
  <c r="CH41" i="6"/>
  <c r="CJ41" i="6"/>
  <c r="BS41" i="6"/>
  <c r="BU41" i="6"/>
  <c r="BW41" i="6"/>
  <c r="AS41" i="6"/>
  <c r="AU41" i="6"/>
  <c r="AX34" i="6"/>
  <c r="AW41" i="6"/>
  <c r="AF41" i="6"/>
  <c r="AH41" i="6"/>
  <c r="AJ41" i="6"/>
  <c r="S41" i="6"/>
  <c r="U41" i="6"/>
  <c r="W41" i="6"/>
  <c r="K34" i="6"/>
  <c r="D41" i="6"/>
  <c r="H41" i="6"/>
  <c r="J41" i="6"/>
  <c r="BY39" i="6"/>
  <c r="BY36" i="6"/>
  <c r="BY35" i="6"/>
  <c r="BY34" i="6"/>
  <c r="BY40" i="6" s="1"/>
  <c r="BF39" i="6"/>
  <c r="BF37" i="6"/>
  <c r="BF38" i="6" s="1"/>
  <c r="BF36" i="6"/>
  <c r="BF35" i="6"/>
  <c r="BF34" i="6"/>
  <c r="BF40" i="6" s="1"/>
  <c r="BL3" i="6"/>
  <c r="DX34" i="6"/>
  <c r="L39" i="6"/>
  <c r="L36" i="6"/>
  <c r="L35" i="6"/>
  <c r="L34" i="6"/>
  <c r="L40" i="6" s="1"/>
  <c r="M3" i="6"/>
  <c r="M4" i="6" s="1"/>
  <c r="M5" i="6" s="1"/>
  <c r="M6" i="6" s="1"/>
  <c r="M7" i="6" s="1"/>
  <c r="M8" i="6" s="1"/>
  <c r="M9" i="6" s="1"/>
  <c r="M10" i="6" s="1"/>
  <c r="M11" i="6" s="1"/>
  <c r="M12" i="6" s="1"/>
  <c r="M13" i="6" s="1"/>
  <c r="M14" i="6" s="1"/>
  <c r="M15" i="6" s="1"/>
  <c r="M16" i="6" s="1"/>
  <c r="M17" i="6" s="1"/>
  <c r="M18" i="6" s="1"/>
  <c r="M19" i="6" s="1"/>
  <c r="M20" i="6" s="1"/>
  <c r="M21" i="6" s="1"/>
  <c r="M22" i="6" s="1"/>
  <c r="M23" i="6" s="1"/>
  <c r="M24" i="6" s="1"/>
  <c r="M25" i="6" s="1"/>
  <c r="M26" i="6" s="1"/>
  <c r="M27" i="6" s="1"/>
  <c r="M28" i="6" s="1"/>
  <c r="M29" i="6" s="1"/>
  <c r="M30" i="6" s="1"/>
  <c r="M31" i="6" s="1"/>
  <c r="M32" i="6" s="1"/>
  <c r="M33" i="6" s="1"/>
  <c r="Z2" i="6" s="1"/>
  <c r="Z3" i="6" s="1"/>
  <c r="Z4" i="6" s="1"/>
  <c r="Z5" i="6" s="1"/>
  <c r="Z6" i="6" s="1"/>
  <c r="Z7" i="6" s="1"/>
  <c r="Z8" i="6" s="1"/>
  <c r="Z9" i="6" s="1"/>
  <c r="Z10" i="6" s="1"/>
  <c r="Z11" i="6" s="1"/>
  <c r="Z12" i="6" s="1"/>
  <c r="Z13" i="6" s="1"/>
  <c r="Z14" i="6" s="1"/>
  <c r="Z15" i="6" s="1"/>
  <c r="Z16" i="6" s="1"/>
  <c r="Z17" i="6" s="1"/>
  <c r="Z18" i="6" s="1"/>
  <c r="Z19" i="6" s="1"/>
  <c r="Z20" i="6" s="1"/>
  <c r="Z21" i="6" s="1"/>
  <c r="Z22" i="6" s="1"/>
  <c r="Z23" i="6" s="1"/>
  <c r="Z24" i="6" s="1"/>
  <c r="Z25" i="6" s="1"/>
  <c r="Z26" i="6" s="1"/>
  <c r="Z27" i="6" s="1"/>
  <c r="Z28" i="6" s="1"/>
  <c r="Z29" i="6" s="1"/>
  <c r="Z30" i="6" s="1"/>
  <c r="Z31" i="6" s="1"/>
  <c r="Z32" i="6" s="1"/>
  <c r="Z33" i="6" s="1"/>
  <c r="AM2" i="6" s="1"/>
  <c r="AM3" i="6" s="1"/>
  <c r="AM4" i="6" s="1"/>
  <c r="AM5" i="6" s="1"/>
  <c r="AM6" i="6" s="1"/>
  <c r="AM7" i="6" s="1"/>
  <c r="AM8" i="6" s="1"/>
  <c r="AM9" i="6" s="1"/>
  <c r="AM10" i="6" s="1"/>
  <c r="AM11" i="6" s="1"/>
  <c r="AM12" i="6" s="1"/>
  <c r="AM13" i="6" s="1"/>
  <c r="AM14" i="6" s="1"/>
  <c r="AM15" i="6" s="1"/>
  <c r="AM16" i="6" s="1"/>
  <c r="AM17" i="6" s="1"/>
  <c r="AM18" i="6" s="1"/>
  <c r="AM19" i="6" s="1"/>
  <c r="AM20" i="6" s="1"/>
  <c r="AM21" i="6" s="1"/>
  <c r="AM22" i="6" s="1"/>
  <c r="AM23" i="6" s="1"/>
  <c r="AM24" i="6" s="1"/>
  <c r="AM25" i="6" s="1"/>
  <c r="AM26" i="6" s="1"/>
  <c r="AM27" i="6" s="1"/>
  <c r="AM28" i="6" s="1"/>
  <c r="AM29" i="6" s="1"/>
  <c r="AM30" i="6" s="1"/>
  <c r="AM31" i="6" s="1"/>
  <c r="AM32" i="6" s="1"/>
  <c r="AM33" i="6" s="1"/>
  <c r="AZ2" i="6" s="1"/>
  <c r="AZ3" i="6" s="1"/>
  <c r="AZ4" i="6" s="1"/>
  <c r="AZ5" i="6" s="1"/>
  <c r="AZ6" i="6" s="1"/>
  <c r="AZ7" i="6" s="1"/>
  <c r="AZ8" i="6" s="1"/>
  <c r="AZ9" i="6" s="1"/>
  <c r="AZ10" i="6" s="1"/>
  <c r="AZ11" i="6" s="1"/>
  <c r="AZ12" i="6" s="1"/>
  <c r="AZ13" i="6" s="1"/>
  <c r="AZ14" i="6" s="1"/>
  <c r="AZ15" i="6" s="1"/>
  <c r="AZ16" i="6" s="1"/>
  <c r="AZ17" i="6" s="1"/>
  <c r="AZ18" i="6" s="1"/>
  <c r="AZ19" i="6" s="1"/>
  <c r="AZ20" i="6" s="1"/>
  <c r="AZ21" i="6" s="1"/>
  <c r="AZ22" i="6" s="1"/>
  <c r="AZ23" i="6" s="1"/>
  <c r="AZ24" i="6" s="1"/>
  <c r="AZ25" i="6" s="1"/>
  <c r="AZ26" i="6" s="1"/>
  <c r="AZ27" i="6" s="1"/>
  <c r="AZ28" i="6" s="1"/>
  <c r="AZ29" i="6" s="1"/>
  <c r="AZ30" i="6" s="1"/>
  <c r="AZ31" i="6" s="1"/>
  <c r="AZ32" i="6" s="1"/>
  <c r="AZ33" i="6" s="1"/>
  <c r="BM2" i="6" s="1"/>
  <c r="Y39" i="6"/>
  <c r="Y36" i="6"/>
  <c r="Y35" i="6"/>
  <c r="Y34" i="6"/>
  <c r="Y40" i="6" s="1"/>
  <c r="BK34" i="6"/>
  <c r="CL34" i="6"/>
  <c r="CL40" i="6" s="1"/>
  <c r="CL39" i="6"/>
  <c r="CL36" i="6"/>
  <c r="CL35" i="6"/>
  <c r="DY39" i="6"/>
  <c r="DY36" i="6"/>
  <c r="DY35" i="6"/>
  <c r="DY34" i="6"/>
  <c r="DY40" i="6" s="1"/>
  <c r="EJ39" i="6"/>
  <c r="EJ37" i="6"/>
  <c r="EJ38" i="6" s="1"/>
  <c r="EJ36" i="6"/>
  <c r="EJ35" i="6"/>
  <c r="EL4" i="6"/>
  <c r="EL36" i="6" s="1"/>
  <c r="AY39" i="6"/>
  <c r="AY36" i="6"/>
  <c r="AY35" i="6"/>
  <c r="DL34" i="6"/>
  <c r="DL40" i="6" s="1"/>
  <c r="DL39" i="6"/>
  <c r="DL36" i="6"/>
  <c r="DL35" i="6"/>
  <c r="EJ34" i="6"/>
  <c r="EJ40" i="6" s="1"/>
  <c r="BD39" i="6"/>
  <c r="BD37" i="6"/>
  <c r="BD36" i="6"/>
  <c r="BD35" i="6"/>
  <c r="BD34" i="6"/>
  <c r="BD40" i="6" s="1"/>
  <c r="EF34" i="6"/>
  <c r="EF40" i="6" s="1"/>
  <c r="X34" i="6"/>
  <c r="AL39" i="6"/>
  <c r="AL36" i="6"/>
  <c r="AL35" i="6"/>
  <c r="AL34" i="6"/>
  <c r="AL40" i="6" s="1"/>
  <c r="CK34" i="6"/>
  <c r="CY39" i="6"/>
  <c r="CY36" i="6"/>
  <c r="CY35" i="6"/>
  <c r="CY34" i="6"/>
  <c r="CY40" i="6" s="1"/>
  <c r="EY39" i="6"/>
  <c r="EY36" i="6"/>
  <c r="EY35" i="6"/>
  <c r="EY34" i="6"/>
  <c r="EY40" i="6" s="1"/>
  <c r="EF39" i="6"/>
  <c r="EF37" i="6"/>
  <c r="EF38" i="6" s="1"/>
  <c r="EF36" i="6"/>
  <c r="EF35" i="6"/>
  <c r="ED34" i="6"/>
  <c r="ED40" i="6" s="1"/>
  <c r="ED39" i="6"/>
  <c r="ED37" i="6"/>
  <c r="ED36" i="6"/>
  <c r="ED35" i="6"/>
  <c r="EH34" i="6"/>
  <c r="EH40" i="6" s="1"/>
  <c r="EH39" i="6"/>
  <c r="EH37" i="6"/>
  <c r="EH38" i="6" s="1"/>
  <c r="EH36" i="6"/>
  <c r="EH35" i="6"/>
  <c r="Q41" i="6"/>
  <c r="Y38" i="6"/>
  <c r="AD41" i="6"/>
  <c r="AL38" i="6"/>
  <c r="AQ41" i="6"/>
  <c r="AY38" i="6"/>
  <c r="BQ41" i="6"/>
  <c r="BY38" i="6"/>
  <c r="CD41" i="6"/>
  <c r="CL38" i="6"/>
  <c r="CQ41" i="6"/>
  <c r="CY38" i="6"/>
  <c r="DD41" i="6"/>
  <c r="DL38" i="6"/>
  <c r="DQ41" i="6"/>
  <c r="DY38" i="6"/>
  <c r="EQ41" i="6"/>
  <c r="EY38" i="6"/>
  <c r="AY34" i="6"/>
  <c r="AY40" i="6" s="1"/>
  <c r="F41" i="6"/>
  <c r="L38" i="6"/>
  <c r="L41" i="6" s="1"/>
  <c r="BH39" i="6"/>
  <c r="BH37" i="6"/>
  <c r="BH38" i="6" s="1"/>
  <c r="BH36" i="6"/>
  <c r="BH35" i="6"/>
  <c r="BH34" i="6"/>
  <c r="BH40" i="6" s="1"/>
  <c r="AK34" i="6"/>
  <c r="CX34" i="6"/>
  <c r="BJ39" i="6"/>
  <c r="BJ37" i="6"/>
  <c r="BJ38" i="6" s="1"/>
  <c r="BJ36" i="6"/>
  <c r="BJ35" i="6"/>
  <c r="BJ34" i="6"/>
  <c r="BJ40" i="6" s="1"/>
  <c r="L37" i="6"/>
  <c r="DL37" i="6"/>
  <c r="Y37" i="6"/>
  <c r="BY37" i="6"/>
  <c r="DY37" i="6"/>
  <c r="AL37" i="6"/>
  <c r="CL37" i="6"/>
  <c r="AY37" i="6"/>
  <c r="CY37" i="6"/>
  <c r="EY37" i="6"/>
  <c r="EF28" i="5"/>
  <c r="ED28" i="5"/>
  <c r="EL28" i="5" s="1"/>
  <c r="EJ27" i="5"/>
  <c r="EH27" i="5"/>
  <c r="EF27" i="5"/>
  <c r="ED27" i="5"/>
  <c r="ED26" i="5"/>
  <c r="EL26" i="5" s="1"/>
  <c r="EH25" i="5"/>
  <c r="EF25" i="5"/>
  <c r="EH22" i="5"/>
  <c r="ED22" i="5"/>
  <c r="ED36" i="5" s="1"/>
  <c r="EJ21" i="5"/>
  <c r="EH21" i="5"/>
  <c r="EF21" i="5"/>
  <c r="ED21" i="5"/>
  <c r="EF20" i="5"/>
  <c r="EL20" i="5" s="1"/>
  <c r="ED20" i="5"/>
  <c r="EH19" i="5"/>
  <c r="EH15" i="5"/>
  <c r="EL15" i="5" s="1"/>
  <c r="EF15" i="5"/>
  <c r="ED15" i="5"/>
  <c r="EJ14" i="5"/>
  <c r="EH14" i="5"/>
  <c r="EF14" i="5"/>
  <c r="EJ13" i="5"/>
  <c r="EH12" i="5"/>
  <c r="EF12" i="5"/>
  <c r="EL12" i="5" s="1"/>
  <c r="ED12" i="5"/>
  <c r="EF11" i="5"/>
  <c r="ED11" i="5"/>
  <c r="ED8" i="5"/>
  <c r="ED7" i="5"/>
  <c r="EL7" i="5" s="1"/>
  <c r="EJ6" i="5"/>
  <c r="ED5" i="5"/>
  <c r="EL5" i="5" s="1"/>
  <c r="EJ4" i="5"/>
  <c r="EJ39" i="5" s="1"/>
  <c r="EF4" i="5"/>
  <c r="EF37" i="5" s="1"/>
  <c r="EF38" i="5" s="1"/>
  <c r="BJ31" i="5"/>
  <c r="BH31" i="5"/>
  <c r="BF31" i="5"/>
  <c r="BD31" i="5"/>
  <c r="BH29" i="5"/>
  <c r="BD29" i="5"/>
  <c r="BL29" i="5" s="1"/>
  <c r="BD27" i="5"/>
  <c r="BL27" i="5" s="1"/>
  <c r="BH24" i="5"/>
  <c r="BF24" i="5"/>
  <c r="BD24" i="5"/>
  <c r="BJ23" i="5"/>
  <c r="BF21" i="5"/>
  <c r="BL21" i="5" s="1"/>
  <c r="BJ17" i="5"/>
  <c r="BF17" i="5"/>
  <c r="BF15" i="5"/>
  <c r="BD15" i="5"/>
  <c r="BL15" i="5" s="1"/>
  <c r="BJ14" i="5"/>
  <c r="BH14" i="5"/>
  <c r="BD10" i="5"/>
  <c r="BF9" i="5"/>
  <c r="BL9" i="5" s="1"/>
  <c r="BH8" i="5"/>
  <c r="BH7" i="5"/>
  <c r="BL7" i="5" s="1"/>
  <c r="BF3" i="5"/>
  <c r="EW39" i="5"/>
  <c r="EU39" i="5"/>
  <c r="ES39" i="5"/>
  <c r="EQ39" i="5"/>
  <c r="EW37" i="5"/>
  <c r="EW38" i="5" s="1"/>
  <c r="EU37" i="5"/>
  <c r="EU38" i="5" s="1"/>
  <c r="ES37" i="5"/>
  <c r="ES38" i="5" s="1"/>
  <c r="EQ37" i="5"/>
  <c r="EQ38" i="5" s="1"/>
  <c r="EW36" i="5"/>
  <c r="EU36" i="5"/>
  <c r="ES36" i="5"/>
  <c r="EQ36" i="5"/>
  <c r="EF36" i="5"/>
  <c r="EW35" i="5"/>
  <c r="EU35" i="5"/>
  <c r="ES35" i="5"/>
  <c r="EQ35" i="5"/>
  <c r="EW34" i="5"/>
  <c r="EW40" i="5" s="1"/>
  <c r="EV34" i="5"/>
  <c r="EU34" i="5"/>
  <c r="EU40" i="5" s="1"/>
  <c r="ET34" i="5"/>
  <c r="ES34" i="5"/>
  <c r="ES40" i="5" s="1"/>
  <c r="ER34" i="5"/>
  <c r="EQ34" i="5"/>
  <c r="EQ40" i="5" s="1"/>
  <c r="EP34" i="5"/>
  <c r="EI34" i="5"/>
  <c r="EG34" i="5"/>
  <c r="EE34" i="5"/>
  <c r="EC34" i="5"/>
  <c r="DV34" i="5"/>
  <c r="DT34" i="5"/>
  <c r="DR34" i="5"/>
  <c r="DP34" i="5"/>
  <c r="DI34" i="5"/>
  <c r="DG34" i="5"/>
  <c r="DE34" i="5"/>
  <c r="DC34" i="5"/>
  <c r="CV34" i="5"/>
  <c r="CT34" i="5"/>
  <c r="CR34" i="5"/>
  <c r="CP34" i="5"/>
  <c r="CI34" i="5"/>
  <c r="CG34" i="5"/>
  <c r="CE34" i="5"/>
  <c r="CC34" i="5"/>
  <c r="BV34" i="5"/>
  <c r="BT34" i="5"/>
  <c r="BR34" i="5"/>
  <c r="BP34" i="5"/>
  <c r="BI34" i="5"/>
  <c r="BG34" i="5"/>
  <c r="BE34" i="5"/>
  <c r="BC34" i="5"/>
  <c r="AV34" i="5"/>
  <c r="AT34" i="5"/>
  <c r="AR34" i="5"/>
  <c r="AP34" i="5"/>
  <c r="AI34" i="5"/>
  <c r="AG34" i="5"/>
  <c r="AE34" i="5"/>
  <c r="AC34" i="5"/>
  <c r="V34" i="5"/>
  <c r="T34" i="5"/>
  <c r="R34" i="5"/>
  <c r="P34" i="5"/>
  <c r="I34" i="5"/>
  <c r="G34" i="5"/>
  <c r="E34" i="5"/>
  <c r="C34" i="5"/>
  <c r="EY33" i="5"/>
  <c r="EX33" i="5"/>
  <c r="EL33" i="5"/>
  <c r="EK33" i="5"/>
  <c r="DY33" i="5"/>
  <c r="DX33" i="5"/>
  <c r="DL33" i="5"/>
  <c r="DK33" i="5"/>
  <c r="CX33" i="5"/>
  <c r="CY33" i="5"/>
  <c r="CK33" i="5"/>
  <c r="BY33" i="5"/>
  <c r="BX33" i="5"/>
  <c r="BL33" i="5"/>
  <c r="BK33" i="5"/>
  <c r="AY33" i="5"/>
  <c r="AX33" i="5"/>
  <c r="AK33" i="5"/>
  <c r="Y33" i="5"/>
  <c r="X33" i="5"/>
  <c r="K33" i="5"/>
  <c r="L33" i="5"/>
  <c r="EY32" i="5"/>
  <c r="EX32" i="5"/>
  <c r="EL32" i="5"/>
  <c r="EK32" i="5"/>
  <c r="DY32" i="5"/>
  <c r="DX32" i="5"/>
  <c r="DK32" i="5"/>
  <c r="DL32" i="5"/>
  <c r="CY32" i="5"/>
  <c r="CX32" i="5"/>
  <c r="CK32" i="5"/>
  <c r="BX32" i="5"/>
  <c r="BY32" i="5"/>
  <c r="BL32" i="5"/>
  <c r="BK32" i="5"/>
  <c r="AX32" i="5"/>
  <c r="AL32" i="5"/>
  <c r="AK32" i="5"/>
  <c r="Y32" i="5"/>
  <c r="X32" i="5"/>
  <c r="K32" i="5"/>
  <c r="L32" i="5"/>
  <c r="EY31" i="5"/>
  <c r="EX31" i="5"/>
  <c r="EL31" i="5"/>
  <c r="EK31" i="5"/>
  <c r="DY31" i="5"/>
  <c r="DX31" i="5"/>
  <c r="DK31" i="5"/>
  <c r="DL31" i="5"/>
  <c r="CY31" i="5"/>
  <c r="CX31" i="5"/>
  <c r="CK31" i="5"/>
  <c r="CL31" i="5"/>
  <c r="BX31" i="5"/>
  <c r="BY31" i="5"/>
  <c r="BK31" i="5"/>
  <c r="AX31" i="5"/>
  <c r="AY31" i="5"/>
  <c r="AL31" i="5"/>
  <c r="AK31" i="5"/>
  <c r="Y31" i="5"/>
  <c r="X31" i="5"/>
  <c r="K31" i="5"/>
  <c r="EY30" i="5"/>
  <c r="EX30" i="5"/>
  <c r="EL30" i="5"/>
  <c r="EK30" i="5"/>
  <c r="DY30" i="5"/>
  <c r="DX30" i="5"/>
  <c r="DL30" i="5"/>
  <c r="DK30" i="5"/>
  <c r="CX30" i="5"/>
  <c r="CK30" i="5"/>
  <c r="CL30" i="5"/>
  <c r="BY30" i="5"/>
  <c r="BX30" i="5"/>
  <c r="BK30" i="5"/>
  <c r="AY30" i="5"/>
  <c r="AX30" i="5"/>
  <c r="AL30" i="5"/>
  <c r="AK30" i="5"/>
  <c r="X30" i="5"/>
  <c r="Y30" i="5"/>
  <c r="K30" i="5"/>
  <c r="EY29" i="5"/>
  <c r="EX29" i="5"/>
  <c r="EL29" i="5"/>
  <c r="EK29" i="5"/>
  <c r="DY29" i="5"/>
  <c r="DX29" i="5"/>
  <c r="DL29" i="5"/>
  <c r="DK29" i="5"/>
  <c r="CX29" i="5"/>
  <c r="CY29" i="5"/>
  <c r="CK29" i="5"/>
  <c r="CL29" i="5"/>
  <c r="BY29" i="5"/>
  <c r="BX29" i="5"/>
  <c r="BK29" i="5"/>
  <c r="AX29" i="5"/>
  <c r="AY29" i="5"/>
  <c r="AK29" i="5"/>
  <c r="AL29" i="5"/>
  <c r="Y29" i="5"/>
  <c r="X29" i="5"/>
  <c r="K29" i="5"/>
  <c r="L29" i="5"/>
  <c r="EY28" i="5"/>
  <c r="EX28" i="5"/>
  <c r="EK28" i="5"/>
  <c r="DY28" i="5"/>
  <c r="DX28" i="5"/>
  <c r="DL28" i="5"/>
  <c r="DK28" i="5"/>
  <c r="CX28" i="5"/>
  <c r="CY28" i="5"/>
  <c r="CL28" i="5"/>
  <c r="CK28" i="5"/>
  <c r="BX28" i="5"/>
  <c r="BY28" i="5"/>
  <c r="BK28" i="5"/>
  <c r="BL28" i="5"/>
  <c r="AY28" i="5"/>
  <c r="AX28" i="5"/>
  <c r="AK28" i="5"/>
  <c r="AL28" i="5"/>
  <c r="Y28" i="5"/>
  <c r="X28" i="5"/>
  <c r="L28" i="5"/>
  <c r="K28" i="5"/>
  <c r="EY27" i="5"/>
  <c r="EX27" i="5"/>
  <c r="EK27" i="5"/>
  <c r="DK27" i="5"/>
  <c r="DL27" i="5"/>
  <c r="CY27" i="5"/>
  <c r="CX27" i="5"/>
  <c r="CL27" i="5"/>
  <c r="CK27" i="5"/>
  <c r="BX27" i="5"/>
  <c r="BY27" i="5"/>
  <c r="BK27" i="5"/>
  <c r="AY27" i="5"/>
  <c r="AX27" i="5"/>
  <c r="AK27" i="5"/>
  <c r="AL27" i="5"/>
  <c r="X27" i="5"/>
  <c r="Y27" i="5"/>
  <c r="L27" i="5"/>
  <c r="K27" i="5"/>
  <c r="EY26" i="5"/>
  <c r="EX26" i="5"/>
  <c r="EK26" i="5"/>
  <c r="DK26" i="5"/>
  <c r="DL26" i="5"/>
  <c r="CX26" i="5"/>
  <c r="CY26" i="5"/>
  <c r="CK26" i="5"/>
  <c r="CL26" i="5"/>
  <c r="BX26" i="5"/>
  <c r="BL26" i="5"/>
  <c r="BK26" i="5"/>
  <c r="AX26" i="5"/>
  <c r="AY26" i="5"/>
  <c r="AK26" i="5"/>
  <c r="AL26" i="5"/>
  <c r="X26" i="5"/>
  <c r="Y26" i="5"/>
  <c r="K26" i="5"/>
  <c r="L26" i="5"/>
  <c r="EY25" i="5"/>
  <c r="EX25" i="5"/>
  <c r="EL25" i="5"/>
  <c r="EK25" i="5"/>
  <c r="DX25" i="5"/>
  <c r="DK25" i="5"/>
  <c r="DL25" i="5"/>
  <c r="CY25" i="5"/>
  <c r="CX25" i="5"/>
  <c r="CK25" i="5"/>
  <c r="BY25" i="5"/>
  <c r="BX25" i="5"/>
  <c r="BL25" i="5"/>
  <c r="BK25" i="5"/>
  <c r="AX25" i="5"/>
  <c r="AY25" i="5"/>
  <c r="AK25" i="5"/>
  <c r="AL25" i="5"/>
  <c r="Y25" i="5"/>
  <c r="X25" i="5"/>
  <c r="K25" i="5"/>
  <c r="L25" i="5"/>
  <c r="EY24" i="5"/>
  <c r="EX24" i="5"/>
  <c r="EL24" i="5"/>
  <c r="EK24" i="5"/>
  <c r="DX24" i="5"/>
  <c r="DY24" i="5"/>
  <c r="DK24" i="5"/>
  <c r="DL24" i="5"/>
  <c r="CY24" i="5"/>
  <c r="CX24" i="5"/>
  <c r="CK24" i="5"/>
  <c r="CL24" i="5"/>
  <c r="BX24" i="5"/>
  <c r="BY24" i="5"/>
  <c r="BK24" i="5"/>
  <c r="AX24" i="5"/>
  <c r="AY24" i="5"/>
  <c r="AL24" i="5"/>
  <c r="AK24" i="5"/>
  <c r="Y24" i="5"/>
  <c r="X24" i="5"/>
  <c r="K24" i="5"/>
  <c r="L24" i="5"/>
  <c r="EY23" i="5"/>
  <c r="EX23" i="5"/>
  <c r="EL23" i="5"/>
  <c r="EK23" i="5"/>
  <c r="DX23" i="5"/>
  <c r="DY23" i="5"/>
  <c r="DK23" i="5"/>
  <c r="DL23" i="5"/>
  <c r="CX23" i="5"/>
  <c r="CY23" i="5"/>
  <c r="CK23" i="5"/>
  <c r="BY23" i="5"/>
  <c r="BX23" i="5"/>
  <c r="BK23" i="5"/>
  <c r="BL23" i="5"/>
  <c r="AX23" i="5"/>
  <c r="AY23" i="5"/>
  <c r="AL23" i="5"/>
  <c r="AK23" i="5"/>
  <c r="X23" i="5"/>
  <c r="Y23" i="5"/>
  <c r="L23" i="5"/>
  <c r="K23" i="5"/>
  <c r="EY22" i="5"/>
  <c r="EX22" i="5"/>
  <c r="EL22" i="5"/>
  <c r="EK22" i="5"/>
  <c r="DX22" i="5"/>
  <c r="DY22" i="5"/>
  <c r="DL22" i="5"/>
  <c r="DK22" i="5"/>
  <c r="CX22" i="5"/>
  <c r="CY22" i="5"/>
  <c r="CK22" i="5"/>
  <c r="CL22" i="5"/>
  <c r="BY22" i="5"/>
  <c r="BX22" i="5"/>
  <c r="BK22" i="5"/>
  <c r="AX22" i="5"/>
  <c r="AK22" i="5"/>
  <c r="AL22" i="5"/>
  <c r="X22" i="5"/>
  <c r="Y22" i="5"/>
  <c r="K22" i="5"/>
  <c r="L22" i="5"/>
  <c r="EY21" i="5"/>
  <c r="EX21" i="5"/>
  <c r="EK21" i="5"/>
  <c r="DX21" i="5"/>
  <c r="DY21" i="5"/>
  <c r="DL21" i="5"/>
  <c r="DK21" i="5"/>
  <c r="CX21" i="5"/>
  <c r="CY21" i="5"/>
  <c r="CL21" i="5"/>
  <c r="CK21" i="5"/>
  <c r="BX21" i="5"/>
  <c r="BY21" i="5"/>
  <c r="BK21" i="5"/>
  <c r="AY21" i="5"/>
  <c r="AX21" i="5"/>
  <c r="AK21" i="5"/>
  <c r="AL21" i="5"/>
  <c r="X21" i="5"/>
  <c r="Y21" i="5"/>
  <c r="L21" i="5"/>
  <c r="K21" i="5"/>
  <c r="EY20" i="5"/>
  <c r="EX20" i="5"/>
  <c r="EK20" i="5"/>
  <c r="DK20" i="5"/>
  <c r="DL20" i="5"/>
  <c r="CX20" i="5"/>
  <c r="CY20" i="5"/>
  <c r="CL20" i="5"/>
  <c r="CK20" i="5"/>
  <c r="BX20" i="5"/>
  <c r="BY20" i="5"/>
  <c r="BK20" i="5"/>
  <c r="BL20" i="5"/>
  <c r="AY20" i="5"/>
  <c r="AX20" i="5"/>
  <c r="AK20" i="5"/>
  <c r="AL20" i="5"/>
  <c r="Y20" i="5"/>
  <c r="X20" i="5"/>
  <c r="L20" i="5"/>
  <c r="K20" i="5"/>
  <c r="EY19" i="5"/>
  <c r="EX19" i="5"/>
  <c r="EL19" i="5"/>
  <c r="EK19" i="5"/>
  <c r="DK19" i="5"/>
  <c r="DL19" i="5"/>
  <c r="CX19" i="5"/>
  <c r="CY19" i="5"/>
  <c r="CK19" i="5"/>
  <c r="CL19" i="5"/>
  <c r="BX19" i="5"/>
  <c r="BY19" i="5"/>
  <c r="BL19" i="5"/>
  <c r="BK19" i="5"/>
  <c r="AY19" i="5"/>
  <c r="AX19" i="5"/>
  <c r="AK19" i="5"/>
  <c r="AL19" i="5"/>
  <c r="Y19" i="5"/>
  <c r="X19" i="5"/>
  <c r="K19" i="5"/>
  <c r="L19" i="5"/>
  <c r="EY18" i="5"/>
  <c r="EX18" i="5"/>
  <c r="EL18" i="5"/>
  <c r="EK18" i="5"/>
  <c r="DX18" i="5"/>
  <c r="DY18" i="5"/>
  <c r="DK18" i="5"/>
  <c r="DL18" i="5"/>
  <c r="CY18" i="5"/>
  <c r="CX18" i="5"/>
  <c r="CK18" i="5"/>
  <c r="CL18" i="5"/>
  <c r="BX18" i="5"/>
  <c r="BY18" i="5"/>
  <c r="BL18" i="5"/>
  <c r="BK18" i="5"/>
  <c r="AX18" i="5"/>
  <c r="AY18" i="5"/>
  <c r="AK18" i="5"/>
  <c r="AL18" i="5"/>
  <c r="Y18" i="5"/>
  <c r="X18" i="5"/>
  <c r="K18" i="5"/>
  <c r="L18" i="5"/>
  <c r="EY17" i="5"/>
  <c r="EX17" i="5"/>
  <c r="EL17" i="5"/>
  <c r="EK17" i="5"/>
  <c r="DX17" i="5"/>
  <c r="DY17" i="5"/>
  <c r="DK17" i="5"/>
  <c r="DL17" i="5"/>
  <c r="CY17" i="5"/>
  <c r="CX17" i="5"/>
  <c r="CK17" i="5"/>
  <c r="CL17" i="5"/>
  <c r="BX17" i="5"/>
  <c r="BY17" i="5"/>
  <c r="BK17" i="5"/>
  <c r="BL17" i="5"/>
  <c r="AY17" i="5"/>
  <c r="AX17" i="5"/>
  <c r="AL17" i="5"/>
  <c r="AK17" i="5"/>
  <c r="Y17" i="5"/>
  <c r="X17" i="5"/>
  <c r="K17" i="5"/>
  <c r="L17" i="5"/>
  <c r="EY16" i="5"/>
  <c r="EX16" i="5"/>
  <c r="EL16" i="5"/>
  <c r="EK16" i="5"/>
  <c r="DX16" i="5"/>
  <c r="DY16" i="5"/>
  <c r="DK16" i="5"/>
  <c r="DL16" i="5"/>
  <c r="CX16" i="5"/>
  <c r="CY16" i="5"/>
  <c r="CK16" i="5"/>
  <c r="CL16" i="5"/>
  <c r="BY16" i="5"/>
  <c r="BX16" i="5"/>
  <c r="BK16" i="5"/>
  <c r="BL16" i="5"/>
  <c r="AX16" i="5"/>
  <c r="AY16" i="5"/>
  <c r="AL16" i="5"/>
  <c r="AK16" i="5"/>
  <c r="Y16" i="5"/>
  <c r="X16" i="5"/>
  <c r="K16" i="5"/>
  <c r="L16" i="5"/>
  <c r="EY15" i="5"/>
  <c r="EX15" i="5"/>
  <c r="EK15" i="5"/>
  <c r="DX15" i="5"/>
  <c r="DY15" i="5"/>
  <c r="DL15" i="5"/>
  <c r="DK15" i="5"/>
  <c r="CX15" i="5"/>
  <c r="CY15" i="5"/>
  <c r="CK15" i="5"/>
  <c r="CL15" i="5"/>
  <c r="BY15" i="5"/>
  <c r="BX15" i="5"/>
  <c r="BK15" i="5"/>
  <c r="AX15" i="5"/>
  <c r="AY15" i="5"/>
  <c r="AK15" i="5"/>
  <c r="AL15" i="5"/>
  <c r="X15" i="5"/>
  <c r="Y15" i="5"/>
  <c r="K15" i="5"/>
  <c r="L15" i="5"/>
  <c r="EY14" i="5"/>
  <c r="EX14" i="5"/>
  <c r="EK14" i="5"/>
  <c r="DL14" i="5"/>
  <c r="DK14" i="5"/>
  <c r="CX14" i="5"/>
  <c r="CY14" i="5"/>
  <c r="CL14" i="5"/>
  <c r="CK14" i="5"/>
  <c r="BY14" i="5"/>
  <c r="BX14" i="5"/>
  <c r="BK14" i="5"/>
  <c r="BL14" i="5"/>
  <c r="AY14" i="5"/>
  <c r="AX14" i="5"/>
  <c r="AK14" i="5"/>
  <c r="AL14" i="5"/>
  <c r="X14" i="5"/>
  <c r="Y14" i="5"/>
  <c r="L14" i="5"/>
  <c r="K14" i="5"/>
  <c r="EY13" i="5"/>
  <c r="EX13" i="5"/>
  <c r="EL13" i="5"/>
  <c r="EK13" i="5"/>
  <c r="DK13" i="5"/>
  <c r="DL13" i="5"/>
  <c r="CX13" i="5"/>
  <c r="CY13" i="5"/>
  <c r="CL13" i="5"/>
  <c r="CK13" i="5"/>
  <c r="BX13" i="5"/>
  <c r="BY13" i="5"/>
  <c r="BK13" i="5"/>
  <c r="BL13" i="5"/>
  <c r="AY13" i="5"/>
  <c r="AX13" i="5"/>
  <c r="AK13" i="5"/>
  <c r="AL13" i="5"/>
  <c r="X13" i="5"/>
  <c r="Y13" i="5"/>
  <c r="L13" i="5"/>
  <c r="K13" i="5"/>
  <c r="EY12" i="5"/>
  <c r="EX12" i="5"/>
  <c r="EK12" i="5"/>
  <c r="DL12" i="5"/>
  <c r="DK12" i="5"/>
  <c r="CX12" i="5"/>
  <c r="CY12" i="5"/>
  <c r="CK12" i="5"/>
  <c r="CL12" i="5"/>
  <c r="BY12" i="5"/>
  <c r="BX12" i="5"/>
  <c r="BL12" i="5"/>
  <c r="BK12" i="5"/>
  <c r="AY12" i="5"/>
  <c r="AX12" i="5"/>
  <c r="AK12" i="5"/>
  <c r="AL12" i="5"/>
  <c r="X12" i="5"/>
  <c r="Y12" i="5"/>
  <c r="K12" i="5"/>
  <c r="L12" i="5"/>
  <c r="EY11" i="5"/>
  <c r="EX11" i="5"/>
  <c r="EL11" i="5"/>
  <c r="EK11" i="5"/>
  <c r="DX11" i="5"/>
  <c r="DY11" i="5"/>
  <c r="DK11" i="5"/>
  <c r="DL11" i="5"/>
  <c r="CY11" i="5"/>
  <c r="CX11" i="5"/>
  <c r="CK11" i="5"/>
  <c r="CL11" i="5"/>
  <c r="BX11" i="5"/>
  <c r="BY11" i="5"/>
  <c r="BL11" i="5"/>
  <c r="BK11" i="5"/>
  <c r="AX11" i="5"/>
  <c r="AY11" i="5"/>
  <c r="AL11" i="5"/>
  <c r="AK11" i="5"/>
  <c r="Y11" i="5"/>
  <c r="X11" i="5"/>
  <c r="K11" i="5"/>
  <c r="L11" i="5"/>
  <c r="EY10" i="5"/>
  <c r="EX10" i="5"/>
  <c r="EL10" i="5"/>
  <c r="EK10" i="5"/>
  <c r="DX10" i="5"/>
  <c r="DY10" i="5"/>
  <c r="DK10" i="5"/>
  <c r="DL10" i="5"/>
  <c r="CY10" i="5"/>
  <c r="CX10" i="5"/>
  <c r="CK10" i="5"/>
  <c r="CL10" i="5"/>
  <c r="BX10" i="5"/>
  <c r="BY10" i="5"/>
  <c r="BK10" i="5"/>
  <c r="BL10" i="5"/>
  <c r="AX10" i="5"/>
  <c r="AW34" i="5"/>
  <c r="AW40" i="5" s="1"/>
  <c r="AY10" i="5"/>
  <c r="AL10" i="5"/>
  <c r="AK10" i="5"/>
  <c r="Y10" i="5"/>
  <c r="X10" i="5"/>
  <c r="K10" i="5"/>
  <c r="L10" i="5"/>
  <c r="EY9" i="5"/>
  <c r="EX9" i="5"/>
  <c r="EL9" i="5"/>
  <c r="EK9" i="5"/>
  <c r="DX9" i="5"/>
  <c r="DY9" i="5"/>
  <c r="DK9" i="5"/>
  <c r="DL9" i="5"/>
  <c r="CX9" i="5"/>
  <c r="CY9" i="5"/>
  <c r="CK9" i="5"/>
  <c r="CL9" i="5"/>
  <c r="BY9" i="5"/>
  <c r="BX9" i="5"/>
  <c r="BK9" i="5"/>
  <c r="AY9" i="5"/>
  <c r="AX9" i="5"/>
  <c r="AL9" i="5"/>
  <c r="AK9" i="5"/>
  <c r="X9" i="5"/>
  <c r="Y9" i="5"/>
  <c r="K9" i="5"/>
  <c r="L9" i="5"/>
  <c r="EY8" i="5"/>
  <c r="EX8" i="5"/>
  <c r="EL8" i="5"/>
  <c r="EK8" i="5"/>
  <c r="DY8" i="5"/>
  <c r="DX8" i="5"/>
  <c r="DL8" i="5"/>
  <c r="DK8" i="5"/>
  <c r="CX8" i="5"/>
  <c r="CY8" i="5"/>
  <c r="CK8" i="5"/>
  <c r="CL8" i="5"/>
  <c r="BY8" i="5"/>
  <c r="BX8" i="5"/>
  <c r="BK8" i="5"/>
  <c r="BL8" i="5"/>
  <c r="AX8" i="5"/>
  <c r="AY8" i="5"/>
  <c r="AL8" i="5"/>
  <c r="AK8" i="5"/>
  <c r="X8" i="5"/>
  <c r="Y8" i="5"/>
  <c r="K8" i="5"/>
  <c r="L8" i="5"/>
  <c r="EY7" i="5"/>
  <c r="EX7" i="5"/>
  <c r="EK7" i="5"/>
  <c r="DX7" i="5"/>
  <c r="DY7" i="5"/>
  <c r="DL7" i="5"/>
  <c r="DK7" i="5"/>
  <c r="CX7" i="5"/>
  <c r="CY7" i="5"/>
  <c r="CL7" i="5"/>
  <c r="CK7" i="5"/>
  <c r="BX7" i="5"/>
  <c r="BY7" i="5"/>
  <c r="BK7" i="5"/>
  <c r="AY7" i="5"/>
  <c r="AX7" i="5"/>
  <c r="AL7" i="5"/>
  <c r="AK7" i="5"/>
  <c r="X7" i="5"/>
  <c r="Y7" i="5"/>
  <c r="L7" i="5"/>
  <c r="K7" i="5"/>
  <c r="EY6" i="5"/>
  <c r="EX6" i="5"/>
  <c r="EL6" i="5"/>
  <c r="EK6" i="5"/>
  <c r="DK6" i="5"/>
  <c r="DH34" i="5"/>
  <c r="DH40" i="5" s="1"/>
  <c r="DL6" i="5"/>
  <c r="CX6" i="5"/>
  <c r="CY6" i="5"/>
  <c r="CL6" i="5"/>
  <c r="CK6" i="5"/>
  <c r="BY6" i="5"/>
  <c r="BX6" i="5"/>
  <c r="BK6" i="5"/>
  <c r="BL6" i="5"/>
  <c r="AY6" i="5"/>
  <c r="AX6" i="5"/>
  <c r="AK6" i="5"/>
  <c r="AL6" i="5"/>
  <c r="Y6" i="5"/>
  <c r="X6" i="5"/>
  <c r="L6" i="5"/>
  <c r="K6" i="5"/>
  <c r="EY5" i="5"/>
  <c r="EX5" i="5"/>
  <c r="EK5" i="5"/>
  <c r="DL5" i="5"/>
  <c r="DK5" i="5"/>
  <c r="CX5" i="5"/>
  <c r="CK5" i="5"/>
  <c r="CL5" i="5"/>
  <c r="BX5" i="5"/>
  <c r="BW34" i="5"/>
  <c r="BW40" i="5" s="1"/>
  <c r="BL5" i="5"/>
  <c r="BK5" i="5"/>
  <c r="AX5" i="5"/>
  <c r="AK5" i="5"/>
  <c r="AL5" i="5"/>
  <c r="X5" i="5"/>
  <c r="L5" i="5"/>
  <c r="K5" i="5"/>
  <c r="EY4" i="5"/>
  <c r="EX4" i="5"/>
  <c r="EK4" i="5"/>
  <c r="DY4" i="5"/>
  <c r="DX4" i="5"/>
  <c r="DK4" i="5"/>
  <c r="DL4" i="5"/>
  <c r="CY4" i="5"/>
  <c r="CX4" i="5"/>
  <c r="CK4" i="5"/>
  <c r="BX4" i="5"/>
  <c r="BY4" i="5"/>
  <c r="BL4" i="5"/>
  <c r="BK4" i="5"/>
  <c r="AX4" i="5"/>
  <c r="AY4" i="5"/>
  <c r="AK4" i="5"/>
  <c r="Y4" i="5"/>
  <c r="X4" i="5"/>
  <c r="K4" i="5"/>
  <c r="EY3" i="5"/>
  <c r="EX3" i="5"/>
  <c r="EL3" i="5"/>
  <c r="EK3" i="5"/>
  <c r="DX3" i="5"/>
  <c r="DK3" i="5"/>
  <c r="CY3" i="5"/>
  <c r="CX3" i="5"/>
  <c r="CL3" i="5"/>
  <c r="CK3" i="5"/>
  <c r="BX3" i="5"/>
  <c r="BK3" i="5"/>
  <c r="AY3" i="5"/>
  <c r="AX3" i="5"/>
  <c r="AL3" i="5"/>
  <c r="AK3" i="5"/>
  <c r="Y3" i="5"/>
  <c r="X3" i="5"/>
  <c r="L3" i="5"/>
  <c r="K3" i="5"/>
  <c r="ED35" i="5" l="1"/>
  <c r="EH39" i="5"/>
  <c r="EF35" i="5"/>
  <c r="EJ34" i="5"/>
  <c r="EJ40" i="5" s="1"/>
  <c r="BM3" i="6"/>
  <c r="BM4" i="6" s="1"/>
  <c r="BM5" i="6" s="1"/>
  <c r="BM6" i="6" s="1"/>
  <c r="BM7" i="6" s="1"/>
  <c r="BM8" i="6" s="1"/>
  <c r="BM9" i="6" s="1"/>
  <c r="BM10" i="6" s="1"/>
  <c r="BM11" i="6" s="1"/>
  <c r="BM12" i="6" s="1"/>
  <c r="BM13" i="6" s="1"/>
  <c r="BM14" i="6" s="1"/>
  <c r="BM15" i="6" s="1"/>
  <c r="BM16" i="6" s="1"/>
  <c r="BM17" i="6" s="1"/>
  <c r="BM18" i="6" s="1"/>
  <c r="BM19" i="6" s="1"/>
  <c r="BM20" i="6" s="1"/>
  <c r="BM21" i="6" s="1"/>
  <c r="BM22" i="6" s="1"/>
  <c r="BM23" i="6" s="1"/>
  <c r="BM24" i="6" s="1"/>
  <c r="BM25" i="6" s="1"/>
  <c r="BM26" i="6" s="1"/>
  <c r="BM27" i="6" s="1"/>
  <c r="BM28" i="6" s="1"/>
  <c r="BM29" i="6" s="1"/>
  <c r="BM30" i="6" s="1"/>
  <c r="BM31" i="6" s="1"/>
  <c r="BM32" i="6" s="1"/>
  <c r="BM33" i="6" s="1"/>
  <c r="BZ2" i="6" s="1"/>
  <c r="BZ3" i="6" s="1"/>
  <c r="BZ4" i="6" s="1"/>
  <c r="BZ5" i="6" s="1"/>
  <c r="BZ6" i="6" s="1"/>
  <c r="BZ7" i="6" s="1"/>
  <c r="BZ8" i="6" s="1"/>
  <c r="BZ9" i="6" s="1"/>
  <c r="BZ10" i="6" s="1"/>
  <c r="BZ11" i="6" s="1"/>
  <c r="BZ12" i="6" s="1"/>
  <c r="BZ13" i="6" s="1"/>
  <c r="BZ14" i="6" s="1"/>
  <c r="BZ15" i="6" s="1"/>
  <c r="BZ16" i="6" s="1"/>
  <c r="BZ17" i="6" s="1"/>
  <c r="BZ18" i="6" s="1"/>
  <c r="BZ19" i="6" s="1"/>
  <c r="BZ20" i="6" s="1"/>
  <c r="BZ21" i="6" s="1"/>
  <c r="BZ22" i="6" s="1"/>
  <c r="BZ23" i="6" s="1"/>
  <c r="BZ24" i="6" s="1"/>
  <c r="BZ25" i="6" s="1"/>
  <c r="BZ26" i="6" s="1"/>
  <c r="BZ27" i="6" s="1"/>
  <c r="BZ28" i="6" s="1"/>
  <c r="BZ29" i="6" s="1"/>
  <c r="BZ30" i="6" s="1"/>
  <c r="BZ31" i="6" s="1"/>
  <c r="BZ32" i="6" s="1"/>
  <c r="BZ33" i="6" s="1"/>
  <c r="CM2" i="6" s="1"/>
  <c r="CM3" i="6" s="1"/>
  <c r="CM4" i="6" s="1"/>
  <c r="CM5" i="6" s="1"/>
  <c r="CM6" i="6" s="1"/>
  <c r="CM7" i="6" s="1"/>
  <c r="CM8" i="6" s="1"/>
  <c r="CM9" i="6" s="1"/>
  <c r="CM10" i="6" s="1"/>
  <c r="CM11" i="6" s="1"/>
  <c r="CM12" i="6" s="1"/>
  <c r="CM13" i="6" s="1"/>
  <c r="CM14" i="6" s="1"/>
  <c r="CM15" i="6" s="1"/>
  <c r="CM16" i="6" s="1"/>
  <c r="CM17" i="6" s="1"/>
  <c r="CM18" i="6" s="1"/>
  <c r="CM19" i="6" s="1"/>
  <c r="CM20" i="6" s="1"/>
  <c r="CM21" i="6" s="1"/>
  <c r="CM22" i="6" s="1"/>
  <c r="CM23" i="6" s="1"/>
  <c r="CM24" i="6" s="1"/>
  <c r="CM25" i="6" s="1"/>
  <c r="CM26" i="6" s="1"/>
  <c r="CM27" i="6" s="1"/>
  <c r="CM28" i="6" s="1"/>
  <c r="CM29" i="6" s="1"/>
  <c r="CM30" i="6" s="1"/>
  <c r="CM31" i="6" s="1"/>
  <c r="CM32" i="6" s="1"/>
  <c r="CM33" i="6" s="1"/>
  <c r="CZ2" i="6" s="1"/>
  <c r="CZ3" i="6" s="1"/>
  <c r="CZ4" i="6" s="1"/>
  <c r="CZ5" i="6" s="1"/>
  <c r="CZ6" i="6" s="1"/>
  <c r="CZ7" i="6" s="1"/>
  <c r="CZ8" i="6" s="1"/>
  <c r="CZ9" i="6" s="1"/>
  <c r="CZ10" i="6" s="1"/>
  <c r="CZ11" i="6" s="1"/>
  <c r="CZ12" i="6" s="1"/>
  <c r="CZ13" i="6" s="1"/>
  <c r="CZ14" i="6" s="1"/>
  <c r="CZ15" i="6" s="1"/>
  <c r="CZ16" i="6" s="1"/>
  <c r="CZ17" i="6" s="1"/>
  <c r="CZ18" i="6" s="1"/>
  <c r="CZ19" i="6" s="1"/>
  <c r="CZ20" i="6" s="1"/>
  <c r="CZ21" i="6" s="1"/>
  <c r="CZ22" i="6" s="1"/>
  <c r="CZ23" i="6" s="1"/>
  <c r="CZ24" i="6" s="1"/>
  <c r="CZ25" i="6" s="1"/>
  <c r="CZ26" i="6" s="1"/>
  <c r="CZ27" i="6" s="1"/>
  <c r="CZ28" i="6" s="1"/>
  <c r="CZ29" i="6" s="1"/>
  <c r="CZ30" i="6" s="1"/>
  <c r="CZ31" i="6" s="1"/>
  <c r="CZ32" i="6" s="1"/>
  <c r="CZ33" i="6" s="1"/>
  <c r="DM2" i="6" s="1"/>
  <c r="DM3" i="6" s="1"/>
  <c r="DM4" i="6" s="1"/>
  <c r="DM5" i="6" s="1"/>
  <c r="DM6" i="6" s="1"/>
  <c r="DM7" i="6" s="1"/>
  <c r="DM8" i="6" s="1"/>
  <c r="DM9" i="6" s="1"/>
  <c r="DM10" i="6" s="1"/>
  <c r="DM11" i="6" s="1"/>
  <c r="DM12" i="6" s="1"/>
  <c r="DM13" i="6" s="1"/>
  <c r="DM14" i="6" s="1"/>
  <c r="DM15" i="6" s="1"/>
  <c r="DM16" i="6" s="1"/>
  <c r="DM17" i="6" s="1"/>
  <c r="DM18" i="6" s="1"/>
  <c r="DM19" i="6" s="1"/>
  <c r="DM20" i="6" s="1"/>
  <c r="DM21" i="6" s="1"/>
  <c r="DM22" i="6" s="1"/>
  <c r="DM23" i="6" s="1"/>
  <c r="DM24" i="6" s="1"/>
  <c r="DM25" i="6" s="1"/>
  <c r="DM26" i="6" s="1"/>
  <c r="DM27" i="6" s="1"/>
  <c r="DM28" i="6" s="1"/>
  <c r="DM29" i="6" s="1"/>
  <c r="DM30" i="6" s="1"/>
  <c r="DM31" i="6" s="1"/>
  <c r="DM32" i="6" s="1"/>
  <c r="DM33" i="6" s="1"/>
  <c r="DZ2" i="6" s="1"/>
  <c r="DZ3" i="6" s="1"/>
  <c r="DZ4" i="6" s="1"/>
  <c r="DZ5" i="6" s="1"/>
  <c r="DZ6" i="6" s="1"/>
  <c r="DZ7" i="6" s="1"/>
  <c r="DZ8" i="6" s="1"/>
  <c r="DZ9" i="6" s="1"/>
  <c r="DZ10" i="6" s="1"/>
  <c r="DZ11" i="6" s="1"/>
  <c r="DZ12" i="6" s="1"/>
  <c r="DZ13" i="6" s="1"/>
  <c r="DZ14" i="6" s="1"/>
  <c r="DZ15" i="6" s="1"/>
  <c r="DZ16" i="6" s="1"/>
  <c r="DZ17" i="6" s="1"/>
  <c r="DZ18" i="6" s="1"/>
  <c r="DZ19" i="6" s="1"/>
  <c r="DZ20" i="6" s="1"/>
  <c r="DZ21" i="6" s="1"/>
  <c r="DZ22" i="6" s="1"/>
  <c r="DZ23" i="6" s="1"/>
  <c r="DZ24" i="6" s="1"/>
  <c r="DZ25" i="6" s="1"/>
  <c r="DZ26" i="6" s="1"/>
  <c r="DZ27" i="6" s="1"/>
  <c r="DZ28" i="6" s="1"/>
  <c r="DZ29" i="6" s="1"/>
  <c r="DZ30" i="6" s="1"/>
  <c r="DZ31" i="6" s="1"/>
  <c r="DZ32" i="6" s="1"/>
  <c r="DZ33" i="6" s="1"/>
  <c r="EM2" i="6" s="1"/>
  <c r="EM3" i="6" s="1"/>
  <c r="EM4" i="6" s="1"/>
  <c r="EM5" i="6" s="1"/>
  <c r="EM6" i="6" s="1"/>
  <c r="EM7" i="6" s="1"/>
  <c r="EM8" i="6" s="1"/>
  <c r="EM9" i="6" s="1"/>
  <c r="EM10" i="6" s="1"/>
  <c r="EM11" i="6" s="1"/>
  <c r="EM12" i="6" s="1"/>
  <c r="EM13" i="6" s="1"/>
  <c r="EM14" i="6" s="1"/>
  <c r="EM15" i="6" s="1"/>
  <c r="EM16" i="6" s="1"/>
  <c r="EM17" i="6" s="1"/>
  <c r="EM18" i="6" s="1"/>
  <c r="EM19" i="6" s="1"/>
  <c r="EM20" i="6" s="1"/>
  <c r="EM21" i="6" s="1"/>
  <c r="EM22" i="6" s="1"/>
  <c r="EM23" i="6" s="1"/>
  <c r="EM24" i="6" s="1"/>
  <c r="EM25" i="6" s="1"/>
  <c r="EM26" i="6" s="1"/>
  <c r="EM27" i="6" s="1"/>
  <c r="EM28" i="6" s="1"/>
  <c r="EM29" i="6" s="1"/>
  <c r="EM30" i="6" s="1"/>
  <c r="EM31" i="6" s="1"/>
  <c r="EM32" i="6" s="1"/>
  <c r="EM33" i="6" s="1"/>
  <c r="EZ2" i="6" s="1"/>
  <c r="EZ3" i="6" s="1"/>
  <c r="EZ4" i="6" s="1"/>
  <c r="EZ5" i="6" s="1"/>
  <c r="EZ6" i="6" s="1"/>
  <c r="EZ7" i="6" s="1"/>
  <c r="EZ8" i="6" s="1"/>
  <c r="EZ9" i="6" s="1"/>
  <c r="EZ10" i="6" s="1"/>
  <c r="EZ11" i="6" s="1"/>
  <c r="EZ12" i="6" s="1"/>
  <c r="EZ13" i="6" s="1"/>
  <c r="EZ14" i="6" s="1"/>
  <c r="EZ15" i="6" s="1"/>
  <c r="EZ16" i="6" s="1"/>
  <c r="EZ17" i="6" s="1"/>
  <c r="EZ18" i="6" s="1"/>
  <c r="EZ19" i="6" s="1"/>
  <c r="EZ20" i="6" s="1"/>
  <c r="EZ21" i="6" s="1"/>
  <c r="EZ22" i="6" s="1"/>
  <c r="EZ23" i="6" s="1"/>
  <c r="EZ24" i="6" s="1"/>
  <c r="EZ25" i="6" s="1"/>
  <c r="EZ26" i="6" s="1"/>
  <c r="EZ27" i="6" s="1"/>
  <c r="EZ28" i="6" s="1"/>
  <c r="EZ29" i="6" s="1"/>
  <c r="EZ30" i="6" s="1"/>
  <c r="EZ31" i="6" s="1"/>
  <c r="EZ32" i="6" s="1"/>
  <c r="EZ33" i="6" s="1"/>
  <c r="EF39" i="5"/>
  <c r="ED34" i="5"/>
  <c r="ED40" i="5" s="1"/>
  <c r="EL14" i="5"/>
  <c r="EL39" i="5" s="1"/>
  <c r="EL21" i="5"/>
  <c r="CK34" i="5"/>
  <c r="ED37" i="5"/>
  <c r="ED38" i="5" s="1"/>
  <c r="BL31" i="5"/>
  <c r="ED39" i="5"/>
  <c r="EL27" i="5"/>
  <c r="BY41" i="7"/>
  <c r="EF34" i="5"/>
  <c r="EF40" i="5" s="1"/>
  <c r="DY41" i="6"/>
  <c r="EH34" i="5"/>
  <c r="EH40" i="5" s="1"/>
  <c r="EY38" i="5"/>
  <c r="ES41" i="5"/>
  <c r="EU41" i="5"/>
  <c r="EW41" i="5"/>
  <c r="ED41" i="7"/>
  <c r="EL38" i="7"/>
  <c r="EL41" i="7" s="1"/>
  <c r="BD41" i="7"/>
  <c r="BL38" i="7"/>
  <c r="BL41" i="7" s="1"/>
  <c r="EJ41" i="6"/>
  <c r="EL35" i="6"/>
  <c r="EL39" i="6"/>
  <c r="EF41" i="6"/>
  <c r="EL34" i="6"/>
  <c r="EL40" i="6" s="1"/>
  <c r="CY41" i="6"/>
  <c r="BY41" i="6"/>
  <c r="BH41" i="6"/>
  <c r="AL41" i="6"/>
  <c r="BD38" i="6"/>
  <c r="BL37" i="6"/>
  <c r="BJ41" i="6"/>
  <c r="EY41" i="6"/>
  <c r="DL41" i="6"/>
  <c r="CL41" i="6"/>
  <c r="AY41" i="6"/>
  <c r="Y41" i="6"/>
  <c r="EH41" i="6"/>
  <c r="BL39" i="6"/>
  <c r="BL36" i="6"/>
  <c r="BL35" i="6"/>
  <c r="BL34" i="6"/>
  <c r="BL40" i="6" s="1"/>
  <c r="BF41" i="6"/>
  <c r="ED38" i="6"/>
  <c r="EL37" i="6"/>
  <c r="EL4" i="5"/>
  <c r="EJ35" i="5"/>
  <c r="EJ36" i="5"/>
  <c r="EJ37" i="5"/>
  <c r="EJ38" i="5" s="1"/>
  <c r="EH35" i="5"/>
  <c r="EH36" i="5"/>
  <c r="EH37" i="5"/>
  <c r="EH38" i="5" s="1"/>
  <c r="K34" i="5"/>
  <c r="BQ39" i="5"/>
  <c r="BQ37" i="5"/>
  <c r="BQ36" i="5"/>
  <c r="BQ35" i="5"/>
  <c r="BQ34" i="5"/>
  <c r="BQ40" i="5" s="1"/>
  <c r="DQ39" i="5"/>
  <c r="DQ37" i="5"/>
  <c r="DQ36" i="5"/>
  <c r="DQ35" i="5"/>
  <c r="DQ34" i="5"/>
  <c r="DQ40" i="5" s="1"/>
  <c r="AD39" i="5"/>
  <c r="AD37" i="5"/>
  <c r="AD36" i="5"/>
  <c r="AD34" i="5"/>
  <c r="AD40" i="5" s="1"/>
  <c r="AD35" i="5"/>
  <c r="U39" i="5"/>
  <c r="U37" i="5"/>
  <c r="U38" i="5" s="1"/>
  <c r="U36" i="5"/>
  <c r="U35" i="5"/>
  <c r="U34" i="5"/>
  <c r="U40" i="5" s="1"/>
  <c r="AS39" i="5"/>
  <c r="AS37" i="5"/>
  <c r="AS38" i="5" s="1"/>
  <c r="AS36" i="5"/>
  <c r="AS35" i="5"/>
  <c r="AS34" i="5"/>
  <c r="AS40" i="5" s="1"/>
  <c r="AU39" i="5"/>
  <c r="AU37" i="5"/>
  <c r="AU38" i="5" s="1"/>
  <c r="AU36" i="5"/>
  <c r="AU35" i="5"/>
  <c r="AU34" i="5"/>
  <c r="AU40" i="5" s="1"/>
  <c r="DW39" i="5"/>
  <c r="DW37" i="5"/>
  <c r="DW38" i="5" s="1"/>
  <c r="DW36" i="5"/>
  <c r="DW35" i="5"/>
  <c r="DW34" i="5"/>
  <c r="DW40" i="5" s="1"/>
  <c r="CD39" i="5"/>
  <c r="CD37" i="5"/>
  <c r="CD36" i="5"/>
  <c r="CD34" i="5"/>
  <c r="CD40" i="5" s="1"/>
  <c r="CD35" i="5"/>
  <c r="CL4" i="5"/>
  <c r="X34" i="5"/>
  <c r="AX34" i="5"/>
  <c r="BF39" i="5"/>
  <c r="BF37" i="5"/>
  <c r="BF38" i="5" s="1"/>
  <c r="BF36" i="5"/>
  <c r="BF35" i="5"/>
  <c r="BF34" i="5"/>
  <c r="BF40" i="5" s="1"/>
  <c r="CH39" i="5"/>
  <c r="CH37" i="5"/>
  <c r="CH38" i="5" s="1"/>
  <c r="CH36" i="5"/>
  <c r="CH35" i="5"/>
  <c r="CH34" i="5"/>
  <c r="CH40" i="5" s="1"/>
  <c r="CX34" i="5"/>
  <c r="DF39" i="5"/>
  <c r="DF37" i="5"/>
  <c r="DF38" i="5" s="1"/>
  <c r="DF36" i="5"/>
  <c r="DF35" i="5"/>
  <c r="DF34" i="5"/>
  <c r="DF40" i="5" s="1"/>
  <c r="DY3" i="5"/>
  <c r="F39" i="5"/>
  <c r="F37" i="5"/>
  <c r="F38" i="5" s="1"/>
  <c r="F35" i="5"/>
  <c r="F36" i="5"/>
  <c r="F34" i="5"/>
  <c r="F40" i="5" s="1"/>
  <c r="L4" i="5"/>
  <c r="AJ39" i="5"/>
  <c r="AJ37" i="5"/>
  <c r="AJ38" i="5" s="1"/>
  <c r="AJ36" i="5"/>
  <c r="AJ35" i="5"/>
  <c r="S39" i="5"/>
  <c r="S37" i="5"/>
  <c r="S38" i="5" s="1"/>
  <c r="S36" i="5"/>
  <c r="S34" i="5"/>
  <c r="S40" i="5" s="1"/>
  <c r="S35" i="5"/>
  <c r="AJ34" i="5"/>
  <c r="AJ40" i="5" s="1"/>
  <c r="AQ39" i="5"/>
  <c r="AQ37" i="5"/>
  <c r="AQ36" i="5"/>
  <c r="AQ35" i="5"/>
  <c r="AQ34" i="5"/>
  <c r="AQ40" i="5" s="1"/>
  <c r="BS34" i="5"/>
  <c r="BS40" i="5" s="1"/>
  <c r="BY5" i="5"/>
  <c r="CQ39" i="5"/>
  <c r="CQ37" i="5"/>
  <c r="CQ36" i="5"/>
  <c r="CQ34" i="5"/>
  <c r="CQ40" i="5" s="1"/>
  <c r="CQ35" i="5"/>
  <c r="CY5" i="5"/>
  <c r="AY22" i="5"/>
  <c r="BL22" i="5"/>
  <c r="BL24" i="5"/>
  <c r="DY25" i="5"/>
  <c r="L30" i="5"/>
  <c r="AY32" i="5"/>
  <c r="CL32" i="5"/>
  <c r="AL33" i="5"/>
  <c r="BH39" i="5"/>
  <c r="BH37" i="5"/>
  <c r="BH38" i="5" s="1"/>
  <c r="BH36" i="5"/>
  <c r="BH34" i="5"/>
  <c r="BH40" i="5" s="1"/>
  <c r="BH35" i="5"/>
  <c r="H39" i="5"/>
  <c r="H37" i="5"/>
  <c r="H38" i="5" s="1"/>
  <c r="H36" i="5"/>
  <c r="H34" i="5"/>
  <c r="H40" i="5" s="1"/>
  <c r="H35" i="5"/>
  <c r="D39" i="5"/>
  <c r="D37" i="5"/>
  <c r="D36" i="5"/>
  <c r="D35" i="5"/>
  <c r="D34" i="5"/>
  <c r="D40" i="5" s="1"/>
  <c r="DK34" i="5"/>
  <c r="EY39" i="5"/>
  <c r="EY36" i="5"/>
  <c r="EY35" i="5"/>
  <c r="EY34" i="5"/>
  <c r="EY40" i="5" s="1"/>
  <c r="DS39" i="5"/>
  <c r="DS37" i="5"/>
  <c r="DS38" i="5" s="1"/>
  <c r="DS36" i="5"/>
  <c r="DS34" i="5"/>
  <c r="DS40" i="5" s="1"/>
  <c r="DS35" i="5"/>
  <c r="CL23" i="5"/>
  <c r="BY26" i="5"/>
  <c r="BY3" i="5"/>
  <c r="DH39" i="5"/>
  <c r="DH37" i="5"/>
  <c r="DH38" i="5" s="1"/>
  <c r="DH36" i="5"/>
  <c r="DH35" i="5"/>
  <c r="CU39" i="5"/>
  <c r="CU37" i="5"/>
  <c r="CU38" i="5" s="1"/>
  <c r="CU36" i="5"/>
  <c r="CU35" i="5"/>
  <c r="CU34" i="5"/>
  <c r="CU40" i="5" s="1"/>
  <c r="BK34" i="5"/>
  <c r="BS39" i="5"/>
  <c r="BS37" i="5"/>
  <c r="BS38" i="5" s="1"/>
  <c r="BS36" i="5"/>
  <c r="BS35" i="5"/>
  <c r="J39" i="5"/>
  <c r="J37" i="5"/>
  <c r="J38" i="5" s="1"/>
  <c r="J36" i="5"/>
  <c r="J35" i="5"/>
  <c r="J34" i="5"/>
  <c r="J40" i="5" s="1"/>
  <c r="AF39" i="5"/>
  <c r="AF37" i="5"/>
  <c r="AF38" i="5" s="1"/>
  <c r="AF36" i="5"/>
  <c r="AF35" i="5"/>
  <c r="AF34" i="5"/>
  <c r="AF40" i="5" s="1"/>
  <c r="AL4" i="5"/>
  <c r="AL34" i="5" s="1"/>
  <c r="AL40" i="5" s="1"/>
  <c r="BW39" i="5"/>
  <c r="BW37" i="5"/>
  <c r="BW38" i="5" s="1"/>
  <c r="BW36" i="5"/>
  <c r="BW35" i="5"/>
  <c r="CW39" i="5"/>
  <c r="CW37" i="5"/>
  <c r="CW38" i="5" s="1"/>
  <c r="CW36" i="5"/>
  <c r="CW34" i="5"/>
  <c r="CW40" i="5" s="1"/>
  <c r="CW35" i="5"/>
  <c r="BJ39" i="5"/>
  <c r="BJ37" i="5"/>
  <c r="BJ38" i="5" s="1"/>
  <c r="BJ36" i="5"/>
  <c r="BJ35" i="5"/>
  <c r="BJ34" i="5"/>
  <c r="BJ40" i="5" s="1"/>
  <c r="CJ39" i="5"/>
  <c r="CJ37" i="5"/>
  <c r="CJ38" i="5" s="1"/>
  <c r="CJ36" i="5"/>
  <c r="CJ35" i="5"/>
  <c r="CJ34" i="5"/>
  <c r="CJ40" i="5" s="1"/>
  <c r="DJ39" i="5"/>
  <c r="DJ37" i="5"/>
  <c r="DJ38" i="5" s="1"/>
  <c r="DJ36" i="5"/>
  <c r="DJ34" i="5"/>
  <c r="DJ40" i="5" s="1"/>
  <c r="DJ35" i="5"/>
  <c r="M3" i="5"/>
  <c r="AK34" i="5"/>
  <c r="AW39" i="5"/>
  <c r="AW37" i="5"/>
  <c r="AW38" i="5" s="1"/>
  <c r="AW36" i="5"/>
  <c r="AW35" i="5"/>
  <c r="BD39" i="5"/>
  <c r="BD37" i="5"/>
  <c r="BD36" i="5"/>
  <c r="BD35" i="5"/>
  <c r="BD34" i="5"/>
  <c r="BD40" i="5" s="1"/>
  <c r="BL3" i="5"/>
  <c r="BU39" i="5"/>
  <c r="BU37" i="5"/>
  <c r="BU38" i="5" s="1"/>
  <c r="BU36" i="5"/>
  <c r="BU35" i="5"/>
  <c r="BU34" i="5"/>
  <c r="BU40" i="5" s="1"/>
  <c r="CF39" i="5"/>
  <c r="CF37" i="5"/>
  <c r="CF38" i="5" s="1"/>
  <c r="CF36" i="5"/>
  <c r="CF34" i="5"/>
  <c r="CF40" i="5" s="1"/>
  <c r="CF35" i="5"/>
  <c r="DD39" i="5"/>
  <c r="DD37" i="5"/>
  <c r="DD36" i="5"/>
  <c r="DD35" i="5"/>
  <c r="DD34" i="5"/>
  <c r="DD40" i="5" s="1"/>
  <c r="DL3" i="5"/>
  <c r="DX34" i="5"/>
  <c r="EL36" i="5"/>
  <c r="AH39" i="5"/>
  <c r="AH37" i="5"/>
  <c r="AH38" i="5" s="1"/>
  <c r="AH36" i="5"/>
  <c r="AH35" i="5"/>
  <c r="AH34" i="5"/>
  <c r="AH40" i="5" s="1"/>
  <c r="Q39" i="5"/>
  <c r="Q37" i="5"/>
  <c r="Q35" i="5"/>
  <c r="Q36" i="5"/>
  <c r="Q34" i="5"/>
  <c r="Q40" i="5" s="1"/>
  <c r="Y5" i="5"/>
  <c r="Y34" i="5" s="1"/>
  <c r="Y40" i="5" s="1"/>
  <c r="AY5" i="5"/>
  <c r="W39" i="5"/>
  <c r="W37" i="5"/>
  <c r="W38" i="5" s="1"/>
  <c r="W36" i="5"/>
  <c r="W35" i="5"/>
  <c r="W34" i="5"/>
  <c r="W40" i="5" s="1"/>
  <c r="CS39" i="5"/>
  <c r="CS37" i="5"/>
  <c r="CS38" i="5" s="1"/>
  <c r="CS36" i="5"/>
  <c r="CS35" i="5"/>
  <c r="CS34" i="5"/>
  <c r="CS40" i="5" s="1"/>
  <c r="DU39" i="5"/>
  <c r="DU37" i="5"/>
  <c r="DU38" i="5" s="1"/>
  <c r="DU36" i="5"/>
  <c r="DU34" i="5"/>
  <c r="DU40" i="5" s="1"/>
  <c r="DU35" i="5"/>
  <c r="CL25" i="5"/>
  <c r="BL30" i="5"/>
  <c r="CY30" i="5"/>
  <c r="CY34" i="5" s="1"/>
  <c r="CY40" i="5" s="1"/>
  <c r="L31" i="5"/>
  <c r="CL33" i="5"/>
  <c r="ED41" i="5"/>
  <c r="EL38" i="5"/>
  <c r="EQ41" i="5"/>
  <c r="EF41" i="5"/>
  <c r="EH41" i="5"/>
  <c r="EL37" i="5"/>
  <c r="EY37" i="5"/>
  <c r="EJ41" i="5" l="1"/>
  <c r="EL35" i="5"/>
  <c r="EL41" i="5" s="1"/>
  <c r="EY41" i="5"/>
  <c r="ED41" i="6"/>
  <c r="EL38" i="6"/>
  <c r="EL41" i="6" s="1"/>
  <c r="BD41" i="6"/>
  <c r="BL38" i="6"/>
  <c r="BL41" i="6" s="1"/>
  <c r="EL34" i="5"/>
  <c r="EL40" i="5" s="1"/>
  <c r="CL34" i="5"/>
  <c r="CL40" i="5" s="1"/>
  <c r="DS41" i="5"/>
  <c r="DF41" i="5"/>
  <c r="DJ41" i="5"/>
  <c r="DH41" i="5"/>
  <c r="CU41" i="5"/>
  <c r="CL39" i="5"/>
  <c r="BW41" i="5"/>
  <c r="BU41" i="5"/>
  <c r="BH41" i="5"/>
  <c r="AY39" i="5"/>
  <c r="AU41" i="5"/>
  <c r="AJ41" i="5"/>
  <c r="M4" i="5"/>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Z2" i="5" s="1"/>
  <c r="Z3" i="5" s="1"/>
  <c r="Z4" i="5" s="1"/>
  <c r="Z5" i="5" s="1"/>
  <c r="Z6" i="5" s="1"/>
  <c r="Z7" i="5" s="1"/>
  <c r="Z8" i="5" s="1"/>
  <c r="Z9" i="5" s="1"/>
  <c r="Z10" i="5" s="1"/>
  <c r="Z11" i="5" s="1"/>
  <c r="Z12" i="5" s="1"/>
  <c r="Z13" i="5" s="1"/>
  <c r="Z14" i="5" s="1"/>
  <c r="Z15" i="5" s="1"/>
  <c r="Z16" i="5" s="1"/>
  <c r="Z17" i="5" s="1"/>
  <c r="Z18" i="5" s="1"/>
  <c r="Z19" i="5" s="1"/>
  <c r="Z20" i="5" s="1"/>
  <c r="Z21" i="5" s="1"/>
  <c r="Z22" i="5" s="1"/>
  <c r="Z23" i="5" s="1"/>
  <c r="Z24" i="5" s="1"/>
  <c r="Z25" i="5" s="1"/>
  <c r="Z26" i="5" s="1"/>
  <c r="Z27" i="5" s="1"/>
  <c r="Z28" i="5" s="1"/>
  <c r="Z29" i="5" s="1"/>
  <c r="Z30" i="5" s="1"/>
  <c r="Z31" i="5" s="1"/>
  <c r="Z32" i="5" s="1"/>
  <c r="Z33" i="5" s="1"/>
  <c r="AM2" i="5" s="1"/>
  <c r="AM3" i="5" s="1"/>
  <c r="AM4" i="5" s="1"/>
  <c r="AM5" i="5" s="1"/>
  <c r="AM6" i="5" s="1"/>
  <c r="AM7" i="5" s="1"/>
  <c r="AM8" i="5" s="1"/>
  <c r="AM9" i="5" s="1"/>
  <c r="AM10" i="5" s="1"/>
  <c r="AM11" i="5" s="1"/>
  <c r="AM12" i="5" s="1"/>
  <c r="AM13" i="5" s="1"/>
  <c r="AM14" i="5" s="1"/>
  <c r="AM15" i="5" s="1"/>
  <c r="AM16" i="5" s="1"/>
  <c r="AM17" i="5" s="1"/>
  <c r="AM18" i="5" s="1"/>
  <c r="AM19" i="5" s="1"/>
  <c r="AM20" i="5" s="1"/>
  <c r="AM21" i="5" s="1"/>
  <c r="AM22" i="5" s="1"/>
  <c r="AM23" i="5" s="1"/>
  <c r="AM24" i="5" s="1"/>
  <c r="AM25" i="5" s="1"/>
  <c r="AM26" i="5" s="1"/>
  <c r="AM27" i="5" s="1"/>
  <c r="AM28" i="5" s="1"/>
  <c r="AM29" i="5" s="1"/>
  <c r="AM30" i="5" s="1"/>
  <c r="AM31" i="5" s="1"/>
  <c r="AM32" i="5" s="1"/>
  <c r="AM33" i="5" s="1"/>
  <c r="AZ2" i="5" s="1"/>
  <c r="AZ3" i="5" s="1"/>
  <c r="AZ4" i="5" s="1"/>
  <c r="AZ5" i="5" s="1"/>
  <c r="AZ6" i="5" s="1"/>
  <c r="AZ7" i="5" s="1"/>
  <c r="AZ8" i="5" s="1"/>
  <c r="AZ9" i="5" s="1"/>
  <c r="AZ10" i="5" s="1"/>
  <c r="AZ11" i="5" s="1"/>
  <c r="AZ12" i="5" s="1"/>
  <c r="AZ13" i="5" s="1"/>
  <c r="AZ14" i="5" s="1"/>
  <c r="AZ15" i="5" s="1"/>
  <c r="AZ16" i="5" s="1"/>
  <c r="AZ17" i="5" s="1"/>
  <c r="AZ18" i="5" s="1"/>
  <c r="AZ19" i="5" s="1"/>
  <c r="AZ20" i="5" s="1"/>
  <c r="AZ21" i="5" s="1"/>
  <c r="AZ22" i="5" s="1"/>
  <c r="AZ23" i="5" s="1"/>
  <c r="AZ24" i="5" s="1"/>
  <c r="AZ25" i="5" s="1"/>
  <c r="AZ26" i="5" s="1"/>
  <c r="AZ27" i="5" s="1"/>
  <c r="AZ28" i="5" s="1"/>
  <c r="AZ29" i="5" s="1"/>
  <c r="AZ30" i="5" s="1"/>
  <c r="AZ31" i="5" s="1"/>
  <c r="AZ32" i="5" s="1"/>
  <c r="AZ33" i="5" s="1"/>
  <c r="BM2" i="5" s="1"/>
  <c r="BM3" i="5" s="1"/>
  <c r="BM4" i="5" s="1"/>
  <c r="BM5" i="5" s="1"/>
  <c r="BM6" i="5" s="1"/>
  <c r="BM7" i="5" s="1"/>
  <c r="BM8" i="5" s="1"/>
  <c r="BM9" i="5" s="1"/>
  <c r="BM10" i="5" s="1"/>
  <c r="BM11" i="5" s="1"/>
  <c r="BM12" i="5" s="1"/>
  <c r="BM13" i="5" s="1"/>
  <c r="BM14" i="5" s="1"/>
  <c r="BM15" i="5" s="1"/>
  <c r="BM16" i="5" s="1"/>
  <c r="BM17" i="5" s="1"/>
  <c r="BM18" i="5" s="1"/>
  <c r="BM19" i="5" s="1"/>
  <c r="BM20" i="5" s="1"/>
  <c r="BM21" i="5" s="1"/>
  <c r="BM22" i="5" s="1"/>
  <c r="BM23" i="5" s="1"/>
  <c r="BM24" i="5" s="1"/>
  <c r="BM25" i="5" s="1"/>
  <c r="BM26" i="5" s="1"/>
  <c r="BM27" i="5" s="1"/>
  <c r="BM28" i="5" s="1"/>
  <c r="BM29" i="5" s="1"/>
  <c r="BM30" i="5" s="1"/>
  <c r="BM31" i="5" s="1"/>
  <c r="BM32" i="5" s="1"/>
  <c r="BM33" i="5" s="1"/>
  <c r="BZ2" i="5" s="1"/>
  <c r="BZ3" i="5" s="1"/>
  <c r="BZ4" i="5" s="1"/>
  <c r="BZ5" i="5" s="1"/>
  <c r="BZ6" i="5" s="1"/>
  <c r="BZ7" i="5" s="1"/>
  <c r="BZ8" i="5" s="1"/>
  <c r="BZ9" i="5" s="1"/>
  <c r="BZ10" i="5" s="1"/>
  <c r="BZ11" i="5" s="1"/>
  <c r="BZ12" i="5" s="1"/>
  <c r="BZ13" i="5" s="1"/>
  <c r="BZ14" i="5" s="1"/>
  <c r="BZ15" i="5" s="1"/>
  <c r="BZ16" i="5" s="1"/>
  <c r="BZ17" i="5" s="1"/>
  <c r="BZ18" i="5" s="1"/>
  <c r="BZ19" i="5" s="1"/>
  <c r="BZ20" i="5" s="1"/>
  <c r="BZ21" i="5" s="1"/>
  <c r="BZ22" i="5" s="1"/>
  <c r="BZ23" i="5" s="1"/>
  <c r="BZ24" i="5" s="1"/>
  <c r="BZ25" i="5" s="1"/>
  <c r="BZ26" i="5" s="1"/>
  <c r="BZ27" i="5" s="1"/>
  <c r="BZ28" i="5" s="1"/>
  <c r="BZ29" i="5" s="1"/>
  <c r="BZ30" i="5" s="1"/>
  <c r="BZ31" i="5" s="1"/>
  <c r="BZ32" i="5" s="1"/>
  <c r="BZ33" i="5" s="1"/>
  <c r="CM2" i="5" s="1"/>
  <c r="CM3" i="5" s="1"/>
  <c r="CM4" i="5" s="1"/>
  <c r="CM5" i="5" s="1"/>
  <c r="CM6" i="5" s="1"/>
  <c r="CM7" i="5" s="1"/>
  <c r="CM8" i="5" s="1"/>
  <c r="CM9" i="5" s="1"/>
  <c r="CM10" i="5" s="1"/>
  <c r="CM11" i="5" s="1"/>
  <c r="CM12" i="5" s="1"/>
  <c r="CM13" i="5" s="1"/>
  <c r="CM14" i="5" s="1"/>
  <c r="CM15" i="5" s="1"/>
  <c r="CM16" i="5" s="1"/>
  <c r="CM17" i="5" s="1"/>
  <c r="CM18" i="5" s="1"/>
  <c r="CM19" i="5" s="1"/>
  <c r="CM20" i="5" s="1"/>
  <c r="CM21" i="5" s="1"/>
  <c r="CM22" i="5" s="1"/>
  <c r="CM23" i="5" s="1"/>
  <c r="CM24" i="5" s="1"/>
  <c r="CM25" i="5" s="1"/>
  <c r="CM26" i="5" s="1"/>
  <c r="CM27" i="5" s="1"/>
  <c r="CM28" i="5" s="1"/>
  <c r="CM29" i="5" s="1"/>
  <c r="CM30" i="5" s="1"/>
  <c r="CM31" i="5" s="1"/>
  <c r="CM32" i="5" s="1"/>
  <c r="CM33" i="5" s="1"/>
  <c r="CZ2" i="5" s="1"/>
  <c r="CZ3" i="5" s="1"/>
  <c r="CZ4" i="5" s="1"/>
  <c r="CZ5" i="5" s="1"/>
  <c r="CZ6" i="5" s="1"/>
  <c r="CZ7" i="5" s="1"/>
  <c r="CZ8" i="5" s="1"/>
  <c r="CZ9" i="5" s="1"/>
  <c r="CZ10" i="5" s="1"/>
  <c r="CZ11" i="5" s="1"/>
  <c r="CZ12" i="5" s="1"/>
  <c r="CZ13" i="5" s="1"/>
  <c r="CZ14" i="5" s="1"/>
  <c r="CZ15" i="5" s="1"/>
  <c r="CZ16" i="5" s="1"/>
  <c r="CZ17" i="5" s="1"/>
  <c r="CZ18" i="5" s="1"/>
  <c r="CZ19" i="5" s="1"/>
  <c r="CZ20" i="5" s="1"/>
  <c r="CZ21" i="5" s="1"/>
  <c r="CZ22" i="5" s="1"/>
  <c r="CZ23" i="5" s="1"/>
  <c r="CZ24" i="5" s="1"/>
  <c r="CZ25" i="5" s="1"/>
  <c r="CZ26" i="5" s="1"/>
  <c r="CZ27" i="5" s="1"/>
  <c r="CZ28" i="5" s="1"/>
  <c r="CZ29" i="5" s="1"/>
  <c r="CZ30" i="5" s="1"/>
  <c r="CZ31" i="5" s="1"/>
  <c r="CZ32" i="5" s="1"/>
  <c r="CZ33" i="5" s="1"/>
  <c r="DM2" i="5" s="1"/>
  <c r="DM3" i="5" s="1"/>
  <c r="DM4" i="5" s="1"/>
  <c r="DM5" i="5" s="1"/>
  <c r="DM6" i="5" s="1"/>
  <c r="DM7" i="5" s="1"/>
  <c r="DM8" i="5" s="1"/>
  <c r="DM9" i="5" s="1"/>
  <c r="DM10" i="5" s="1"/>
  <c r="DM11" i="5" s="1"/>
  <c r="DM12" i="5" s="1"/>
  <c r="DM13" i="5" s="1"/>
  <c r="DM14" i="5" s="1"/>
  <c r="DM15" i="5" s="1"/>
  <c r="DM16" i="5" s="1"/>
  <c r="DM17" i="5" s="1"/>
  <c r="DM18" i="5" s="1"/>
  <c r="DM19" i="5" s="1"/>
  <c r="DM20" i="5" s="1"/>
  <c r="DM21" i="5" s="1"/>
  <c r="DM22" i="5" s="1"/>
  <c r="DM23" i="5" s="1"/>
  <c r="DM24" i="5" s="1"/>
  <c r="DM25" i="5" s="1"/>
  <c r="DM26" i="5" s="1"/>
  <c r="DM27" i="5" s="1"/>
  <c r="DM28" i="5" s="1"/>
  <c r="DM29" i="5" s="1"/>
  <c r="DM30" i="5" s="1"/>
  <c r="DM31" i="5" s="1"/>
  <c r="DM32" i="5" s="1"/>
  <c r="DM33" i="5" s="1"/>
  <c r="DZ2" i="5" s="1"/>
  <c r="DZ3" i="5" s="1"/>
  <c r="DZ4" i="5" s="1"/>
  <c r="DZ5" i="5" s="1"/>
  <c r="DZ6" i="5" s="1"/>
  <c r="DZ7" i="5" s="1"/>
  <c r="DZ8" i="5" s="1"/>
  <c r="DZ9" i="5" s="1"/>
  <c r="DZ10" i="5" s="1"/>
  <c r="DZ11" i="5" s="1"/>
  <c r="DZ12" i="5" s="1"/>
  <c r="DZ13" i="5" s="1"/>
  <c r="DZ14" i="5" s="1"/>
  <c r="DZ15" i="5" s="1"/>
  <c r="DZ16" i="5" s="1"/>
  <c r="DZ17" i="5" s="1"/>
  <c r="DZ18" i="5" s="1"/>
  <c r="DZ19" i="5" s="1"/>
  <c r="DZ20" i="5" s="1"/>
  <c r="DZ21" i="5" s="1"/>
  <c r="DZ22" i="5" s="1"/>
  <c r="DZ23" i="5" s="1"/>
  <c r="DZ24" i="5" s="1"/>
  <c r="DZ25" i="5" s="1"/>
  <c r="DZ26" i="5" s="1"/>
  <c r="DZ27" i="5" s="1"/>
  <c r="DZ28" i="5" s="1"/>
  <c r="DZ29" i="5" s="1"/>
  <c r="DZ30" i="5" s="1"/>
  <c r="DZ31" i="5" s="1"/>
  <c r="DZ32" i="5" s="1"/>
  <c r="DZ33" i="5" s="1"/>
  <c r="EM2" i="5" s="1"/>
  <c r="EM3" i="5" s="1"/>
  <c r="EM4" i="5" s="1"/>
  <c r="EM5" i="5" s="1"/>
  <c r="EM6" i="5" s="1"/>
  <c r="EM7" i="5" s="1"/>
  <c r="EM8" i="5" s="1"/>
  <c r="EM9" i="5" s="1"/>
  <c r="EM10" i="5" s="1"/>
  <c r="EM11" i="5" s="1"/>
  <c r="EM12" i="5" s="1"/>
  <c r="EM13" i="5" s="1"/>
  <c r="EM14" i="5" s="1"/>
  <c r="EM15" i="5" s="1"/>
  <c r="EM16" i="5" s="1"/>
  <c r="EM17" i="5" s="1"/>
  <c r="EM18" i="5" s="1"/>
  <c r="EM19" i="5" s="1"/>
  <c r="EM20" i="5" s="1"/>
  <c r="EM21" i="5" s="1"/>
  <c r="EM22" i="5" s="1"/>
  <c r="EM23" i="5" s="1"/>
  <c r="EM24" i="5" s="1"/>
  <c r="EM25" i="5" s="1"/>
  <c r="EM26" i="5" s="1"/>
  <c r="EM27" i="5" s="1"/>
  <c r="EM28" i="5" s="1"/>
  <c r="EM29" i="5" s="1"/>
  <c r="EM30" i="5" s="1"/>
  <c r="EM31" i="5" s="1"/>
  <c r="EM32" i="5" s="1"/>
  <c r="EM33" i="5" s="1"/>
  <c r="EZ2" i="5" s="1"/>
  <c r="EZ3" i="5" s="1"/>
  <c r="EZ4" i="5" s="1"/>
  <c r="EZ5" i="5" s="1"/>
  <c r="EZ6" i="5" s="1"/>
  <c r="EZ7" i="5" s="1"/>
  <c r="EZ8" i="5" s="1"/>
  <c r="EZ9" i="5" s="1"/>
  <c r="EZ10" i="5" s="1"/>
  <c r="EZ11" i="5" s="1"/>
  <c r="EZ12" i="5" s="1"/>
  <c r="EZ13" i="5" s="1"/>
  <c r="EZ14" i="5" s="1"/>
  <c r="EZ15" i="5" s="1"/>
  <c r="EZ16" i="5" s="1"/>
  <c r="EZ17" i="5" s="1"/>
  <c r="EZ18" i="5" s="1"/>
  <c r="EZ19" i="5" s="1"/>
  <c r="EZ20" i="5" s="1"/>
  <c r="EZ21" i="5" s="1"/>
  <c r="EZ22" i="5" s="1"/>
  <c r="EZ23" i="5" s="1"/>
  <c r="EZ24" i="5" s="1"/>
  <c r="EZ25" i="5" s="1"/>
  <c r="EZ26" i="5" s="1"/>
  <c r="EZ27" i="5" s="1"/>
  <c r="EZ28" i="5" s="1"/>
  <c r="EZ29" i="5" s="1"/>
  <c r="EZ30" i="5" s="1"/>
  <c r="EZ31" i="5" s="1"/>
  <c r="EZ32" i="5" s="1"/>
  <c r="EZ33" i="5" s="1"/>
  <c r="L34" i="5"/>
  <c r="L40" i="5" s="1"/>
  <c r="CW41" i="5"/>
  <c r="AY34" i="5"/>
  <c r="AY40" i="5" s="1"/>
  <c r="H41" i="5"/>
  <c r="CY36" i="5"/>
  <c r="Y35" i="5"/>
  <c r="S41" i="5"/>
  <c r="DY39" i="5"/>
  <c r="DY36" i="5"/>
  <c r="DY35" i="5"/>
  <c r="DY34" i="5"/>
  <c r="DY40" i="5" s="1"/>
  <c r="AL36" i="5"/>
  <c r="DW41" i="5"/>
  <c r="CL36" i="5"/>
  <c r="L35" i="5"/>
  <c r="AD38" i="5"/>
  <c r="AL37" i="5"/>
  <c r="DU41" i="5"/>
  <c r="AY35" i="5"/>
  <c r="CY39" i="5"/>
  <c r="Y36" i="5"/>
  <c r="AL39" i="5"/>
  <c r="L36" i="5"/>
  <c r="DQ38" i="5"/>
  <c r="DY37" i="5"/>
  <c r="CS41" i="5"/>
  <c r="Q38" i="5"/>
  <c r="Y37" i="5"/>
  <c r="DL39" i="5"/>
  <c r="DL36" i="5"/>
  <c r="DL35" i="5"/>
  <c r="DL34" i="5"/>
  <c r="DL40" i="5" s="1"/>
  <c r="DD38" i="5"/>
  <c r="DL37" i="5"/>
  <c r="BL39" i="5"/>
  <c r="BL36" i="5"/>
  <c r="BL35" i="5"/>
  <c r="BL34" i="5"/>
  <c r="BL40" i="5" s="1"/>
  <c r="BD38" i="5"/>
  <c r="BL37" i="5"/>
  <c r="AW41" i="5"/>
  <c r="CJ41" i="5"/>
  <c r="AF41" i="5"/>
  <c r="AY36" i="5"/>
  <c r="CY35" i="5"/>
  <c r="Y39" i="5"/>
  <c r="AQ38" i="5"/>
  <c r="AY37" i="5"/>
  <c r="F41" i="5"/>
  <c r="L38" i="5"/>
  <c r="CH41" i="5"/>
  <c r="AL35" i="5"/>
  <c r="CL35" i="5"/>
  <c r="L39" i="5"/>
  <c r="AS41" i="5"/>
  <c r="BQ38" i="5"/>
  <c r="BY37" i="5"/>
  <c r="W41" i="5"/>
  <c r="AH41" i="5"/>
  <c r="CF41" i="5"/>
  <c r="BJ41" i="5"/>
  <c r="J41" i="5"/>
  <c r="BS41" i="5"/>
  <c r="BY39" i="5"/>
  <c r="BY36" i="5"/>
  <c r="BY35" i="5"/>
  <c r="BY34" i="5"/>
  <c r="BY40" i="5" s="1"/>
  <c r="D38" i="5"/>
  <c r="D41" i="5" s="1"/>
  <c r="L37" i="5"/>
  <c r="CQ38" i="5"/>
  <c r="CY37" i="5"/>
  <c r="BF41" i="5"/>
  <c r="CD38" i="5"/>
  <c r="CL37" i="5"/>
  <c r="U41" i="5"/>
  <c r="BA40" i="4"/>
  <c r="AN40" i="4"/>
  <c r="AA40" i="4"/>
  <c r="EV34" i="4"/>
  <c r="ET34" i="4"/>
  <c r="ER34" i="4"/>
  <c r="EP34" i="4"/>
  <c r="EI34" i="4"/>
  <c r="EG34" i="4"/>
  <c r="EE34" i="4"/>
  <c r="EC34" i="4"/>
  <c r="DV34" i="4"/>
  <c r="DT34" i="4"/>
  <c r="DR34" i="4"/>
  <c r="DP34" i="4"/>
  <c r="DI34" i="4"/>
  <c r="DG34" i="4"/>
  <c r="DE34" i="4"/>
  <c r="DC34" i="4"/>
  <c r="DA34" i="4"/>
  <c r="CV34" i="4"/>
  <c r="CT34" i="4"/>
  <c r="CR34" i="4"/>
  <c r="CP34" i="4"/>
  <c r="CI34" i="4"/>
  <c r="CG34" i="4"/>
  <c r="CE34" i="4"/>
  <c r="CC34" i="4"/>
  <c r="BV34" i="4"/>
  <c r="BT34" i="4"/>
  <c r="BR34" i="4"/>
  <c r="BP34" i="4"/>
  <c r="BI34" i="4"/>
  <c r="BG34" i="4"/>
  <c r="BE34" i="4"/>
  <c r="BC34" i="4"/>
  <c r="AV34" i="4"/>
  <c r="AT34" i="4"/>
  <c r="AR34" i="4"/>
  <c r="AP34" i="4"/>
  <c r="AI34" i="4"/>
  <c r="AG34" i="4"/>
  <c r="AE34" i="4"/>
  <c r="AC34" i="4"/>
  <c r="V34" i="4"/>
  <c r="T34" i="4"/>
  <c r="R34" i="4"/>
  <c r="P34" i="4"/>
  <c r="I34" i="4"/>
  <c r="G34" i="4"/>
  <c r="E34" i="4"/>
  <c r="C34" i="4"/>
  <c r="EX33" i="4"/>
  <c r="EU33" i="4"/>
  <c r="ES33" i="4"/>
  <c r="EQ33" i="4"/>
  <c r="EL33" i="4"/>
  <c r="EK33" i="4"/>
  <c r="DX33" i="4"/>
  <c r="DW33" i="4"/>
  <c r="DS33" i="4"/>
  <c r="DQ33" i="4"/>
  <c r="DL33" i="4"/>
  <c r="DK33" i="4"/>
  <c r="CY33" i="4"/>
  <c r="CX33" i="4"/>
  <c r="CK33" i="4"/>
  <c r="CH33" i="4"/>
  <c r="CF33" i="4"/>
  <c r="CD33" i="4"/>
  <c r="BY33" i="4"/>
  <c r="BX33" i="4"/>
  <c r="BK33" i="4"/>
  <c r="BJ33" i="4"/>
  <c r="BH33" i="4"/>
  <c r="BD33" i="4"/>
  <c r="AY33" i="4"/>
  <c r="AX33" i="4"/>
  <c r="AL33" i="4"/>
  <c r="AK33" i="4"/>
  <c r="Y33" i="4"/>
  <c r="X33" i="4"/>
  <c r="K33" i="4"/>
  <c r="J33" i="4"/>
  <c r="H33" i="4"/>
  <c r="F33" i="4"/>
  <c r="D33" i="4"/>
  <c r="EX32" i="4"/>
  <c r="EW32" i="4"/>
  <c r="ES32" i="4"/>
  <c r="EQ32" i="4"/>
  <c r="EL32" i="4"/>
  <c r="EK32" i="4"/>
  <c r="DX32" i="4"/>
  <c r="DS32" i="4"/>
  <c r="DQ32" i="4"/>
  <c r="DK32" i="4"/>
  <c r="DJ32" i="4"/>
  <c r="DH32" i="4"/>
  <c r="DF32" i="4"/>
  <c r="CX32" i="4"/>
  <c r="CS32" i="4"/>
  <c r="CQ32" i="4"/>
  <c r="CK32" i="4"/>
  <c r="CJ32" i="4"/>
  <c r="CF32" i="4"/>
  <c r="BY32" i="4"/>
  <c r="BX32" i="4"/>
  <c r="BK32" i="4"/>
  <c r="BH32" i="4"/>
  <c r="BF32" i="4"/>
  <c r="AX32" i="4"/>
  <c r="AU32" i="4"/>
  <c r="AS32" i="4"/>
  <c r="AQ32" i="4"/>
  <c r="AL32" i="4"/>
  <c r="AK32" i="4"/>
  <c r="Y32" i="4"/>
  <c r="X32" i="4"/>
  <c r="K32" i="4"/>
  <c r="J32" i="4"/>
  <c r="H32" i="4"/>
  <c r="D32" i="4"/>
  <c r="EY31" i="4"/>
  <c r="EX31" i="4"/>
  <c r="EK31" i="4"/>
  <c r="EJ31" i="4"/>
  <c r="EH31" i="4"/>
  <c r="EF31" i="4"/>
  <c r="DX31" i="4"/>
  <c r="DS31" i="4"/>
  <c r="DQ31" i="4"/>
  <c r="DL31" i="4"/>
  <c r="DK31" i="4"/>
  <c r="CX31" i="4"/>
  <c r="CW31" i="4"/>
  <c r="CY31" i="4" s="1"/>
  <c r="CK31" i="4"/>
  <c r="CJ31" i="4"/>
  <c r="CH31" i="4"/>
  <c r="CF31" i="4"/>
  <c r="BY31" i="4"/>
  <c r="BX31" i="4"/>
  <c r="BK31" i="4"/>
  <c r="BJ31" i="4"/>
  <c r="BH31" i="4"/>
  <c r="BF31" i="4"/>
  <c r="AX31" i="4"/>
  <c r="AS31" i="4"/>
  <c r="AQ31" i="4"/>
  <c r="AK31" i="4"/>
  <c r="AJ31" i="4"/>
  <c r="AH31" i="4"/>
  <c r="Y31" i="4"/>
  <c r="X31" i="4"/>
  <c r="K31" i="4"/>
  <c r="J31" i="4"/>
  <c r="H31" i="4"/>
  <c r="F31" i="4"/>
  <c r="EY30" i="4"/>
  <c r="EX30" i="4"/>
  <c r="EK30" i="4"/>
  <c r="EH30" i="4"/>
  <c r="ED30" i="4"/>
  <c r="DX30" i="4"/>
  <c r="DW30" i="4"/>
  <c r="DS30" i="4"/>
  <c r="DL30" i="4"/>
  <c r="DK30" i="4"/>
  <c r="CX30" i="4"/>
  <c r="CW30" i="4"/>
  <c r="CQ30" i="4"/>
  <c r="CL30" i="4"/>
  <c r="CK30" i="4"/>
  <c r="BX30" i="4"/>
  <c r="BW30" i="4"/>
  <c r="BS30" i="4"/>
  <c r="BQ30" i="4"/>
  <c r="BK30" i="4"/>
  <c r="BF30" i="4"/>
  <c r="BD30" i="4"/>
  <c r="AY30" i="4"/>
  <c r="AX30" i="4"/>
  <c r="AK30" i="4"/>
  <c r="AJ30" i="4"/>
  <c r="AH30" i="4"/>
  <c r="AF30" i="4"/>
  <c r="AD30" i="4"/>
  <c r="X30" i="4"/>
  <c r="W30" i="4"/>
  <c r="U30" i="4"/>
  <c r="S30" i="4"/>
  <c r="Q30" i="4"/>
  <c r="K30" i="4"/>
  <c r="J30" i="4"/>
  <c r="H30" i="4"/>
  <c r="F30" i="4"/>
  <c r="D30" i="4"/>
  <c r="EX29" i="4"/>
  <c r="EW29" i="4"/>
  <c r="EU29" i="4"/>
  <c r="ES29" i="4"/>
  <c r="EQ29" i="4"/>
  <c r="EK29" i="4"/>
  <c r="EJ29" i="4"/>
  <c r="ED29" i="4"/>
  <c r="DY29" i="4"/>
  <c r="DX29" i="4"/>
  <c r="DK29" i="4"/>
  <c r="DJ29" i="4"/>
  <c r="DF29" i="4"/>
  <c r="DD29" i="4"/>
  <c r="CX29" i="4"/>
  <c r="CW29" i="4"/>
  <c r="CY29" i="4" s="1"/>
  <c r="CL29" i="4"/>
  <c r="CK29" i="4"/>
  <c r="BX29" i="4"/>
  <c r="BW29" i="4"/>
  <c r="BU29" i="4"/>
  <c r="BS29" i="4"/>
  <c r="BQ29" i="4"/>
  <c r="BK29" i="4"/>
  <c r="BF29" i="4"/>
  <c r="BL29" i="4" s="1"/>
  <c r="AY29" i="4"/>
  <c r="AX29" i="4"/>
  <c r="AK29" i="4"/>
  <c r="AJ29" i="4"/>
  <c r="AF29" i="4"/>
  <c r="AD29" i="4"/>
  <c r="X29" i="4"/>
  <c r="W29" i="4"/>
  <c r="U29" i="4"/>
  <c r="S29" i="4"/>
  <c r="L29" i="4"/>
  <c r="K29" i="4"/>
  <c r="EX28" i="4"/>
  <c r="EW28" i="4"/>
  <c r="EU28" i="4"/>
  <c r="ES28" i="4"/>
  <c r="EQ28" i="4"/>
  <c r="EK28" i="4"/>
  <c r="EH28" i="4"/>
  <c r="ED28" i="4"/>
  <c r="DY28" i="4"/>
  <c r="DX28" i="4"/>
  <c r="DK28" i="4"/>
  <c r="DJ28" i="4"/>
  <c r="DD28" i="4"/>
  <c r="CX28" i="4"/>
  <c r="CS28" i="4"/>
  <c r="CY28" i="4" s="1"/>
  <c r="CK28" i="4"/>
  <c r="CH28" i="4"/>
  <c r="CF28" i="4"/>
  <c r="BX28" i="4"/>
  <c r="BU28" i="4"/>
  <c r="BQ28" i="4"/>
  <c r="BL28" i="4"/>
  <c r="BK28" i="4"/>
  <c r="AX28" i="4"/>
  <c r="AS28" i="4"/>
  <c r="AY28" i="4" s="1"/>
  <c r="AK28" i="4"/>
  <c r="AJ28" i="4"/>
  <c r="AF28" i="4"/>
  <c r="AD28" i="4"/>
  <c r="X28" i="4"/>
  <c r="U28" i="4"/>
  <c r="S28" i="4"/>
  <c r="Q28" i="4"/>
  <c r="L28" i="4"/>
  <c r="K28" i="4"/>
  <c r="EY27" i="4"/>
  <c r="EX27" i="4"/>
  <c r="EK27" i="4"/>
  <c r="EH27" i="4"/>
  <c r="EF27" i="4"/>
  <c r="ED27" i="4"/>
  <c r="DX27" i="4"/>
  <c r="DW27" i="4"/>
  <c r="DS27" i="4"/>
  <c r="DK27" i="4"/>
  <c r="DJ27" i="4"/>
  <c r="DH27" i="4"/>
  <c r="CY27" i="4"/>
  <c r="CX27" i="4"/>
  <c r="CK27" i="4"/>
  <c r="CJ27" i="4"/>
  <c r="CH27" i="4"/>
  <c r="CF27" i="4"/>
  <c r="CD27" i="4"/>
  <c r="BX27" i="4"/>
  <c r="BU27" i="4"/>
  <c r="BS27" i="4"/>
  <c r="BY27" i="4" s="1"/>
  <c r="BL27" i="4"/>
  <c r="BK27" i="4"/>
  <c r="AX27" i="4"/>
  <c r="AU27" i="4"/>
  <c r="AY27" i="4" s="1"/>
  <c r="AK27" i="4"/>
  <c r="AJ27" i="4"/>
  <c r="AF27" i="4"/>
  <c r="AD27" i="4"/>
  <c r="AL27" i="4" s="1"/>
  <c r="X27" i="4"/>
  <c r="W27" i="4"/>
  <c r="S27" i="4"/>
  <c r="Q27" i="4"/>
  <c r="K27" i="4"/>
  <c r="H27" i="4"/>
  <c r="F27" i="4"/>
  <c r="D27" i="4"/>
  <c r="EX26" i="4"/>
  <c r="EW26" i="4"/>
  <c r="EU26" i="4"/>
  <c r="ES26" i="4"/>
  <c r="EQ26" i="4"/>
  <c r="EL26" i="4"/>
  <c r="EK26" i="4"/>
  <c r="DX26" i="4"/>
  <c r="DU26" i="4"/>
  <c r="DS26" i="4"/>
  <c r="DQ26" i="4"/>
  <c r="DK26" i="4"/>
  <c r="DJ26" i="4"/>
  <c r="DD26" i="4"/>
  <c r="CY26" i="4"/>
  <c r="CX26" i="4"/>
  <c r="CK26" i="4"/>
  <c r="CJ26" i="4"/>
  <c r="CL26" i="4" s="1"/>
  <c r="BX26" i="4"/>
  <c r="BS26" i="4"/>
  <c r="BY26" i="4" s="1"/>
  <c r="BK26" i="4"/>
  <c r="BJ26" i="4"/>
  <c r="BH26" i="4"/>
  <c r="BF26" i="4"/>
  <c r="AX26" i="4"/>
  <c r="AS26" i="4"/>
  <c r="AY26" i="4" s="1"/>
  <c r="AL26" i="4"/>
  <c r="AK26" i="4"/>
  <c r="Y26" i="4"/>
  <c r="X26" i="4"/>
  <c r="K26" i="4"/>
  <c r="J26" i="4"/>
  <c r="H26" i="4"/>
  <c r="F26" i="4"/>
  <c r="D26" i="4"/>
  <c r="EX25" i="4"/>
  <c r="EQ25" i="4"/>
  <c r="EY25" i="4" s="1"/>
  <c r="EL25" i="4"/>
  <c r="EK25" i="4"/>
  <c r="DX25" i="4"/>
  <c r="DW25" i="4"/>
  <c r="DQ25" i="4"/>
  <c r="DL25" i="4"/>
  <c r="DK25" i="4"/>
  <c r="CX25" i="4"/>
  <c r="CW25" i="4"/>
  <c r="CS25" i="4"/>
  <c r="CQ25" i="4"/>
  <c r="CK25" i="4"/>
  <c r="CF25" i="4"/>
  <c r="CL25" i="4" s="1"/>
  <c r="BY25" i="4"/>
  <c r="BX25" i="4"/>
  <c r="BK25" i="4"/>
  <c r="BJ25" i="4"/>
  <c r="BH25" i="4"/>
  <c r="BF25" i="4"/>
  <c r="AX25" i="4"/>
  <c r="AW25" i="4"/>
  <c r="AU25" i="4"/>
  <c r="AQ25" i="4"/>
  <c r="AL25" i="4"/>
  <c r="AK25" i="4"/>
  <c r="Y25" i="4"/>
  <c r="X25" i="4"/>
  <c r="K25" i="4"/>
  <c r="J25" i="4"/>
  <c r="H25" i="4"/>
  <c r="F25" i="4"/>
  <c r="D25" i="4"/>
  <c r="EY24" i="4"/>
  <c r="EX24" i="4"/>
  <c r="EK24" i="4"/>
  <c r="EJ24" i="4"/>
  <c r="EH24" i="4"/>
  <c r="EF24" i="4"/>
  <c r="DX24" i="4"/>
  <c r="DQ24" i="4"/>
  <c r="DY24" i="4" s="1"/>
  <c r="DL24" i="4"/>
  <c r="DK24" i="4"/>
  <c r="CX24" i="4"/>
  <c r="CU24" i="4"/>
  <c r="CQ24" i="4"/>
  <c r="CK24" i="4"/>
  <c r="CF24" i="4"/>
  <c r="CD24" i="4"/>
  <c r="CL24" i="4" s="1"/>
  <c r="BY24" i="4"/>
  <c r="BX24" i="4"/>
  <c r="BK24" i="4"/>
  <c r="BJ24" i="4"/>
  <c r="BF24" i="4"/>
  <c r="AX24" i="4"/>
  <c r="AW24" i="4"/>
  <c r="AU24" i="4"/>
  <c r="AQ24" i="4"/>
  <c r="AK24" i="4"/>
  <c r="AJ24" i="4"/>
  <c r="AH24" i="4"/>
  <c r="AF24" i="4"/>
  <c r="X24" i="4"/>
  <c r="U24" i="4"/>
  <c r="S24" i="4"/>
  <c r="Q24" i="4"/>
  <c r="K24" i="4"/>
  <c r="J24" i="4"/>
  <c r="H24" i="4"/>
  <c r="D24" i="4"/>
  <c r="EY23" i="4"/>
  <c r="EX23" i="4"/>
  <c r="EK23" i="4"/>
  <c r="EH23" i="4"/>
  <c r="EF23" i="4"/>
  <c r="DX23" i="4"/>
  <c r="DQ23" i="4"/>
  <c r="DY23" i="4" s="1"/>
  <c r="DL23" i="4"/>
  <c r="DK23" i="4"/>
  <c r="CX23" i="4"/>
  <c r="CW23" i="4"/>
  <c r="CU23" i="4"/>
  <c r="CQ23" i="4"/>
  <c r="CL23" i="4"/>
  <c r="CK23" i="4"/>
  <c r="BX23" i="4"/>
  <c r="BW23" i="4"/>
  <c r="BU23" i="4"/>
  <c r="BQ23" i="4"/>
  <c r="BK23" i="4"/>
  <c r="BJ23" i="4"/>
  <c r="BH23" i="4"/>
  <c r="BD23" i="4"/>
  <c r="AY23" i="4"/>
  <c r="AX23" i="4"/>
  <c r="AK23" i="4"/>
  <c r="AJ23" i="4"/>
  <c r="AH23" i="4"/>
  <c r="AF23" i="4"/>
  <c r="AD23" i="4"/>
  <c r="X23" i="4"/>
  <c r="W23" i="4"/>
  <c r="U23" i="4"/>
  <c r="S23" i="4"/>
  <c r="K23" i="4"/>
  <c r="H23" i="4"/>
  <c r="F23" i="4"/>
  <c r="D23" i="4"/>
  <c r="EX22" i="4"/>
  <c r="EW22" i="4"/>
  <c r="EU22" i="4"/>
  <c r="ES22" i="4"/>
  <c r="EK22" i="4"/>
  <c r="EJ22" i="4"/>
  <c r="EL22" i="4" s="1"/>
  <c r="DY22" i="4"/>
  <c r="DX22" i="4"/>
  <c r="DK22" i="4"/>
  <c r="DJ22" i="4"/>
  <c r="DF22" i="4"/>
  <c r="CY22" i="4"/>
  <c r="CX22" i="4"/>
  <c r="CL22" i="4"/>
  <c r="CK22" i="4"/>
  <c r="BX22" i="4"/>
  <c r="BW22" i="4"/>
  <c r="BU22" i="4"/>
  <c r="BS22" i="4"/>
  <c r="BQ22" i="4"/>
  <c r="BK22" i="4"/>
  <c r="BJ22" i="4"/>
  <c r="BH22" i="4"/>
  <c r="AY22" i="4"/>
  <c r="AX22" i="4"/>
  <c r="AK22" i="4"/>
  <c r="AF22" i="4"/>
  <c r="AD22" i="4"/>
  <c r="X22" i="4"/>
  <c r="W22" i="4"/>
  <c r="U22" i="4"/>
  <c r="S22" i="4"/>
  <c r="Q22" i="4"/>
  <c r="L22" i="4"/>
  <c r="K22" i="4"/>
  <c r="EX21" i="4"/>
  <c r="EW21" i="4"/>
  <c r="EU21" i="4"/>
  <c r="ES21" i="4"/>
  <c r="EQ21" i="4"/>
  <c r="EK21" i="4"/>
  <c r="EJ21" i="4"/>
  <c r="EF21" i="4"/>
  <c r="ED21" i="4"/>
  <c r="DY21" i="4"/>
  <c r="DX21" i="4"/>
  <c r="DK21" i="4"/>
  <c r="DH21" i="4"/>
  <c r="DD21" i="4"/>
  <c r="CX21" i="4"/>
  <c r="CU21" i="4"/>
  <c r="CQ21" i="4"/>
  <c r="CK21" i="4"/>
  <c r="CF21" i="4"/>
  <c r="CL21" i="4" s="1"/>
  <c r="BX21" i="4"/>
  <c r="BW21" i="4"/>
  <c r="BU21" i="4"/>
  <c r="BL21" i="4"/>
  <c r="BK21" i="4"/>
  <c r="AX21" i="4"/>
  <c r="AQ21" i="4"/>
  <c r="AY21" i="4" s="1"/>
  <c r="AK21" i="4"/>
  <c r="AJ21" i="4"/>
  <c r="AH21" i="4"/>
  <c r="X21" i="4"/>
  <c r="U21" i="4"/>
  <c r="S21" i="4"/>
  <c r="L21" i="4"/>
  <c r="K21" i="4"/>
  <c r="EX20" i="4"/>
  <c r="ES20" i="4"/>
  <c r="EQ20" i="4"/>
  <c r="EK20" i="4"/>
  <c r="EJ20" i="4"/>
  <c r="EL20" i="4" s="1"/>
  <c r="EF20" i="4"/>
  <c r="DX20" i="4"/>
  <c r="DW20" i="4"/>
  <c r="DU20" i="4"/>
  <c r="DS20" i="4"/>
  <c r="DQ20" i="4"/>
  <c r="DK20" i="4"/>
  <c r="DF20" i="4"/>
  <c r="DD20" i="4"/>
  <c r="CY20" i="4"/>
  <c r="CX20" i="4"/>
  <c r="CK20" i="4"/>
  <c r="CH20" i="4"/>
  <c r="CF20" i="4"/>
  <c r="CD20" i="4"/>
  <c r="BX20" i="4"/>
  <c r="BU20" i="4"/>
  <c r="BS20" i="4"/>
  <c r="BQ20" i="4"/>
  <c r="BL20" i="4"/>
  <c r="BK20" i="4"/>
  <c r="AX20" i="4"/>
  <c r="AU20" i="4"/>
  <c r="AS20" i="4"/>
  <c r="AK20" i="4"/>
  <c r="AJ20" i="4"/>
  <c r="AH20" i="4"/>
  <c r="AF20" i="4"/>
  <c r="AD20" i="4"/>
  <c r="X20" i="4"/>
  <c r="S20" i="4"/>
  <c r="Y20" i="4" s="1"/>
  <c r="K20" i="4"/>
  <c r="J20" i="4"/>
  <c r="H20" i="4"/>
  <c r="F20" i="4"/>
  <c r="EX19" i="4"/>
  <c r="EW19" i="4"/>
  <c r="EU19" i="4"/>
  <c r="EQ19" i="4"/>
  <c r="EL19" i="4"/>
  <c r="EK19" i="4"/>
  <c r="DX19" i="4"/>
  <c r="DW19" i="4"/>
  <c r="DQ19" i="4"/>
  <c r="DK19" i="4"/>
  <c r="DJ19" i="4"/>
  <c r="DH19" i="4"/>
  <c r="DF19" i="4"/>
  <c r="CY19" i="4"/>
  <c r="CX19" i="4"/>
  <c r="CK19" i="4"/>
  <c r="CJ19" i="4"/>
  <c r="CH19" i="4"/>
  <c r="CF19" i="4"/>
  <c r="CD19" i="4"/>
  <c r="BX19" i="4"/>
  <c r="BU19" i="4"/>
  <c r="BS19" i="4"/>
  <c r="BK19" i="4"/>
  <c r="BH19" i="4"/>
  <c r="BF19" i="4"/>
  <c r="BD19" i="4"/>
  <c r="AX19" i="4"/>
  <c r="AS19" i="4"/>
  <c r="AQ19" i="4"/>
  <c r="AL19" i="4"/>
  <c r="AK19" i="4"/>
  <c r="Y19" i="4"/>
  <c r="X19" i="4"/>
  <c r="K19" i="4"/>
  <c r="J19" i="4"/>
  <c r="D19" i="4"/>
  <c r="EX18" i="4"/>
  <c r="EW18" i="4"/>
  <c r="EQ18" i="4"/>
  <c r="EY18" i="4" s="1"/>
  <c r="EL18" i="4"/>
  <c r="EK18" i="4"/>
  <c r="DX18" i="4"/>
  <c r="DU18" i="4"/>
  <c r="DS18" i="4"/>
  <c r="DQ18" i="4"/>
  <c r="DK18" i="4"/>
  <c r="DJ18" i="4"/>
  <c r="DH18" i="4"/>
  <c r="DF18" i="4"/>
  <c r="DD18" i="4"/>
  <c r="CX18" i="4"/>
  <c r="CQ18" i="4"/>
  <c r="CY18" i="4" s="1"/>
  <c r="CK18" i="4"/>
  <c r="CJ18" i="4"/>
  <c r="CH18" i="4"/>
  <c r="CF18" i="4"/>
  <c r="CD18" i="4"/>
  <c r="BY18" i="4"/>
  <c r="BX18" i="4"/>
  <c r="BK18" i="4"/>
  <c r="BJ18" i="4"/>
  <c r="BF18" i="4"/>
  <c r="BD18" i="4"/>
  <c r="AX18" i="4"/>
  <c r="AU18" i="4"/>
  <c r="AS18" i="4"/>
  <c r="AL18" i="4"/>
  <c r="AK18" i="4"/>
  <c r="Y18" i="4"/>
  <c r="X18" i="4"/>
  <c r="K18" i="4"/>
  <c r="J18" i="4"/>
  <c r="H18" i="4"/>
  <c r="D18" i="4"/>
  <c r="EY17" i="4"/>
  <c r="EX17" i="4"/>
  <c r="EK17" i="4"/>
  <c r="EH17" i="4"/>
  <c r="EF17" i="4"/>
  <c r="ED17" i="4"/>
  <c r="DX17" i="4"/>
  <c r="DW17" i="4"/>
  <c r="DU17" i="4"/>
  <c r="DQ17" i="4"/>
  <c r="DL17" i="4"/>
  <c r="DK17" i="4"/>
  <c r="CY17" i="4"/>
  <c r="CX17" i="4"/>
  <c r="CK17" i="4"/>
  <c r="CD17" i="4"/>
  <c r="CL17" i="4" s="1"/>
  <c r="BY17" i="4"/>
  <c r="BX17" i="4"/>
  <c r="BK17" i="4"/>
  <c r="BD17" i="4"/>
  <c r="BL17" i="4" s="1"/>
  <c r="AX17" i="4"/>
  <c r="AQ17" i="4"/>
  <c r="AY17" i="4" s="1"/>
  <c r="AK17" i="4"/>
  <c r="AJ17" i="4"/>
  <c r="AH17" i="4"/>
  <c r="AF17" i="4"/>
  <c r="X17" i="4"/>
  <c r="W17" i="4"/>
  <c r="U17" i="4"/>
  <c r="S17" i="4"/>
  <c r="Q17" i="4"/>
  <c r="K17" i="4"/>
  <c r="J17" i="4"/>
  <c r="H17" i="4"/>
  <c r="D17" i="4"/>
  <c r="EY16" i="4"/>
  <c r="EX16" i="4"/>
  <c r="EK16" i="4"/>
  <c r="EJ16" i="4"/>
  <c r="EF16" i="4"/>
  <c r="ED16" i="4"/>
  <c r="DX16" i="4"/>
  <c r="DW16" i="4"/>
  <c r="DS16" i="4"/>
  <c r="DQ16" i="4"/>
  <c r="DL16" i="4"/>
  <c r="DK16" i="4"/>
  <c r="CX16" i="4"/>
  <c r="CW16" i="4"/>
  <c r="CQ16" i="4"/>
  <c r="CL16" i="4"/>
  <c r="CK16" i="4"/>
  <c r="BX16" i="4"/>
  <c r="BW16" i="4"/>
  <c r="BU16" i="4"/>
  <c r="BS16" i="4"/>
  <c r="BQ16" i="4"/>
  <c r="BK16" i="4"/>
  <c r="BH16" i="4"/>
  <c r="BL16" i="4" s="1"/>
  <c r="AY16" i="4"/>
  <c r="AX16" i="4"/>
  <c r="AK16" i="4"/>
  <c r="AJ16" i="4"/>
  <c r="AL16" i="4" s="1"/>
  <c r="X16" i="4"/>
  <c r="W16" i="4"/>
  <c r="U16" i="4"/>
  <c r="S16" i="4"/>
  <c r="Q16" i="4"/>
  <c r="K16" i="4"/>
  <c r="H16" i="4"/>
  <c r="F16" i="4"/>
  <c r="D16" i="4"/>
  <c r="EX15" i="4"/>
  <c r="EU15" i="4"/>
  <c r="ES15" i="4"/>
  <c r="EQ15" i="4"/>
  <c r="EK15" i="4"/>
  <c r="EJ15" i="4"/>
  <c r="EH15" i="4"/>
  <c r="ED15" i="4"/>
  <c r="DY15" i="4"/>
  <c r="DX15" i="4"/>
  <c r="DK15" i="4"/>
  <c r="DJ15" i="4"/>
  <c r="DH15" i="4"/>
  <c r="DD15" i="4"/>
  <c r="CX15" i="4"/>
  <c r="CU15" i="4"/>
  <c r="CY15" i="4" s="1"/>
  <c r="CL15" i="4"/>
  <c r="CK15" i="4"/>
  <c r="BX15" i="4"/>
  <c r="BW15" i="4"/>
  <c r="BU15" i="4"/>
  <c r="BQ15" i="4"/>
  <c r="BK15" i="4"/>
  <c r="BH15" i="4"/>
  <c r="BF15" i="4"/>
  <c r="BD15" i="4"/>
  <c r="AY15" i="4"/>
  <c r="AX15" i="4"/>
  <c r="AK15" i="4"/>
  <c r="AJ15" i="4"/>
  <c r="AH15" i="4"/>
  <c r="AF15" i="4"/>
  <c r="AD15" i="4"/>
  <c r="X15" i="4"/>
  <c r="W15" i="4"/>
  <c r="U15" i="4"/>
  <c r="S15" i="4"/>
  <c r="Q15" i="4"/>
  <c r="L15" i="4"/>
  <c r="K15" i="4"/>
  <c r="EX14" i="4"/>
  <c r="EW14" i="4"/>
  <c r="EU14" i="4"/>
  <c r="ES14" i="4"/>
  <c r="EQ14" i="4"/>
  <c r="EK14" i="4"/>
  <c r="EF14" i="4"/>
  <c r="ED14" i="4"/>
  <c r="DY14" i="4"/>
  <c r="DX14" i="4"/>
  <c r="DK14" i="4"/>
  <c r="DJ14" i="4"/>
  <c r="DH14" i="4"/>
  <c r="DF14" i="4"/>
  <c r="CY14" i="4"/>
  <c r="CX14" i="4"/>
  <c r="CK14" i="4"/>
  <c r="CJ14" i="4"/>
  <c r="CH14" i="4"/>
  <c r="CF14" i="4"/>
  <c r="BX14" i="4"/>
  <c r="BU14" i="4"/>
  <c r="BS14" i="4"/>
  <c r="BQ14" i="4"/>
  <c r="BL14" i="4"/>
  <c r="BK14" i="4"/>
  <c r="AX14" i="4"/>
  <c r="AW14" i="4"/>
  <c r="AY14" i="4" s="1"/>
  <c r="AK14" i="4"/>
  <c r="AF14" i="4"/>
  <c r="AD14" i="4"/>
  <c r="X14" i="4"/>
  <c r="W14" i="4"/>
  <c r="U14" i="4"/>
  <c r="S14" i="4"/>
  <c r="L14" i="4"/>
  <c r="K14" i="4"/>
  <c r="EX13" i="4"/>
  <c r="EW13" i="4"/>
  <c r="EU13" i="4"/>
  <c r="ES13" i="4"/>
  <c r="EQ13" i="4"/>
  <c r="EK13" i="4"/>
  <c r="EJ13" i="4"/>
  <c r="EF13" i="4"/>
  <c r="ED13" i="4"/>
  <c r="DX13" i="4"/>
  <c r="DW13" i="4"/>
  <c r="DS13" i="4"/>
  <c r="DQ13" i="4"/>
  <c r="DK13" i="4"/>
  <c r="DH13" i="4"/>
  <c r="DD13" i="4"/>
  <c r="CY13" i="4"/>
  <c r="CX13" i="4"/>
  <c r="CK13" i="4"/>
  <c r="CJ13" i="4"/>
  <c r="CH13" i="4"/>
  <c r="CD13" i="4"/>
  <c r="BX13" i="4"/>
  <c r="BW13" i="4"/>
  <c r="BQ13" i="4"/>
  <c r="BL13" i="4"/>
  <c r="BK13" i="4"/>
  <c r="AX13" i="4"/>
  <c r="AW13" i="4"/>
  <c r="AS13" i="4"/>
  <c r="AK13" i="4"/>
  <c r="AJ13" i="4"/>
  <c r="AH13" i="4"/>
  <c r="AF13" i="4"/>
  <c r="AD13" i="4"/>
  <c r="X13" i="4"/>
  <c r="W13" i="4"/>
  <c r="U13" i="4"/>
  <c r="S13" i="4"/>
  <c r="Q13" i="4"/>
  <c r="Y13" i="4" s="1"/>
  <c r="K13" i="4"/>
  <c r="D13" i="4"/>
  <c r="L13" i="4" s="1"/>
  <c r="EY12" i="4"/>
  <c r="EX12" i="4"/>
  <c r="EL12" i="4"/>
  <c r="EK12" i="4"/>
  <c r="DX12" i="4"/>
  <c r="DW12" i="4"/>
  <c r="DU12" i="4"/>
  <c r="DS12" i="4"/>
  <c r="DQ12" i="4"/>
  <c r="DK12" i="4"/>
  <c r="DF12" i="4"/>
  <c r="DD12" i="4"/>
  <c r="CY12" i="4"/>
  <c r="CX12" i="4"/>
  <c r="CK12" i="4"/>
  <c r="CJ12" i="4"/>
  <c r="CH12" i="4"/>
  <c r="CF12" i="4"/>
  <c r="BY12" i="4"/>
  <c r="BX12" i="4"/>
  <c r="BK12" i="4"/>
  <c r="BJ12" i="4"/>
  <c r="BH12" i="4"/>
  <c r="BL12" i="4" s="1"/>
  <c r="AX12" i="4"/>
  <c r="AW12" i="4"/>
  <c r="AU12" i="4"/>
  <c r="AS12" i="4"/>
  <c r="AQ12" i="4"/>
  <c r="AL12" i="4"/>
  <c r="AK12" i="4"/>
  <c r="Y12" i="4"/>
  <c r="X12" i="4"/>
  <c r="K12" i="4"/>
  <c r="J12" i="4"/>
  <c r="H12" i="4"/>
  <c r="D12" i="4"/>
  <c r="EX11" i="4"/>
  <c r="EW11" i="4"/>
  <c r="EU11" i="4"/>
  <c r="EQ11" i="4"/>
  <c r="EL11" i="4"/>
  <c r="EK11" i="4"/>
  <c r="DX11" i="4"/>
  <c r="DW11" i="4"/>
  <c r="DS11" i="4"/>
  <c r="DQ11" i="4"/>
  <c r="DK11" i="4"/>
  <c r="DJ11" i="4"/>
  <c r="DH11" i="4"/>
  <c r="DF11" i="4"/>
  <c r="DD11" i="4"/>
  <c r="CX11" i="4"/>
  <c r="CW11" i="4"/>
  <c r="CS11" i="4"/>
  <c r="CK11" i="4"/>
  <c r="CF11" i="4"/>
  <c r="CD11" i="4"/>
  <c r="CL11" i="4" s="1"/>
  <c r="BY11" i="4"/>
  <c r="BX11" i="4"/>
  <c r="BK11" i="4"/>
  <c r="BJ11" i="4"/>
  <c r="BF11" i="4"/>
  <c r="AX11" i="4"/>
  <c r="AU11" i="4"/>
  <c r="AS11" i="4"/>
  <c r="AY11" i="4" s="1"/>
  <c r="AL11" i="4"/>
  <c r="AK11" i="4"/>
  <c r="Y11" i="4"/>
  <c r="X11" i="4"/>
  <c r="K11" i="4"/>
  <c r="J11" i="4"/>
  <c r="H11" i="4"/>
  <c r="F11" i="4"/>
  <c r="D11" i="4"/>
  <c r="EY10" i="4"/>
  <c r="EX10" i="4"/>
  <c r="EK10" i="4"/>
  <c r="EJ10" i="4"/>
  <c r="EF10" i="4"/>
  <c r="ED10" i="4"/>
  <c r="DX10" i="4"/>
  <c r="DW10" i="4"/>
  <c r="DS10" i="4"/>
  <c r="DL10" i="4"/>
  <c r="DK10" i="4"/>
  <c r="CX10" i="4"/>
  <c r="CQ10" i="4"/>
  <c r="CY10" i="4" s="1"/>
  <c r="CK10" i="4"/>
  <c r="CJ10" i="4"/>
  <c r="CF10" i="4"/>
  <c r="CD10" i="4"/>
  <c r="BY10" i="4"/>
  <c r="BX10" i="4"/>
  <c r="BK10" i="4"/>
  <c r="BF10" i="4"/>
  <c r="BD10" i="4"/>
  <c r="AX10" i="4"/>
  <c r="AU10" i="4"/>
  <c r="AQ10" i="4"/>
  <c r="AK10" i="4"/>
  <c r="AH10" i="4"/>
  <c r="AF10" i="4"/>
  <c r="X10" i="4"/>
  <c r="W10" i="4"/>
  <c r="S10" i="4"/>
  <c r="Q10" i="4"/>
  <c r="K10" i="4"/>
  <c r="J10" i="4"/>
  <c r="H10" i="4"/>
  <c r="D10" i="4"/>
  <c r="EY9" i="4"/>
  <c r="EX9" i="4"/>
  <c r="EK9" i="4"/>
  <c r="EJ9" i="4"/>
  <c r="EH9" i="4"/>
  <c r="ED9" i="4"/>
  <c r="DX9" i="4"/>
  <c r="DW9" i="4"/>
  <c r="DL9" i="4"/>
  <c r="DK9" i="4"/>
  <c r="CX9" i="4"/>
  <c r="CW9" i="4"/>
  <c r="CS9" i="4"/>
  <c r="CL9" i="4"/>
  <c r="CK9" i="4"/>
  <c r="BX9" i="4"/>
  <c r="BU9" i="4"/>
  <c r="BQ9" i="4"/>
  <c r="BK9" i="4"/>
  <c r="BJ9" i="4"/>
  <c r="BF9" i="4"/>
  <c r="AY9" i="4"/>
  <c r="AX9" i="4"/>
  <c r="AK9" i="4"/>
  <c r="AJ9" i="4"/>
  <c r="AH9" i="4"/>
  <c r="AF9" i="4"/>
  <c r="AD9" i="4"/>
  <c r="X9" i="4"/>
  <c r="U9" i="4"/>
  <c r="S9" i="4"/>
  <c r="K9" i="4"/>
  <c r="J9" i="4"/>
  <c r="H9" i="4"/>
  <c r="D9" i="4"/>
  <c r="EX8" i="4"/>
  <c r="EU8" i="4"/>
  <c r="ES8" i="4"/>
  <c r="EQ8" i="4"/>
  <c r="EK8" i="4"/>
  <c r="EF8" i="4"/>
  <c r="ED8" i="4"/>
  <c r="DY8" i="4"/>
  <c r="DX8" i="4"/>
  <c r="DK8" i="4"/>
  <c r="DF8" i="4"/>
  <c r="DD8" i="4"/>
  <c r="CX8" i="4"/>
  <c r="CU8" i="4"/>
  <c r="CS8" i="4"/>
  <c r="CQ8" i="4"/>
  <c r="CL8" i="4"/>
  <c r="CK8" i="4"/>
  <c r="BX8" i="4"/>
  <c r="BQ8" i="4"/>
  <c r="BY8" i="4" s="1"/>
  <c r="BK8" i="4"/>
  <c r="BJ8" i="4"/>
  <c r="BD8" i="4"/>
  <c r="AY8" i="4"/>
  <c r="AX8" i="4"/>
  <c r="AK8" i="4"/>
  <c r="AJ8" i="4"/>
  <c r="AH8" i="4"/>
  <c r="AF8" i="4"/>
  <c r="AD8" i="4"/>
  <c r="X8" i="4"/>
  <c r="U8" i="4"/>
  <c r="Y8" i="4" s="1"/>
  <c r="L8" i="4"/>
  <c r="K8" i="4"/>
  <c r="EX7" i="4"/>
  <c r="EW7" i="4"/>
  <c r="EU7" i="4"/>
  <c r="ES7" i="4"/>
  <c r="EK7" i="4"/>
  <c r="EJ7" i="4"/>
  <c r="EH7" i="4"/>
  <c r="EF7" i="4"/>
  <c r="ED7" i="4"/>
  <c r="DY7" i="4"/>
  <c r="DX7" i="4"/>
  <c r="DK7" i="4"/>
  <c r="DD7" i="4"/>
  <c r="DL7" i="4" s="1"/>
  <c r="CY7" i="4"/>
  <c r="CX7" i="4"/>
  <c r="CK7" i="4"/>
  <c r="CD7" i="4"/>
  <c r="CL7" i="4" s="1"/>
  <c r="BX7" i="4"/>
  <c r="BW7" i="4"/>
  <c r="BU7" i="4"/>
  <c r="BS7" i="4"/>
  <c r="BQ7" i="4"/>
  <c r="BL7" i="4"/>
  <c r="BK7" i="4"/>
  <c r="AX7" i="4"/>
  <c r="AU7" i="4"/>
  <c r="AS7" i="4"/>
  <c r="AK7" i="4"/>
  <c r="AJ7" i="4"/>
  <c r="AF7" i="4"/>
  <c r="AD7" i="4"/>
  <c r="X7" i="4"/>
  <c r="U7" i="4"/>
  <c r="S7" i="4"/>
  <c r="Q7" i="4"/>
  <c r="L7" i="4"/>
  <c r="K7" i="4"/>
  <c r="EX6" i="4"/>
  <c r="EW6" i="4"/>
  <c r="EU6" i="4"/>
  <c r="EQ6" i="4"/>
  <c r="EK6" i="4"/>
  <c r="EJ6" i="4"/>
  <c r="EH6" i="4"/>
  <c r="EF6" i="4"/>
  <c r="ED6" i="4"/>
  <c r="DX6" i="4"/>
  <c r="DS6" i="4"/>
  <c r="DY6" i="4" s="1"/>
  <c r="DK6" i="4"/>
  <c r="DJ6" i="4"/>
  <c r="DH6" i="4"/>
  <c r="DF6" i="4"/>
  <c r="DD6" i="4"/>
  <c r="CY6" i="4"/>
  <c r="CX6" i="4"/>
  <c r="CK6" i="4"/>
  <c r="CH6" i="4"/>
  <c r="CL6" i="4" s="1"/>
  <c r="BX6" i="4"/>
  <c r="BW6" i="4"/>
  <c r="BQ6" i="4"/>
  <c r="BL6" i="4"/>
  <c r="BK6" i="4"/>
  <c r="AX6" i="4"/>
  <c r="AU6" i="4"/>
  <c r="AS6" i="4"/>
  <c r="AK6" i="4"/>
  <c r="AJ6" i="4"/>
  <c r="AH6" i="4"/>
  <c r="AD6" i="4"/>
  <c r="X6" i="4"/>
  <c r="W6" i="4"/>
  <c r="U6" i="4"/>
  <c r="S6" i="4"/>
  <c r="Q6" i="4"/>
  <c r="K6" i="4"/>
  <c r="J6" i="4"/>
  <c r="H6" i="4"/>
  <c r="F6" i="4"/>
  <c r="D6" i="4"/>
  <c r="EX5" i="4"/>
  <c r="EW5" i="4"/>
  <c r="EY5" i="4" s="1"/>
  <c r="EL5" i="4"/>
  <c r="EK5" i="4"/>
  <c r="DX5" i="4"/>
  <c r="DS5" i="4"/>
  <c r="DY5" i="4" s="1"/>
  <c r="DK5" i="4"/>
  <c r="DH5" i="4"/>
  <c r="DF5" i="4"/>
  <c r="DD5" i="4"/>
  <c r="CY5" i="4"/>
  <c r="CX5" i="4"/>
  <c r="CK5" i="4"/>
  <c r="CJ5" i="4"/>
  <c r="CL5" i="4" s="1"/>
  <c r="BX5" i="4"/>
  <c r="BW5" i="4"/>
  <c r="BQ5" i="4"/>
  <c r="BK5" i="4"/>
  <c r="BJ5" i="4"/>
  <c r="BH5" i="4"/>
  <c r="BF5" i="4"/>
  <c r="BD5" i="4"/>
  <c r="AX5" i="4"/>
  <c r="AS5" i="4"/>
  <c r="AQ5" i="4"/>
  <c r="AL5" i="4"/>
  <c r="AK5" i="4"/>
  <c r="Y5" i="4"/>
  <c r="X5" i="4"/>
  <c r="K5" i="4"/>
  <c r="H5" i="4"/>
  <c r="F5" i="4"/>
  <c r="D5" i="4"/>
  <c r="EX4" i="4"/>
  <c r="EW4" i="4"/>
  <c r="ES4" i="4"/>
  <c r="EQ4" i="4"/>
  <c r="EL4" i="4"/>
  <c r="EK4" i="4"/>
  <c r="DX4" i="4"/>
  <c r="DW4" i="4"/>
  <c r="DU4" i="4"/>
  <c r="DQ4" i="4"/>
  <c r="DK4" i="4"/>
  <c r="DJ4" i="4"/>
  <c r="CX4" i="4"/>
  <c r="CW4" i="4"/>
  <c r="CQ4" i="4"/>
  <c r="CK4" i="4"/>
  <c r="CJ4" i="4"/>
  <c r="CH4" i="4"/>
  <c r="CD4" i="4"/>
  <c r="BY4" i="4"/>
  <c r="BX4" i="4"/>
  <c r="BK4" i="4"/>
  <c r="BJ4" i="4"/>
  <c r="BF4" i="4"/>
  <c r="BD4" i="4"/>
  <c r="AX4" i="4"/>
  <c r="AS4" i="4"/>
  <c r="AQ4" i="4"/>
  <c r="AL4" i="4"/>
  <c r="AK4" i="4"/>
  <c r="Y4" i="4"/>
  <c r="X4" i="4"/>
  <c r="K4" i="4"/>
  <c r="H4" i="4"/>
  <c r="EY3" i="4"/>
  <c r="EX3" i="4"/>
  <c r="EK3" i="4"/>
  <c r="EH3" i="4"/>
  <c r="ED3" i="4"/>
  <c r="DX3" i="4"/>
  <c r="DW3" i="4"/>
  <c r="DQ3" i="4"/>
  <c r="DL3" i="4"/>
  <c r="DK3" i="4"/>
  <c r="CX3" i="4"/>
  <c r="CW3" i="4"/>
  <c r="CU3" i="4"/>
  <c r="CS3" i="4"/>
  <c r="CQ3" i="4"/>
  <c r="CK3" i="4"/>
  <c r="CJ3" i="4"/>
  <c r="CH3" i="4"/>
  <c r="CF3" i="4"/>
  <c r="CD3" i="4"/>
  <c r="BY3" i="4"/>
  <c r="BX3" i="4"/>
  <c r="BK3" i="4"/>
  <c r="BH3" i="4"/>
  <c r="BF3" i="4"/>
  <c r="BD3" i="4"/>
  <c r="AX3" i="4"/>
  <c r="AW3" i="4"/>
  <c r="AU3" i="4"/>
  <c r="AS3" i="4"/>
  <c r="AQ3" i="4"/>
  <c r="AK3" i="4"/>
  <c r="AH3" i="4"/>
  <c r="AF3" i="4"/>
  <c r="AD3" i="4"/>
  <c r="X3" i="4"/>
  <c r="W3" i="4"/>
  <c r="Q3" i="4"/>
  <c r="L3" i="4"/>
  <c r="M3" i="4" s="1"/>
  <c r="K3" i="4"/>
  <c r="EY32" i="4" l="1"/>
  <c r="DL12" i="4"/>
  <c r="AY13" i="4"/>
  <c r="BL9" i="4"/>
  <c r="CY9" i="4"/>
  <c r="AY10" i="4"/>
  <c r="CY16" i="4"/>
  <c r="EY22" i="4"/>
  <c r="BL24" i="4"/>
  <c r="BY28" i="4"/>
  <c r="BL32" i="4"/>
  <c r="L33" i="4"/>
  <c r="L41" i="5"/>
  <c r="BQ41" i="5"/>
  <c r="BY38" i="5"/>
  <c r="BY41" i="5" s="1"/>
  <c r="DQ41" i="5"/>
  <c r="DY38" i="5"/>
  <c r="DY41" i="5" s="1"/>
  <c r="AQ41" i="5"/>
  <c r="AY38" i="5"/>
  <c r="AY41" i="5" s="1"/>
  <c r="BD41" i="5"/>
  <c r="BL38" i="5"/>
  <c r="BL41" i="5" s="1"/>
  <c r="Q41" i="5"/>
  <c r="Y38" i="5"/>
  <c r="Y41" i="5" s="1"/>
  <c r="AD41" i="5"/>
  <c r="AL38" i="5"/>
  <c r="AL41" i="5" s="1"/>
  <c r="CQ41" i="5"/>
  <c r="CY38" i="5"/>
  <c r="CY41" i="5" s="1"/>
  <c r="CD41" i="5"/>
  <c r="CL38" i="5"/>
  <c r="CL41" i="5" s="1"/>
  <c r="DD41" i="5"/>
  <c r="DL38" i="5"/>
  <c r="DL41" i="5" s="1"/>
  <c r="EL31" i="4"/>
  <c r="BY14" i="4"/>
  <c r="EY20" i="4"/>
  <c r="AL21" i="4"/>
  <c r="L31" i="4"/>
  <c r="Y7" i="4"/>
  <c r="AY7" i="4"/>
  <c r="BL11" i="4"/>
  <c r="CY11" i="4"/>
  <c r="EL23" i="4"/>
  <c r="DY31" i="4"/>
  <c r="DY25" i="4"/>
  <c r="DL18" i="4"/>
  <c r="AL23" i="4"/>
  <c r="AS35" i="4"/>
  <c r="CL33" i="4"/>
  <c r="CY4" i="4"/>
  <c r="CY21" i="4"/>
  <c r="AL22" i="4"/>
  <c r="DL29" i="4"/>
  <c r="EL30" i="4"/>
  <c r="CL12" i="4"/>
  <c r="DY13" i="4"/>
  <c r="EY13" i="4"/>
  <c r="AY19" i="4"/>
  <c r="EY26" i="4"/>
  <c r="EL27" i="4"/>
  <c r="EL28" i="4"/>
  <c r="L32" i="4"/>
  <c r="AL3" i="4"/>
  <c r="BL5" i="4"/>
  <c r="EL8" i="4"/>
  <c r="BY9" i="4"/>
  <c r="BL10" i="4"/>
  <c r="AY25" i="4"/>
  <c r="DL27" i="4"/>
  <c r="AL15" i="4"/>
  <c r="BY21" i="4"/>
  <c r="DL21" i="4"/>
  <c r="EY29" i="4"/>
  <c r="BY30" i="4"/>
  <c r="AL31" i="4"/>
  <c r="Y10" i="4"/>
  <c r="L12" i="4"/>
  <c r="AY12" i="4"/>
  <c r="BY13" i="4"/>
  <c r="EL13" i="4"/>
  <c r="EL14" i="4"/>
  <c r="EL15" i="4"/>
  <c r="DY20" i="4"/>
  <c r="EL24" i="4"/>
  <c r="L26" i="4"/>
  <c r="BY29" i="4"/>
  <c r="EL6" i="4"/>
  <c r="BY7" i="4"/>
  <c r="DL11" i="4"/>
  <c r="DL14" i="4"/>
  <c r="BY15" i="4"/>
  <c r="CL18" i="4"/>
  <c r="CL19" i="4"/>
  <c r="BL22" i="4"/>
  <c r="DY26" i="4"/>
  <c r="BY6" i="4"/>
  <c r="EY7" i="4"/>
  <c r="EL10" i="4"/>
  <c r="Y14" i="4"/>
  <c r="EY14" i="4"/>
  <c r="CL27" i="4"/>
  <c r="BL33" i="4"/>
  <c r="CL4" i="4"/>
  <c r="L10" i="4"/>
  <c r="AL10" i="4"/>
  <c r="BY22" i="4"/>
  <c r="AY24" i="4"/>
  <c r="BL25" i="4"/>
  <c r="L27" i="4"/>
  <c r="Y6" i="4"/>
  <c r="DU34" i="4"/>
  <c r="DU40" i="4" s="1"/>
  <c r="AL13" i="4"/>
  <c r="BL15" i="4"/>
  <c r="DY18" i="4"/>
  <c r="BY19" i="4"/>
  <c r="DL20" i="4"/>
  <c r="EL29" i="4"/>
  <c r="L30" i="4"/>
  <c r="CL32" i="4"/>
  <c r="DL5" i="4"/>
  <c r="AY6" i="4"/>
  <c r="EL9" i="4"/>
  <c r="AL14" i="4"/>
  <c r="DL26" i="4"/>
  <c r="CL28" i="4"/>
  <c r="DY32" i="4"/>
  <c r="BL4" i="4"/>
  <c r="D35" i="4"/>
  <c r="AY5" i="4"/>
  <c r="BY5" i="4"/>
  <c r="AL7" i="4"/>
  <c r="EL7" i="4"/>
  <c r="DL8" i="4"/>
  <c r="EY8" i="4"/>
  <c r="Y9" i="4"/>
  <c r="DY11" i="4"/>
  <c r="DY16" i="4"/>
  <c r="Y17" i="4"/>
  <c r="EL17" i="4"/>
  <c r="DL19" i="4"/>
  <c r="EY19" i="4"/>
  <c r="CL20" i="4"/>
  <c r="L23" i="4"/>
  <c r="CY23" i="4"/>
  <c r="L24" i="4"/>
  <c r="L25" i="4"/>
  <c r="BL26" i="4"/>
  <c r="Y27" i="4"/>
  <c r="CL31" i="4"/>
  <c r="DY33" i="4"/>
  <c r="AJ37" i="4"/>
  <c r="AJ38" i="4" s="1"/>
  <c r="CL14" i="4"/>
  <c r="Y15" i="4"/>
  <c r="L17" i="4"/>
  <c r="BL18" i="4"/>
  <c r="AL20" i="4"/>
  <c r="EL21" i="4"/>
  <c r="BY23" i="4"/>
  <c r="CY24" i="4"/>
  <c r="AL29" i="4"/>
  <c r="BL31" i="4"/>
  <c r="CW36" i="4"/>
  <c r="DA36" i="4"/>
  <c r="CY8" i="4"/>
  <c r="AL9" i="4"/>
  <c r="K34" i="4"/>
  <c r="L11" i="4"/>
  <c r="AL17" i="4"/>
  <c r="DY19" i="4"/>
  <c r="DL22" i="4"/>
  <c r="Y23" i="4"/>
  <c r="Y24" i="4"/>
  <c r="DY30" i="4"/>
  <c r="CY32" i="4"/>
  <c r="CH36" i="4"/>
  <c r="DJ37" i="4"/>
  <c r="DJ38" i="4" s="1"/>
  <c r="BL8" i="4"/>
  <c r="L9" i="4"/>
  <c r="AW36" i="4"/>
  <c r="BF37" i="4"/>
  <c r="BF38" i="4" s="1"/>
  <c r="AY4" i="4"/>
  <c r="DJ34" i="4"/>
  <c r="DJ40" i="4" s="1"/>
  <c r="EY11" i="4"/>
  <c r="DL13" i="4"/>
  <c r="DL15" i="4"/>
  <c r="BY16" i="4"/>
  <c r="EL16" i="4"/>
  <c r="DY17" i="4"/>
  <c r="L18" i="4"/>
  <c r="AY18" i="4"/>
  <c r="L19" i="4"/>
  <c r="BY20" i="4"/>
  <c r="EY21" i="4"/>
  <c r="Y22" i="4"/>
  <c r="CY25" i="4"/>
  <c r="DY27" i="4"/>
  <c r="BL30" i="4"/>
  <c r="AY32" i="4"/>
  <c r="DY4" i="4"/>
  <c r="CL10" i="4"/>
  <c r="BL23" i="4"/>
  <c r="Y29" i="4"/>
  <c r="DL32" i="4"/>
  <c r="EY33" i="4"/>
  <c r="Y3" i="4"/>
  <c r="N39" i="4" s="1"/>
  <c r="N40" i="4" s="1"/>
  <c r="AL6" i="4"/>
  <c r="AL8" i="4"/>
  <c r="DY10" i="4"/>
  <c r="DY12" i="4"/>
  <c r="EY15" i="4"/>
  <c r="Y16" i="4"/>
  <c r="BL19" i="4"/>
  <c r="AY20" i="4"/>
  <c r="Y21" i="4"/>
  <c r="AL24" i="4"/>
  <c r="DL28" i="4"/>
  <c r="AY31" i="4"/>
  <c r="W37" i="4"/>
  <c r="W38" i="4" s="1"/>
  <c r="W34" i="4"/>
  <c r="W40" i="4" s="1"/>
  <c r="W39" i="4"/>
  <c r="W36" i="4"/>
  <c r="W35" i="4"/>
  <c r="DL6" i="4"/>
  <c r="H35" i="4"/>
  <c r="H39" i="4"/>
  <c r="H37" i="4"/>
  <c r="H38" i="4" s="1"/>
  <c r="H34" i="4"/>
  <c r="H40" i="4" s="1"/>
  <c r="H36" i="4"/>
  <c r="L4" i="4"/>
  <c r="M4" i="4" s="1"/>
  <c r="L6" i="4"/>
  <c r="DW34" i="4"/>
  <c r="DW40" i="4" s="1"/>
  <c r="DY9" i="4"/>
  <c r="CL13" i="4"/>
  <c r="L16" i="4"/>
  <c r="BK34" i="4"/>
  <c r="ED39" i="4"/>
  <c r="ED37" i="4"/>
  <c r="ED34" i="4"/>
  <c r="ED40" i="4" s="1"/>
  <c r="ED35" i="4"/>
  <c r="ED36" i="4"/>
  <c r="EL3" i="4"/>
  <c r="F34" i="4"/>
  <c r="F40" i="4" s="1"/>
  <c r="F35" i="4"/>
  <c r="F36" i="4"/>
  <c r="F39" i="4"/>
  <c r="F37" i="4"/>
  <c r="F38" i="4" s="1"/>
  <c r="L5" i="4"/>
  <c r="BW36" i="4"/>
  <c r="BW39" i="4"/>
  <c r="BW34" i="4"/>
  <c r="BW40" i="4" s="1"/>
  <c r="BW37" i="4"/>
  <c r="BW38" i="4" s="1"/>
  <c r="BW35" i="4"/>
  <c r="J35" i="4"/>
  <c r="J36" i="4"/>
  <c r="J39" i="4"/>
  <c r="J34" i="4"/>
  <c r="J40" i="4" s="1"/>
  <c r="J37" i="4"/>
  <c r="J38" i="4" s="1"/>
  <c r="L20" i="4"/>
  <c r="EU35" i="4"/>
  <c r="EU39" i="4"/>
  <c r="EU37" i="4"/>
  <c r="EU38" i="4" s="1"/>
  <c r="EU34" i="4"/>
  <c r="EU40" i="4" s="1"/>
  <c r="EU36" i="4"/>
  <c r="EY6" i="4"/>
  <c r="EH36" i="4"/>
  <c r="EH37" i="4"/>
  <c r="EH38" i="4" s="1"/>
  <c r="EH35" i="4"/>
  <c r="EH39" i="4"/>
  <c r="DU35" i="4"/>
  <c r="DU39" i="4"/>
  <c r="DU37" i="4"/>
  <c r="DU38" i="4" s="1"/>
  <c r="DU36" i="4"/>
  <c r="EW34" i="4"/>
  <c r="EW40" i="4" s="1"/>
  <c r="EF39" i="4"/>
  <c r="EF36" i="4"/>
  <c r="EF34" i="4"/>
  <c r="EF40" i="4" s="1"/>
  <c r="EF37" i="4"/>
  <c r="EF38" i="4" s="1"/>
  <c r="EF35" i="4"/>
  <c r="CH34" i="4"/>
  <c r="CH40" i="4" s="1"/>
  <c r="BQ36" i="4"/>
  <c r="X34" i="4"/>
  <c r="BD39" i="4"/>
  <c r="BD36" i="4"/>
  <c r="BD34" i="4"/>
  <c r="BD40" i="4" s="1"/>
  <c r="BD37" i="4"/>
  <c r="BD35" i="4"/>
  <c r="CQ39" i="4"/>
  <c r="CQ37" i="4"/>
  <c r="CQ36" i="4"/>
  <c r="CQ35" i="4"/>
  <c r="BJ37" i="4"/>
  <c r="BJ38" i="4" s="1"/>
  <c r="BJ41" i="4" s="1"/>
  <c r="BJ35" i="4"/>
  <c r="BJ34" i="4"/>
  <c r="BJ40" i="4" s="1"/>
  <c r="BJ39" i="4"/>
  <c r="BJ36" i="4"/>
  <c r="EQ35" i="4"/>
  <c r="EQ39" i="4"/>
  <c r="EQ36" i="4"/>
  <c r="EQ37" i="4"/>
  <c r="AQ37" i="4"/>
  <c r="AQ35" i="4"/>
  <c r="AQ34" i="4"/>
  <c r="AQ40" i="4" s="1"/>
  <c r="AQ39" i="4"/>
  <c r="AQ36" i="4"/>
  <c r="BF39" i="4"/>
  <c r="BF36" i="4"/>
  <c r="BF34" i="4"/>
  <c r="BF40" i="4" s="1"/>
  <c r="BF35" i="4"/>
  <c r="CD37" i="4"/>
  <c r="CD36" i="4"/>
  <c r="CD35" i="4"/>
  <c r="CD39" i="4"/>
  <c r="CD34" i="4"/>
  <c r="CD40" i="4" s="1"/>
  <c r="CS39" i="4"/>
  <c r="CS34" i="4"/>
  <c r="CS40" i="4" s="1"/>
  <c r="CS36" i="4"/>
  <c r="CS35" i="4"/>
  <c r="ES35" i="4"/>
  <c r="ES34" i="4"/>
  <c r="ES40" i="4" s="1"/>
  <c r="ES39" i="4"/>
  <c r="ES36" i="4"/>
  <c r="ES37" i="4"/>
  <c r="ES38" i="4" s="1"/>
  <c r="DS37" i="4"/>
  <c r="DS38" i="4" s="1"/>
  <c r="DS36" i="4"/>
  <c r="DS39" i="4"/>
  <c r="EH34" i="4"/>
  <c r="EH40" i="4" s="1"/>
  <c r="Y28" i="4"/>
  <c r="AL30" i="4"/>
  <c r="DS34" i="4"/>
  <c r="DS40" i="4" s="1"/>
  <c r="EQ34" i="4"/>
  <c r="EQ40" i="4" s="1"/>
  <c r="CH35" i="4"/>
  <c r="AS37" i="4"/>
  <c r="AS38" i="4" s="1"/>
  <c r="AS34" i="4"/>
  <c r="AS40" i="4" s="1"/>
  <c r="AS39" i="4"/>
  <c r="AS36" i="4"/>
  <c r="EW39" i="4"/>
  <c r="EW36" i="4"/>
  <c r="EW37" i="4"/>
  <c r="EW38" i="4" s="1"/>
  <c r="EW35" i="4"/>
  <c r="EJ36" i="4"/>
  <c r="EJ37" i="4"/>
  <c r="EJ38" i="4" s="1"/>
  <c r="EJ35" i="4"/>
  <c r="EJ39" i="4"/>
  <c r="EJ34" i="4"/>
  <c r="EJ40" i="4" s="1"/>
  <c r="CY30" i="4"/>
  <c r="CS37" i="4"/>
  <c r="CS38" i="4" s="1"/>
  <c r="DQ37" i="4"/>
  <c r="DQ36" i="4"/>
  <c r="DQ35" i="4"/>
  <c r="DQ34" i="4"/>
  <c r="DQ40" i="4" s="1"/>
  <c r="DQ39" i="4"/>
  <c r="DW35" i="4"/>
  <c r="DW39" i="4"/>
  <c r="DW37" i="4"/>
  <c r="DW38" i="4" s="1"/>
  <c r="DW36" i="4"/>
  <c r="DS35" i="4"/>
  <c r="CU37" i="4"/>
  <c r="CU38" i="4" s="1"/>
  <c r="CU36" i="4"/>
  <c r="CU35" i="4"/>
  <c r="CU39" i="4"/>
  <c r="CU34" i="4"/>
  <c r="CU40" i="4" s="1"/>
  <c r="AU34" i="4"/>
  <c r="AU40" i="4" s="1"/>
  <c r="AU35" i="4"/>
  <c r="AU39" i="4"/>
  <c r="AU36" i="4"/>
  <c r="AU37" i="4"/>
  <c r="AU38" i="4" s="1"/>
  <c r="CW37" i="4"/>
  <c r="CW38" i="4" s="1"/>
  <c r="CW35" i="4"/>
  <c r="CW34" i="4"/>
  <c r="CW40" i="4" s="1"/>
  <c r="CW39" i="4"/>
  <c r="DJ39" i="4"/>
  <c r="DJ36" i="4"/>
  <c r="DJ35" i="4"/>
  <c r="DD35" i="4"/>
  <c r="DD39" i="4"/>
  <c r="DD37" i="4"/>
  <c r="DD34" i="4"/>
  <c r="DD40" i="4" s="1"/>
  <c r="DD36" i="4"/>
  <c r="AF35" i="4"/>
  <c r="AF39" i="4"/>
  <c r="AF36" i="4"/>
  <c r="AF34" i="4"/>
  <c r="AF40" i="4" s="1"/>
  <c r="AF37" i="4"/>
  <c r="AF38" i="4" s="1"/>
  <c r="AW35" i="4"/>
  <c r="AW39" i="4"/>
  <c r="AW37" i="4"/>
  <c r="AW38" i="4" s="1"/>
  <c r="AW34" i="4"/>
  <c r="AW40" i="4" s="1"/>
  <c r="BL3" i="4"/>
  <c r="CJ34" i="4"/>
  <c r="CJ40" i="4" s="1"/>
  <c r="CJ36" i="4"/>
  <c r="CJ35" i="4"/>
  <c r="CJ39" i="4"/>
  <c r="CJ37" i="4"/>
  <c r="CJ38" i="4" s="1"/>
  <c r="CX34" i="4"/>
  <c r="EY4" i="4"/>
  <c r="DF35" i="4"/>
  <c r="DF39" i="4"/>
  <c r="DF34" i="4"/>
  <c r="DF40" i="4" s="1"/>
  <c r="DF37" i="4"/>
  <c r="DF38" i="4" s="1"/>
  <c r="DF36" i="4"/>
  <c r="S37" i="4"/>
  <c r="S38" i="4" s="1"/>
  <c r="S35" i="4"/>
  <c r="S34" i="4"/>
  <c r="S40" i="4" s="1"/>
  <c r="S39" i="4"/>
  <c r="S36" i="4"/>
  <c r="AJ39" i="4"/>
  <c r="AJ36" i="4"/>
  <c r="AJ34" i="4"/>
  <c r="AJ40" i="4" s="1"/>
  <c r="AJ35" i="4"/>
  <c r="BS35" i="4"/>
  <c r="BS36" i="4"/>
  <c r="BS39" i="4"/>
  <c r="BS37" i="4"/>
  <c r="BS38" i="4" s="1"/>
  <c r="BS34" i="4"/>
  <c r="BS40" i="4" s="1"/>
  <c r="EY28" i="4"/>
  <c r="Y30" i="4"/>
  <c r="CQ34" i="4"/>
  <c r="CQ40" i="4" s="1"/>
  <c r="BH37" i="4"/>
  <c r="BH38" i="4" s="1"/>
  <c r="BH35" i="4"/>
  <c r="BH34" i="4"/>
  <c r="BH40" i="4" s="1"/>
  <c r="BH39" i="4"/>
  <c r="BH36" i="4"/>
  <c r="AD35" i="4"/>
  <c r="AD39" i="4"/>
  <c r="AD37" i="4"/>
  <c r="AD34" i="4"/>
  <c r="AD40" i="4" s="1"/>
  <c r="CH37" i="4"/>
  <c r="CH38" i="4" s="1"/>
  <c r="CH41" i="4" s="1"/>
  <c r="CH39" i="4"/>
  <c r="AX34" i="4"/>
  <c r="CK34" i="4"/>
  <c r="CY3" i="4"/>
  <c r="DY3" i="4"/>
  <c r="DL4" i="4"/>
  <c r="DH39" i="4"/>
  <c r="DH34" i="4"/>
  <c r="DH40" i="4" s="1"/>
  <c r="DH37" i="4"/>
  <c r="DH38" i="4" s="1"/>
  <c r="DH36" i="4"/>
  <c r="DH35" i="4"/>
  <c r="U37" i="4"/>
  <c r="U38" i="4" s="1"/>
  <c r="U35" i="4"/>
  <c r="U34" i="4"/>
  <c r="U40" i="4" s="1"/>
  <c r="U39" i="4"/>
  <c r="U36" i="4"/>
  <c r="BU35" i="4"/>
  <c r="BU36" i="4"/>
  <c r="BU39" i="4"/>
  <c r="BU34" i="4"/>
  <c r="BU40" i="4" s="1"/>
  <c r="BU37" i="4"/>
  <c r="BU38" i="4" s="1"/>
  <c r="CF37" i="4"/>
  <c r="CF38" i="4" s="1"/>
  <c r="CF36" i="4"/>
  <c r="CF35" i="4"/>
  <c r="CF34" i="4"/>
  <c r="CF40" i="4" s="1"/>
  <c r="CF39" i="4"/>
  <c r="AH39" i="4"/>
  <c r="AH36" i="4"/>
  <c r="AH34" i="4"/>
  <c r="AH40" i="4" s="1"/>
  <c r="AH37" i="4"/>
  <c r="AH38" i="4" s="1"/>
  <c r="AH35" i="4"/>
  <c r="Q39" i="4"/>
  <c r="Q36" i="4"/>
  <c r="Q34" i="4"/>
  <c r="Q40" i="4" s="1"/>
  <c r="Q35" i="4"/>
  <c r="AK34" i="4"/>
  <c r="AY3" i="4"/>
  <c r="CL3" i="4"/>
  <c r="D37" i="4"/>
  <c r="D34" i="4"/>
  <c r="D40" i="4" s="1"/>
  <c r="D36" i="4"/>
  <c r="D39" i="4"/>
  <c r="BQ34" i="4"/>
  <c r="BQ40" i="4" s="1"/>
  <c r="BQ35" i="4"/>
  <c r="BQ39" i="4"/>
  <c r="BQ37" i="4"/>
  <c r="AL28" i="4"/>
  <c r="AD36" i="4"/>
  <c r="Q37" i="4"/>
  <c r="EW39" i="3"/>
  <c r="EU39" i="3"/>
  <c r="ES39" i="3"/>
  <c r="EQ39" i="3"/>
  <c r="EJ39" i="3"/>
  <c r="EH39" i="3"/>
  <c r="EF39" i="3"/>
  <c r="ED39" i="3"/>
  <c r="EW37" i="3"/>
  <c r="EW38" i="3" s="1"/>
  <c r="EU37" i="3"/>
  <c r="EU38" i="3" s="1"/>
  <c r="ES37" i="3"/>
  <c r="ES38" i="3" s="1"/>
  <c r="EQ37" i="3"/>
  <c r="EQ38" i="3" s="1"/>
  <c r="EJ37" i="3"/>
  <c r="EJ38" i="3" s="1"/>
  <c r="EH37" i="3"/>
  <c r="EH38" i="3" s="1"/>
  <c r="EF37" i="3"/>
  <c r="EF38" i="3" s="1"/>
  <c r="ED37" i="3"/>
  <c r="EW36" i="3"/>
  <c r="EU36" i="3"/>
  <c r="ES36" i="3"/>
  <c r="EQ36" i="3"/>
  <c r="EJ36" i="3"/>
  <c r="EH36" i="3"/>
  <c r="EF36" i="3"/>
  <c r="ED36" i="3"/>
  <c r="EW35" i="3"/>
  <c r="EU35" i="3"/>
  <c r="ES35" i="3"/>
  <c r="EQ35" i="3"/>
  <c r="EJ35" i="3"/>
  <c r="EH35" i="3"/>
  <c r="EF35" i="3"/>
  <c r="ED35" i="3"/>
  <c r="EW34" i="3"/>
  <c r="EW40" i="3" s="1"/>
  <c r="EV34" i="3"/>
  <c r="EU34" i="3"/>
  <c r="EU40" i="3" s="1"/>
  <c r="ET34" i="3"/>
  <c r="ES34" i="3"/>
  <c r="ES40" i="3" s="1"/>
  <c r="ER34" i="3"/>
  <c r="EQ34" i="3"/>
  <c r="EQ40" i="3" s="1"/>
  <c r="EP34" i="3"/>
  <c r="EJ34" i="3"/>
  <c r="EJ40" i="3" s="1"/>
  <c r="EI34" i="3"/>
  <c r="EH34" i="3"/>
  <c r="EH40" i="3" s="1"/>
  <c r="EG34" i="3"/>
  <c r="EF34" i="3"/>
  <c r="EF40" i="3" s="1"/>
  <c r="EE34" i="3"/>
  <c r="ED34" i="3"/>
  <c r="ED40" i="3" s="1"/>
  <c r="EC34" i="3"/>
  <c r="DV34" i="3"/>
  <c r="DT34" i="3"/>
  <c r="DR34" i="3"/>
  <c r="DP34" i="3"/>
  <c r="DI34" i="3"/>
  <c r="DG34" i="3"/>
  <c r="DE34" i="3"/>
  <c r="DC34" i="3"/>
  <c r="CV34" i="3"/>
  <c r="CT34" i="3"/>
  <c r="CR34" i="3"/>
  <c r="CP34" i="3"/>
  <c r="CI34" i="3"/>
  <c r="CG34" i="3"/>
  <c r="CE34" i="3"/>
  <c r="CC34" i="3"/>
  <c r="BV34" i="3"/>
  <c r="BT34" i="3"/>
  <c r="BR34" i="3"/>
  <c r="BP34" i="3"/>
  <c r="BI34" i="3"/>
  <c r="BG34" i="3"/>
  <c r="BE34" i="3"/>
  <c r="BC34" i="3"/>
  <c r="AV34" i="3"/>
  <c r="AT34" i="3"/>
  <c r="AR34" i="3"/>
  <c r="AP34" i="3"/>
  <c r="AI34" i="3"/>
  <c r="AG34" i="3"/>
  <c r="AE34" i="3"/>
  <c r="AC34" i="3"/>
  <c r="V34" i="3"/>
  <c r="T34" i="3"/>
  <c r="R34" i="3"/>
  <c r="P34" i="3"/>
  <c r="I34" i="3"/>
  <c r="G34" i="3"/>
  <c r="E34" i="3"/>
  <c r="C34" i="3"/>
  <c r="EY33" i="3"/>
  <c r="EX33" i="3"/>
  <c r="EL33" i="3"/>
  <c r="EK33" i="3"/>
  <c r="DY33" i="3"/>
  <c r="DX33" i="3"/>
  <c r="DL33" i="3"/>
  <c r="DK33" i="3"/>
  <c r="CX33" i="3"/>
  <c r="CW33" i="3"/>
  <c r="CU33" i="3"/>
  <c r="CS33" i="3"/>
  <c r="CQ33" i="3"/>
  <c r="CK33" i="3"/>
  <c r="CJ33" i="3"/>
  <c r="CH33" i="3"/>
  <c r="CF33" i="3"/>
  <c r="CD33" i="3"/>
  <c r="BY33" i="3"/>
  <c r="BX33" i="3"/>
  <c r="BL33" i="3"/>
  <c r="BK33" i="3"/>
  <c r="AY33" i="3"/>
  <c r="AX33" i="3"/>
  <c r="AK33" i="3"/>
  <c r="AJ33" i="3"/>
  <c r="AH33" i="3"/>
  <c r="AD33" i="3"/>
  <c r="Y33" i="3"/>
  <c r="X33" i="3"/>
  <c r="K33" i="3"/>
  <c r="J33" i="3"/>
  <c r="H33" i="3"/>
  <c r="EY32" i="3"/>
  <c r="EX32" i="3"/>
  <c r="EL32" i="3"/>
  <c r="EK32" i="3"/>
  <c r="DY32" i="3"/>
  <c r="DX32" i="3"/>
  <c r="DK32" i="3"/>
  <c r="DH32" i="3"/>
  <c r="DF32" i="3"/>
  <c r="DD32" i="3"/>
  <c r="CY32" i="3"/>
  <c r="CX32" i="3"/>
  <c r="CK32" i="3"/>
  <c r="CH32" i="3"/>
  <c r="CF32" i="3"/>
  <c r="CD32" i="3"/>
  <c r="BX32" i="3"/>
  <c r="BW32" i="3"/>
  <c r="BU32" i="3"/>
  <c r="BS32" i="3"/>
  <c r="BQ32" i="3"/>
  <c r="BL32" i="3"/>
  <c r="BK32" i="3"/>
  <c r="AX32" i="3"/>
  <c r="AW32" i="3"/>
  <c r="AU32" i="3"/>
  <c r="AQ32" i="3"/>
  <c r="AK32" i="3"/>
  <c r="AJ32" i="3"/>
  <c r="AD32" i="3"/>
  <c r="Y32" i="3"/>
  <c r="X32" i="3"/>
  <c r="K32" i="3"/>
  <c r="J32" i="3"/>
  <c r="F32" i="3"/>
  <c r="D32" i="3"/>
  <c r="EY31" i="3"/>
  <c r="EX31" i="3"/>
  <c r="EL31" i="3"/>
  <c r="EK31" i="3"/>
  <c r="DY31" i="3"/>
  <c r="DX31" i="3"/>
  <c r="DK31" i="3"/>
  <c r="DF31" i="3"/>
  <c r="DD31" i="3"/>
  <c r="CY31" i="3"/>
  <c r="CX31" i="3"/>
  <c r="CK31" i="3"/>
  <c r="CJ31" i="3"/>
  <c r="CF31" i="3"/>
  <c r="CD31" i="3"/>
  <c r="BX31" i="3"/>
  <c r="BW31" i="3"/>
  <c r="BU31" i="3"/>
  <c r="BS31" i="3"/>
  <c r="BQ31" i="3"/>
  <c r="BK31" i="3"/>
  <c r="BJ31" i="3"/>
  <c r="BH31" i="3"/>
  <c r="BF31" i="3"/>
  <c r="BD31" i="3"/>
  <c r="AX31" i="3"/>
  <c r="AS31" i="3"/>
  <c r="AQ31" i="3"/>
  <c r="AL31" i="3"/>
  <c r="AK31" i="3"/>
  <c r="Y31" i="3"/>
  <c r="X31" i="3"/>
  <c r="K31" i="3"/>
  <c r="J31" i="3"/>
  <c r="F31" i="3"/>
  <c r="D31" i="3"/>
  <c r="EY30" i="3"/>
  <c r="EX30" i="3"/>
  <c r="EL30" i="3"/>
  <c r="EK30" i="3"/>
  <c r="DY30" i="3"/>
  <c r="DX30" i="3"/>
  <c r="DK30" i="3"/>
  <c r="DJ30" i="3"/>
  <c r="DD30" i="3"/>
  <c r="CX30" i="3"/>
  <c r="CW30" i="3"/>
  <c r="CU30" i="3"/>
  <c r="CS30" i="3"/>
  <c r="CK30" i="3"/>
  <c r="CJ30" i="3"/>
  <c r="CH30" i="3"/>
  <c r="CF30" i="3"/>
  <c r="CD30" i="3"/>
  <c r="BY30" i="3"/>
  <c r="BX30" i="3"/>
  <c r="BK30" i="3"/>
  <c r="BJ30" i="3"/>
  <c r="BH30" i="3"/>
  <c r="BF30" i="3"/>
  <c r="AX30" i="3"/>
  <c r="AU30" i="3"/>
  <c r="AY30" i="3" s="1"/>
  <c r="AL30" i="3"/>
  <c r="AK30" i="3"/>
  <c r="X30" i="3"/>
  <c r="W30" i="3"/>
  <c r="U30" i="3"/>
  <c r="S30" i="3"/>
  <c r="Q30" i="3"/>
  <c r="K30" i="3"/>
  <c r="J30" i="3"/>
  <c r="H30" i="3"/>
  <c r="D30" i="3"/>
  <c r="EY29" i="3"/>
  <c r="EX29" i="3"/>
  <c r="EL29" i="3"/>
  <c r="EK29" i="3"/>
  <c r="DY29" i="3"/>
  <c r="DX29" i="3"/>
  <c r="DL29" i="3"/>
  <c r="DK29" i="3"/>
  <c r="CX29" i="3"/>
  <c r="CW29" i="3"/>
  <c r="CS29" i="3"/>
  <c r="CQ29" i="3"/>
  <c r="CK29" i="3"/>
  <c r="CJ29" i="3"/>
  <c r="CH29" i="3"/>
  <c r="CF29" i="3"/>
  <c r="CD29" i="3"/>
  <c r="BY29" i="3"/>
  <c r="BX29" i="3"/>
  <c r="BK29" i="3"/>
  <c r="BH29" i="3"/>
  <c r="BF29" i="3"/>
  <c r="BD29" i="3"/>
  <c r="AX29" i="3"/>
  <c r="AQ29" i="3"/>
  <c r="AY29" i="3" s="1"/>
  <c r="AK29" i="3"/>
  <c r="AJ29" i="3"/>
  <c r="AH29" i="3"/>
  <c r="AF29" i="3"/>
  <c r="X29" i="3"/>
  <c r="W29" i="3"/>
  <c r="S29" i="3"/>
  <c r="K29" i="3"/>
  <c r="J29" i="3"/>
  <c r="H29" i="3"/>
  <c r="F29" i="3"/>
  <c r="EY28" i="3"/>
  <c r="EX28" i="3"/>
  <c r="EL28" i="3"/>
  <c r="EK28" i="3"/>
  <c r="DY28" i="3"/>
  <c r="DX28" i="3"/>
  <c r="DL28" i="3"/>
  <c r="DK28" i="3"/>
  <c r="CX28" i="3"/>
  <c r="CW28" i="3"/>
  <c r="CU28" i="3"/>
  <c r="CS28" i="3"/>
  <c r="CQ28" i="3"/>
  <c r="CL28" i="3"/>
  <c r="CK28" i="3"/>
  <c r="BX28" i="3"/>
  <c r="BW28" i="3"/>
  <c r="BU28" i="3"/>
  <c r="BS28" i="3"/>
  <c r="BQ28" i="3"/>
  <c r="BK28" i="3"/>
  <c r="BH28" i="3"/>
  <c r="BF28" i="3"/>
  <c r="BD28" i="3"/>
  <c r="AY28" i="3"/>
  <c r="AX28" i="3"/>
  <c r="AK28" i="3"/>
  <c r="AJ28" i="3"/>
  <c r="AH28" i="3"/>
  <c r="AF28" i="3"/>
  <c r="AD28" i="3"/>
  <c r="X28" i="3"/>
  <c r="W28" i="3"/>
  <c r="S28" i="3"/>
  <c r="L28" i="3"/>
  <c r="K28" i="3"/>
  <c r="EY27" i="3"/>
  <c r="EX27" i="3"/>
  <c r="EL27" i="3"/>
  <c r="EK27" i="3"/>
  <c r="DK27" i="3"/>
  <c r="DH27" i="3"/>
  <c r="DD27" i="3"/>
  <c r="CX27" i="3"/>
  <c r="CW27" i="3"/>
  <c r="CY27" i="3" s="1"/>
  <c r="CL27" i="3"/>
  <c r="CK27" i="3"/>
  <c r="BX27" i="3"/>
  <c r="BU27" i="3"/>
  <c r="BQ27" i="3"/>
  <c r="BK27" i="3"/>
  <c r="BH27" i="3"/>
  <c r="BF27" i="3"/>
  <c r="BD27" i="3"/>
  <c r="AY27" i="3"/>
  <c r="AX27" i="3"/>
  <c r="AK27" i="3"/>
  <c r="AJ27" i="3"/>
  <c r="AH27" i="3"/>
  <c r="AF27" i="3"/>
  <c r="X27" i="3"/>
  <c r="W27" i="3"/>
  <c r="U27" i="3"/>
  <c r="Q27" i="3"/>
  <c r="L27" i="3"/>
  <c r="K27" i="3"/>
  <c r="EY26" i="3"/>
  <c r="EX26" i="3"/>
  <c r="EL26" i="3"/>
  <c r="EK26" i="3"/>
  <c r="DK26" i="3"/>
  <c r="DJ26" i="3"/>
  <c r="DD26" i="3"/>
  <c r="CX26" i="3"/>
  <c r="CW26" i="3"/>
  <c r="CU26" i="3"/>
  <c r="CS26" i="3"/>
  <c r="CQ26" i="3"/>
  <c r="CK26" i="3"/>
  <c r="CJ26" i="3"/>
  <c r="CH26" i="3"/>
  <c r="CF26" i="3"/>
  <c r="CD26" i="3"/>
  <c r="BX26" i="3"/>
  <c r="BW26" i="3"/>
  <c r="BU26" i="3"/>
  <c r="BS26" i="3"/>
  <c r="BQ26" i="3"/>
  <c r="BL26" i="3"/>
  <c r="BK26" i="3"/>
  <c r="AX26" i="3"/>
  <c r="AW26" i="3"/>
  <c r="AS26" i="3"/>
  <c r="AQ26" i="3"/>
  <c r="AK26" i="3"/>
  <c r="AJ26" i="3"/>
  <c r="AL26" i="3" s="1"/>
  <c r="X26" i="3"/>
  <c r="W26" i="3"/>
  <c r="U26" i="3"/>
  <c r="S26" i="3"/>
  <c r="Q26" i="3"/>
  <c r="K26" i="3"/>
  <c r="J26" i="3"/>
  <c r="H26" i="3"/>
  <c r="F26" i="3"/>
  <c r="D26" i="3"/>
  <c r="EY25" i="3"/>
  <c r="EX25" i="3"/>
  <c r="EL25" i="3"/>
  <c r="EK25" i="3"/>
  <c r="DX25" i="3"/>
  <c r="DW25" i="3"/>
  <c r="DU25" i="3"/>
  <c r="DS25" i="3"/>
  <c r="DQ25" i="3"/>
  <c r="DK25" i="3"/>
  <c r="DJ25" i="3"/>
  <c r="DH25" i="3"/>
  <c r="DF25" i="3"/>
  <c r="DD25" i="3"/>
  <c r="CY25" i="3"/>
  <c r="CX25" i="3"/>
  <c r="CK25" i="3"/>
  <c r="CJ25" i="3"/>
  <c r="CH25" i="3"/>
  <c r="CD25" i="3"/>
  <c r="BX25" i="3"/>
  <c r="BW25" i="3"/>
  <c r="BU25" i="3"/>
  <c r="BL25" i="3"/>
  <c r="BK25" i="3"/>
  <c r="AX25" i="3"/>
  <c r="AU25" i="3"/>
  <c r="AS25" i="3"/>
  <c r="AQ25" i="3"/>
  <c r="AK25" i="3"/>
  <c r="AJ25" i="3"/>
  <c r="AH25" i="3"/>
  <c r="AD25" i="3"/>
  <c r="Y25" i="3"/>
  <c r="X25" i="3"/>
  <c r="K25" i="3"/>
  <c r="J25" i="3"/>
  <c r="H25" i="3"/>
  <c r="F25" i="3"/>
  <c r="EY24" i="3"/>
  <c r="EX24" i="3"/>
  <c r="EL24" i="3"/>
  <c r="EK24" i="3"/>
  <c r="DX24" i="3"/>
  <c r="DW24" i="3"/>
  <c r="DU24" i="3"/>
  <c r="DQ24" i="3"/>
  <c r="DK24" i="3"/>
  <c r="DD24" i="3"/>
  <c r="DL24" i="3" s="1"/>
  <c r="CY24" i="3"/>
  <c r="CX24" i="3"/>
  <c r="CK24" i="3"/>
  <c r="CJ24" i="3"/>
  <c r="CH24" i="3"/>
  <c r="CD24" i="3"/>
  <c r="BX24" i="3"/>
  <c r="BW24" i="3"/>
  <c r="BU24" i="3"/>
  <c r="BS24" i="3"/>
  <c r="BQ24" i="3"/>
  <c r="BK24" i="3"/>
  <c r="BJ24" i="3"/>
  <c r="BF24" i="3"/>
  <c r="BD24" i="3"/>
  <c r="AX24" i="3"/>
  <c r="AW24" i="3"/>
  <c r="AU24" i="3"/>
  <c r="AQ24" i="3"/>
  <c r="AL24" i="3"/>
  <c r="AK24" i="3"/>
  <c r="Y24" i="3"/>
  <c r="X24" i="3"/>
  <c r="K24" i="3"/>
  <c r="J24" i="3"/>
  <c r="F24" i="3"/>
  <c r="D24" i="3"/>
  <c r="EY23" i="3"/>
  <c r="EX23" i="3"/>
  <c r="EL23" i="3"/>
  <c r="EK23" i="3"/>
  <c r="DX23" i="3"/>
  <c r="DW23" i="3"/>
  <c r="DU23" i="3"/>
  <c r="DS23" i="3"/>
  <c r="DQ23" i="3"/>
  <c r="DK23" i="3"/>
  <c r="DJ23" i="3"/>
  <c r="DD23" i="3"/>
  <c r="CX23" i="3"/>
  <c r="CW23" i="3"/>
  <c r="CU23" i="3"/>
  <c r="CS23" i="3"/>
  <c r="CQ23" i="3"/>
  <c r="CK23" i="3"/>
  <c r="CJ23" i="3"/>
  <c r="CH23" i="3"/>
  <c r="CF23" i="3"/>
  <c r="CD23" i="3"/>
  <c r="BY23" i="3"/>
  <c r="BX23" i="3"/>
  <c r="BK23" i="3"/>
  <c r="BJ23" i="3"/>
  <c r="BH23" i="3"/>
  <c r="BF23" i="3"/>
  <c r="BD23" i="3"/>
  <c r="AX23" i="3"/>
  <c r="AW23" i="3"/>
  <c r="AU23" i="3"/>
  <c r="AS23" i="3"/>
  <c r="AL23" i="3"/>
  <c r="AK23" i="3"/>
  <c r="X23" i="3"/>
  <c r="W23" i="3"/>
  <c r="U23" i="3"/>
  <c r="S23" i="3"/>
  <c r="Q23" i="3"/>
  <c r="K23" i="3"/>
  <c r="J23" i="3"/>
  <c r="F23" i="3"/>
  <c r="EY22" i="3"/>
  <c r="EX22" i="3"/>
  <c r="EL22" i="3"/>
  <c r="EK22" i="3"/>
  <c r="DX22" i="3"/>
  <c r="DS22" i="3"/>
  <c r="DQ22" i="3"/>
  <c r="DL22" i="3"/>
  <c r="DK22" i="3"/>
  <c r="CX22" i="3"/>
  <c r="CU22" i="3"/>
  <c r="CQ22" i="3"/>
  <c r="CK22" i="3"/>
  <c r="CJ22" i="3"/>
  <c r="CH22" i="3"/>
  <c r="CF22" i="3"/>
  <c r="CD22" i="3"/>
  <c r="BY22" i="3"/>
  <c r="BX22" i="3"/>
  <c r="BK22" i="3"/>
  <c r="BJ22" i="3"/>
  <c r="BF22" i="3"/>
  <c r="AX22" i="3"/>
  <c r="AW22" i="3"/>
  <c r="AS22" i="3"/>
  <c r="AQ22" i="3"/>
  <c r="AK22" i="3"/>
  <c r="AJ22" i="3"/>
  <c r="AH22" i="3"/>
  <c r="AF22" i="3"/>
  <c r="X22" i="3"/>
  <c r="W22" i="3"/>
  <c r="S22" i="3"/>
  <c r="Q22" i="3"/>
  <c r="K22" i="3"/>
  <c r="F22" i="3"/>
  <c r="D22" i="3"/>
  <c r="EY21" i="3"/>
  <c r="EX21" i="3"/>
  <c r="EL21" i="3"/>
  <c r="EK21" i="3"/>
  <c r="DX21" i="3"/>
  <c r="DW21" i="3"/>
  <c r="DU21" i="3"/>
  <c r="DS21" i="3"/>
  <c r="DQ21" i="3"/>
  <c r="DL21" i="3"/>
  <c r="DK21" i="3"/>
  <c r="CX21" i="3"/>
  <c r="CW21" i="3"/>
  <c r="CU21" i="3"/>
  <c r="CS21" i="3"/>
  <c r="CQ21" i="3"/>
  <c r="CL21" i="3"/>
  <c r="CK21" i="3"/>
  <c r="BX21" i="3"/>
  <c r="BW21" i="3"/>
  <c r="BU21" i="3"/>
  <c r="BS21" i="3"/>
  <c r="BQ21" i="3"/>
  <c r="BK21" i="3"/>
  <c r="BF21" i="3"/>
  <c r="BD21" i="3"/>
  <c r="AY21" i="3"/>
  <c r="AX21" i="3"/>
  <c r="AK21" i="3"/>
  <c r="AJ21" i="3"/>
  <c r="AH21" i="3"/>
  <c r="AF21" i="3"/>
  <c r="AD21" i="3"/>
  <c r="X21" i="3"/>
  <c r="W21" i="3"/>
  <c r="U21" i="3"/>
  <c r="S21" i="3"/>
  <c r="L21" i="3"/>
  <c r="K21" i="3"/>
  <c r="EY20" i="3"/>
  <c r="EX20" i="3"/>
  <c r="EL20" i="3"/>
  <c r="EK20" i="3"/>
  <c r="DK20" i="3"/>
  <c r="DJ20" i="3"/>
  <c r="DH20" i="3"/>
  <c r="DD20" i="3"/>
  <c r="CX20" i="3"/>
  <c r="CW20" i="3"/>
  <c r="CU20" i="3"/>
  <c r="CS20" i="3"/>
  <c r="CL20" i="3"/>
  <c r="CK20" i="3"/>
  <c r="BX20" i="3"/>
  <c r="BW20" i="3"/>
  <c r="BU20" i="3"/>
  <c r="BQ20" i="3"/>
  <c r="BK20" i="3"/>
  <c r="BJ20" i="3"/>
  <c r="BH20" i="3"/>
  <c r="BF20" i="3"/>
  <c r="BD20" i="3"/>
  <c r="AY20" i="3"/>
  <c r="AX20" i="3"/>
  <c r="AK20" i="3"/>
  <c r="AJ20" i="3"/>
  <c r="AH20" i="3"/>
  <c r="AF20" i="3"/>
  <c r="AD20" i="3"/>
  <c r="X20" i="3"/>
  <c r="W20" i="3"/>
  <c r="S20" i="3"/>
  <c r="L20" i="3"/>
  <c r="K20" i="3"/>
  <c r="EY19" i="3"/>
  <c r="EX19" i="3"/>
  <c r="EL19" i="3"/>
  <c r="EK19" i="3"/>
  <c r="DK19" i="3"/>
  <c r="DJ19" i="3"/>
  <c r="DH19" i="3"/>
  <c r="CX19" i="3"/>
  <c r="CW19" i="3"/>
  <c r="CS19" i="3"/>
  <c r="CQ19" i="3"/>
  <c r="CK19" i="3"/>
  <c r="CJ19" i="3"/>
  <c r="CF19" i="3"/>
  <c r="BX19" i="3"/>
  <c r="BW19" i="3"/>
  <c r="BU19" i="3"/>
  <c r="BQ19" i="3"/>
  <c r="BL19" i="3"/>
  <c r="BK19" i="3"/>
  <c r="AX19" i="3"/>
  <c r="AU19" i="3"/>
  <c r="AQ19" i="3"/>
  <c r="AK19" i="3"/>
  <c r="AJ19" i="3"/>
  <c r="AH19" i="3"/>
  <c r="AF19" i="3"/>
  <c r="AD19" i="3"/>
  <c r="X19" i="3"/>
  <c r="W19" i="3"/>
  <c r="U19" i="3"/>
  <c r="S19" i="3"/>
  <c r="K19" i="3"/>
  <c r="J19" i="3"/>
  <c r="F19" i="3"/>
  <c r="D19" i="3"/>
  <c r="EY18" i="3"/>
  <c r="EX18" i="3"/>
  <c r="EL18" i="3"/>
  <c r="EK18" i="3"/>
  <c r="DX18" i="3"/>
  <c r="DW18" i="3"/>
  <c r="DQ18" i="3"/>
  <c r="DK18" i="3"/>
  <c r="DH18" i="3"/>
  <c r="DD18" i="3"/>
  <c r="CY18" i="3"/>
  <c r="CX18" i="3"/>
  <c r="CK18" i="3"/>
  <c r="CJ18" i="3"/>
  <c r="CH18" i="3"/>
  <c r="CF18" i="3"/>
  <c r="BX18" i="3"/>
  <c r="BW18" i="3"/>
  <c r="BU18" i="3"/>
  <c r="BS18" i="3"/>
  <c r="BQ18" i="3"/>
  <c r="BL18" i="3"/>
  <c r="BK18" i="3"/>
  <c r="AX18" i="3"/>
  <c r="AW18" i="3"/>
  <c r="AU18" i="3"/>
  <c r="AQ18" i="3"/>
  <c r="AK18" i="3"/>
  <c r="AJ18" i="3"/>
  <c r="AH18" i="3"/>
  <c r="AF18" i="3"/>
  <c r="AD18" i="3"/>
  <c r="Y18" i="3"/>
  <c r="X18" i="3"/>
  <c r="K18" i="3"/>
  <c r="J18" i="3"/>
  <c r="H18" i="3"/>
  <c r="F18" i="3"/>
  <c r="D18" i="3"/>
  <c r="EY17" i="3"/>
  <c r="EX17" i="3"/>
  <c r="EL17" i="3"/>
  <c r="EK17" i="3"/>
  <c r="DX17" i="3"/>
  <c r="DW17" i="3"/>
  <c r="DU17" i="3"/>
  <c r="DQ17" i="3"/>
  <c r="DK17" i="3"/>
  <c r="DD17" i="3"/>
  <c r="DL17" i="3" s="1"/>
  <c r="CY17" i="3"/>
  <c r="CX17" i="3"/>
  <c r="CK17" i="3"/>
  <c r="CJ17" i="3"/>
  <c r="CH17" i="3"/>
  <c r="CD17" i="3"/>
  <c r="BX17" i="3"/>
  <c r="BW17" i="3"/>
  <c r="BU17" i="3"/>
  <c r="BS17" i="3"/>
  <c r="BQ17" i="3"/>
  <c r="BK17" i="3"/>
  <c r="BJ17" i="3"/>
  <c r="BH17" i="3"/>
  <c r="BF17" i="3"/>
  <c r="AX17" i="3"/>
  <c r="AS17" i="3"/>
  <c r="AQ17" i="3"/>
  <c r="AL17" i="3"/>
  <c r="AK17" i="3"/>
  <c r="Y17" i="3"/>
  <c r="X17" i="3"/>
  <c r="K17" i="3"/>
  <c r="J17" i="3"/>
  <c r="H17" i="3"/>
  <c r="F17" i="3"/>
  <c r="D17" i="3"/>
  <c r="EY16" i="3"/>
  <c r="EX16" i="3"/>
  <c r="EL16" i="3"/>
  <c r="EK16" i="3"/>
  <c r="DX16" i="3"/>
  <c r="DW16" i="3"/>
  <c r="DU16" i="3"/>
  <c r="DQ16" i="3"/>
  <c r="DK16" i="3"/>
  <c r="DF16" i="3"/>
  <c r="DL16" i="3" s="1"/>
  <c r="CX16" i="3"/>
  <c r="CW16" i="3"/>
  <c r="CS16" i="3"/>
  <c r="CQ16" i="3"/>
  <c r="CK16" i="3"/>
  <c r="CJ16" i="3"/>
  <c r="CH16" i="3"/>
  <c r="CF16" i="3"/>
  <c r="CD16" i="3"/>
  <c r="BY16" i="3"/>
  <c r="BX16" i="3"/>
  <c r="BK16" i="3"/>
  <c r="BJ16" i="3"/>
  <c r="BD16" i="3"/>
  <c r="AX16" i="3"/>
  <c r="AW16" i="3"/>
  <c r="AU16" i="3"/>
  <c r="AS16" i="3"/>
  <c r="AL16" i="3"/>
  <c r="AK16" i="3"/>
  <c r="X16" i="3"/>
  <c r="W16" i="3"/>
  <c r="Q16" i="3"/>
  <c r="K16" i="3"/>
  <c r="H16" i="3"/>
  <c r="F16" i="3"/>
  <c r="D16" i="3"/>
  <c r="EY15" i="3"/>
  <c r="EX15" i="3"/>
  <c r="EL15" i="3"/>
  <c r="EK15" i="3"/>
  <c r="DX15" i="3"/>
  <c r="DW15" i="3"/>
  <c r="DS15" i="3"/>
  <c r="DQ15" i="3"/>
  <c r="DL15" i="3"/>
  <c r="DK15" i="3"/>
  <c r="CX15" i="3"/>
  <c r="CU15" i="3"/>
  <c r="CQ15" i="3"/>
  <c r="CK15" i="3"/>
  <c r="CJ15" i="3"/>
  <c r="CH15" i="3"/>
  <c r="CF15" i="3"/>
  <c r="BY15" i="3"/>
  <c r="BX15" i="3"/>
  <c r="BK15" i="3"/>
  <c r="BH15" i="3"/>
  <c r="BF15" i="3"/>
  <c r="BD15" i="3"/>
  <c r="AX15" i="3"/>
  <c r="AW15" i="3"/>
  <c r="AU15" i="3"/>
  <c r="AQ15" i="3"/>
  <c r="AK15" i="3"/>
  <c r="AH15" i="3"/>
  <c r="AF15" i="3"/>
  <c r="AD15" i="3"/>
  <c r="X15" i="3"/>
  <c r="W15" i="3"/>
  <c r="U15" i="3"/>
  <c r="S15" i="3"/>
  <c r="K15" i="3"/>
  <c r="J15" i="3"/>
  <c r="F15" i="3"/>
  <c r="D15" i="3"/>
  <c r="EY14" i="3"/>
  <c r="EX14" i="3"/>
  <c r="EL14" i="3"/>
  <c r="EK14" i="3"/>
  <c r="DL14" i="3"/>
  <c r="DK14" i="3"/>
  <c r="CX14" i="3"/>
  <c r="CU14" i="3"/>
  <c r="CS14" i="3"/>
  <c r="CQ14" i="3"/>
  <c r="CL14" i="3"/>
  <c r="CK14" i="3"/>
  <c r="BX14" i="3"/>
  <c r="BU14" i="3"/>
  <c r="BQ14" i="3"/>
  <c r="BK14" i="3"/>
  <c r="BJ14" i="3"/>
  <c r="BH14" i="3"/>
  <c r="AY14" i="3"/>
  <c r="AX14" i="3"/>
  <c r="AK14" i="3"/>
  <c r="AJ14" i="3"/>
  <c r="AH14" i="3"/>
  <c r="AF14" i="3"/>
  <c r="AD14" i="3"/>
  <c r="X14" i="3"/>
  <c r="W14" i="3"/>
  <c r="S14" i="3"/>
  <c r="Q14" i="3"/>
  <c r="L14" i="3"/>
  <c r="K14" i="3"/>
  <c r="EY13" i="3"/>
  <c r="EX13" i="3"/>
  <c r="EL13" i="3"/>
  <c r="EK13" i="3"/>
  <c r="DK13" i="3"/>
  <c r="DJ13" i="3"/>
  <c r="DH13" i="3"/>
  <c r="DD13" i="3"/>
  <c r="CX13" i="3"/>
  <c r="CW13" i="3"/>
  <c r="CU13" i="3"/>
  <c r="CS13" i="3"/>
  <c r="CL13" i="3"/>
  <c r="CK13" i="3"/>
  <c r="BX13" i="3"/>
  <c r="BW13" i="3"/>
  <c r="BU13" i="3"/>
  <c r="BS13" i="3"/>
  <c r="BQ13" i="3"/>
  <c r="BK13" i="3"/>
  <c r="BJ13" i="3"/>
  <c r="BF13" i="3"/>
  <c r="BD13" i="3"/>
  <c r="AY13" i="3"/>
  <c r="AX13" i="3"/>
  <c r="AK13" i="3"/>
  <c r="AJ13" i="3"/>
  <c r="AH13" i="3"/>
  <c r="AF13" i="3"/>
  <c r="AD13" i="3"/>
  <c r="X13" i="3"/>
  <c r="W13" i="3"/>
  <c r="U13" i="3"/>
  <c r="S13" i="3"/>
  <c r="Q13" i="3"/>
  <c r="L13" i="3"/>
  <c r="K13" i="3"/>
  <c r="EY12" i="3"/>
  <c r="EX12" i="3"/>
  <c r="EL12" i="3"/>
  <c r="EK12" i="3"/>
  <c r="DK12" i="3"/>
  <c r="DH12" i="3"/>
  <c r="DD12" i="3"/>
  <c r="CX12" i="3"/>
  <c r="CW12" i="3"/>
  <c r="CU12" i="3"/>
  <c r="CS12" i="3"/>
  <c r="CK12" i="3"/>
  <c r="CJ12" i="3"/>
  <c r="CH12" i="3"/>
  <c r="BX12" i="3"/>
  <c r="BW12" i="3"/>
  <c r="BQ12" i="3"/>
  <c r="BL12" i="3"/>
  <c r="BK12" i="3"/>
  <c r="AY12" i="3"/>
  <c r="AX12" i="3"/>
  <c r="AK12" i="3"/>
  <c r="AJ12" i="3"/>
  <c r="AH12" i="3"/>
  <c r="AF12" i="3"/>
  <c r="AD12" i="3"/>
  <c r="X12" i="3"/>
  <c r="S12" i="3"/>
  <c r="Y12" i="3" s="1"/>
  <c r="K12" i="3"/>
  <c r="J12" i="3"/>
  <c r="H12" i="3"/>
  <c r="F12" i="3"/>
  <c r="EY11" i="3"/>
  <c r="EX11" i="3"/>
  <c r="EL11" i="3"/>
  <c r="EK11" i="3"/>
  <c r="DX11" i="3"/>
  <c r="DW11" i="3"/>
  <c r="DU11" i="3"/>
  <c r="DS11" i="3"/>
  <c r="DQ11" i="3"/>
  <c r="DK11" i="3"/>
  <c r="DJ11" i="3"/>
  <c r="DF11" i="3"/>
  <c r="DD11" i="3"/>
  <c r="CY11" i="3"/>
  <c r="CX11" i="3"/>
  <c r="CK11" i="3"/>
  <c r="CJ11" i="3"/>
  <c r="CH11" i="3"/>
  <c r="CF11" i="3"/>
  <c r="CD11" i="3"/>
  <c r="BX11" i="3"/>
  <c r="BW11" i="3"/>
  <c r="BU11" i="3"/>
  <c r="BS11" i="3"/>
  <c r="BL11" i="3"/>
  <c r="BK11" i="3"/>
  <c r="AX11" i="3"/>
  <c r="AW11" i="3"/>
  <c r="AS11" i="3"/>
  <c r="AQ11" i="3"/>
  <c r="AK11" i="3"/>
  <c r="AJ11" i="3"/>
  <c r="AF11" i="3"/>
  <c r="Y11" i="3"/>
  <c r="X11" i="3"/>
  <c r="K11" i="3"/>
  <c r="J11" i="3"/>
  <c r="F11" i="3"/>
  <c r="D11" i="3"/>
  <c r="EY10" i="3"/>
  <c r="EX10" i="3"/>
  <c r="EL10" i="3"/>
  <c r="EK10" i="3"/>
  <c r="DX10" i="3"/>
  <c r="DW10" i="3"/>
  <c r="DU10" i="3"/>
  <c r="DQ10" i="3"/>
  <c r="DK10" i="3"/>
  <c r="DJ10" i="3"/>
  <c r="DD10" i="3"/>
  <c r="CY10" i="3"/>
  <c r="CX10" i="3"/>
  <c r="CK10" i="3"/>
  <c r="CJ10" i="3"/>
  <c r="CH10" i="3"/>
  <c r="CF10" i="3"/>
  <c r="CD10" i="3"/>
  <c r="BX10" i="3"/>
  <c r="BW10" i="3"/>
  <c r="BU10" i="3"/>
  <c r="BS10" i="3"/>
  <c r="BQ10" i="3"/>
  <c r="BK10" i="3"/>
  <c r="BH10" i="3"/>
  <c r="BF10" i="3"/>
  <c r="BD10" i="3"/>
  <c r="AX10" i="3"/>
  <c r="AW10" i="3"/>
  <c r="AU10" i="3"/>
  <c r="AS10" i="3"/>
  <c r="AQ10" i="3"/>
  <c r="AL10" i="3"/>
  <c r="AK10" i="3"/>
  <c r="Y10" i="3"/>
  <c r="X10" i="3"/>
  <c r="K10" i="3"/>
  <c r="J10" i="3"/>
  <c r="F10" i="3"/>
  <c r="D10" i="3"/>
  <c r="EY9" i="3"/>
  <c r="EX9" i="3"/>
  <c r="EL9" i="3"/>
  <c r="EK9" i="3"/>
  <c r="DX9" i="3"/>
  <c r="DS9" i="3"/>
  <c r="DY9" i="3" s="1"/>
  <c r="DK9" i="3"/>
  <c r="DF9" i="3"/>
  <c r="DD9" i="3"/>
  <c r="CX9" i="3"/>
  <c r="CW9" i="3"/>
  <c r="CU9" i="3"/>
  <c r="CS9" i="3"/>
  <c r="CQ9" i="3"/>
  <c r="CK9" i="3"/>
  <c r="CJ9" i="3"/>
  <c r="CH9" i="3"/>
  <c r="CF9" i="3"/>
  <c r="CD9" i="3"/>
  <c r="BY9" i="3"/>
  <c r="BX9" i="3"/>
  <c r="BK9" i="3"/>
  <c r="BJ9" i="3"/>
  <c r="BH9" i="3"/>
  <c r="BF9" i="3"/>
  <c r="BD9" i="3"/>
  <c r="AX9" i="3"/>
  <c r="AQ9" i="3"/>
  <c r="AY9" i="3" s="1"/>
  <c r="AL9" i="3"/>
  <c r="AK9" i="3"/>
  <c r="X9" i="3"/>
  <c r="U9" i="3"/>
  <c r="Y9" i="3" s="1"/>
  <c r="K9" i="3"/>
  <c r="J9" i="3"/>
  <c r="H9" i="3"/>
  <c r="F9" i="3"/>
  <c r="D9" i="3"/>
  <c r="EY8" i="3"/>
  <c r="EX8" i="3"/>
  <c r="EL8" i="3"/>
  <c r="EK8" i="3"/>
  <c r="DX8" i="3"/>
  <c r="DQ8" i="3"/>
  <c r="DY8" i="3" s="1"/>
  <c r="DL8" i="3"/>
  <c r="DK8" i="3"/>
  <c r="CX8" i="3"/>
  <c r="CW8" i="3"/>
  <c r="CU8" i="3"/>
  <c r="CS8" i="3"/>
  <c r="CQ8" i="3"/>
  <c r="CK8" i="3"/>
  <c r="CJ8" i="3"/>
  <c r="CH8" i="3"/>
  <c r="CF8" i="3"/>
  <c r="BY8" i="3"/>
  <c r="BX8" i="3"/>
  <c r="BK8" i="3"/>
  <c r="BJ8" i="3"/>
  <c r="BH8" i="3"/>
  <c r="BF8" i="3"/>
  <c r="BD8" i="3"/>
  <c r="AX8" i="3"/>
  <c r="AU8" i="3"/>
  <c r="AS8" i="3"/>
  <c r="AQ8" i="3"/>
  <c r="AK8" i="3"/>
  <c r="AH8" i="3"/>
  <c r="AD8" i="3"/>
  <c r="X8" i="3"/>
  <c r="W8" i="3"/>
  <c r="U8" i="3"/>
  <c r="S8" i="3"/>
  <c r="Q8" i="3"/>
  <c r="K8" i="3"/>
  <c r="J8" i="3"/>
  <c r="H8" i="3"/>
  <c r="F8" i="3"/>
  <c r="D8" i="3"/>
  <c r="EY7" i="3"/>
  <c r="EX7" i="3"/>
  <c r="EL7" i="3"/>
  <c r="EK7" i="3"/>
  <c r="DX7" i="3"/>
  <c r="DW7" i="3"/>
  <c r="DS7" i="3"/>
  <c r="DQ7" i="3"/>
  <c r="DL7" i="3"/>
  <c r="DK7" i="3"/>
  <c r="CX7" i="3"/>
  <c r="CW7" i="3"/>
  <c r="CU7" i="3"/>
  <c r="CS7" i="3"/>
  <c r="CQ7" i="3"/>
  <c r="CL7" i="3"/>
  <c r="CK7" i="3"/>
  <c r="BX7" i="3"/>
  <c r="BW7" i="3"/>
  <c r="BU7" i="3"/>
  <c r="BS7" i="3"/>
  <c r="BQ7" i="3"/>
  <c r="BK7" i="3"/>
  <c r="BJ7" i="3"/>
  <c r="BH7" i="3"/>
  <c r="BF7" i="3"/>
  <c r="BD7" i="3"/>
  <c r="AY7" i="3"/>
  <c r="AX7" i="3"/>
  <c r="AK7" i="3"/>
  <c r="AJ7" i="3"/>
  <c r="AH7" i="3"/>
  <c r="X7" i="3"/>
  <c r="W7" i="3"/>
  <c r="U7" i="3"/>
  <c r="Q7" i="3"/>
  <c r="L7" i="3"/>
  <c r="K7" i="3"/>
  <c r="EY6" i="3"/>
  <c r="EX6" i="3"/>
  <c r="EL6" i="3"/>
  <c r="EK6" i="3"/>
  <c r="DK6" i="3"/>
  <c r="DH6" i="3"/>
  <c r="DF6" i="3"/>
  <c r="CX6" i="3"/>
  <c r="CW6" i="3"/>
  <c r="CU6" i="3"/>
  <c r="CS6" i="3"/>
  <c r="CQ6" i="3"/>
  <c r="CL6" i="3"/>
  <c r="CK6" i="3"/>
  <c r="BX6" i="3"/>
  <c r="BW6" i="3"/>
  <c r="BS6" i="3"/>
  <c r="BK6" i="3"/>
  <c r="BJ6" i="3"/>
  <c r="BH6" i="3"/>
  <c r="BF6" i="3"/>
  <c r="AY6" i="3"/>
  <c r="AX6" i="3"/>
  <c r="AK6" i="3"/>
  <c r="AJ6" i="3"/>
  <c r="AH6" i="3"/>
  <c r="AD6" i="3"/>
  <c r="X6" i="3"/>
  <c r="W6" i="3"/>
  <c r="S6" i="3"/>
  <c r="Q6" i="3"/>
  <c r="L6" i="3"/>
  <c r="K6" i="3"/>
  <c r="EY5" i="3"/>
  <c r="EX5" i="3"/>
  <c r="EL5" i="3"/>
  <c r="EK5" i="3"/>
  <c r="DK5" i="3"/>
  <c r="DF5" i="3"/>
  <c r="DD5" i="3"/>
  <c r="CX5" i="3"/>
  <c r="CW5" i="3"/>
  <c r="CU5" i="3"/>
  <c r="CQ5" i="3"/>
  <c r="CK5" i="3"/>
  <c r="CH5" i="3"/>
  <c r="CF5" i="3"/>
  <c r="CD5" i="3"/>
  <c r="BX5" i="3"/>
  <c r="BW5" i="3"/>
  <c r="BU5" i="3"/>
  <c r="BS5" i="3"/>
  <c r="BL5" i="3"/>
  <c r="BK5" i="3"/>
  <c r="AX5" i="3"/>
  <c r="AU5" i="3"/>
  <c r="AQ5" i="3"/>
  <c r="AK5" i="3"/>
  <c r="AJ5" i="3"/>
  <c r="AH5" i="3"/>
  <c r="AF5" i="3"/>
  <c r="AD5" i="3"/>
  <c r="X5" i="3"/>
  <c r="U5" i="3"/>
  <c r="S5" i="3"/>
  <c r="Q5" i="3"/>
  <c r="K5" i="3"/>
  <c r="J5" i="3"/>
  <c r="F5" i="3"/>
  <c r="EY4" i="3"/>
  <c r="EX4" i="3"/>
  <c r="EL4" i="3"/>
  <c r="EK4" i="3"/>
  <c r="DY4" i="3"/>
  <c r="DX4" i="3"/>
  <c r="DK4" i="3"/>
  <c r="DH4" i="3"/>
  <c r="DF4" i="3"/>
  <c r="DD4" i="3"/>
  <c r="CY4" i="3"/>
  <c r="CX4" i="3"/>
  <c r="CK4" i="3"/>
  <c r="CH4" i="3"/>
  <c r="CF4" i="3"/>
  <c r="CD4" i="3"/>
  <c r="BX4" i="3"/>
  <c r="BW4" i="3"/>
  <c r="BS4" i="3"/>
  <c r="BQ4" i="3"/>
  <c r="BL4" i="3"/>
  <c r="BK4" i="3"/>
  <c r="AX4" i="3"/>
  <c r="AW4" i="3"/>
  <c r="AU4" i="3"/>
  <c r="AK4" i="3"/>
  <c r="AJ4" i="3"/>
  <c r="AH4" i="3"/>
  <c r="AF4" i="3"/>
  <c r="AD4" i="3"/>
  <c r="Y4" i="3"/>
  <c r="X4" i="3"/>
  <c r="K4" i="3"/>
  <c r="J4" i="3"/>
  <c r="H4" i="3"/>
  <c r="F4" i="3"/>
  <c r="EY3" i="3"/>
  <c r="EX3" i="3"/>
  <c r="EL3" i="3"/>
  <c r="EK3" i="3"/>
  <c r="DX3" i="3"/>
  <c r="DW3" i="3"/>
  <c r="DQ3" i="3"/>
  <c r="DK3" i="3"/>
  <c r="DH3" i="3"/>
  <c r="DF3" i="3"/>
  <c r="DD3" i="3"/>
  <c r="CY3" i="3"/>
  <c r="CX3" i="3"/>
  <c r="CK3" i="3"/>
  <c r="CH3" i="3"/>
  <c r="CF3" i="3"/>
  <c r="BX3" i="3"/>
  <c r="BU3" i="3"/>
  <c r="BS3" i="3"/>
  <c r="BQ3" i="3"/>
  <c r="BK3" i="3"/>
  <c r="BH3" i="3"/>
  <c r="BF3" i="3"/>
  <c r="BD3" i="3"/>
  <c r="AX3" i="3"/>
  <c r="AW3" i="3"/>
  <c r="AU3" i="3"/>
  <c r="AL3" i="3"/>
  <c r="AK3" i="3"/>
  <c r="Y3" i="3"/>
  <c r="X3" i="3"/>
  <c r="L3" i="3"/>
  <c r="K3" i="3"/>
  <c r="BN36" i="4" l="1"/>
  <c r="DL12" i="3"/>
  <c r="CY22" i="3"/>
  <c r="AL8" i="3"/>
  <c r="BY39" i="4"/>
  <c r="L12" i="3"/>
  <c r="DL34" i="4"/>
  <c r="DL40" i="4" s="1"/>
  <c r="BY36" i="4"/>
  <c r="DJ41" i="4"/>
  <c r="DY10" i="3"/>
  <c r="Y19" i="3"/>
  <c r="CL25" i="3"/>
  <c r="DY3" i="3"/>
  <c r="BY19" i="3"/>
  <c r="CA36" i="4"/>
  <c r="DH41" i="4"/>
  <c r="EN36" i="4"/>
  <c r="BY35" i="4"/>
  <c r="L36" i="4"/>
  <c r="DN36" i="4"/>
  <c r="AJ41" i="4"/>
  <c r="EY39" i="4"/>
  <c r="CW41" i="4"/>
  <c r="Y34" i="4"/>
  <c r="Y40" i="4" s="1"/>
  <c r="Y36" i="4"/>
  <c r="BY34" i="4"/>
  <c r="BY40" i="4" s="1"/>
  <c r="L35" i="4"/>
  <c r="BU41" i="4"/>
  <c r="EY34" i="4"/>
  <c r="EY40" i="4" s="1"/>
  <c r="S41" i="4"/>
  <c r="L34" i="4"/>
  <c r="L40" i="4" s="1"/>
  <c r="EF41" i="4"/>
  <c r="U41" i="4"/>
  <c r="L39" i="4"/>
  <c r="AS41" i="4"/>
  <c r="BF41" i="4"/>
  <c r="AL35" i="4"/>
  <c r="DF41" i="4"/>
  <c r="DQ38" i="4"/>
  <c r="DY37" i="4"/>
  <c r="CQ38" i="4"/>
  <c r="CY37" i="4"/>
  <c r="J41" i="4"/>
  <c r="BQ38" i="4"/>
  <c r="BY37" i="4"/>
  <c r="CL36" i="4"/>
  <c r="CL35" i="4"/>
  <c r="CL39" i="4"/>
  <c r="CL34" i="4"/>
  <c r="CL40" i="4" s="1"/>
  <c r="CN36" i="4"/>
  <c r="AH41" i="4"/>
  <c r="CF41" i="4"/>
  <c r="BS41" i="4"/>
  <c r="DW41" i="4"/>
  <c r="CS41" i="4"/>
  <c r="EW41" i="4"/>
  <c r="DU41" i="4"/>
  <c r="DL39" i="4"/>
  <c r="Y39" i="4"/>
  <c r="ED38" i="4"/>
  <c r="EL37" i="4"/>
  <c r="H41" i="4"/>
  <c r="D38" i="4"/>
  <c r="D41" i="4" s="1"/>
  <c r="L37" i="4"/>
  <c r="AY35" i="4"/>
  <c r="AY39" i="4"/>
  <c r="AY36" i="4"/>
  <c r="AY34" i="4"/>
  <c r="AY40" i="4" s="1"/>
  <c r="EY35" i="4"/>
  <c r="BL34" i="4"/>
  <c r="BL40" i="4" s="1"/>
  <c r="BL39" i="4"/>
  <c r="BL36" i="4"/>
  <c r="BL35" i="4"/>
  <c r="DD38" i="4"/>
  <c r="DL37" i="4"/>
  <c r="DL35" i="4"/>
  <c r="AL36" i="4"/>
  <c r="Y35" i="4"/>
  <c r="AL39" i="4"/>
  <c r="F41" i="4"/>
  <c r="L38" i="4"/>
  <c r="EY36" i="4"/>
  <c r="BH41" i="4"/>
  <c r="AW41" i="4"/>
  <c r="AU41" i="4"/>
  <c r="AQ38" i="4"/>
  <c r="AQ41" i="4" s="1"/>
  <c r="AY37" i="4"/>
  <c r="AL34" i="4"/>
  <c r="AL40" i="4" s="1"/>
  <c r="BL37" i="4"/>
  <c r="BD38" i="4"/>
  <c r="BD41" i="4" s="1"/>
  <c r="AD38" i="4"/>
  <c r="AL37" i="4"/>
  <c r="CJ41" i="4"/>
  <c r="CU41" i="4"/>
  <c r="DS41" i="4"/>
  <c r="EQ38" i="4"/>
  <c r="EY37" i="4"/>
  <c r="EL39" i="4"/>
  <c r="EL34" i="4"/>
  <c r="EL40" i="4" s="1"/>
  <c r="EL36" i="4"/>
  <c r="EL35" i="4"/>
  <c r="Q38" i="4"/>
  <c r="Y37" i="4"/>
  <c r="DY35" i="4"/>
  <c r="DY39" i="4"/>
  <c r="EA36" i="4"/>
  <c r="DY36" i="4"/>
  <c r="DY34" i="4"/>
  <c r="DY40" i="4" s="1"/>
  <c r="DL36" i="4"/>
  <c r="EJ41" i="4"/>
  <c r="ES41" i="4"/>
  <c r="EH41" i="4"/>
  <c r="EU41" i="4"/>
  <c r="BW41" i="4"/>
  <c r="M5" i="4"/>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Z2" i="4" s="1"/>
  <c r="Z3" i="4" s="1"/>
  <c r="Z4" i="4" s="1"/>
  <c r="Z5" i="4" s="1"/>
  <c r="Z6" i="4" s="1"/>
  <c r="Z7" i="4" s="1"/>
  <c r="Z8" i="4" s="1"/>
  <c r="Z9" i="4" s="1"/>
  <c r="Z10" i="4" s="1"/>
  <c r="Z11" i="4" s="1"/>
  <c r="Z12" i="4" s="1"/>
  <c r="Z13" i="4" s="1"/>
  <c r="Z14" i="4" s="1"/>
  <c r="Z15" i="4" s="1"/>
  <c r="Z16" i="4" s="1"/>
  <c r="Z17" i="4" s="1"/>
  <c r="Z18" i="4" s="1"/>
  <c r="Z19" i="4" s="1"/>
  <c r="Z20" i="4" s="1"/>
  <c r="Z21" i="4" s="1"/>
  <c r="Z22" i="4" s="1"/>
  <c r="Z23" i="4" s="1"/>
  <c r="Z24" i="4" s="1"/>
  <c r="Z25" i="4" s="1"/>
  <c r="Z26" i="4" s="1"/>
  <c r="Z27" i="4" s="1"/>
  <c r="Z28" i="4" s="1"/>
  <c r="Z29" i="4" s="1"/>
  <c r="Z30" i="4" s="1"/>
  <c r="Z31" i="4" s="1"/>
  <c r="Z32" i="4" s="1"/>
  <c r="Z33" i="4" s="1"/>
  <c r="AM2" i="4" s="1"/>
  <c r="AM3" i="4" s="1"/>
  <c r="AM4" i="4" s="1"/>
  <c r="AM5" i="4" s="1"/>
  <c r="AM6" i="4" s="1"/>
  <c r="AM7" i="4" s="1"/>
  <c r="AM8" i="4" s="1"/>
  <c r="AM9" i="4" s="1"/>
  <c r="AM10" i="4" s="1"/>
  <c r="AM11" i="4" s="1"/>
  <c r="AM12" i="4" s="1"/>
  <c r="AM13" i="4" s="1"/>
  <c r="AM14" i="4" s="1"/>
  <c r="AM15" i="4" s="1"/>
  <c r="AM16" i="4" s="1"/>
  <c r="AM17" i="4" s="1"/>
  <c r="AM18" i="4" s="1"/>
  <c r="AM19" i="4" s="1"/>
  <c r="AM20" i="4" s="1"/>
  <c r="AM21" i="4" s="1"/>
  <c r="AM22" i="4" s="1"/>
  <c r="AM23" i="4" s="1"/>
  <c r="AM24" i="4" s="1"/>
  <c r="AM25" i="4" s="1"/>
  <c r="AM26" i="4" s="1"/>
  <c r="AM27" i="4" s="1"/>
  <c r="AM28" i="4" s="1"/>
  <c r="AM29" i="4" s="1"/>
  <c r="AM30" i="4" s="1"/>
  <c r="AM31" i="4" s="1"/>
  <c r="AM32" i="4" s="1"/>
  <c r="AM33" i="4" s="1"/>
  <c r="AZ2" i="4" s="1"/>
  <c r="AZ3" i="4" s="1"/>
  <c r="AZ4" i="4" s="1"/>
  <c r="AZ5" i="4" s="1"/>
  <c r="AZ6" i="4" s="1"/>
  <c r="AZ7" i="4" s="1"/>
  <c r="AZ8" i="4" s="1"/>
  <c r="AZ9" i="4" s="1"/>
  <c r="AZ10" i="4" s="1"/>
  <c r="AZ11" i="4" s="1"/>
  <c r="AZ12" i="4" s="1"/>
  <c r="AZ13" i="4" s="1"/>
  <c r="AZ14" i="4" s="1"/>
  <c r="AZ15" i="4" s="1"/>
  <c r="AZ16" i="4" s="1"/>
  <c r="AZ17" i="4" s="1"/>
  <c r="AZ18" i="4" s="1"/>
  <c r="AZ19" i="4" s="1"/>
  <c r="AZ20" i="4" s="1"/>
  <c r="AZ21" i="4" s="1"/>
  <c r="AZ22" i="4" s="1"/>
  <c r="AZ23" i="4" s="1"/>
  <c r="AZ24" i="4" s="1"/>
  <c r="AZ25" i="4" s="1"/>
  <c r="AZ26" i="4" s="1"/>
  <c r="AZ27" i="4" s="1"/>
  <c r="AZ28" i="4" s="1"/>
  <c r="AZ29" i="4" s="1"/>
  <c r="AZ30" i="4" s="1"/>
  <c r="AZ31" i="4" s="1"/>
  <c r="AZ32" i="4" s="1"/>
  <c r="AZ33" i="4" s="1"/>
  <c r="BM2" i="4" s="1"/>
  <c r="BM3" i="4" s="1"/>
  <c r="BM4" i="4" s="1"/>
  <c r="BM5" i="4" s="1"/>
  <c r="BM6" i="4" s="1"/>
  <c r="BM7" i="4" s="1"/>
  <c r="BM8" i="4" s="1"/>
  <c r="BM9" i="4" s="1"/>
  <c r="BM10" i="4" s="1"/>
  <c r="BM11" i="4" s="1"/>
  <c r="BM12" i="4" s="1"/>
  <c r="BM13" i="4" s="1"/>
  <c r="BM14" i="4" s="1"/>
  <c r="BM15" i="4" s="1"/>
  <c r="BM16" i="4" s="1"/>
  <c r="BM17" i="4" s="1"/>
  <c r="BM18" i="4" s="1"/>
  <c r="BM19" i="4" s="1"/>
  <c r="BM20" i="4" s="1"/>
  <c r="BM21" i="4" s="1"/>
  <c r="BM22" i="4" s="1"/>
  <c r="BM23" i="4" s="1"/>
  <c r="BM24" i="4" s="1"/>
  <c r="BM25" i="4" s="1"/>
  <c r="BM26" i="4" s="1"/>
  <c r="BM27" i="4" s="1"/>
  <c r="BM28" i="4" s="1"/>
  <c r="BM29" i="4" s="1"/>
  <c r="BM30" i="4" s="1"/>
  <c r="BM31" i="4" s="1"/>
  <c r="BM32" i="4" s="1"/>
  <c r="BM33" i="4" s="1"/>
  <c r="BZ2" i="4" s="1"/>
  <c r="BZ3" i="4" s="1"/>
  <c r="BZ4" i="4" s="1"/>
  <c r="BZ5" i="4" s="1"/>
  <c r="BZ6" i="4" s="1"/>
  <c r="BZ7" i="4" s="1"/>
  <c r="BZ8" i="4" s="1"/>
  <c r="BZ9" i="4" s="1"/>
  <c r="BZ10" i="4" s="1"/>
  <c r="BZ11" i="4" s="1"/>
  <c r="BZ12" i="4" s="1"/>
  <c r="BZ13" i="4" s="1"/>
  <c r="BZ14" i="4" s="1"/>
  <c r="BZ15" i="4" s="1"/>
  <c r="BZ16" i="4" s="1"/>
  <c r="BZ17" i="4" s="1"/>
  <c r="BZ18" i="4" s="1"/>
  <c r="BZ19" i="4" s="1"/>
  <c r="BZ20" i="4" s="1"/>
  <c r="BZ21" i="4" s="1"/>
  <c r="BZ22" i="4" s="1"/>
  <c r="BZ23" i="4" s="1"/>
  <c r="BZ24" i="4" s="1"/>
  <c r="BZ25" i="4" s="1"/>
  <c r="BZ26" i="4" s="1"/>
  <c r="BZ27" i="4" s="1"/>
  <c r="BZ28" i="4" s="1"/>
  <c r="BZ29" i="4" s="1"/>
  <c r="BZ30" i="4" s="1"/>
  <c r="BZ31" i="4" s="1"/>
  <c r="BZ32" i="4" s="1"/>
  <c r="BZ33" i="4" s="1"/>
  <c r="CM2" i="4" s="1"/>
  <c r="CM3" i="4" s="1"/>
  <c r="CM4" i="4" s="1"/>
  <c r="CM5" i="4" s="1"/>
  <c r="CM6" i="4" s="1"/>
  <c r="CM7" i="4" s="1"/>
  <c r="CM8" i="4" s="1"/>
  <c r="CM9" i="4" s="1"/>
  <c r="CM10" i="4" s="1"/>
  <c r="CM11" i="4" s="1"/>
  <c r="CM12" i="4" s="1"/>
  <c r="CM13" i="4" s="1"/>
  <c r="CM14" i="4" s="1"/>
  <c r="CM15" i="4" s="1"/>
  <c r="CM16" i="4" s="1"/>
  <c r="CM17" i="4" s="1"/>
  <c r="CM18" i="4" s="1"/>
  <c r="CM19" i="4" s="1"/>
  <c r="CM20" i="4" s="1"/>
  <c r="CM21" i="4" s="1"/>
  <c r="CM22" i="4" s="1"/>
  <c r="CM23" i="4" s="1"/>
  <c r="CM24" i="4" s="1"/>
  <c r="CM25" i="4" s="1"/>
  <c r="CM26" i="4" s="1"/>
  <c r="CM27" i="4" s="1"/>
  <c r="CM28" i="4" s="1"/>
  <c r="CM29" i="4" s="1"/>
  <c r="CM30" i="4" s="1"/>
  <c r="CM31" i="4" s="1"/>
  <c r="CM32" i="4" s="1"/>
  <c r="CM33" i="4" s="1"/>
  <c r="CZ2" i="4" s="1"/>
  <c r="CZ3" i="4" s="1"/>
  <c r="CZ4" i="4" s="1"/>
  <c r="CZ5" i="4" s="1"/>
  <c r="CZ6" i="4" s="1"/>
  <c r="CZ7" i="4" s="1"/>
  <c r="CZ8" i="4" s="1"/>
  <c r="CZ9" i="4" s="1"/>
  <c r="CZ10" i="4" s="1"/>
  <c r="CZ11" i="4" s="1"/>
  <c r="CZ12" i="4" s="1"/>
  <c r="CZ13" i="4" s="1"/>
  <c r="CZ14" i="4" s="1"/>
  <c r="CZ15" i="4" s="1"/>
  <c r="CZ16" i="4" s="1"/>
  <c r="CZ17" i="4" s="1"/>
  <c r="CZ18" i="4" s="1"/>
  <c r="CZ19" i="4" s="1"/>
  <c r="CZ20" i="4" s="1"/>
  <c r="CZ21" i="4" s="1"/>
  <c r="CZ22" i="4" s="1"/>
  <c r="CZ23" i="4" s="1"/>
  <c r="CZ24" i="4" s="1"/>
  <c r="CZ25" i="4" s="1"/>
  <c r="CZ26" i="4" s="1"/>
  <c r="CZ27" i="4" s="1"/>
  <c r="CZ28" i="4" s="1"/>
  <c r="CZ29" i="4" s="1"/>
  <c r="CZ30" i="4" s="1"/>
  <c r="CZ31" i="4" s="1"/>
  <c r="CZ32" i="4" s="1"/>
  <c r="CZ33" i="4" s="1"/>
  <c r="DM2" i="4" s="1"/>
  <c r="DM3" i="4" s="1"/>
  <c r="DM4" i="4" s="1"/>
  <c r="DM5" i="4" s="1"/>
  <c r="DM6" i="4" s="1"/>
  <c r="DM7" i="4" s="1"/>
  <c r="DM8" i="4" s="1"/>
  <c r="DM9" i="4" s="1"/>
  <c r="DM10" i="4" s="1"/>
  <c r="DM11" i="4" s="1"/>
  <c r="DM12" i="4" s="1"/>
  <c r="DM13" i="4" s="1"/>
  <c r="DM14" i="4" s="1"/>
  <c r="DM15" i="4" s="1"/>
  <c r="DM16" i="4" s="1"/>
  <c r="DM17" i="4" s="1"/>
  <c r="DM18" i="4" s="1"/>
  <c r="DM19" i="4" s="1"/>
  <c r="DM20" i="4" s="1"/>
  <c r="DM21" i="4" s="1"/>
  <c r="DM22" i="4" s="1"/>
  <c r="DM23" i="4" s="1"/>
  <c r="DM24" i="4" s="1"/>
  <c r="DM25" i="4" s="1"/>
  <c r="DM26" i="4" s="1"/>
  <c r="DM27" i="4" s="1"/>
  <c r="DM28" i="4" s="1"/>
  <c r="DM29" i="4" s="1"/>
  <c r="DM30" i="4" s="1"/>
  <c r="DM31" i="4" s="1"/>
  <c r="DM32" i="4" s="1"/>
  <c r="DM33" i="4" s="1"/>
  <c r="DZ2" i="4" s="1"/>
  <c r="DZ3" i="4" s="1"/>
  <c r="DZ4" i="4" s="1"/>
  <c r="DZ5" i="4" s="1"/>
  <c r="DZ6" i="4" s="1"/>
  <c r="DZ7" i="4" s="1"/>
  <c r="DZ8" i="4" s="1"/>
  <c r="DZ9" i="4" s="1"/>
  <c r="DZ10" i="4" s="1"/>
  <c r="DZ11" i="4" s="1"/>
  <c r="DZ12" i="4" s="1"/>
  <c r="DZ13" i="4" s="1"/>
  <c r="DZ14" i="4" s="1"/>
  <c r="DZ15" i="4" s="1"/>
  <c r="DZ16" i="4" s="1"/>
  <c r="DZ17" i="4" s="1"/>
  <c r="DZ18" i="4" s="1"/>
  <c r="DZ19" i="4" s="1"/>
  <c r="DZ20" i="4" s="1"/>
  <c r="DZ21" i="4" s="1"/>
  <c r="DZ22" i="4" s="1"/>
  <c r="DZ23" i="4" s="1"/>
  <c r="DZ24" i="4" s="1"/>
  <c r="DZ25" i="4" s="1"/>
  <c r="DZ26" i="4" s="1"/>
  <c r="DZ27" i="4" s="1"/>
  <c r="DZ28" i="4" s="1"/>
  <c r="DZ29" i="4" s="1"/>
  <c r="DZ30" i="4" s="1"/>
  <c r="DZ31" i="4" s="1"/>
  <c r="DZ32" i="4" s="1"/>
  <c r="DZ33" i="4" s="1"/>
  <c r="EM2" i="4" s="1"/>
  <c r="EM3" i="4" s="1"/>
  <c r="EM4" i="4" s="1"/>
  <c r="EM5" i="4" s="1"/>
  <c r="EM6" i="4" s="1"/>
  <c r="EM7" i="4" s="1"/>
  <c r="EM8" i="4" s="1"/>
  <c r="EM9" i="4" s="1"/>
  <c r="EM10" i="4" s="1"/>
  <c r="EM11" i="4" s="1"/>
  <c r="EM12" i="4" s="1"/>
  <c r="EM13" i="4" s="1"/>
  <c r="EM14" i="4" s="1"/>
  <c r="EM15" i="4" s="1"/>
  <c r="EM16" i="4" s="1"/>
  <c r="EM17" i="4" s="1"/>
  <c r="EM18" i="4" s="1"/>
  <c r="EM19" i="4" s="1"/>
  <c r="EM20" i="4" s="1"/>
  <c r="EM21" i="4" s="1"/>
  <c r="EM22" i="4" s="1"/>
  <c r="EM23" i="4" s="1"/>
  <c r="EM24" i="4" s="1"/>
  <c r="EM25" i="4" s="1"/>
  <c r="EM26" i="4" s="1"/>
  <c r="EM27" i="4" s="1"/>
  <c r="EM28" i="4" s="1"/>
  <c r="EM29" i="4" s="1"/>
  <c r="EM30" i="4" s="1"/>
  <c r="EM31" i="4" s="1"/>
  <c r="EM32" i="4" s="1"/>
  <c r="EM33" i="4" s="1"/>
  <c r="EZ2" i="4" s="1"/>
  <c r="EZ3" i="4" s="1"/>
  <c r="EZ4" i="4" s="1"/>
  <c r="EZ5" i="4" s="1"/>
  <c r="EZ6" i="4" s="1"/>
  <c r="EZ7" i="4" s="1"/>
  <c r="EZ8" i="4" s="1"/>
  <c r="EZ9" i="4" s="1"/>
  <c r="EZ10" i="4" s="1"/>
  <c r="EZ11" i="4" s="1"/>
  <c r="EZ12" i="4" s="1"/>
  <c r="EZ13" i="4" s="1"/>
  <c r="EZ14" i="4" s="1"/>
  <c r="EZ15" i="4" s="1"/>
  <c r="EZ16" i="4" s="1"/>
  <c r="EZ17" i="4" s="1"/>
  <c r="EZ18" i="4" s="1"/>
  <c r="EZ19" i="4" s="1"/>
  <c r="EZ20" i="4" s="1"/>
  <c r="EZ21" i="4" s="1"/>
  <c r="EZ22" i="4" s="1"/>
  <c r="EZ23" i="4" s="1"/>
  <c r="EZ24" i="4" s="1"/>
  <c r="EZ25" i="4" s="1"/>
  <c r="EZ26" i="4" s="1"/>
  <c r="EZ27" i="4" s="1"/>
  <c r="EZ28" i="4" s="1"/>
  <c r="EZ29" i="4" s="1"/>
  <c r="EZ30" i="4" s="1"/>
  <c r="EZ31" i="4" s="1"/>
  <c r="EZ32" i="4" s="1"/>
  <c r="EZ33" i="4" s="1"/>
  <c r="W41" i="4"/>
  <c r="CL37" i="4"/>
  <c r="CD38" i="4"/>
  <c r="CY36" i="4"/>
  <c r="CY34" i="4"/>
  <c r="CY40" i="4" s="1"/>
  <c r="CY35" i="4"/>
  <c r="CY39" i="4"/>
  <c r="AF41" i="4"/>
  <c r="DY7" i="3"/>
  <c r="AH37" i="3"/>
  <c r="AH38" i="3" s="1"/>
  <c r="BY14" i="3"/>
  <c r="CY15" i="3"/>
  <c r="DL10" i="3"/>
  <c r="L15" i="3"/>
  <c r="AL15" i="3"/>
  <c r="BL15" i="3"/>
  <c r="DY15" i="3"/>
  <c r="CY16" i="3"/>
  <c r="BY20" i="3"/>
  <c r="Y5" i="3"/>
  <c r="BL13" i="3"/>
  <c r="L19" i="3"/>
  <c r="Y20" i="3"/>
  <c r="DL25" i="3"/>
  <c r="BY26" i="3"/>
  <c r="L29" i="3"/>
  <c r="DL30" i="3"/>
  <c r="AL6" i="3"/>
  <c r="AL22" i="3"/>
  <c r="AY31" i="3"/>
  <c r="CY14" i="3"/>
  <c r="Y22" i="3"/>
  <c r="AL27" i="3"/>
  <c r="BY28" i="3"/>
  <c r="BL31" i="3"/>
  <c r="CL26" i="3"/>
  <c r="L32" i="3"/>
  <c r="BY3" i="3"/>
  <c r="CL11" i="3"/>
  <c r="AY19" i="3"/>
  <c r="BY25" i="3"/>
  <c r="H36" i="3"/>
  <c r="CY6" i="3"/>
  <c r="Y15" i="3"/>
  <c r="CL15" i="3"/>
  <c r="DY17" i="3"/>
  <c r="DY18" i="3"/>
  <c r="DL19" i="3"/>
  <c r="DY22" i="3"/>
  <c r="CL24" i="3"/>
  <c r="BL30" i="3"/>
  <c r="CH35" i="3"/>
  <c r="BL9" i="3"/>
  <c r="CL10" i="3"/>
  <c r="CY12" i="3"/>
  <c r="AL19" i="3"/>
  <c r="Y23" i="3"/>
  <c r="AY23" i="3"/>
  <c r="DY23" i="3"/>
  <c r="L25" i="3"/>
  <c r="AY25" i="3"/>
  <c r="DY25" i="3"/>
  <c r="BY27" i="3"/>
  <c r="Y28" i="3"/>
  <c r="L33" i="3"/>
  <c r="L18" i="3"/>
  <c r="L10" i="3"/>
  <c r="AL12" i="3"/>
  <c r="AL13" i="3"/>
  <c r="Y14" i="3"/>
  <c r="AY18" i="3"/>
  <c r="Y21" i="3"/>
  <c r="AL29" i="3"/>
  <c r="CY30" i="3"/>
  <c r="DL31" i="3"/>
  <c r="BY32" i="3"/>
  <c r="DU36" i="3"/>
  <c r="CY33" i="3"/>
  <c r="EF41" i="3"/>
  <c r="AL4" i="3"/>
  <c r="DH34" i="3"/>
  <c r="DH40" i="3" s="1"/>
  <c r="AY11" i="3"/>
  <c r="CY13" i="3"/>
  <c r="BL17" i="3"/>
  <c r="CY20" i="3"/>
  <c r="CY29" i="3"/>
  <c r="BY5" i="3"/>
  <c r="BL6" i="3"/>
  <c r="CL12" i="3"/>
  <c r="BL14" i="3"/>
  <c r="CL17" i="3"/>
  <c r="BL21" i="3"/>
  <c r="AL25" i="3"/>
  <c r="L31" i="3"/>
  <c r="EH41" i="3"/>
  <c r="AX34" i="3"/>
  <c r="L11" i="3"/>
  <c r="BY11" i="3"/>
  <c r="L17" i="3"/>
  <c r="AL18" i="3"/>
  <c r="DL18" i="3"/>
  <c r="CL23" i="3"/>
  <c r="L24" i="3"/>
  <c r="ES41" i="3"/>
  <c r="BD37" i="3"/>
  <c r="AL5" i="3"/>
  <c r="CL5" i="3"/>
  <c r="CL9" i="3"/>
  <c r="DY11" i="3"/>
  <c r="AL14" i="3"/>
  <c r="BY17" i="3"/>
  <c r="CL18" i="3"/>
  <c r="AL20" i="3"/>
  <c r="BL20" i="3"/>
  <c r="DL20" i="3"/>
  <c r="CY21" i="3"/>
  <c r="DY21" i="3"/>
  <c r="CY26" i="3"/>
  <c r="L30" i="3"/>
  <c r="EU41" i="3"/>
  <c r="K34" i="3"/>
  <c r="DH37" i="3"/>
  <c r="DH38" i="3" s="1"/>
  <c r="X34" i="3"/>
  <c r="L5" i="3"/>
  <c r="BY6" i="3"/>
  <c r="AL7" i="3"/>
  <c r="Y8" i="3"/>
  <c r="BL10" i="3"/>
  <c r="BY12" i="3"/>
  <c r="CL16" i="3"/>
  <c r="BL22" i="3"/>
  <c r="L23" i="3"/>
  <c r="DL23" i="3"/>
  <c r="BY24" i="3"/>
  <c r="BL27" i="3"/>
  <c r="BY31" i="3"/>
  <c r="DL32" i="3"/>
  <c r="AL33" i="3"/>
  <c r="EW41" i="3"/>
  <c r="BY4" i="3"/>
  <c r="L8" i="3"/>
  <c r="DL9" i="3"/>
  <c r="Y16" i="3"/>
  <c r="CL19" i="3"/>
  <c r="CL33" i="3"/>
  <c r="BW34" i="3"/>
  <c r="BW40" i="3" s="1"/>
  <c r="BL8" i="3"/>
  <c r="CL8" i="3"/>
  <c r="BK34" i="3"/>
  <c r="CX34" i="3"/>
  <c r="DL6" i="3"/>
  <c r="BY7" i="3"/>
  <c r="BY10" i="3"/>
  <c r="BL16" i="3"/>
  <c r="AY22" i="3"/>
  <c r="DL26" i="3"/>
  <c r="AL28" i="3"/>
  <c r="CY28" i="3"/>
  <c r="AL32" i="3"/>
  <c r="AY4" i="3"/>
  <c r="DL4" i="3"/>
  <c r="BL7" i="3"/>
  <c r="BY13" i="3"/>
  <c r="CY19" i="3"/>
  <c r="AL21" i="3"/>
  <c r="AY26" i="3"/>
  <c r="Y27" i="3"/>
  <c r="Y29" i="3"/>
  <c r="CL31" i="3"/>
  <c r="M3" i="3"/>
  <c r="BU37" i="3"/>
  <c r="BU38" i="3" s="1"/>
  <c r="Y6" i="3"/>
  <c r="Y7" i="3"/>
  <c r="AL11" i="3"/>
  <c r="AY17" i="3"/>
  <c r="W36" i="3"/>
  <c r="W37" i="3"/>
  <c r="W38" i="3" s="1"/>
  <c r="W34" i="3"/>
  <c r="W40" i="3" s="1"/>
  <c r="W39" i="3"/>
  <c r="W35" i="3"/>
  <c r="CQ36" i="3"/>
  <c r="CQ39" i="3"/>
  <c r="CQ35" i="3"/>
  <c r="CQ34" i="3"/>
  <c r="CQ40" i="3" s="1"/>
  <c r="CQ37" i="3"/>
  <c r="CY5" i="3"/>
  <c r="AS36" i="3"/>
  <c r="AS37" i="3"/>
  <c r="AS38" i="3" s="1"/>
  <c r="AS39" i="3"/>
  <c r="AS35" i="3"/>
  <c r="AY8" i="3"/>
  <c r="AS34" i="3"/>
  <c r="AS40" i="3" s="1"/>
  <c r="EL39" i="3"/>
  <c r="Y13" i="3"/>
  <c r="CY23" i="3"/>
  <c r="CU34" i="3"/>
  <c r="CU40" i="3" s="1"/>
  <c r="CU37" i="3"/>
  <c r="CU38" i="3" s="1"/>
  <c r="CU39" i="3"/>
  <c r="CU35" i="3"/>
  <c r="CU36" i="3"/>
  <c r="DF39" i="3"/>
  <c r="DF35" i="3"/>
  <c r="DF36" i="3"/>
  <c r="DF34" i="3"/>
  <c r="DF40" i="3" s="1"/>
  <c r="DF37" i="3"/>
  <c r="DF38" i="3" s="1"/>
  <c r="DL3" i="3"/>
  <c r="CH36" i="3"/>
  <c r="CH37" i="3"/>
  <c r="CH38" i="3" s="1"/>
  <c r="CH34" i="3"/>
  <c r="CH40" i="3" s="1"/>
  <c r="CL3" i="3"/>
  <c r="CH39" i="3"/>
  <c r="EY36" i="3"/>
  <c r="EY39" i="3"/>
  <c r="EY35" i="3"/>
  <c r="EY34" i="3"/>
  <c r="EY40" i="3" s="1"/>
  <c r="AJ34" i="3"/>
  <c r="AJ40" i="3" s="1"/>
  <c r="L9" i="3"/>
  <c r="BY18" i="3"/>
  <c r="CL22" i="3"/>
  <c r="BD38" i="3"/>
  <c r="BH37" i="3"/>
  <c r="BH38" i="3" s="1"/>
  <c r="BH39" i="3"/>
  <c r="BH35" i="3"/>
  <c r="BH36" i="3"/>
  <c r="BH34" i="3"/>
  <c r="BH40" i="3" s="1"/>
  <c r="AU39" i="3"/>
  <c r="AU35" i="3"/>
  <c r="AU34" i="3"/>
  <c r="AU40" i="3" s="1"/>
  <c r="AU37" i="3"/>
  <c r="AU38" i="3" s="1"/>
  <c r="AU36" i="3"/>
  <c r="AY3" i="3"/>
  <c r="DQ37" i="3"/>
  <c r="DQ36" i="3"/>
  <c r="DQ34" i="3"/>
  <c r="DQ40" i="3" s="1"/>
  <c r="DQ39" i="3"/>
  <c r="DQ35" i="3"/>
  <c r="F39" i="3"/>
  <c r="F35" i="3"/>
  <c r="F34" i="3"/>
  <c r="F40" i="3" s="1"/>
  <c r="F37" i="3"/>
  <c r="F38" i="3" s="1"/>
  <c r="F36" i="3"/>
  <c r="L4" i="3"/>
  <c r="CD34" i="3"/>
  <c r="CD40" i="3" s="1"/>
  <c r="CD37" i="3"/>
  <c r="CD39" i="3"/>
  <c r="CD35" i="3"/>
  <c r="CD36" i="3"/>
  <c r="CL4" i="3"/>
  <c r="S34" i="3"/>
  <c r="S40" i="3" s="1"/>
  <c r="S37" i="3"/>
  <c r="S38" i="3" s="1"/>
  <c r="S39" i="3"/>
  <c r="S35" i="3"/>
  <c r="S36" i="3"/>
  <c r="DL5" i="3"/>
  <c r="CY9" i="3"/>
  <c r="DL11" i="3"/>
  <c r="DL13" i="3"/>
  <c r="L16" i="3"/>
  <c r="D39" i="3"/>
  <c r="DY16" i="3"/>
  <c r="BY21" i="3"/>
  <c r="BL23" i="3"/>
  <c r="DW34" i="3"/>
  <c r="DW40" i="3" s="1"/>
  <c r="DW39" i="3"/>
  <c r="DW35" i="3"/>
  <c r="DW37" i="3"/>
  <c r="DW38" i="3" s="1"/>
  <c r="DW36" i="3"/>
  <c r="U37" i="3"/>
  <c r="U38" i="3" s="1"/>
  <c r="U36" i="3"/>
  <c r="U34" i="3"/>
  <c r="U40" i="3" s="1"/>
  <c r="U39" i="3"/>
  <c r="U35" i="3"/>
  <c r="CY7" i="3"/>
  <c r="CY8" i="3"/>
  <c r="AY10" i="3"/>
  <c r="AY15" i="3"/>
  <c r="AY16" i="3"/>
  <c r="L22" i="3"/>
  <c r="D35" i="3"/>
  <c r="EQ41" i="3"/>
  <c r="DJ36" i="3"/>
  <c r="DJ37" i="3"/>
  <c r="DJ38" i="3" s="1"/>
  <c r="DJ34" i="3"/>
  <c r="DJ40" i="3" s="1"/>
  <c r="DJ39" i="3"/>
  <c r="DJ35" i="3"/>
  <c r="AW39" i="3"/>
  <c r="AW35" i="3"/>
  <c r="AW37" i="3"/>
  <c r="AW38" i="3" s="1"/>
  <c r="BL3" i="3"/>
  <c r="CF37" i="3"/>
  <c r="CF38" i="3" s="1"/>
  <c r="CF36" i="3"/>
  <c r="CF34" i="3"/>
  <c r="CF40" i="3" s="1"/>
  <c r="DD34" i="3"/>
  <c r="DD40" i="3" s="1"/>
  <c r="DD39" i="3"/>
  <c r="DD35" i="3"/>
  <c r="DD37" i="3"/>
  <c r="DX34" i="3"/>
  <c r="CW37" i="3"/>
  <c r="CW38" i="3" s="1"/>
  <c r="CW36" i="3"/>
  <c r="CW34" i="3"/>
  <c r="CW40" i="3" s="1"/>
  <c r="DL27" i="3"/>
  <c r="CL32" i="3"/>
  <c r="CF35" i="3"/>
  <c r="EY38" i="3"/>
  <c r="CF39" i="3"/>
  <c r="BQ34" i="3"/>
  <c r="BQ40" i="3" s="1"/>
  <c r="BQ39" i="3"/>
  <c r="BQ35" i="3"/>
  <c r="BQ37" i="3"/>
  <c r="CK34" i="3"/>
  <c r="DH36" i="3"/>
  <c r="DH39" i="3"/>
  <c r="DH35" i="3"/>
  <c r="H34" i="3"/>
  <c r="H40" i="3" s="1"/>
  <c r="H39" i="3"/>
  <c r="H35" i="3"/>
  <c r="H37" i="3"/>
  <c r="H38" i="3" s="1"/>
  <c r="AD34" i="3"/>
  <c r="AD40" i="3" s="1"/>
  <c r="AD39" i="3"/>
  <c r="AD35" i="3"/>
  <c r="AD37" i="3"/>
  <c r="AQ37" i="3"/>
  <c r="AQ36" i="3"/>
  <c r="AQ34" i="3"/>
  <c r="AQ40" i="3" s="1"/>
  <c r="BS34" i="3"/>
  <c r="BS40" i="3" s="1"/>
  <c r="CS36" i="3"/>
  <c r="CS37" i="3"/>
  <c r="CS38" i="3" s="1"/>
  <c r="CS34" i="3"/>
  <c r="CS40" i="3" s="1"/>
  <c r="CS39" i="3"/>
  <c r="CS35" i="3"/>
  <c r="DS36" i="3"/>
  <c r="DS37" i="3"/>
  <c r="DS38" i="3" s="1"/>
  <c r="CJ39" i="3"/>
  <c r="CJ35" i="3"/>
  <c r="CJ34" i="3"/>
  <c r="CJ40" i="3" s="1"/>
  <c r="CJ37" i="3"/>
  <c r="CJ38" i="3" s="1"/>
  <c r="L26" i="3"/>
  <c r="CW35" i="3"/>
  <c r="EL35" i="3"/>
  <c r="AD36" i="3"/>
  <c r="DD36" i="3"/>
  <c r="ED38" i="3"/>
  <c r="EL37" i="3"/>
  <c r="CW39" i="3"/>
  <c r="BS39" i="3"/>
  <c r="BS35" i="3"/>
  <c r="BS37" i="3"/>
  <c r="BS38" i="3" s="1"/>
  <c r="DK34" i="3"/>
  <c r="J39" i="3"/>
  <c r="J35" i="3"/>
  <c r="J36" i="3"/>
  <c r="J34" i="3"/>
  <c r="J40" i="3" s="1"/>
  <c r="AF39" i="3"/>
  <c r="AF35" i="3"/>
  <c r="AF36" i="3"/>
  <c r="AF34" i="3"/>
  <c r="AF40" i="3" s="1"/>
  <c r="BW36" i="3"/>
  <c r="BW39" i="3"/>
  <c r="BW35" i="3"/>
  <c r="AW34" i="3"/>
  <c r="AW40" i="3" s="1"/>
  <c r="AY24" i="3"/>
  <c r="BD36" i="3"/>
  <c r="BD39" i="3"/>
  <c r="BD35" i="3"/>
  <c r="EL36" i="3"/>
  <c r="EL34" i="3"/>
  <c r="EL40" i="3" s="1"/>
  <c r="AH36" i="3"/>
  <c r="AH39" i="3"/>
  <c r="AH35" i="3"/>
  <c r="DU39" i="3"/>
  <c r="DU35" i="3"/>
  <c r="DU34" i="3"/>
  <c r="DU40" i="3" s="1"/>
  <c r="DU37" i="3"/>
  <c r="DU38" i="3" s="1"/>
  <c r="AH34" i="3"/>
  <c r="AH40" i="3" s="1"/>
  <c r="AQ35" i="3"/>
  <c r="AW36" i="3"/>
  <c r="BW37" i="3"/>
  <c r="BW38" i="3" s="1"/>
  <c r="AQ39" i="3"/>
  <c r="AK34" i="3"/>
  <c r="BU39" i="3"/>
  <c r="BU35" i="3"/>
  <c r="BU36" i="3"/>
  <c r="BU34" i="3"/>
  <c r="BU40" i="3" s="1"/>
  <c r="BF36" i="3"/>
  <c r="BF34" i="3"/>
  <c r="BF40" i="3" s="1"/>
  <c r="BF37" i="3"/>
  <c r="BF38" i="3" s="1"/>
  <c r="BF39" i="3"/>
  <c r="BF35" i="3"/>
  <c r="AJ36" i="3"/>
  <c r="AJ37" i="3"/>
  <c r="AJ38" i="3" s="1"/>
  <c r="AJ39" i="3"/>
  <c r="AJ35" i="3"/>
  <c r="Q36" i="3"/>
  <c r="Q37" i="3"/>
  <c r="Q34" i="3"/>
  <c r="Q40" i="3" s="1"/>
  <c r="Q39" i="3"/>
  <c r="Q35" i="3"/>
  <c r="AY5" i="3"/>
  <c r="BJ37" i="3"/>
  <c r="BJ38" i="3" s="1"/>
  <c r="BJ34" i="3"/>
  <c r="BJ40" i="3" s="1"/>
  <c r="BJ36" i="3"/>
  <c r="D36" i="3"/>
  <c r="D37" i="3"/>
  <c r="DY24" i="3"/>
  <c r="BL28" i="3"/>
  <c r="CL29" i="3"/>
  <c r="Y30" i="3"/>
  <c r="AY32" i="3"/>
  <c r="BD34" i="3"/>
  <c r="BD40" i="3" s="1"/>
  <c r="DS34" i="3"/>
  <c r="DS40" i="3" s="1"/>
  <c r="DS35" i="3"/>
  <c r="BQ36" i="3"/>
  <c r="J37" i="3"/>
  <c r="J38" i="3" s="1"/>
  <c r="EJ41" i="3"/>
  <c r="DS39" i="3"/>
  <c r="CL30" i="3"/>
  <c r="D34" i="3"/>
  <c r="D40" i="3" s="1"/>
  <c r="BJ35" i="3"/>
  <c r="BS36" i="3"/>
  <c r="BJ39" i="3"/>
  <c r="BL24" i="3"/>
  <c r="Y26" i="3"/>
  <c r="BL29" i="3"/>
  <c r="CJ36" i="3"/>
  <c r="AF37" i="3"/>
  <c r="AF38" i="3" s="1"/>
  <c r="EY37" i="3"/>
  <c r="BL41" i="4" l="1"/>
  <c r="L41" i="4"/>
  <c r="AY41" i="4"/>
  <c r="AD41" i="4"/>
  <c r="AL38" i="4"/>
  <c r="AL41" i="4" s="1"/>
  <c r="ED41" i="4"/>
  <c r="EL38" i="4"/>
  <c r="EL41" i="4" s="1"/>
  <c r="BQ41" i="4"/>
  <c r="BY38" i="4"/>
  <c r="BY41" i="4" s="1"/>
  <c r="DD41" i="4"/>
  <c r="DL38" i="4"/>
  <c r="DL41" i="4" s="1"/>
  <c r="EQ41" i="4"/>
  <c r="EY38" i="4"/>
  <c r="EY41" i="4" s="1"/>
  <c r="CQ41" i="4"/>
  <c r="CY38" i="4"/>
  <c r="CY41" i="4" s="1"/>
  <c r="CL38" i="4"/>
  <c r="CL41" i="4" s="1"/>
  <c r="CD41" i="4"/>
  <c r="Q41" i="4"/>
  <c r="Y38" i="4"/>
  <c r="Y41" i="4" s="1"/>
  <c r="DY38" i="4"/>
  <c r="DY41" i="4" s="1"/>
  <c r="DQ41" i="4"/>
  <c r="AL35" i="3"/>
  <c r="EY41" i="3"/>
  <c r="AJ41" i="3"/>
  <c r="DF41" i="3"/>
  <c r="CU41" i="3"/>
  <c r="AL34" i="3"/>
  <c r="AL40" i="3" s="1"/>
  <c r="Y39" i="3"/>
  <c r="AL36" i="3"/>
  <c r="AL39" i="3"/>
  <c r="AH41" i="3"/>
  <c r="BY39" i="3"/>
  <c r="AU41" i="3"/>
  <c r="DY35" i="3"/>
  <c r="Y36" i="3"/>
  <c r="CY35" i="3"/>
  <c r="BF41" i="3"/>
  <c r="L36" i="3"/>
  <c r="DH41" i="3"/>
  <c r="BY36" i="3"/>
  <c r="Y37" i="3"/>
  <c r="Q38" i="3"/>
  <c r="D38" i="3"/>
  <c r="D41" i="3" s="1"/>
  <c r="L37" i="3"/>
  <c r="CS41" i="3"/>
  <c r="CH41" i="3"/>
  <c r="DL34" i="3"/>
  <c r="DL40" i="3" s="1"/>
  <c r="DL39" i="3"/>
  <c r="DL35" i="3"/>
  <c r="DL36" i="3"/>
  <c r="BY35" i="3"/>
  <c r="DY39" i="3"/>
  <c r="CY39" i="3"/>
  <c r="AF41" i="3"/>
  <c r="DU41" i="3"/>
  <c r="AL37" i="3"/>
  <c r="AD38" i="3"/>
  <c r="Y34" i="3"/>
  <c r="Y40" i="3" s="1"/>
  <c r="U41" i="3"/>
  <c r="CL37" i="3"/>
  <c r="CD38" i="3"/>
  <c r="BH41" i="3"/>
  <c r="AS41" i="3"/>
  <c r="CY36" i="3"/>
  <c r="BY34" i="3"/>
  <c r="BY40"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Z2" i="3" s="1"/>
  <c r="Z3" i="3" s="1"/>
  <c r="Z4" i="3" s="1"/>
  <c r="Z5" i="3" s="1"/>
  <c r="Z6" i="3" s="1"/>
  <c r="Z7" i="3" s="1"/>
  <c r="Z8" i="3" s="1"/>
  <c r="Z9" i="3" s="1"/>
  <c r="Z10" i="3" s="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AM2" i="3" s="1"/>
  <c r="AM3" i="3" s="1"/>
  <c r="AM4" i="3" s="1"/>
  <c r="AM5" i="3" s="1"/>
  <c r="AM6" i="3" s="1"/>
  <c r="AM7" i="3" s="1"/>
  <c r="AM8" i="3" s="1"/>
  <c r="AM9" i="3" s="1"/>
  <c r="AM10" i="3" s="1"/>
  <c r="AM11" i="3" s="1"/>
  <c r="AM12" i="3" s="1"/>
  <c r="AM13" i="3" s="1"/>
  <c r="AM14" i="3" s="1"/>
  <c r="AM15" i="3" s="1"/>
  <c r="AM16" i="3" s="1"/>
  <c r="AM17" i="3" s="1"/>
  <c r="AM18" i="3" s="1"/>
  <c r="AM19" i="3" s="1"/>
  <c r="AM20" i="3" s="1"/>
  <c r="AM21" i="3" s="1"/>
  <c r="AM22" i="3" s="1"/>
  <c r="AM23" i="3" s="1"/>
  <c r="AM24" i="3" s="1"/>
  <c r="AM25" i="3" s="1"/>
  <c r="AM26" i="3" s="1"/>
  <c r="AM27" i="3" s="1"/>
  <c r="AM28" i="3" s="1"/>
  <c r="AM29" i="3" s="1"/>
  <c r="AM30" i="3" s="1"/>
  <c r="AM31" i="3" s="1"/>
  <c r="AM32" i="3" s="1"/>
  <c r="AM33" i="3" s="1"/>
  <c r="AZ2" i="3" s="1"/>
  <c r="AZ3" i="3" s="1"/>
  <c r="AZ4" i="3" s="1"/>
  <c r="AZ5" i="3" s="1"/>
  <c r="AZ6" i="3" s="1"/>
  <c r="AZ7" i="3" s="1"/>
  <c r="AZ8" i="3" s="1"/>
  <c r="AZ9" i="3" s="1"/>
  <c r="AZ10" i="3" s="1"/>
  <c r="AZ11" i="3" s="1"/>
  <c r="AZ12" i="3" s="1"/>
  <c r="AZ13" i="3" s="1"/>
  <c r="AZ14" i="3" s="1"/>
  <c r="AZ15" i="3" s="1"/>
  <c r="AZ16" i="3" s="1"/>
  <c r="AZ17" i="3" s="1"/>
  <c r="AZ18" i="3" s="1"/>
  <c r="AZ19" i="3" s="1"/>
  <c r="AZ20" i="3" s="1"/>
  <c r="AZ21" i="3" s="1"/>
  <c r="AZ22" i="3" s="1"/>
  <c r="AZ23" i="3" s="1"/>
  <c r="AZ24" i="3" s="1"/>
  <c r="AZ25" i="3" s="1"/>
  <c r="AZ26" i="3" s="1"/>
  <c r="AZ27" i="3" s="1"/>
  <c r="AZ28" i="3" s="1"/>
  <c r="AZ29" i="3" s="1"/>
  <c r="AZ30" i="3" s="1"/>
  <c r="AZ31" i="3" s="1"/>
  <c r="AZ32" i="3" s="1"/>
  <c r="AZ33" i="3" s="1"/>
  <c r="BM2" i="3" s="1"/>
  <c r="BM3" i="3" s="1"/>
  <c r="BM4" i="3" s="1"/>
  <c r="BM5" i="3" s="1"/>
  <c r="BM6" i="3" s="1"/>
  <c r="BM7" i="3" s="1"/>
  <c r="BM8" i="3" s="1"/>
  <c r="BM9" i="3" s="1"/>
  <c r="BM10" i="3" s="1"/>
  <c r="BM11" i="3" s="1"/>
  <c r="BM12" i="3" s="1"/>
  <c r="BM13" i="3" s="1"/>
  <c r="BM14" i="3" s="1"/>
  <c r="BM15" i="3" s="1"/>
  <c r="BM16" i="3" s="1"/>
  <c r="BM17" i="3" s="1"/>
  <c r="BM18" i="3" s="1"/>
  <c r="BM19" i="3" s="1"/>
  <c r="BM20" i="3" s="1"/>
  <c r="BM21" i="3" s="1"/>
  <c r="BM22" i="3" s="1"/>
  <c r="BM23" i="3" s="1"/>
  <c r="BM24" i="3" s="1"/>
  <c r="BM25" i="3" s="1"/>
  <c r="BM26" i="3" s="1"/>
  <c r="BM27" i="3" s="1"/>
  <c r="BM28" i="3" s="1"/>
  <c r="BM29" i="3" s="1"/>
  <c r="BM30" i="3" s="1"/>
  <c r="BM31" i="3" s="1"/>
  <c r="BM32" i="3" s="1"/>
  <c r="BM33" i="3" s="1"/>
  <c r="BZ2" i="3" s="1"/>
  <c r="BZ3" i="3" s="1"/>
  <c r="BZ4" i="3" s="1"/>
  <c r="BZ5" i="3" s="1"/>
  <c r="BZ6" i="3" s="1"/>
  <c r="BZ7" i="3" s="1"/>
  <c r="BZ8" i="3" s="1"/>
  <c r="BZ9" i="3" s="1"/>
  <c r="BZ10" i="3" s="1"/>
  <c r="BZ11" i="3" s="1"/>
  <c r="BZ12" i="3" s="1"/>
  <c r="BZ13" i="3" s="1"/>
  <c r="BZ14" i="3" s="1"/>
  <c r="BZ15" i="3" s="1"/>
  <c r="BZ16" i="3" s="1"/>
  <c r="BZ17" i="3" s="1"/>
  <c r="BZ18" i="3" s="1"/>
  <c r="BZ19" i="3" s="1"/>
  <c r="BZ20" i="3" s="1"/>
  <c r="BZ21" i="3" s="1"/>
  <c r="BZ22" i="3" s="1"/>
  <c r="BZ23" i="3" s="1"/>
  <c r="BZ24" i="3" s="1"/>
  <c r="BZ25" i="3" s="1"/>
  <c r="BZ26" i="3" s="1"/>
  <c r="BZ27" i="3" s="1"/>
  <c r="BZ28" i="3" s="1"/>
  <c r="BZ29" i="3" s="1"/>
  <c r="BZ30" i="3" s="1"/>
  <c r="BZ31" i="3" s="1"/>
  <c r="BZ32" i="3" s="1"/>
  <c r="BZ33" i="3" s="1"/>
  <c r="CM2" i="3" s="1"/>
  <c r="CM3" i="3" s="1"/>
  <c r="CM4" i="3" s="1"/>
  <c r="CM5" i="3" s="1"/>
  <c r="CM6" i="3" s="1"/>
  <c r="CM7" i="3" s="1"/>
  <c r="CM8" i="3" s="1"/>
  <c r="CM9" i="3" s="1"/>
  <c r="CM10" i="3" s="1"/>
  <c r="CM11" i="3" s="1"/>
  <c r="CM12" i="3" s="1"/>
  <c r="CM13" i="3" s="1"/>
  <c r="CM14" i="3" s="1"/>
  <c r="CM15" i="3" s="1"/>
  <c r="CM16" i="3" s="1"/>
  <c r="CM17" i="3" s="1"/>
  <c r="CM18" i="3" s="1"/>
  <c r="CM19" i="3" s="1"/>
  <c r="CM20" i="3" s="1"/>
  <c r="CM21" i="3" s="1"/>
  <c r="CM22" i="3" s="1"/>
  <c r="CM23" i="3" s="1"/>
  <c r="CM24" i="3" s="1"/>
  <c r="CM25" i="3" s="1"/>
  <c r="CM26" i="3" s="1"/>
  <c r="CM27" i="3" s="1"/>
  <c r="CM28" i="3" s="1"/>
  <c r="CM29" i="3" s="1"/>
  <c r="CM30" i="3" s="1"/>
  <c r="CM31" i="3" s="1"/>
  <c r="CM32" i="3" s="1"/>
  <c r="CM33" i="3" s="1"/>
  <c r="CZ2" i="3" s="1"/>
  <c r="CZ3" i="3" s="1"/>
  <c r="CZ4" i="3" s="1"/>
  <c r="CZ5" i="3" s="1"/>
  <c r="CZ6" i="3" s="1"/>
  <c r="CZ7" i="3" s="1"/>
  <c r="CZ8" i="3" s="1"/>
  <c r="CZ9" i="3" s="1"/>
  <c r="CZ10" i="3" s="1"/>
  <c r="CZ11" i="3" s="1"/>
  <c r="CZ12" i="3" s="1"/>
  <c r="CZ13" i="3" s="1"/>
  <c r="CZ14" i="3" s="1"/>
  <c r="CZ15" i="3" s="1"/>
  <c r="CZ16" i="3" s="1"/>
  <c r="CZ17" i="3" s="1"/>
  <c r="CZ18" i="3" s="1"/>
  <c r="CZ19" i="3" s="1"/>
  <c r="CZ20" i="3" s="1"/>
  <c r="CZ21" i="3" s="1"/>
  <c r="CZ22" i="3" s="1"/>
  <c r="CZ23" i="3" s="1"/>
  <c r="CZ24" i="3" s="1"/>
  <c r="CZ25" i="3" s="1"/>
  <c r="CZ26" i="3" s="1"/>
  <c r="CZ27" i="3" s="1"/>
  <c r="CZ28" i="3" s="1"/>
  <c r="CZ29" i="3" s="1"/>
  <c r="CZ30" i="3" s="1"/>
  <c r="CZ31" i="3" s="1"/>
  <c r="CZ32" i="3" s="1"/>
  <c r="CZ33" i="3" s="1"/>
  <c r="DM2" i="3" s="1"/>
  <c r="DM3" i="3" s="1"/>
  <c r="DM4" i="3" s="1"/>
  <c r="DM5" i="3" s="1"/>
  <c r="DM6" i="3" s="1"/>
  <c r="DM7" i="3" s="1"/>
  <c r="DM8" i="3" s="1"/>
  <c r="DM9" i="3" s="1"/>
  <c r="DM10" i="3" s="1"/>
  <c r="DM11" i="3" s="1"/>
  <c r="DM12" i="3" s="1"/>
  <c r="DM13" i="3" s="1"/>
  <c r="DM14" i="3" s="1"/>
  <c r="DM15" i="3" s="1"/>
  <c r="DM16" i="3" s="1"/>
  <c r="DM17" i="3" s="1"/>
  <c r="DM18" i="3" s="1"/>
  <c r="DM19" i="3" s="1"/>
  <c r="DM20" i="3" s="1"/>
  <c r="DM21" i="3" s="1"/>
  <c r="DM22" i="3" s="1"/>
  <c r="DM23" i="3" s="1"/>
  <c r="DM24" i="3" s="1"/>
  <c r="DM25" i="3" s="1"/>
  <c r="DM26" i="3" s="1"/>
  <c r="DM27" i="3" s="1"/>
  <c r="DM28" i="3" s="1"/>
  <c r="DM29" i="3" s="1"/>
  <c r="DM30" i="3" s="1"/>
  <c r="DM31" i="3" s="1"/>
  <c r="DM32" i="3" s="1"/>
  <c r="DM33" i="3" s="1"/>
  <c r="DZ2" i="3" s="1"/>
  <c r="DZ3" i="3" s="1"/>
  <c r="DZ4" i="3" s="1"/>
  <c r="DZ5" i="3" s="1"/>
  <c r="DZ6" i="3" s="1"/>
  <c r="DZ7" i="3" s="1"/>
  <c r="DZ8" i="3" s="1"/>
  <c r="DZ9" i="3" s="1"/>
  <c r="DZ10" i="3" s="1"/>
  <c r="DZ11" i="3" s="1"/>
  <c r="DZ12" i="3" s="1"/>
  <c r="DZ13" i="3" s="1"/>
  <c r="DZ14" i="3" s="1"/>
  <c r="DZ15" i="3" s="1"/>
  <c r="DZ16" i="3" s="1"/>
  <c r="DZ17" i="3" s="1"/>
  <c r="DZ18" i="3" s="1"/>
  <c r="DZ19" i="3" s="1"/>
  <c r="DZ20" i="3" s="1"/>
  <c r="DZ21" i="3" s="1"/>
  <c r="DZ22" i="3" s="1"/>
  <c r="DZ23" i="3" s="1"/>
  <c r="DZ24" i="3" s="1"/>
  <c r="DZ25" i="3" s="1"/>
  <c r="DZ26" i="3" s="1"/>
  <c r="DZ27" i="3" s="1"/>
  <c r="DZ28" i="3" s="1"/>
  <c r="DZ29" i="3" s="1"/>
  <c r="DZ30" i="3" s="1"/>
  <c r="DZ31" i="3" s="1"/>
  <c r="DZ32" i="3" s="1"/>
  <c r="DZ33" i="3" s="1"/>
  <c r="EM2" i="3" s="1"/>
  <c r="EM3" i="3" s="1"/>
  <c r="EM4" i="3" s="1"/>
  <c r="EM5" i="3" s="1"/>
  <c r="EM6" i="3" s="1"/>
  <c r="EM7" i="3" s="1"/>
  <c r="EM8" i="3" s="1"/>
  <c r="EM9" i="3" s="1"/>
  <c r="EM10" i="3" s="1"/>
  <c r="EM11" i="3" s="1"/>
  <c r="EM12" i="3" s="1"/>
  <c r="EM13" i="3" s="1"/>
  <c r="EM14" i="3" s="1"/>
  <c r="EM15" i="3" s="1"/>
  <c r="EM16" i="3" s="1"/>
  <c r="EM17" i="3" s="1"/>
  <c r="EM18" i="3" s="1"/>
  <c r="EM19" i="3" s="1"/>
  <c r="EM20" i="3" s="1"/>
  <c r="EM21" i="3" s="1"/>
  <c r="EM22" i="3" s="1"/>
  <c r="EM23" i="3" s="1"/>
  <c r="EM24" i="3" s="1"/>
  <c r="EM25" i="3" s="1"/>
  <c r="EM26" i="3" s="1"/>
  <c r="EM27" i="3" s="1"/>
  <c r="EM28" i="3" s="1"/>
  <c r="EM29" i="3" s="1"/>
  <c r="EM30" i="3" s="1"/>
  <c r="EM31" i="3" s="1"/>
  <c r="EM32" i="3" s="1"/>
  <c r="EM33" i="3" s="1"/>
  <c r="EZ2" i="3" s="1"/>
  <c r="EZ3" i="3" s="1"/>
  <c r="EZ4" i="3" s="1"/>
  <c r="EZ5" i="3" s="1"/>
  <c r="EZ6" i="3" s="1"/>
  <c r="EZ7" i="3" s="1"/>
  <c r="EZ8" i="3" s="1"/>
  <c r="EZ9" i="3" s="1"/>
  <c r="EZ10" i="3" s="1"/>
  <c r="EZ11" i="3" s="1"/>
  <c r="EZ12" i="3" s="1"/>
  <c r="EZ13" i="3" s="1"/>
  <c r="EZ14" i="3" s="1"/>
  <c r="EZ15" i="3" s="1"/>
  <c r="EZ16" i="3" s="1"/>
  <c r="EZ17" i="3" s="1"/>
  <c r="EZ18" i="3" s="1"/>
  <c r="EZ19" i="3" s="1"/>
  <c r="EZ20" i="3" s="1"/>
  <c r="EZ21" i="3" s="1"/>
  <c r="EZ22" i="3" s="1"/>
  <c r="EZ23" i="3" s="1"/>
  <c r="EZ24" i="3" s="1"/>
  <c r="EZ25" i="3" s="1"/>
  <c r="EZ26" i="3" s="1"/>
  <c r="EZ27" i="3" s="1"/>
  <c r="EZ28" i="3" s="1"/>
  <c r="EZ29" i="3" s="1"/>
  <c r="EZ30" i="3" s="1"/>
  <c r="EZ31" i="3" s="1"/>
  <c r="EZ32" i="3" s="1"/>
  <c r="EZ33" i="3" s="1"/>
  <c r="BU41" i="3"/>
  <c r="DS41" i="3"/>
  <c r="Y35" i="3"/>
  <c r="BL37" i="3"/>
  <c r="L34" i="3"/>
  <c r="L40" i="3" s="1"/>
  <c r="BJ41" i="3"/>
  <c r="BS41" i="3"/>
  <c r="CW41" i="3"/>
  <c r="CF41" i="3"/>
  <c r="DJ41" i="3"/>
  <c r="DW41" i="3"/>
  <c r="S41" i="3"/>
  <c r="BD41" i="3"/>
  <c r="BL38" i="3"/>
  <c r="L35" i="3"/>
  <c r="AQ38" i="3"/>
  <c r="AY37" i="3"/>
  <c r="BL36" i="3"/>
  <c r="BL39" i="3"/>
  <c r="BL35" i="3"/>
  <c r="BL34" i="3"/>
  <c r="BL40" i="3" s="1"/>
  <c r="CQ38" i="3"/>
  <c r="CY37" i="3"/>
  <c r="DY34" i="3"/>
  <c r="DY40" i="3" s="1"/>
  <c r="L39" i="3"/>
  <c r="J41" i="3"/>
  <c r="BW41" i="3"/>
  <c r="H41" i="3"/>
  <c r="BQ38" i="3"/>
  <c r="BY37" i="3"/>
  <c r="DL37" i="3"/>
  <c r="DD38" i="3"/>
  <c r="AW41" i="3"/>
  <c r="L38" i="3"/>
  <c r="F41" i="3"/>
  <c r="DQ38" i="3"/>
  <c r="DY37" i="3"/>
  <c r="CL39" i="3"/>
  <c r="CL35" i="3"/>
  <c r="CL36" i="3"/>
  <c r="CL34" i="3"/>
  <c r="CL40" i="3" s="1"/>
  <c r="W41" i="3"/>
  <c r="DY36" i="3"/>
  <c r="CY34" i="3"/>
  <c r="CY40" i="3" s="1"/>
  <c r="ED41" i="3"/>
  <c r="EL38" i="3"/>
  <c r="EL41" i="3" s="1"/>
  <c r="CJ41" i="3"/>
  <c r="AY39" i="3"/>
  <c r="AY35" i="3"/>
  <c r="AY36" i="3"/>
  <c r="AY34" i="3"/>
  <c r="AY40" i="3" s="1"/>
  <c r="BL41" i="3" l="1"/>
  <c r="L41" i="3"/>
  <c r="CL38" i="3"/>
  <c r="CL41" i="3" s="1"/>
  <c r="CD41" i="3"/>
  <c r="DL38" i="3"/>
  <c r="DL41" i="3" s="1"/>
  <c r="DD41" i="3"/>
  <c r="DQ41" i="3"/>
  <c r="DY38" i="3"/>
  <c r="DY41" i="3" s="1"/>
  <c r="AQ41" i="3"/>
  <c r="AY38" i="3"/>
  <c r="AY41" i="3" s="1"/>
  <c r="Q41" i="3"/>
  <c r="Y38" i="3"/>
  <c r="Y41" i="3" s="1"/>
  <c r="BQ41" i="3"/>
  <c r="BY38" i="3"/>
  <c r="BY41" i="3" s="1"/>
  <c r="CY38" i="3"/>
  <c r="CY41" i="3" s="1"/>
  <c r="CQ41" i="3"/>
  <c r="AL38" i="3"/>
  <c r="AL41" i="3" s="1"/>
  <c r="AD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AA1" authorId="0" shapeId="0" xr:uid="{00000000-0006-0000-0000-000001000000}">
      <text>
        <r>
          <rPr>
            <b/>
            <sz val="9"/>
            <color indexed="81"/>
            <rFont val="Tahoma"/>
            <family val="2"/>
          </rPr>
          <t>Fernando:</t>
        </r>
        <r>
          <rPr>
            <sz val="9"/>
            <color indexed="81"/>
            <rFont val="Tahoma"/>
            <family val="2"/>
          </rPr>
          <t xml:space="preserve">
L,M y V a 0,01
Después del 23 a 0,01 todos
X, J a 0,02 del 1-23</t>
        </r>
      </text>
    </comment>
    <comment ref="DA1" authorId="0" shapeId="0" xr:uid="{00000000-0006-0000-0000-000002000000}">
      <text>
        <r>
          <rPr>
            <b/>
            <sz val="9"/>
            <color indexed="81"/>
            <rFont val="Tahoma"/>
            <family val="2"/>
          </rPr>
          <t>Fernando:</t>
        </r>
        <r>
          <rPr>
            <sz val="9"/>
            <color indexed="81"/>
            <rFont val="Tahoma"/>
            <family val="2"/>
          </rPr>
          <t xml:space="preserve">
Primer mes con la estrategia de Hapar+Nube 5m con los cuatro pares.
</t>
        </r>
      </text>
    </comment>
    <comment ref="EB6" authorId="0" shapeId="0" xr:uid="{00000000-0006-0000-0000-000003000000}">
      <text>
        <r>
          <rPr>
            <b/>
            <sz val="9"/>
            <color indexed="81"/>
            <rFont val="Tahoma"/>
            <family val="2"/>
          </rPr>
          <t>Fernando:</t>
        </r>
        <r>
          <rPr>
            <sz val="9"/>
            <color indexed="81"/>
            <rFont val="Tahoma"/>
            <family val="2"/>
          </rPr>
          <t xml:space="preserve">
CAMBIO HORARIO INVIERNO
14,30-17,00</t>
        </r>
      </text>
    </comment>
    <comment ref="AB11" authorId="0" shapeId="0" xr:uid="{00000000-0006-0000-0000-000004000000}">
      <text>
        <r>
          <rPr>
            <b/>
            <sz val="9"/>
            <color indexed="81"/>
            <rFont val="Tahoma"/>
            <family val="2"/>
          </rPr>
          <t>Fernando:</t>
        </r>
        <r>
          <rPr>
            <sz val="9"/>
            <color indexed="81"/>
            <rFont val="Tahoma"/>
            <family val="2"/>
          </rPr>
          <t xml:space="preserve">
CAMBIO DE HORA</t>
        </r>
      </text>
    </comment>
    <comment ref="BP22" authorId="0" shapeId="0" xr:uid="{00000000-0006-0000-0000-000005000000}">
      <text>
        <r>
          <rPr>
            <b/>
            <sz val="9"/>
            <color indexed="81"/>
            <rFont val="Tahoma"/>
            <family val="2"/>
          </rPr>
          <t>Fernando:</t>
        </r>
        <r>
          <rPr>
            <sz val="9"/>
            <color indexed="81"/>
            <rFont val="Tahoma"/>
            <family val="2"/>
          </rPr>
          <t xml:space="preserve">
W</t>
        </r>
      </text>
    </comment>
    <comment ref="AN36" authorId="0" shapeId="0" xr:uid="{00000000-0006-0000-0000-000006000000}">
      <text>
        <r>
          <rPr>
            <b/>
            <sz val="9"/>
            <color indexed="81"/>
            <rFont val="Tahoma"/>
            <family val="2"/>
          </rPr>
          <t>Fernando:</t>
        </r>
        <r>
          <rPr>
            <sz val="9"/>
            <color indexed="81"/>
            <rFont val="Tahoma"/>
            <family val="2"/>
          </rPr>
          <t xml:space="preserve">
NO LUNES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CU5" authorId="0" shapeId="0" xr:uid="{00000000-0006-0000-0100-000001000000}">
      <text>
        <r>
          <rPr>
            <b/>
            <sz val="9"/>
            <color indexed="81"/>
            <rFont val="Tahoma"/>
            <family val="2"/>
          </rPr>
          <t>Fernando:</t>
        </r>
        <r>
          <rPr>
            <sz val="9"/>
            <color indexed="81"/>
            <rFont val="Tahoma"/>
            <family val="2"/>
          </rPr>
          <t xml:space="preserve">
Esta semana no tomé en real ninguna entrada del gbpusd.
</t>
        </r>
      </text>
    </comment>
    <comment ref="DO7" authorId="0" shapeId="0" xr:uid="{00000000-0006-0000-0100-000002000000}">
      <text>
        <r>
          <rPr>
            <b/>
            <sz val="9"/>
            <color indexed="81"/>
            <rFont val="Tahoma"/>
            <family val="2"/>
          </rPr>
          <t>Fernando:</t>
        </r>
        <r>
          <rPr>
            <sz val="9"/>
            <color indexed="81"/>
            <rFont val="Tahoma"/>
            <family val="2"/>
          </rPr>
          <t xml:space="preserve">
Estrategia de Nube y Media 200. Todo a favor y marcando S/R</t>
        </r>
      </text>
    </comment>
    <comment ref="DP8" authorId="0" shapeId="0" xr:uid="{00000000-0006-0000-0100-000003000000}">
      <text>
        <r>
          <rPr>
            <b/>
            <sz val="9"/>
            <color indexed="81"/>
            <rFont val="Tahoma"/>
            <family val="2"/>
          </rPr>
          <t>Fernando:</t>
        </r>
        <r>
          <rPr>
            <sz val="9"/>
            <color indexed="81"/>
            <rFont val="Tahoma"/>
            <family val="2"/>
          </rPr>
          <t xml:space="preserve">
Me despisté y entré tarde.</t>
        </r>
      </text>
    </comment>
    <comment ref="DT9" authorId="0" shapeId="0" xr:uid="{00000000-0006-0000-0100-000004000000}">
      <text>
        <r>
          <rPr>
            <b/>
            <sz val="9"/>
            <color indexed="81"/>
            <rFont val="Tahoma"/>
            <family val="2"/>
          </rPr>
          <t>Fernando:</t>
        </r>
        <r>
          <rPr>
            <sz val="9"/>
            <color indexed="81"/>
            <rFont val="Tahoma"/>
            <family val="2"/>
          </rPr>
          <t xml:space="preserve">
Hice una entrada por la mañana que fue perdedora.</t>
        </r>
      </text>
    </comment>
    <comment ref="AB11" authorId="0" shapeId="0" xr:uid="{00000000-0006-0000-0100-000005000000}">
      <text>
        <r>
          <rPr>
            <b/>
            <sz val="9"/>
            <color indexed="81"/>
            <rFont val="Tahoma"/>
            <family val="2"/>
          </rPr>
          <t>Fernando:</t>
        </r>
        <r>
          <rPr>
            <sz val="9"/>
            <color indexed="81"/>
            <rFont val="Tahoma"/>
            <family val="2"/>
          </rPr>
          <t xml:space="preserve">
CAMBIO DE HORARIO DE VERANO
13,30-16,00</t>
        </r>
      </text>
    </comment>
    <comment ref="CW12" authorId="0" shapeId="0" xr:uid="{00000000-0006-0000-0100-000006000000}">
      <text>
        <r>
          <rPr>
            <b/>
            <sz val="9"/>
            <color indexed="81"/>
            <rFont val="Tahoma"/>
            <family val="2"/>
          </rPr>
          <t>Fernando:</t>
        </r>
        <r>
          <rPr>
            <sz val="9"/>
            <color indexed="81"/>
            <rFont val="Tahoma"/>
            <family val="2"/>
          </rPr>
          <t xml:space="preserve">
No ajusté la entrada. Me tomó lejos.</t>
        </r>
      </text>
    </comment>
    <comment ref="AO15" authorId="0" shapeId="0" xr:uid="{00000000-0006-0000-0100-000007000000}">
      <text>
        <r>
          <rPr>
            <b/>
            <sz val="9"/>
            <color indexed="81"/>
            <rFont val="Tahoma"/>
            <family val="2"/>
          </rPr>
          <t>Fernando:</t>
        </r>
        <r>
          <rPr>
            <sz val="9"/>
            <color indexed="81"/>
            <rFont val="Tahoma"/>
            <family val="2"/>
          </rPr>
          <t xml:space="preserve">
¿Cómo sería el resultado al 1:1?</t>
        </r>
      </text>
    </comment>
    <comment ref="CW15" authorId="0" shapeId="0" xr:uid="{00000000-0006-0000-0100-000008000000}">
      <text>
        <r>
          <rPr>
            <b/>
            <sz val="9"/>
            <color indexed="81"/>
            <rFont val="Tahoma"/>
            <family val="2"/>
          </rPr>
          <t>Fernando:</t>
        </r>
        <r>
          <rPr>
            <sz val="9"/>
            <color indexed="81"/>
            <rFont val="Tahoma"/>
            <family val="2"/>
          </rPr>
          <t xml:space="preserve">
Puse BE. Salí en +1.</t>
        </r>
      </text>
    </comment>
    <comment ref="DB30" authorId="0" shapeId="0" xr:uid="{00000000-0006-0000-0100-000009000000}">
      <text>
        <r>
          <rPr>
            <b/>
            <sz val="9"/>
            <color indexed="81"/>
            <rFont val="Tahoma"/>
            <family val="2"/>
          </rPr>
          <t>Fernando:</t>
        </r>
        <r>
          <rPr>
            <sz val="9"/>
            <color indexed="81"/>
            <rFont val="Tahoma"/>
            <family val="2"/>
          </rPr>
          <t xml:space="preserve">
En real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CU5" authorId="0" shapeId="0" xr:uid="{00000000-0006-0000-0200-000001000000}">
      <text>
        <r>
          <rPr>
            <b/>
            <sz val="9"/>
            <color indexed="81"/>
            <rFont val="Tahoma"/>
            <family val="2"/>
          </rPr>
          <t>Fernando:</t>
        </r>
        <r>
          <rPr>
            <sz val="9"/>
            <color indexed="81"/>
            <rFont val="Tahoma"/>
            <family val="2"/>
          </rPr>
          <t xml:space="preserve">
Esta semana no tomé en real ninguna entrada del gbpusd.
</t>
        </r>
      </text>
    </comment>
    <comment ref="DO7" authorId="0" shapeId="0" xr:uid="{00000000-0006-0000-0200-000002000000}">
      <text>
        <r>
          <rPr>
            <b/>
            <sz val="9"/>
            <color indexed="81"/>
            <rFont val="Tahoma"/>
            <family val="2"/>
          </rPr>
          <t>Fernando:</t>
        </r>
        <r>
          <rPr>
            <sz val="9"/>
            <color indexed="81"/>
            <rFont val="Tahoma"/>
            <family val="2"/>
          </rPr>
          <t xml:space="preserve">
Estrategia de Nube y Media 200. Todo a favor y marcando S/R</t>
        </r>
      </text>
    </comment>
    <comment ref="DP8" authorId="0" shapeId="0" xr:uid="{00000000-0006-0000-0200-000003000000}">
      <text>
        <r>
          <rPr>
            <b/>
            <sz val="9"/>
            <color indexed="81"/>
            <rFont val="Tahoma"/>
            <family val="2"/>
          </rPr>
          <t>Fernando:</t>
        </r>
        <r>
          <rPr>
            <sz val="9"/>
            <color indexed="81"/>
            <rFont val="Tahoma"/>
            <family val="2"/>
          </rPr>
          <t xml:space="preserve">
Me despisté y entré tarde.</t>
        </r>
      </text>
    </comment>
    <comment ref="DT9" authorId="0" shapeId="0" xr:uid="{00000000-0006-0000-0200-000004000000}">
      <text>
        <r>
          <rPr>
            <b/>
            <sz val="9"/>
            <color indexed="81"/>
            <rFont val="Tahoma"/>
            <family val="2"/>
          </rPr>
          <t>Fernando:</t>
        </r>
        <r>
          <rPr>
            <sz val="9"/>
            <color indexed="81"/>
            <rFont val="Tahoma"/>
            <family val="2"/>
          </rPr>
          <t xml:space="preserve">
Hice una entrada por la mañana que fue perdedora.</t>
        </r>
      </text>
    </comment>
    <comment ref="AB11" authorId="0" shapeId="0" xr:uid="{00000000-0006-0000-0200-000005000000}">
      <text>
        <r>
          <rPr>
            <b/>
            <sz val="9"/>
            <color indexed="81"/>
            <rFont val="Tahoma"/>
            <family val="2"/>
          </rPr>
          <t>Fernando:</t>
        </r>
        <r>
          <rPr>
            <sz val="9"/>
            <color indexed="81"/>
            <rFont val="Tahoma"/>
            <family val="2"/>
          </rPr>
          <t xml:space="preserve">
CAMBIO DE HORARIO DE VERANO
13,30-16,00</t>
        </r>
      </text>
    </comment>
    <comment ref="CW12" authorId="0" shapeId="0" xr:uid="{00000000-0006-0000-0200-000006000000}">
      <text>
        <r>
          <rPr>
            <b/>
            <sz val="9"/>
            <color indexed="81"/>
            <rFont val="Tahoma"/>
            <family val="2"/>
          </rPr>
          <t>Fernando:</t>
        </r>
        <r>
          <rPr>
            <sz val="9"/>
            <color indexed="81"/>
            <rFont val="Tahoma"/>
            <family val="2"/>
          </rPr>
          <t xml:space="preserve">
No ajusté la entrada. Me tomó lejos.</t>
        </r>
      </text>
    </comment>
    <comment ref="AO15" authorId="0" shapeId="0" xr:uid="{00000000-0006-0000-0200-000007000000}">
      <text>
        <r>
          <rPr>
            <b/>
            <sz val="9"/>
            <color indexed="81"/>
            <rFont val="Tahoma"/>
            <family val="2"/>
          </rPr>
          <t>Fernando:</t>
        </r>
        <r>
          <rPr>
            <sz val="9"/>
            <color indexed="81"/>
            <rFont val="Tahoma"/>
            <family val="2"/>
          </rPr>
          <t xml:space="preserve">
¿Cómo sería el resultado al 1:1?</t>
        </r>
      </text>
    </comment>
    <comment ref="CW15" authorId="0" shapeId="0" xr:uid="{00000000-0006-0000-0200-000008000000}">
      <text>
        <r>
          <rPr>
            <b/>
            <sz val="9"/>
            <color indexed="81"/>
            <rFont val="Tahoma"/>
            <family val="2"/>
          </rPr>
          <t>Fernando:</t>
        </r>
        <r>
          <rPr>
            <sz val="9"/>
            <color indexed="81"/>
            <rFont val="Tahoma"/>
            <family val="2"/>
          </rPr>
          <t xml:space="preserve">
Puse BE. Salí en +1.</t>
        </r>
      </text>
    </comment>
    <comment ref="DB30" authorId="0" shapeId="0" xr:uid="{00000000-0006-0000-0200-000009000000}">
      <text>
        <r>
          <rPr>
            <b/>
            <sz val="9"/>
            <color indexed="81"/>
            <rFont val="Tahoma"/>
            <family val="2"/>
          </rPr>
          <t>Fernando:</t>
        </r>
        <r>
          <rPr>
            <sz val="9"/>
            <color indexed="81"/>
            <rFont val="Tahoma"/>
            <family val="2"/>
          </rPr>
          <t xml:space="preserve">
En real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AB12" authorId="0" shapeId="0" xr:uid="{00000000-0006-0000-0300-000001000000}">
      <text>
        <r>
          <rPr>
            <b/>
            <sz val="9"/>
            <color indexed="81"/>
            <rFont val="Tahoma"/>
            <family val="2"/>
          </rPr>
          <t>Fernando:</t>
        </r>
        <r>
          <rPr>
            <sz val="9"/>
            <color indexed="81"/>
            <rFont val="Tahoma"/>
            <family val="2"/>
          </rPr>
          <t xml:space="preserve">
cambio de hora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CU5" authorId="0" shapeId="0" xr:uid="{00000000-0006-0000-0400-000001000000}">
      <text>
        <r>
          <rPr>
            <b/>
            <sz val="9"/>
            <color indexed="81"/>
            <rFont val="Tahoma"/>
            <family val="2"/>
          </rPr>
          <t>Fernando:</t>
        </r>
        <r>
          <rPr>
            <sz val="9"/>
            <color indexed="81"/>
            <rFont val="Tahoma"/>
            <family val="2"/>
          </rPr>
          <t xml:space="preserve">
Esta semana no tomé en real ninguna entrada del gbpusd.
</t>
        </r>
      </text>
    </comment>
    <comment ref="DO7" authorId="0" shapeId="0" xr:uid="{00000000-0006-0000-0400-000002000000}">
      <text>
        <r>
          <rPr>
            <b/>
            <sz val="9"/>
            <color indexed="81"/>
            <rFont val="Tahoma"/>
            <family val="2"/>
          </rPr>
          <t>Fernando:</t>
        </r>
        <r>
          <rPr>
            <sz val="9"/>
            <color indexed="81"/>
            <rFont val="Tahoma"/>
            <family val="2"/>
          </rPr>
          <t xml:space="preserve">
Estrategia de Nube y Media 200. Todo a favor y marcando S/R</t>
        </r>
      </text>
    </comment>
    <comment ref="DP8" authorId="0" shapeId="0" xr:uid="{00000000-0006-0000-0400-000003000000}">
      <text>
        <r>
          <rPr>
            <b/>
            <sz val="9"/>
            <color indexed="81"/>
            <rFont val="Tahoma"/>
            <family val="2"/>
          </rPr>
          <t>Fernando:</t>
        </r>
        <r>
          <rPr>
            <sz val="9"/>
            <color indexed="81"/>
            <rFont val="Tahoma"/>
            <family val="2"/>
          </rPr>
          <t xml:space="preserve">
Me despisté y entré tarde.</t>
        </r>
      </text>
    </comment>
    <comment ref="DT9" authorId="0" shapeId="0" xr:uid="{00000000-0006-0000-0400-000004000000}">
      <text>
        <r>
          <rPr>
            <b/>
            <sz val="9"/>
            <color indexed="81"/>
            <rFont val="Tahoma"/>
            <family val="2"/>
          </rPr>
          <t>Fernando:</t>
        </r>
        <r>
          <rPr>
            <sz val="9"/>
            <color indexed="81"/>
            <rFont val="Tahoma"/>
            <family val="2"/>
          </rPr>
          <t xml:space="preserve">
Hice una entrada por la mañana que fue perdedora.</t>
        </r>
      </text>
    </comment>
    <comment ref="AB11" authorId="0" shapeId="0" xr:uid="{00000000-0006-0000-0400-000005000000}">
      <text>
        <r>
          <rPr>
            <b/>
            <sz val="9"/>
            <color indexed="81"/>
            <rFont val="Tahoma"/>
            <family val="2"/>
          </rPr>
          <t>Fernando:</t>
        </r>
        <r>
          <rPr>
            <sz val="9"/>
            <color indexed="81"/>
            <rFont val="Tahoma"/>
            <family val="2"/>
          </rPr>
          <t xml:space="preserve">
CAMBIO DE HORARIO DE VERANO
13,30-16,00</t>
        </r>
      </text>
    </comment>
    <comment ref="CW12" authorId="0" shapeId="0" xr:uid="{00000000-0006-0000-0400-000006000000}">
      <text>
        <r>
          <rPr>
            <b/>
            <sz val="9"/>
            <color indexed="81"/>
            <rFont val="Tahoma"/>
            <family val="2"/>
          </rPr>
          <t>Fernando:</t>
        </r>
        <r>
          <rPr>
            <sz val="9"/>
            <color indexed="81"/>
            <rFont val="Tahoma"/>
            <family val="2"/>
          </rPr>
          <t xml:space="preserve">
No ajusté la entrada. Me tomó lejos.</t>
        </r>
      </text>
    </comment>
    <comment ref="AO15" authorId="0" shapeId="0" xr:uid="{00000000-0006-0000-0400-000007000000}">
      <text>
        <r>
          <rPr>
            <b/>
            <sz val="9"/>
            <color indexed="81"/>
            <rFont val="Tahoma"/>
            <family val="2"/>
          </rPr>
          <t>Fernando:</t>
        </r>
        <r>
          <rPr>
            <sz val="9"/>
            <color indexed="81"/>
            <rFont val="Tahoma"/>
            <family val="2"/>
          </rPr>
          <t xml:space="preserve">
¿Cómo sería el resultado al 1:1?</t>
        </r>
      </text>
    </comment>
    <comment ref="CW15" authorId="0" shapeId="0" xr:uid="{00000000-0006-0000-0400-000008000000}">
      <text>
        <r>
          <rPr>
            <b/>
            <sz val="9"/>
            <color indexed="81"/>
            <rFont val="Tahoma"/>
            <family val="2"/>
          </rPr>
          <t>Fernando:</t>
        </r>
        <r>
          <rPr>
            <sz val="9"/>
            <color indexed="81"/>
            <rFont val="Tahoma"/>
            <family val="2"/>
          </rPr>
          <t xml:space="preserve">
Puse BE. Salí en +1.</t>
        </r>
      </text>
    </comment>
    <comment ref="DB30" authorId="0" shapeId="0" xr:uid="{00000000-0006-0000-0400-000009000000}">
      <text>
        <r>
          <rPr>
            <b/>
            <sz val="9"/>
            <color indexed="81"/>
            <rFont val="Tahoma"/>
            <family val="2"/>
          </rPr>
          <t>Fernando:</t>
        </r>
        <r>
          <rPr>
            <sz val="9"/>
            <color indexed="81"/>
            <rFont val="Tahoma"/>
            <family val="2"/>
          </rPr>
          <t xml:space="preserve">
En real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K1" authorId="0" shapeId="0" xr:uid="{00000000-0006-0000-0500-000001000000}">
      <text>
        <r>
          <rPr>
            <b/>
            <sz val="9"/>
            <color indexed="81"/>
            <rFont val="Tahoma"/>
            <family val="2"/>
          </rPr>
          <t>Fernando:</t>
        </r>
        <r>
          <rPr>
            <sz val="9"/>
            <color indexed="81"/>
            <rFont val="Tahoma"/>
            <family val="2"/>
          </rPr>
          <t xml:space="preserve">
EN 1 MINUTO, ENTRAMOS EN EL PRIMER CAMBIO DEL SAR 0,002 Y HACEMOS TRAILING STOP. UNA SOLA ENTRADA AL DÍA. 
COMO EL USDCAD  HACE MUCHOS GIROS, NO TENEMOS EN CUENTA LAS MEDIAS. QUEREMOS APROVECHAR LOS GIROS DEL USDCAD PARA DIVERSIFICAR LA ESTRATEGIA DE CRUCE, CON UNA ESTRATEGIA QUE NO SEA TENDENCIAL, SINO DE GIROS, PARA COMPENSAR LAS MALAS RACHAS TENDENCIALES.</t>
        </r>
      </text>
    </comment>
    <comment ref="AF12" authorId="0" shapeId="0" xr:uid="{00000000-0006-0000-0500-000002000000}">
      <text>
        <r>
          <rPr>
            <b/>
            <sz val="9"/>
            <color indexed="81"/>
            <rFont val="Tahoma"/>
            <family val="2"/>
          </rPr>
          <t>Fernando:</t>
        </r>
        <r>
          <rPr>
            <sz val="9"/>
            <color indexed="81"/>
            <rFont val="Tahoma"/>
            <family val="2"/>
          </rPr>
          <t xml:space="preserve">
cambio de hora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Fernando</author>
  </authors>
  <commentList>
    <comment ref="DI5" authorId="0" shapeId="0" xr:uid="{00000000-0006-0000-0600-000001000000}">
      <text>
        <r>
          <rPr>
            <b/>
            <sz val="9"/>
            <color indexed="81"/>
            <rFont val="Tahoma"/>
            <family val="2"/>
          </rPr>
          <t>Fernando:</t>
        </r>
        <r>
          <rPr>
            <sz val="9"/>
            <color indexed="81"/>
            <rFont val="Tahoma"/>
            <family val="2"/>
          </rPr>
          <t xml:space="preserve">
Esta semana no tomé en real ninguna entrada del gbpusd.
</t>
        </r>
      </text>
    </comment>
    <comment ref="EG7" authorId="0" shapeId="0" xr:uid="{00000000-0006-0000-0600-000002000000}">
      <text>
        <r>
          <rPr>
            <b/>
            <sz val="9"/>
            <color indexed="81"/>
            <rFont val="Tahoma"/>
            <family val="2"/>
          </rPr>
          <t>Fernando:</t>
        </r>
        <r>
          <rPr>
            <sz val="9"/>
            <color indexed="81"/>
            <rFont val="Tahoma"/>
            <family val="2"/>
          </rPr>
          <t xml:space="preserve">
Estrategia de Nube y Media 200. Todo a favor y marcando S/R</t>
        </r>
      </text>
    </comment>
    <comment ref="EH8" authorId="0" shapeId="0" xr:uid="{00000000-0006-0000-0600-000003000000}">
      <text>
        <r>
          <rPr>
            <b/>
            <sz val="9"/>
            <color indexed="81"/>
            <rFont val="Tahoma"/>
            <family val="2"/>
          </rPr>
          <t>Fernando:</t>
        </r>
        <r>
          <rPr>
            <sz val="9"/>
            <color indexed="81"/>
            <rFont val="Tahoma"/>
            <family val="2"/>
          </rPr>
          <t xml:space="preserve">
Me despisté y entré tarde.</t>
        </r>
      </text>
    </comment>
    <comment ref="EP8" authorId="0" shapeId="0" xr:uid="{00000000-0006-0000-0600-000004000000}">
      <text>
        <r>
          <rPr>
            <b/>
            <sz val="9"/>
            <color indexed="81"/>
            <rFont val="Tahoma"/>
            <family val="2"/>
          </rPr>
          <t>Fernando:</t>
        </r>
        <r>
          <rPr>
            <sz val="9"/>
            <color indexed="81"/>
            <rFont val="Tahoma"/>
            <family val="2"/>
          </rPr>
          <t xml:space="preserve">
Me despisté y entré tarde.</t>
        </r>
      </text>
    </comment>
    <comment ref="EL9" authorId="0" shapeId="0" xr:uid="{00000000-0006-0000-0600-000005000000}">
      <text>
        <r>
          <rPr>
            <b/>
            <sz val="9"/>
            <color indexed="81"/>
            <rFont val="Tahoma"/>
            <family val="2"/>
          </rPr>
          <t>Fernando:</t>
        </r>
        <r>
          <rPr>
            <sz val="9"/>
            <color indexed="81"/>
            <rFont val="Tahoma"/>
            <family val="2"/>
          </rPr>
          <t xml:space="preserve">
Hice una entrada por la mañana que fue perdedora.</t>
        </r>
      </text>
    </comment>
    <comment ref="AF11" authorId="0" shapeId="0" xr:uid="{00000000-0006-0000-0600-000006000000}">
      <text>
        <r>
          <rPr>
            <b/>
            <sz val="9"/>
            <color indexed="81"/>
            <rFont val="Tahoma"/>
            <family val="2"/>
          </rPr>
          <t>Fernando:</t>
        </r>
        <r>
          <rPr>
            <sz val="9"/>
            <color indexed="81"/>
            <rFont val="Tahoma"/>
            <family val="2"/>
          </rPr>
          <t xml:space="preserve">
CAMBIO DE HORARIO DE VERANO
13,30-16,00</t>
        </r>
      </text>
    </comment>
    <comment ref="DK12" authorId="0" shapeId="0" xr:uid="{00000000-0006-0000-0600-000007000000}">
      <text>
        <r>
          <rPr>
            <b/>
            <sz val="9"/>
            <color indexed="81"/>
            <rFont val="Tahoma"/>
            <family val="2"/>
          </rPr>
          <t>Fernando:</t>
        </r>
        <r>
          <rPr>
            <sz val="9"/>
            <color indexed="81"/>
            <rFont val="Tahoma"/>
            <family val="2"/>
          </rPr>
          <t xml:space="preserve">
No ajusté la entrada. Me tomó lejos.</t>
        </r>
      </text>
    </comment>
    <comment ref="DK15" authorId="0" shapeId="0" xr:uid="{00000000-0006-0000-0600-000008000000}">
      <text>
        <r>
          <rPr>
            <b/>
            <sz val="9"/>
            <color indexed="81"/>
            <rFont val="Tahoma"/>
            <family val="2"/>
          </rPr>
          <t>Fernando:</t>
        </r>
        <r>
          <rPr>
            <sz val="9"/>
            <color indexed="81"/>
            <rFont val="Tahoma"/>
            <family val="2"/>
          </rPr>
          <t xml:space="preserve">
Puse BE. Salí en +1.</t>
        </r>
      </text>
    </comment>
    <comment ref="DR30" authorId="0" shapeId="0" xr:uid="{00000000-0006-0000-0600-000009000000}">
      <text>
        <r>
          <rPr>
            <b/>
            <sz val="9"/>
            <color indexed="81"/>
            <rFont val="Tahoma"/>
            <family val="2"/>
          </rPr>
          <t>Fernando:</t>
        </r>
        <r>
          <rPr>
            <sz val="9"/>
            <color indexed="81"/>
            <rFont val="Tahoma"/>
            <family val="2"/>
          </rPr>
          <t xml:space="preserve">
En real</t>
        </r>
      </text>
    </comment>
  </commentList>
</comments>
</file>

<file path=xl/sharedStrings.xml><?xml version="1.0" encoding="utf-8"?>
<sst xmlns="http://schemas.openxmlformats.org/spreadsheetml/2006/main" count="5481" uniqueCount="62">
  <si>
    <t>ENERO 2020</t>
  </si>
  <si>
    <t>USDCAD</t>
  </si>
  <si>
    <t>AUDUSD</t>
  </si>
  <si>
    <t>GBPUSD</t>
  </si>
  <si>
    <t>USDJPY</t>
  </si>
  <si>
    <t>EURUSD</t>
  </si>
  <si>
    <t>TOTAL DIA</t>
  </si>
  <si>
    <t>ACUMULADO</t>
  </si>
  <si>
    <t>FEBRERO2020</t>
  </si>
  <si>
    <t>MARZO2020</t>
  </si>
  <si>
    <t>ABRIL2020</t>
  </si>
  <si>
    <t>MAYO 2020</t>
  </si>
  <si>
    <t>2020-JUNIO</t>
  </si>
  <si>
    <t>2020-JULIO</t>
  </si>
  <si>
    <t>BACKTESTING</t>
  </si>
  <si>
    <t>REAL</t>
  </si>
  <si>
    <t>PIPS</t>
  </si>
  <si>
    <t>€</t>
  </si>
  <si>
    <t>n</t>
  </si>
  <si>
    <t>N</t>
  </si>
  <si>
    <t>GM</t>
  </si>
  <si>
    <t>1sem</t>
  </si>
  <si>
    <t>PM</t>
  </si>
  <si>
    <t>2sem</t>
  </si>
  <si>
    <t>nº trades</t>
  </si>
  <si>
    <t>3sem</t>
  </si>
  <si>
    <t>% ganador</t>
  </si>
  <si>
    <t>4sem</t>
  </si>
  <si>
    <t>Ratio P/L</t>
  </si>
  <si>
    <t>5sem</t>
  </si>
  <si>
    <t>Rentabilidad</t>
  </si>
  <si>
    <t>rentabilidad</t>
  </si>
  <si>
    <t>EM</t>
  </si>
  <si>
    <t xml:space="preserve"> </t>
  </si>
  <si>
    <t>enero2019</t>
  </si>
  <si>
    <t>FEBRERO2019</t>
  </si>
  <si>
    <t>MARZO2019</t>
  </si>
  <si>
    <t>ABRIL2019</t>
  </si>
  <si>
    <t>MAYO 2019</t>
  </si>
  <si>
    <t>2019-JUNIO</t>
  </si>
  <si>
    <t>2019-AGOSTO</t>
  </si>
  <si>
    <t>LUNES</t>
  </si>
  <si>
    <t>AGO 2020</t>
  </si>
  <si>
    <t>DIC 2020</t>
  </si>
  <si>
    <t>NOV 2020</t>
  </si>
  <si>
    <t>OCT 2020</t>
  </si>
  <si>
    <t>SEP 2020</t>
  </si>
  <si>
    <t xml:space="preserve"> n</t>
  </si>
  <si>
    <t>ENERO 2019</t>
  </si>
  <si>
    <t>FEBRERO 2019</t>
  </si>
  <si>
    <t>MARZO 2019</t>
  </si>
  <si>
    <t>ABRIL 2019</t>
  </si>
  <si>
    <t>JUNIO 2019</t>
  </si>
  <si>
    <t>JULIO 2019</t>
  </si>
  <si>
    <t>AGOSTO 2019</t>
  </si>
  <si>
    <t>SEPTIEMBRE 2019</t>
  </si>
  <si>
    <t>OCTUBRE 2019</t>
  </si>
  <si>
    <t>NOVIEMBRE 2019</t>
  </si>
  <si>
    <t>DICIEMBRE 2019</t>
  </si>
  <si>
    <t>1MINCAD</t>
  </si>
  <si>
    <t>TOTAL</t>
  </si>
  <si>
    <t>CAD 1MIN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</si>
</sst>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0.0"/>
    <numFmt numFmtId="166" formatCode="0.0%"/>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20"/>
      <color theme="1"/>
      <name val="Calibri"/>
      <family val="2"/>
      <scheme val="minor"/>
    </font>
    <font>
      <b/>
      <sz val="9"/>
      <color indexed="81"/>
      <name val="Tahoma"/>
      <family val="2"/>
    </font>
    <font>
      <sz val="9"/>
      <color indexed="81"/>
      <name val="Tahoma"/>
      <family val="2"/>
    </font>
  </fonts>
  <fills count="21">
    <fill>
      <patternFill patternType="none"/>
    </fill>
    <fill>
      <patternFill patternType="gray125"/>
    </fill>
    <fill>
      <patternFill patternType="solid">
        <fgColor rgb="FF66FFFF"/>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2" tint="-0.24997711111789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FF"/>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32">
    <xf numFmtId="0" fontId="0" fillId="0" borderId="0" xfId="0"/>
    <xf numFmtId="9" fontId="0" fillId="2" borderId="0" xfId="2" applyFont="1" applyFill="1" applyBorder="1" applyAlignment="1"/>
    <xf numFmtId="2" fontId="0" fillId="0" borderId="0" xfId="0" applyNumberFormat="1" applyBorder="1" applyAlignment="1"/>
    <xf numFmtId="10" fontId="0" fillId="2" borderId="0" xfId="2" applyNumberFormat="1" applyFont="1" applyFill="1" applyBorder="1" applyAlignment="1"/>
    <xf numFmtId="0" fontId="0" fillId="0" borderId="0" xfId="0" applyFill="1" applyBorder="1" applyAlignment="1">
      <alignment horizontal="center"/>
    </xf>
    <xf numFmtId="2" fontId="0" fillId="0" borderId="0" xfId="0" applyNumberFormat="1" applyFill="1" applyBorder="1"/>
    <xf numFmtId="49" fontId="0" fillId="4" borderId="1" xfId="0" applyNumberFormat="1"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5" borderId="0" xfId="0" applyFill="1" applyBorder="1" applyAlignment="1">
      <alignment horizontal="center"/>
    </xf>
    <xf numFmtId="0" fontId="0" fillId="0" borderId="0" xfId="0" applyFill="1"/>
    <xf numFmtId="0" fontId="0" fillId="6" borderId="0" xfId="0" applyFill="1" applyBorder="1" applyAlignment="1">
      <alignment horizontal="center"/>
    </xf>
    <xf numFmtId="17" fontId="0" fillId="4" borderId="1" xfId="0" applyNumberFormat="1" applyFill="1" applyBorder="1" applyAlignment="1">
      <alignment horizontal="center"/>
    </xf>
    <xf numFmtId="0" fontId="0" fillId="4" borderId="1" xfId="0" applyFill="1" applyBorder="1" applyAlignment="1">
      <alignment horizontal="center"/>
    </xf>
    <xf numFmtId="0" fontId="0" fillId="7" borderId="0" xfId="0"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2" fontId="0" fillId="0" borderId="0" xfId="0" applyNumberFormat="1" applyFill="1"/>
    <xf numFmtId="0" fontId="0" fillId="6" borderId="0" xfId="0" applyFill="1"/>
    <xf numFmtId="2" fontId="0" fillId="6" borderId="0" xfId="0" applyNumberFormat="1" applyFill="1"/>
    <xf numFmtId="2" fontId="0" fillId="0" borderId="0" xfId="0" applyNumberFormat="1" applyFill="1" applyAlignment="1">
      <alignment horizontal="center"/>
    </xf>
    <xf numFmtId="0" fontId="0" fillId="0" borderId="1" xfId="0" applyFill="1" applyBorder="1" applyAlignment="1">
      <alignment horizontal="center"/>
    </xf>
    <xf numFmtId="0" fontId="3" fillId="8" borderId="1" xfId="0" applyFont="1" applyFill="1" applyBorder="1" applyAlignment="1">
      <alignment horizontal="center"/>
    </xf>
    <xf numFmtId="2" fontId="3" fillId="8" borderId="2" xfId="0" applyNumberFormat="1" applyFont="1" applyFill="1" applyBorder="1" applyAlignment="1">
      <alignment horizontal="center"/>
    </xf>
    <xf numFmtId="2" fontId="3" fillId="0" borderId="1" xfId="0" applyNumberFormat="1" applyFont="1" applyBorder="1" applyAlignment="1">
      <alignment horizontal="center"/>
    </xf>
    <xf numFmtId="2" fontId="3" fillId="0" borderId="2" xfId="0" applyNumberFormat="1" applyFont="1" applyBorder="1" applyAlignment="1">
      <alignment horizontal="center"/>
    </xf>
    <xf numFmtId="0" fontId="3" fillId="9" borderId="1" xfId="0" applyFont="1" applyFill="1" applyBorder="1" applyAlignment="1">
      <alignment horizontal="center"/>
    </xf>
    <xf numFmtId="2" fontId="3" fillId="9" borderId="2" xfId="0" applyNumberFormat="1" applyFont="1" applyFill="1" applyBorder="1" applyAlignment="1">
      <alignment horizontal="center"/>
    </xf>
    <xf numFmtId="0" fontId="3" fillId="0" borderId="1" xfId="0" applyFont="1" applyFill="1" applyBorder="1" applyAlignment="1">
      <alignment horizontal="center"/>
    </xf>
    <xf numFmtId="2" fontId="3" fillId="0" borderId="2" xfId="0" applyNumberFormat="1"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center"/>
    </xf>
    <xf numFmtId="2" fontId="3" fillId="3" borderId="2" xfId="0" applyNumberFormat="1" applyFont="1" applyFill="1" applyBorder="1" applyAlignment="1">
      <alignment horizontal="center"/>
    </xf>
    <xf numFmtId="2" fontId="0" fillId="0" borderId="1" xfId="0" applyNumberFormat="1" applyBorder="1" applyAlignment="1">
      <alignment horizontal="center"/>
    </xf>
    <xf numFmtId="2" fontId="0" fillId="0" borderId="2" xfId="0" applyNumberFormat="1" applyBorder="1" applyAlignment="1">
      <alignment horizontal="center"/>
    </xf>
    <xf numFmtId="165" fontId="0" fillId="0" borderId="0" xfId="0" applyNumberFormat="1"/>
    <xf numFmtId="1" fontId="0" fillId="9" borderId="1" xfId="0" applyNumberFormat="1" applyFill="1" applyBorder="1" applyAlignment="1">
      <alignment horizontal="center"/>
    </xf>
    <xf numFmtId="2" fontId="0" fillId="9" borderId="2" xfId="0" applyNumberFormat="1" applyFill="1" applyBorder="1" applyAlignment="1">
      <alignment horizontal="center"/>
    </xf>
    <xf numFmtId="165" fontId="0" fillId="0" borderId="0" xfId="0" applyNumberFormat="1" applyFill="1"/>
    <xf numFmtId="1" fontId="0" fillId="0" borderId="1" xfId="0" applyNumberFormat="1" applyBorder="1" applyAlignment="1">
      <alignment horizontal="center"/>
    </xf>
    <xf numFmtId="2" fontId="0" fillId="0" borderId="0" xfId="0" applyNumberFormat="1" applyFill="1" applyAlignment="1">
      <alignment horizontal="right"/>
    </xf>
    <xf numFmtId="0" fontId="0" fillId="10" borderId="1" xfId="0" applyFill="1" applyBorder="1" applyAlignment="1">
      <alignment horizontal="center"/>
    </xf>
    <xf numFmtId="0" fontId="0" fillId="11" borderId="1" xfId="0" applyFill="1" applyBorder="1" applyAlignment="1">
      <alignment horizontal="center"/>
    </xf>
    <xf numFmtId="1" fontId="0" fillId="0" borderId="1" xfId="0" applyNumberFormat="1" applyFill="1" applyBorder="1" applyAlignment="1">
      <alignment horizontal="center"/>
    </xf>
    <xf numFmtId="1" fontId="0" fillId="3" borderId="1" xfId="0" applyNumberFormat="1" applyFill="1" applyBorder="1" applyAlignment="1">
      <alignment horizontal="center"/>
    </xf>
    <xf numFmtId="2" fontId="0" fillId="3" borderId="2" xfId="0" applyNumberFormat="1" applyFill="1" applyBorder="1" applyAlignment="1">
      <alignment horizontal="center"/>
    </xf>
    <xf numFmtId="0" fontId="0" fillId="12" borderId="1" xfId="0" applyFill="1" applyBorder="1" applyAlignment="1">
      <alignment horizontal="center"/>
    </xf>
    <xf numFmtId="2" fontId="0" fillId="0" borderId="0" xfId="0" applyNumberFormat="1"/>
    <xf numFmtId="0" fontId="0" fillId="0" borderId="0" xfId="0" applyAlignment="1">
      <alignment horizontal="center"/>
    </xf>
    <xf numFmtId="0" fontId="0" fillId="0" borderId="3" xfId="0" applyBorder="1" applyAlignment="1">
      <alignment horizontal="center"/>
    </xf>
    <xf numFmtId="0" fontId="3" fillId="0" borderId="3" xfId="0" applyFont="1" applyFill="1" applyBorder="1" applyAlignment="1">
      <alignment horizontal="center"/>
    </xf>
    <xf numFmtId="0" fontId="3" fillId="9" borderId="3" xfId="0" applyFont="1" applyFill="1" applyBorder="1" applyAlignment="1">
      <alignment horizontal="center"/>
    </xf>
    <xf numFmtId="0" fontId="0" fillId="0" borderId="3" xfId="0" applyBorder="1"/>
    <xf numFmtId="0" fontId="3" fillId="0" borderId="4" xfId="0" applyFont="1" applyBorder="1" applyAlignment="1">
      <alignment horizontal="center"/>
    </xf>
    <xf numFmtId="2" fontId="2" fillId="0" borderId="5" xfId="0" applyNumberFormat="1" applyFont="1" applyBorder="1" applyAlignment="1">
      <alignment horizontal="center"/>
    </xf>
    <xf numFmtId="0" fontId="3" fillId="0" borderId="5" xfId="0" applyFont="1" applyBorder="1" applyAlignment="1">
      <alignment horizontal="center"/>
    </xf>
    <xf numFmtId="2" fontId="3" fillId="0" borderId="5" xfId="0" applyNumberFormat="1" applyFont="1" applyBorder="1" applyAlignment="1">
      <alignment horizontal="center"/>
    </xf>
    <xf numFmtId="0" fontId="2" fillId="0" borderId="5" xfId="0" applyFont="1" applyBorder="1" applyAlignment="1">
      <alignment horizontal="center"/>
    </xf>
    <xf numFmtId="2" fontId="3" fillId="0" borderId="4" xfId="0" applyNumberFormat="1" applyFont="1" applyBorder="1" applyAlignment="1">
      <alignment horizontal="center"/>
    </xf>
    <xf numFmtId="2" fontId="0" fillId="13" borderId="6" xfId="0" applyNumberFormat="1" applyFill="1" applyBorder="1" applyAlignment="1">
      <alignment horizontal="center"/>
    </xf>
    <xf numFmtId="2" fontId="2" fillId="13" borderId="6" xfId="0" applyNumberFormat="1" applyFont="1" applyFill="1" applyBorder="1" applyAlignment="1">
      <alignment horizontal="center"/>
    </xf>
    <xf numFmtId="2" fontId="2" fillId="5" borderId="6" xfId="0" applyNumberFormat="1" applyFont="1" applyFill="1" applyBorder="1" applyAlignment="1">
      <alignment horizontal="center"/>
    </xf>
    <xf numFmtId="2" fontId="0" fillId="6" borderId="0" xfId="0" applyNumberFormat="1" applyFill="1" applyAlignment="1">
      <alignment horizontal="center"/>
    </xf>
    <xf numFmtId="2" fontId="0" fillId="5" borderId="6" xfId="0" applyNumberForma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2" fontId="0" fillId="0" borderId="4" xfId="0" applyNumberFormat="1" applyBorder="1" applyAlignment="1">
      <alignment horizontal="center"/>
    </xf>
    <xf numFmtId="0" fontId="2" fillId="0" borderId="4" xfId="0" applyFont="1" applyBorder="1" applyAlignment="1">
      <alignment horizontal="center"/>
    </xf>
    <xf numFmtId="1" fontId="0" fillId="0" borderId="4" xfId="0" applyNumberFormat="1" applyBorder="1" applyAlignment="1">
      <alignment horizontal="center"/>
    </xf>
    <xf numFmtId="2" fontId="3" fillId="5" borderId="6" xfId="0" applyNumberFormat="1" applyFont="1" applyFill="1" applyBorder="1" applyAlignment="1">
      <alignment horizontal="center"/>
    </xf>
    <xf numFmtId="2" fontId="0" fillId="0" borderId="6" xfId="0" applyNumberFormat="1" applyBorder="1" applyAlignment="1">
      <alignment horizontal="center"/>
    </xf>
    <xf numFmtId="2" fontId="3" fillId="14" borderId="0" xfId="0" applyNumberFormat="1" applyFont="1" applyFill="1" applyBorder="1" applyAlignment="1">
      <alignment horizontal="center"/>
    </xf>
    <xf numFmtId="0" fontId="0" fillId="0" borderId="0" xfId="0" applyBorder="1" applyAlignment="1">
      <alignment horizontal="center"/>
    </xf>
    <xf numFmtId="2" fontId="3" fillId="0" borderId="0" xfId="0" applyNumberFormat="1" applyFont="1" applyBorder="1" applyAlignment="1">
      <alignment horizontal="center"/>
    </xf>
    <xf numFmtId="2" fontId="0" fillId="0" borderId="0" xfId="0" applyNumberFormat="1" applyBorder="1" applyAlignment="1">
      <alignment horizontal="center"/>
    </xf>
    <xf numFmtId="2" fontId="0" fillId="0" borderId="0" xfId="0" applyNumberFormat="1" applyAlignment="1">
      <alignment horizontal="center"/>
    </xf>
    <xf numFmtId="1" fontId="3" fillId="0" borderId="0" xfId="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Border="1" applyAlignment="1"/>
    <xf numFmtId="9" fontId="3" fillId="0" borderId="0" xfId="2" applyFont="1" applyBorder="1" applyAlignment="1">
      <alignment horizontal="center"/>
    </xf>
    <xf numFmtId="9" fontId="0" fillId="0" borderId="0" xfId="2" applyFont="1" applyBorder="1" applyAlignment="1">
      <alignment horizontal="center"/>
    </xf>
    <xf numFmtId="9" fontId="0" fillId="0" borderId="0" xfId="2" applyFont="1" applyBorder="1" applyAlignment="1"/>
    <xf numFmtId="2" fontId="3" fillId="14" borderId="0" xfId="1" applyNumberFormat="1" applyFont="1" applyFill="1" applyBorder="1" applyAlignment="1">
      <alignment horizontal="center"/>
    </xf>
    <xf numFmtId="9" fontId="3" fillId="14" borderId="0" xfId="2" applyFont="1" applyFill="1" applyBorder="1" applyAlignment="1">
      <alignment horizontal="center"/>
    </xf>
    <xf numFmtId="10" fontId="0" fillId="0" borderId="0" xfId="2" applyNumberFormat="1" applyFont="1" applyBorder="1" applyAlignment="1">
      <alignment horizontal="center"/>
    </xf>
    <xf numFmtId="166" fontId="0" fillId="0" borderId="0" xfId="2" applyNumberFormat="1" applyFont="1" applyBorder="1" applyAlignment="1">
      <alignment horizontal="center"/>
    </xf>
    <xf numFmtId="10" fontId="0" fillId="5" borderId="0" xfId="2" applyNumberFormat="1" applyFont="1" applyFill="1" applyBorder="1" applyAlignment="1">
      <alignment horizontal="center"/>
    </xf>
    <xf numFmtId="10" fontId="0" fillId="0" borderId="0" xfId="2" applyNumberFormat="1" applyFont="1" applyBorder="1" applyAlignment="1"/>
    <xf numFmtId="10" fontId="3" fillId="0" borderId="0" xfId="2" applyNumberFormat="1" applyFont="1" applyBorder="1" applyAlignment="1">
      <alignment horizontal="center"/>
    </xf>
    <xf numFmtId="165" fontId="0" fillId="14" borderId="0" xfId="0" applyNumberFormat="1" applyFill="1" applyAlignment="1">
      <alignment horizontal="center"/>
    </xf>
    <xf numFmtId="2" fontId="3" fillId="0" borderId="0" xfId="0" applyNumberFormat="1" applyFont="1" applyAlignment="1">
      <alignment horizontal="center"/>
    </xf>
    <xf numFmtId="2" fontId="0" fillId="0" borderId="0" xfId="0" applyNumberFormat="1" applyAlignment="1"/>
    <xf numFmtId="165" fontId="0" fillId="0" borderId="0" xfId="0" applyNumberFormat="1" applyFill="1" applyAlignment="1">
      <alignment horizontal="center"/>
    </xf>
    <xf numFmtId="2" fontId="3" fillId="0" borderId="0" xfId="0" applyNumberFormat="1" applyFont="1" applyFill="1" applyAlignment="1">
      <alignment horizontal="center"/>
    </xf>
    <xf numFmtId="0" fontId="0" fillId="0" borderId="0" xfId="0" applyFill="1" applyAlignment="1">
      <alignment horizontal="center"/>
    </xf>
    <xf numFmtId="2" fontId="0" fillId="0" borderId="0" xfId="0" applyNumberFormat="1" applyFill="1" applyAlignment="1"/>
    <xf numFmtId="0" fontId="4" fillId="15" borderId="0" xfId="0" applyFont="1" applyFill="1" applyAlignment="1">
      <alignment horizontal="center"/>
    </xf>
    <xf numFmtId="0" fontId="0" fillId="16" borderId="0" xfId="0" applyFill="1"/>
    <xf numFmtId="0" fontId="0" fillId="15" borderId="0" xfId="0" applyFill="1"/>
    <xf numFmtId="2" fontId="0" fillId="0" borderId="1" xfId="0" applyNumberFormat="1" applyFill="1" applyBorder="1" applyAlignment="1">
      <alignment horizontal="center"/>
    </xf>
    <xf numFmtId="2" fontId="0" fillId="0" borderId="2" xfId="0" applyNumberFormat="1" applyFill="1" applyBorder="1" applyAlignment="1">
      <alignment horizontal="center"/>
    </xf>
    <xf numFmtId="2" fontId="0" fillId="0" borderId="0" xfId="0" applyNumberFormat="1" applyAlignment="1">
      <alignment horizontal="right"/>
    </xf>
    <xf numFmtId="0" fontId="3" fillId="0" borderId="4" xfId="0" applyFont="1" applyFill="1" applyBorder="1" applyAlignment="1">
      <alignment horizontal="center"/>
    </xf>
    <xf numFmtId="2" fontId="3" fillId="0" borderId="5" xfId="0" applyNumberFormat="1" applyFont="1" applyFill="1" applyBorder="1" applyAlignment="1">
      <alignment horizontal="center"/>
    </xf>
    <xf numFmtId="0" fontId="3" fillId="0" borderId="5" xfId="0" applyFont="1" applyFill="1" applyBorder="1" applyAlignment="1">
      <alignment horizontal="center"/>
    </xf>
    <xf numFmtId="2" fontId="0" fillId="17" borderId="6" xfId="0" applyNumberFormat="1" applyFill="1" applyBorder="1" applyAlignment="1">
      <alignment horizontal="center"/>
    </xf>
    <xf numFmtId="2" fontId="0" fillId="16" borderId="0" xfId="0" applyNumberFormat="1" applyFill="1"/>
    <xf numFmtId="9" fontId="0" fillId="2" borderId="0" xfId="2" applyFont="1" applyFill="1" applyBorder="1" applyAlignment="1">
      <alignment horizontal="center"/>
    </xf>
    <xf numFmtId="166" fontId="0" fillId="2" borderId="0" xfId="2" applyNumberFormat="1" applyFont="1" applyFill="1" applyBorder="1" applyAlignment="1">
      <alignment horizontal="center"/>
    </xf>
    <xf numFmtId="165" fontId="0" fillId="0" borderId="0" xfId="0" applyNumberFormat="1" applyAlignment="1">
      <alignment horizontal="center"/>
    </xf>
    <xf numFmtId="166" fontId="0" fillId="5" borderId="0" xfId="2" applyNumberFormat="1" applyFont="1" applyFill="1" applyBorder="1" applyAlignment="1">
      <alignment horizontal="center"/>
    </xf>
    <xf numFmtId="166" fontId="0" fillId="0" borderId="0" xfId="2" applyNumberFormat="1" applyFont="1" applyBorder="1" applyAlignment="1"/>
    <xf numFmtId="0" fontId="0" fillId="18" borderId="0" xfId="0" applyFill="1"/>
    <xf numFmtId="0" fontId="4" fillId="18" borderId="0" xfId="0" applyFont="1" applyFill="1" applyAlignment="1">
      <alignment horizontal="center"/>
    </xf>
    <xf numFmtId="0" fontId="0" fillId="0" borderId="2" xfId="0" applyFill="1" applyBorder="1" applyAlignment="1">
      <alignment horizontal="center"/>
    </xf>
    <xf numFmtId="0" fontId="3" fillId="12" borderId="1" xfId="0" applyFont="1" applyFill="1" applyBorder="1" applyAlignment="1">
      <alignment horizontal="center"/>
    </xf>
    <xf numFmtId="2" fontId="3" fillId="13" borderId="6" xfId="0" applyNumberFormat="1" applyFont="1" applyFill="1" applyBorder="1" applyAlignment="1">
      <alignment horizontal="center"/>
    </xf>
    <xf numFmtId="0" fontId="0" fillId="9" borderId="0" xfId="0" applyFill="1"/>
    <xf numFmtId="0" fontId="0" fillId="9" borderId="0" xfId="0" applyFill="1" applyAlignment="1">
      <alignment horizontal="center"/>
    </xf>
    <xf numFmtId="0" fontId="0" fillId="0" borderId="3" xfId="0" applyFill="1" applyBorder="1" applyAlignment="1">
      <alignment horizontal="center"/>
    </xf>
    <xf numFmtId="2" fontId="0" fillId="6" borderId="0" xfId="0" applyNumberFormat="1" applyFont="1" applyFill="1"/>
    <xf numFmtId="0" fontId="3" fillId="19" borderId="1" xfId="0" applyFont="1" applyFill="1" applyBorder="1" applyAlignment="1">
      <alignment horizontal="center"/>
    </xf>
    <xf numFmtId="2" fontId="3" fillId="19" borderId="2" xfId="0" applyNumberFormat="1" applyFont="1" applyFill="1" applyBorder="1" applyAlignment="1">
      <alignment horizontal="center"/>
    </xf>
    <xf numFmtId="2" fontId="3" fillId="15" borderId="6" xfId="0" applyNumberFormat="1" applyFont="1" applyFill="1" applyBorder="1" applyAlignment="1">
      <alignment horizontal="center"/>
    </xf>
    <xf numFmtId="2" fontId="0" fillId="15" borderId="6" xfId="0" applyNumberFormat="1" applyFill="1" applyBorder="1" applyAlignment="1">
      <alignment horizontal="center"/>
    </xf>
    <xf numFmtId="2"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 fontId="3" fillId="20" borderId="5" xfId="0" applyNumberFormat="1" applyFont="1" applyFill="1" applyBorder="1" applyAlignment="1">
      <alignment horizontal="center"/>
    </xf>
    <xf numFmtId="2" fontId="3" fillId="20" borderId="5" xfId="0" applyNumberFormat="1" applyFont="1" applyFill="1" applyBorder="1" applyAlignment="1">
      <alignment horizontal="center"/>
    </xf>
    <xf numFmtId="2" fontId="2" fillId="20" borderId="5" xfId="0" applyNumberFormat="1" applyFont="1" applyFill="1" applyBorder="1" applyAlignment="1">
      <alignment horizont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41"/>
  <sheetViews>
    <sheetView topLeftCell="EE1" zoomScale="70" zoomScaleNormal="70" workbookViewId="0">
      <selection activeCell="EZ33" sqref="EZ33"/>
    </sheetView>
  </sheetViews>
  <sheetFormatPr baseColWidth="10" defaultRowHeight="14.4" x14ac:dyDescent="0.3"/>
  <sheetData>
    <row r="1" spans="1:156" ht="25.8" x14ac:dyDescent="0.5">
      <c r="A1" s="98">
        <v>2019</v>
      </c>
      <c r="B1" s="6" t="s">
        <v>34</v>
      </c>
      <c r="C1" s="7" t="s">
        <v>1</v>
      </c>
      <c r="D1" s="8"/>
      <c r="E1" s="7" t="s">
        <v>2</v>
      </c>
      <c r="F1" s="8"/>
      <c r="G1" s="7" t="s">
        <v>3</v>
      </c>
      <c r="H1" s="8"/>
      <c r="I1" s="7" t="s">
        <v>4</v>
      </c>
      <c r="J1" s="8"/>
      <c r="K1" s="7" t="s">
        <v>6</v>
      </c>
      <c r="L1" s="8"/>
      <c r="M1" s="10" t="s">
        <v>7</v>
      </c>
      <c r="N1" s="4"/>
      <c r="O1" s="6" t="s">
        <v>35</v>
      </c>
      <c r="P1" s="7" t="s">
        <v>1</v>
      </c>
      <c r="Q1" s="8"/>
      <c r="R1" s="7" t="s">
        <v>2</v>
      </c>
      <c r="S1" s="8"/>
      <c r="T1" s="7" t="s">
        <v>3</v>
      </c>
      <c r="U1" s="8"/>
      <c r="V1" s="7" t="s">
        <v>4</v>
      </c>
      <c r="W1" s="8"/>
      <c r="X1" s="7" t="s">
        <v>6</v>
      </c>
      <c r="Y1" s="8"/>
      <c r="Z1" s="4" t="s">
        <v>7</v>
      </c>
      <c r="AA1" s="4"/>
      <c r="AB1" s="6" t="s">
        <v>36</v>
      </c>
      <c r="AC1" s="7" t="s">
        <v>1</v>
      </c>
      <c r="AD1" s="8"/>
      <c r="AE1" s="7" t="s">
        <v>2</v>
      </c>
      <c r="AF1" s="8"/>
      <c r="AG1" s="7" t="s">
        <v>3</v>
      </c>
      <c r="AH1" s="8"/>
      <c r="AI1" s="7" t="s">
        <v>4</v>
      </c>
      <c r="AJ1" s="8"/>
      <c r="AK1" s="7" t="s">
        <v>6</v>
      </c>
      <c r="AL1" s="8"/>
      <c r="AM1" s="4" t="s">
        <v>7</v>
      </c>
      <c r="AN1" s="4"/>
      <c r="AO1" s="6" t="s">
        <v>37</v>
      </c>
      <c r="AP1" s="7" t="s">
        <v>1</v>
      </c>
      <c r="AQ1" s="8"/>
      <c r="AR1" s="7" t="s">
        <v>2</v>
      </c>
      <c r="AS1" s="8"/>
      <c r="AT1" s="7" t="s">
        <v>3</v>
      </c>
      <c r="AU1" s="8"/>
      <c r="AV1" s="7" t="s">
        <v>4</v>
      </c>
      <c r="AW1" s="8"/>
      <c r="AX1" s="7" t="s">
        <v>6</v>
      </c>
      <c r="AY1" s="8"/>
      <c r="AZ1" s="11" t="s">
        <v>7</v>
      </c>
      <c r="BA1" s="4"/>
      <c r="BB1" s="6" t="s">
        <v>38</v>
      </c>
      <c r="BC1" s="7" t="s">
        <v>1</v>
      </c>
      <c r="BD1" s="8"/>
      <c r="BE1" s="7" t="s">
        <v>2</v>
      </c>
      <c r="BF1" s="8"/>
      <c r="BG1" s="7" t="s">
        <v>3</v>
      </c>
      <c r="BH1" s="8"/>
      <c r="BI1" s="7" t="s">
        <v>4</v>
      </c>
      <c r="BJ1" s="8"/>
      <c r="BK1" s="7" t="s">
        <v>6</v>
      </c>
      <c r="BL1" s="8"/>
      <c r="BM1" s="11" t="s">
        <v>7</v>
      </c>
      <c r="BN1" s="4"/>
      <c r="BO1" s="12" t="s">
        <v>39</v>
      </c>
      <c r="BP1" s="7" t="s">
        <v>1</v>
      </c>
      <c r="BQ1" s="8"/>
      <c r="BR1" s="7" t="s">
        <v>2</v>
      </c>
      <c r="BS1" s="8"/>
      <c r="BT1" s="7" t="s">
        <v>3</v>
      </c>
      <c r="BU1" s="8"/>
      <c r="BV1" s="7" t="s">
        <v>4</v>
      </c>
      <c r="BW1" s="8"/>
      <c r="BX1" s="7" t="s">
        <v>6</v>
      </c>
      <c r="BY1" s="8"/>
      <c r="BZ1" s="11" t="s">
        <v>7</v>
      </c>
      <c r="CB1" s="12">
        <v>43647</v>
      </c>
      <c r="CC1" s="7" t="s">
        <v>1</v>
      </c>
      <c r="CD1" s="8"/>
      <c r="CE1" s="7" t="s">
        <v>2</v>
      </c>
      <c r="CF1" s="8"/>
      <c r="CG1" s="7" t="s">
        <v>3</v>
      </c>
      <c r="CH1" s="8"/>
      <c r="CI1" s="7" t="s">
        <v>4</v>
      </c>
      <c r="CJ1" s="8"/>
      <c r="CK1" s="7" t="s">
        <v>6</v>
      </c>
      <c r="CL1" s="8"/>
      <c r="CM1" s="11" t="s">
        <v>7</v>
      </c>
      <c r="CN1" s="11"/>
      <c r="CO1" s="13" t="s">
        <v>40</v>
      </c>
      <c r="CP1" s="7" t="s">
        <v>1</v>
      </c>
      <c r="CQ1" s="8"/>
      <c r="CR1" s="7" t="s">
        <v>2</v>
      </c>
      <c r="CS1" s="8"/>
      <c r="CT1" s="7" t="s">
        <v>3</v>
      </c>
      <c r="CU1" s="8"/>
      <c r="CV1" s="7" t="s">
        <v>4</v>
      </c>
      <c r="CW1" s="8"/>
      <c r="CX1" s="7" t="s">
        <v>6</v>
      </c>
      <c r="CY1" s="8" t="s">
        <v>14</v>
      </c>
      <c r="CZ1" s="11" t="s">
        <v>7</v>
      </c>
      <c r="DA1" s="99" t="s">
        <v>15</v>
      </c>
      <c r="DB1" s="12">
        <v>43709</v>
      </c>
      <c r="DC1" s="7" t="s">
        <v>1</v>
      </c>
      <c r="DD1" s="8"/>
      <c r="DE1" s="7" t="s">
        <v>2</v>
      </c>
      <c r="DF1" s="8"/>
      <c r="DG1" s="7" t="s">
        <v>3</v>
      </c>
      <c r="DH1" s="8"/>
      <c r="DI1" s="7" t="s">
        <v>4</v>
      </c>
      <c r="DJ1" s="8"/>
      <c r="DK1" s="7" t="s">
        <v>6</v>
      </c>
      <c r="DL1" s="8"/>
      <c r="DM1" s="11" t="s">
        <v>7</v>
      </c>
      <c r="DN1" s="14"/>
      <c r="DO1" s="12">
        <v>43739</v>
      </c>
      <c r="DP1" s="7" t="s">
        <v>1</v>
      </c>
      <c r="DQ1" s="8"/>
      <c r="DR1" s="7" t="s">
        <v>2</v>
      </c>
      <c r="DS1" s="8"/>
      <c r="DT1" s="7" t="s">
        <v>3</v>
      </c>
      <c r="DU1" s="8"/>
      <c r="DV1" s="7" t="s">
        <v>4</v>
      </c>
      <c r="DW1" s="8"/>
      <c r="DX1" s="7" t="s">
        <v>6</v>
      </c>
      <c r="DY1" s="8"/>
      <c r="DZ1" s="11" t="s">
        <v>7</v>
      </c>
      <c r="EA1" s="14"/>
      <c r="EB1" s="12">
        <v>43770</v>
      </c>
      <c r="EC1" s="7" t="s">
        <v>1</v>
      </c>
      <c r="ED1" s="8"/>
      <c r="EE1" s="7" t="s">
        <v>2</v>
      </c>
      <c r="EF1" s="8"/>
      <c r="EG1" s="7" t="s">
        <v>3</v>
      </c>
      <c r="EH1" s="8"/>
      <c r="EI1" s="7" t="s">
        <v>4</v>
      </c>
      <c r="EJ1" s="8"/>
      <c r="EK1" s="7" t="s">
        <v>6</v>
      </c>
      <c r="EL1" s="8"/>
      <c r="EM1" s="11" t="s">
        <v>7</v>
      </c>
      <c r="EN1" s="14"/>
      <c r="EO1" s="12">
        <v>43800</v>
      </c>
      <c r="EP1" s="7" t="s">
        <v>1</v>
      </c>
      <c r="EQ1" s="8"/>
      <c r="ER1" s="7" t="s">
        <v>2</v>
      </c>
      <c r="ES1" s="8"/>
      <c r="ET1" s="7" t="s">
        <v>3</v>
      </c>
      <c r="EU1" s="8"/>
      <c r="EV1" s="7" t="s">
        <v>4</v>
      </c>
      <c r="EW1" s="8"/>
      <c r="EX1" s="7" t="s">
        <v>6</v>
      </c>
      <c r="EY1" s="8"/>
      <c r="EZ1" s="11" t="s">
        <v>7</v>
      </c>
    </row>
    <row r="2" spans="1:156" x14ac:dyDescent="0.3">
      <c r="A2" s="100"/>
      <c r="B2" s="15"/>
      <c r="C2" s="16" t="s">
        <v>16</v>
      </c>
      <c r="D2" s="17" t="s">
        <v>17</v>
      </c>
      <c r="E2" s="16" t="s">
        <v>16</v>
      </c>
      <c r="F2" s="17" t="s">
        <v>17</v>
      </c>
      <c r="G2" s="16" t="s">
        <v>16</v>
      </c>
      <c r="H2" s="17" t="s">
        <v>17</v>
      </c>
      <c r="I2" s="16" t="s">
        <v>16</v>
      </c>
      <c r="J2" s="17" t="s">
        <v>17</v>
      </c>
      <c r="K2" s="16" t="s">
        <v>16</v>
      </c>
      <c r="L2" s="17" t="s">
        <v>17</v>
      </c>
      <c r="M2" s="10">
        <v>500</v>
      </c>
      <c r="N2" s="10"/>
      <c r="O2" s="15"/>
      <c r="P2" s="16" t="s">
        <v>16</v>
      </c>
      <c r="Q2" s="17" t="s">
        <v>17</v>
      </c>
      <c r="R2" s="16" t="s">
        <v>16</v>
      </c>
      <c r="S2" s="17" t="s">
        <v>17</v>
      </c>
      <c r="T2" s="16" t="s">
        <v>16</v>
      </c>
      <c r="U2" s="17" t="s">
        <v>17</v>
      </c>
      <c r="V2" s="16" t="s">
        <v>16</v>
      </c>
      <c r="W2" s="17" t="s">
        <v>17</v>
      </c>
      <c r="X2" s="16" t="s">
        <v>16</v>
      </c>
      <c r="Y2" s="17" t="s">
        <v>17</v>
      </c>
      <c r="Z2" s="18">
        <f>M33</f>
        <v>516.35950000000014</v>
      </c>
      <c r="AA2" s="10"/>
      <c r="AB2" s="15"/>
      <c r="AC2" s="16" t="s">
        <v>16</v>
      </c>
      <c r="AD2" s="17" t="s">
        <v>17</v>
      </c>
      <c r="AE2" s="16" t="s">
        <v>16</v>
      </c>
      <c r="AF2" s="17" t="s">
        <v>17</v>
      </c>
      <c r="AG2" s="16" t="s">
        <v>16</v>
      </c>
      <c r="AH2" s="17" t="s">
        <v>17</v>
      </c>
      <c r="AI2" s="16" t="s">
        <v>16</v>
      </c>
      <c r="AJ2" s="17" t="s">
        <v>17</v>
      </c>
      <c r="AK2" s="16" t="s">
        <v>16</v>
      </c>
      <c r="AL2" s="17" t="s">
        <v>17</v>
      </c>
      <c r="AM2" s="18">
        <f>Z33</f>
        <v>551.16190000000029</v>
      </c>
      <c r="AN2" s="10"/>
      <c r="AO2" s="15"/>
      <c r="AP2" s="16" t="s">
        <v>16</v>
      </c>
      <c r="AQ2" s="17" t="s">
        <v>17</v>
      </c>
      <c r="AR2" s="16" t="s">
        <v>16</v>
      </c>
      <c r="AS2" s="17" t="s">
        <v>17</v>
      </c>
      <c r="AT2" s="16" t="s">
        <v>16</v>
      </c>
      <c r="AU2" s="17" t="s">
        <v>17</v>
      </c>
      <c r="AV2" s="16" t="s">
        <v>16</v>
      </c>
      <c r="AW2" s="17" t="s">
        <v>17</v>
      </c>
      <c r="AX2" s="16" t="s">
        <v>16</v>
      </c>
      <c r="AY2" s="17" t="s">
        <v>17</v>
      </c>
      <c r="AZ2" s="19">
        <f>AM33</f>
        <v>555.08750000000032</v>
      </c>
      <c r="BA2" s="10"/>
      <c r="BB2" s="15"/>
      <c r="BC2" s="16" t="s">
        <v>16</v>
      </c>
      <c r="BD2" s="17" t="s">
        <v>17</v>
      </c>
      <c r="BE2" s="16" t="s">
        <v>16</v>
      </c>
      <c r="BF2" s="17" t="s">
        <v>17</v>
      </c>
      <c r="BG2" s="16" t="s">
        <v>16</v>
      </c>
      <c r="BH2" s="17" t="s">
        <v>17</v>
      </c>
      <c r="BI2" s="16" t="s">
        <v>16</v>
      </c>
      <c r="BJ2" s="17" t="s">
        <v>17</v>
      </c>
      <c r="BK2" s="16" t="s">
        <v>16</v>
      </c>
      <c r="BL2" s="17" t="s">
        <v>17</v>
      </c>
      <c r="BM2" s="20">
        <f>AZ33</f>
        <v>564.47750000000008</v>
      </c>
      <c r="BN2" s="10"/>
      <c r="BO2" s="15"/>
      <c r="BP2" s="16" t="s">
        <v>16</v>
      </c>
      <c r="BQ2" s="17" t="s">
        <v>17</v>
      </c>
      <c r="BR2" s="16" t="s">
        <v>16</v>
      </c>
      <c r="BS2" s="17" t="s">
        <v>17</v>
      </c>
      <c r="BT2" s="16" t="s">
        <v>16</v>
      </c>
      <c r="BU2" s="17" t="s">
        <v>17</v>
      </c>
      <c r="BV2" s="16" t="s">
        <v>16</v>
      </c>
      <c r="BW2" s="17" t="s">
        <v>17</v>
      </c>
      <c r="BX2" s="16" t="s">
        <v>16</v>
      </c>
      <c r="BY2" s="17" t="s">
        <v>17</v>
      </c>
      <c r="BZ2" s="20">
        <f>BM33</f>
        <v>559.89250000000004</v>
      </c>
      <c r="CA2" s="11"/>
      <c r="CB2" s="15"/>
      <c r="CC2" s="16" t="s">
        <v>16</v>
      </c>
      <c r="CD2" s="17" t="s">
        <v>17</v>
      </c>
      <c r="CE2" s="16" t="s">
        <v>16</v>
      </c>
      <c r="CF2" s="17" t="s">
        <v>17</v>
      </c>
      <c r="CG2" s="16" t="s">
        <v>16</v>
      </c>
      <c r="CH2" s="17" t="s">
        <v>17</v>
      </c>
      <c r="CI2" s="16" t="s">
        <v>16</v>
      </c>
      <c r="CJ2" s="17" t="s">
        <v>17</v>
      </c>
      <c r="CK2" s="16" t="s">
        <v>16</v>
      </c>
      <c r="CL2" s="17" t="s">
        <v>17</v>
      </c>
      <c r="CM2" s="20">
        <f>BZ33</f>
        <v>566.89570000000015</v>
      </c>
      <c r="CN2" s="20"/>
      <c r="CO2" s="15"/>
      <c r="CP2" s="16" t="s">
        <v>16</v>
      </c>
      <c r="CQ2" s="17" t="s">
        <v>17</v>
      </c>
      <c r="CR2" s="16" t="s">
        <v>16</v>
      </c>
      <c r="CS2" s="17" t="s">
        <v>17</v>
      </c>
      <c r="CT2" s="16" t="s">
        <v>16</v>
      </c>
      <c r="CU2" s="17" t="s">
        <v>17</v>
      </c>
      <c r="CV2" s="16" t="s">
        <v>16</v>
      </c>
      <c r="CW2" s="17" t="s">
        <v>17</v>
      </c>
      <c r="CX2" s="16" t="s">
        <v>16</v>
      </c>
      <c r="CY2" s="17" t="s">
        <v>17</v>
      </c>
      <c r="CZ2" s="20">
        <f>CM33</f>
        <v>567.96050000000037</v>
      </c>
      <c r="DA2" s="11"/>
      <c r="DB2" s="15"/>
      <c r="DC2" s="16" t="s">
        <v>16</v>
      </c>
      <c r="DD2" s="17" t="s">
        <v>17</v>
      </c>
      <c r="DE2" s="16" t="s">
        <v>16</v>
      </c>
      <c r="DF2" s="17" t="s">
        <v>17</v>
      </c>
      <c r="DG2" s="16" t="s">
        <v>16</v>
      </c>
      <c r="DH2" s="17" t="s">
        <v>17</v>
      </c>
      <c r="DI2" s="16" t="s">
        <v>16</v>
      </c>
      <c r="DJ2" s="17" t="s">
        <v>17</v>
      </c>
      <c r="DK2" s="16" t="s">
        <v>16</v>
      </c>
      <c r="DL2" s="17" t="s">
        <v>17</v>
      </c>
      <c r="DM2" s="20">
        <f>CZ33</f>
        <v>578.28610000000026</v>
      </c>
      <c r="DN2" s="18"/>
      <c r="DO2" s="15"/>
      <c r="DP2" s="16" t="s">
        <v>16</v>
      </c>
      <c r="DQ2" s="17" t="s">
        <v>17</v>
      </c>
      <c r="DR2" s="16" t="s">
        <v>16</v>
      </c>
      <c r="DS2" s="17" t="s">
        <v>17</v>
      </c>
      <c r="DT2" s="16" t="s">
        <v>16</v>
      </c>
      <c r="DU2" s="17" t="s">
        <v>17</v>
      </c>
      <c r="DV2" s="16" t="s">
        <v>16</v>
      </c>
      <c r="DW2" s="17" t="s">
        <v>17</v>
      </c>
      <c r="DX2" s="16" t="s">
        <v>16</v>
      </c>
      <c r="DY2" s="17" t="s">
        <v>17</v>
      </c>
      <c r="DZ2" s="20">
        <f>DM33</f>
        <v>581.81180000000029</v>
      </c>
      <c r="EA2" s="18"/>
      <c r="EB2" s="15"/>
      <c r="EC2" s="16" t="s">
        <v>16</v>
      </c>
      <c r="ED2" s="17" t="s">
        <v>17</v>
      </c>
      <c r="EE2" s="16" t="s">
        <v>16</v>
      </c>
      <c r="EF2" s="17" t="s">
        <v>17</v>
      </c>
      <c r="EG2" s="16" t="s">
        <v>16</v>
      </c>
      <c r="EH2" s="17" t="s">
        <v>17</v>
      </c>
      <c r="EI2" s="16" t="s">
        <v>16</v>
      </c>
      <c r="EJ2" s="17" t="s">
        <v>17</v>
      </c>
      <c r="EK2" s="16" t="s">
        <v>16</v>
      </c>
      <c r="EL2" s="17" t="s">
        <v>17</v>
      </c>
      <c r="EM2" s="20">
        <f>DZ33</f>
        <v>600.46440000000018</v>
      </c>
      <c r="EN2" s="18"/>
      <c r="EO2" s="15"/>
      <c r="EP2" s="16" t="s">
        <v>16</v>
      </c>
      <c r="EQ2" s="17" t="s">
        <v>17</v>
      </c>
      <c r="ER2" s="16" t="s">
        <v>16</v>
      </c>
      <c r="ES2" s="17" t="s">
        <v>17</v>
      </c>
      <c r="ET2" s="16" t="s">
        <v>16</v>
      </c>
      <c r="EU2" s="17" t="s">
        <v>17</v>
      </c>
      <c r="EV2" s="16" t="s">
        <v>16</v>
      </c>
      <c r="EW2" s="17" t="s">
        <v>17</v>
      </c>
      <c r="EX2" s="16" t="s">
        <v>16</v>
      </c>
      <c r="EY2" s="17" t="s">
        <v>17</v>
      </c>
      <c r="EZ2" s="20">
        <f>EM33</f>
        <v>604.38440000000037</v>
      </c>
    </row>
    <row r="3" spans="1:156" x14ac:dyDescent="0.3">
      <c r="A3" s="100"/>
      <c r="B3" s="22">
        <v>1</v>
      </c>
      <c r="C3" s="32"/>
      <c r="D3" s="33"/>
      <c r="E3" s="32"/>
      <c r="F3" s="33"/>
      <c r="G3" s="32"/>
      <c r="H3" s="33"/>
      <c r="I3" s="32"/>
      <c r="J3" s="33"/>
      <c r="K3" s="25">
        <f t="shared" ref="K3:K33" si="0">SUM(C3,E3,G3,I3)</f>
        <v>0</v>
      </c>
      <c r="L3" s="26">
        <f t="shared" ref="L3:L33" si="1">SUM(D3+F3+H3+J3)</f>
        <v>0</v>
      </c>
      <c r="M3" s="18">
        <f>M2+L3</f>
        <v>500</v>
      </c>
      <c r="N3" s="10"/>
      <c r="O3" s="22">
        <v>1</v>
      </c>
      <c r="P3" s="29">
        <v>166</v>
      </c>
      <c r="Q3" s="30">
        <f t="shared" ref="Q3" si="2">P3*0.0069-0.04</f>
        <v>1.1053999999999999</v>
      </c>
      <c r="R3" s="29" t="s">
        <v>18</v>
      </c>
      <c r="S3" s="30"/>
      <c r="T3" s="29" t="s">
        <v>18</v>
      </c>
      <c r="U3" s="30"/>
      <c r="V3" s="29">
        <v>522</v>
      </c>
      <c r="W3" s="30">
        <f t="shared" ref="W3" si="3">V3*0.0085-0.04</f>
        <v>4.3970000000000002</v>
      </c>
      <c r="X3" s="25">
        <f>SUM(P3,R3,T3,V3)</f>
        <v>688</v>
      </c>
      <c r="Y3" s="26">
        <f>SUM(Q3+S3+U3+W3)</f>
        <v>5.5023999999999997</v>
      </c>
      <c r="Z3" s="18">
        <f>Z2+Y3</f>
        <v>521.86190000000011</v>
      </c>
      <c r="AA3" s="10"/>
      <c r="AB3" s="22">
        <v>1</v>
      </c>
      <c r="AC3" s="29">
        <v>521</v>
      </c>
      <c r="AD3" s="30">
        <f t="shared" ref="AD3" si="4">AC3*0.0069-0.04</f>
        <v>3.5548999999999999</v>
      </c>
      <c r="AE3" s="29">
        <v>53</v>
      </c>
      <c r="AF3" s="30">
        <f t="shared" ref="AF3" si="5">AE3*0.0069-0.03</f>
        <v>0.3357</v>
      </c>
      <c r="AG3" s="29">
        <v>384</v>
      </c>
      <c r="AH3" s="30">
        <f t="shared" ref="AH3" si="6">AG3*0.0085-0.06</f>
        <v>3.2040000000000002</v>
      </c>
      <c r="AI3" s="29" t="s">
        <v>18</v>
      </c>
      <c r="AJ3" s="30"/>
      <c r="AK3" s="25">
        <f>SUM(AC3,AE3,AG3,AI3)</f>
        <v>958</v>
      </c>
      <c r="AL3" s="26">
        <f>SUM(AD3+AF3+AH3+AJ3)</f>
        <v>7.0945999999999998</v>
      </c>
      <c r="AM3" s="18">
        <f>AM2+AL3</f>
        <v>558.2565000000003</v>
      </c>
      <c r="AN3" s="10"/>
      <c r="AO3" s="22">
        <v>1</v>
      </c>
      <c r="AP3" s="29">
        <v>230</v>
      </c>
      <c r="AQ3" s="30">
        <f t="shared" ref="AQ3:AQ5" si="7">AP3*0.0069-0.04</f>
        <v>1.5469999999999999</v>
      </c>
      <c r="AR3" s="29">
        <v>-6</v>
      </c>
      <c r="AS3" s="30">
        <f t="shared" ref="AS3:AS7" si="8">AR3*0.0069-0.03</f>
        <v>-7.1399999999999991E-2</v>
      </c>
      <c r="AT3" s="29">
        <v>-104</v>
      </c>
      <c r="AU3" s="30">
        <f t="shared" ref="AU3" si="9">AT3*0.0085-0.06</f>
        <v>-0.94400000000000017</v>
      </c>
      <c r="AV3" s="29">
        <v>152</v>
      </c>
      <c r="AW3" s="30">
        <f t="shared" ref="AW3" si="10">AV3*0.0085-0.04</f>
        <v>1.252</v>
      </c>
      <c r="AX3" s="25">
        <f>SUM(AP3,AR3,AT3,AV3)</f>
        <v>272</v>
      </c>
      <c r="AY3" s="30">
        <f>SUM(AQ3+AS3+AU3+AW3)</f>
        <v>1.7835999999999999</v>
      </c>
      <c r="AZ3" s="20">
        <f>AZ2+AY3</f>
        <v>556.8711000000003</v>
      </c>
      <c r="BA3" s="18"/>
      <c r="BB3" s="31">
        <v>1</v>
      </c>
      <c r="BC3" s="29">
        <v>94</v>
      </c>
      <c r="BD3" s="30">
        <f t="shared" ref="BD3:BD5" si="11">BC3*0.0069-0.04</f>
        <v>0.60859999999999992</v>
      </c>
      <c r="BE3" s="29">
        <v>-42</v>
      </c>
      <c r="BF3" s="30">
        <f t="shared" ref="BF3:BF5" si="12">BE3*0.0069-0.03</f>
        <v>-0.31979999999999997</v>
      </c>
      <c r="BG3" s="29">
        <v>-52</v>
      </c>
      <c r="BH3" s="30">
        <f t="shared" ref="BH3" si="13">BG3*0.0085-0.06</f>
        <v>-0.502</v>
      </c>
      <c r="BI3" s="29" t="s">
        <v>18</v>
      </c>
      <c r="BJ3" s="30"/>
      <c r="BK3" s="25">
        <f>SUM(BC3,BE3,BG3,BI3)</f>
        <v>0</v>
      </c>
      <c r="BL3" s="26">
        <f>SUM(BD3+BF3+BH3+BJ3)</f>
        <v>-0.21320000000000006</v>
      </c>
      <c r="BM3" s="20">
        <f>BM2+BL3</f>
        <v>564.26430000000005</v>
      </c>
      <c r="BN3" s="18"/>
      <c r="BO3" s="15">
        <v>1</v>
      </c>
      <c r="BP3" s="27"/>
      <c r="BQ3" s="28"/>
      <c r="BR3" s="27"/>
      <c r="BS3" s="28"/>
      <c r="BT3" s="27"/>
      <c r="BU3" s="28"/>
      <c r="BV3" s="27"/>
      <c r="BW3" s="28"/>
      <c r="BX3" s="34">
        <f t="shared" ref="BX3:BX33" si="14">SUM(BP3,BR3,BT3,BV3)</f>
        <v>0</v>
      </c>
      <c r="BY3" s="35">
        <f t="shared" ref="BY3:BY33" si="15">SUM(BQ3+BS3+BU3+BW3)</f>
        <v>0</v>
      </c>
      <c r="BZ3" s="20">
        <f>BZ2+BY3</f>
        <v>559.89250000000004</v>
      </c>
      <c r="CA3" s="36"/>
      <c r="CB3" s="15">
        <v>1</v>
      </c>
      <c r="CC3" s="29">
        <v>160</v>
      </c>
      <c r="CD3" s="30">
        <f t="shared" ref="CD3:CD4" si="16">CC3*0.0069-0.04</f>
        <v>1.0640000000000001</v>
      </c>
      <c r="CE3" s="29">
        <v>149</v>
      </c>
      <c r="CF3" s="30">
        <f t="shared" ref="CF3" si="17">CE3*0.0069-0.03</f>
        <v>0.99809999999999999</v>
      </c>
      <c r="CG3" s="29">
        <v>-178</v>
      </c>
      <c r="CH3" s="30">
        <f t="shared" ref="CH3:CH4" si="18">CG3*0.0085-0.06</f>
        <v>-1.5730000000000002</v>
      </c>
      <c r="CI3" s="29">
        <v>34</v>
      </c>
      <c r="CJ3" s="30">
        <f t="shared" ref="CJ3:CJ5" si="19">CI3*0.0085-0.04</f>
        <v>0.24900000000000003</v>
      </c>
      <c r="CK3" s="34">
        <f t="shared" ref="CK3:CK33" si="20">SUM(CC3,CE3,CG3,CI3)</f>
        <v>165</v>
      </c>
      <c r="CL3" s="35">
        <f t="shared" ref="CL3:CL33" si="21">SUM(CD3+CF3+CH3+CJ3)</f>
        <v>0.73809999999999987</v>
      </c>
      <c r="CM3" s="20">
        <f>CM2+CL3</f>
        <v>567.63380000000018</v>
      </c>
      <c r="CN3" s="20"/>
      <c r="CO3" s="15">
        <v>1</v>
      </c>
      <c r="CP3" s="29">
        <v>-65</v>
      </c>
      <c r="CQ3" s="30">
        <f t="shared" ref="CQ3:CQ4" si="22">CP3*0.0069-0.04</f>
        <v>-0.48849999999999999</v>
      </c>
      <c r="CR3" s="29">
        <v>-16</v>
      </c>
      <c r="CS3" s="30">
        <f t="shared" ref="CS3" si="23">CR3*0.0069-0.03</f>
        <v>-0.1404</v>
      </c>
      <c r="CT3" s="29">
        <v>8</v>
      </c>
      <c r="CU3" s="30">
        <f t="shared" ref="CU3" si="24">CT3*0.0085-0.06</f>
        <v>8.0000000000000071E-3</v>
      </c>
      <c r="CV3" s="29">
        <v>24</v>
      </c>
      <c r="CW3" s="30">
        <f t="shared" ref="CW3:CW4" si="25">CV3*0.0085-0.04</f>
        <v>0.16400000000000001</v>
      </c>
      <c r="CX3" s="101">
        <f t="shared" ref="CX3:CX33" si="26">SUM(CP3,CR3,CT3,CV3)</f>
        <v>-49</v>
      </c>
      <c r="CY3" s="102">
        <f t="shared" ref="CY3:CY33" si="27">SUM(CQ3+CS3+CU3+CW3)</f>
        <v>-0.45689999999999997</v>
      </c>
      <c r="CZ3" s="20">
        <f>CZ2+CY3</f>
        <v>567.50360000000035</v>
      </c>
      <c r="DA3" s="36"/>
      <c r="DB3" s="15">
        <v>1</v>
      </c>
      <c r="DC3" s="27"/>
      <c r="DD3" s="28"/>
      <c r="DE3" s="27"/>
      <c r="DF3" s="28"/>
      <c r="DG3" s="27"/>
      <c r="DH3" s="28"/>
      <c r="DI3" s="27"/>
      <c r="DJ3" s="28"/>
      <c r="DK3" s="34">
        <f>SUM(DC3,DE3,DG3,DI3)</f>
        <v>0</v>
      </c>
      <c r="DL3" s="35">
        <f>SUM(DD3+DF3+DH3+DJ3)</f>
        <v>0</v>
      </c>
      <c r="DM3" s="20">
        <f>DM2+DL3</f>
        <v>578.28610000000026</v>
      </c>
      <c r="DN3" s="18"/>
      <c r="DO3" s="15">
        <v>1</v>
      </c>
      <c r="DP3" s="29">
        <v>262</v>
      </c>
      <c r="DQ3" s="30">
        <f t="shared" ref="DQ3:DQ4" si="28">DP3*0.0064-0.04</f>
        <v>1.6368</v>
      </c>
      <c r="DR3" s="29" t="s">
        <v>18</v>
      </c>
      <c r="DS3" s="30"/>
      <c r="DT3" s="29" t="s">
        <v>18</v>
      </c>
      <c r="DU3" s="30"/>
      <c r="DV3" s="29">
        <v>138</v>
      </c>
      <c r="DW3" s="30">
        <f t="shared" ref="DW3:DW4" si="29">DV3*0.0085-0.04</f>
        <v>1.133</v>
      </c>
      <c r="DX3" s="34">
        <f>SUM(DP3,DR3,DT3,DV3)</f>
        <v>400</v>
      </c>
      <c r="DY3" s="35">
        <f>SUM(DQ3+DS3+DU3+DW3)</f>
        <v>2.7698</v>
      </c>
      <c r="DZ3" s="20">
        <f>DZ2+DY3</f>
        <v>584.58160000000032</v>
      </c>
      <c r="EA3" s="18"/>
      <c r="EB3" s="15">
        <v>1</v>
      </c>
      <c r="EC3" s="29">
        <v>-37</v>
      </c>
      <c r="ED3" s="30">
        <f t="shared" ref="ED3" si="30">EC3*0.0069-0.04</f>
        <v>-0.29529999999999995</v>
      </c>
      <c r="EE3" s="29" t="s">
        <v>18</v>
      </c>
      <c r="EF3" s="30"/>
      <c r="EG3" s="29">
        <v>-48</v>
      </c>
      <c r="EH3" s="30">
        <f t="shared" ref="EH3" si="31">EG3*0.0085-0.06</f>
        <v>-0.46800000000000003</v>
      </c>
      <c r="EI3" s="29" t="s">
        <v>19</v>
      </c>
      <c r="EJ3" s="30"/>
      <c r="EK3" s="34">
        <f>SUM(EC3,EE3,EG3,EI3)</f>
        <v>-85</v>
      </c>
      <c r="EL3" s="35">
        <f>SUM(ED3+EF3+EH3+EJ3)</f>
        <v>-0.76329999999999998</v>
      </c>
      <c r="EM3" s="20">
        <f>EM2+EL3</f>
        <v>599.70110000000022</v>
      </c>
      <c r="EN3" s="18"/>
      <c r="EO3" s="15">
        <v>1</v>
      </c>
      <c r="EP3" s="27"/>
      <c r="EQ3" s="28"/>
      <c r="ER3" s="27"/>
      <c r="ES3" s="28"/>
      <c r="ET3" s="27"/>
      <c r="EU3" s="28"/>
      <c r="EV3" s="27"/>
      <c r="EW3" s="28"/>
      <c r="EX3" s="34">
        <f>SUM(EP3,ER3,ET3,EV3)</f>
        <v>0</v>
      </c>
      <c r="EY3" s="35">
        <f>SUM(EQ3+ES3+EU3+EW3)</f>
        <v>0</v>
      </c>
      <c r="EZ3" s="20">
        <f>EZ2+EY3</f>
        <v>604.38440000000037</v>
      </c>
    </row>
    <row r="4" spans="1:156" x14ac:dyDescent="0.3">
      <c r="A4" s="100"/>
      <c r="B4" s="15">
        <v>2</v>
      </c>
      <c r="C4" s="29" t="s">
        <v>18</v>
      </c>
      <c r="D4" s="30"/>
      <c r="E4" s="29" t="s">
        <v>18</v>
      </c>
      <c r="F4" s="30"/>
      <c r="G4" s="29">
        <v>160</v>
      </c>
      <c r="H4" s="30">
        <f t="shared" ref="H4:H6" si="32">G4*0.0085-0.06</f>
        <v>1.3</v>
      </c>
      <c r="I4" s="29" t="s">
        <v>18</v>
      </c>
      <c r="J4" s="30"/>
      <c r="K4" s="25">
        <f t="shared" si="0"/>
        <v>160</v>
      </c>
      <c r="L4" s="30">
        <f t="shared" si="1"/>
        <v>1.3</v>
      </c>
      <c r="M4" s="18">
        <f t="shared" ref="M4:M33" si="33">M3+L4</f>
        <v>501.3</v>
      </c>
      <c r="N4" s="10"/>
      <c r="O4" s="15">
        <v>2</v>
      </c>
      <c r="P4" s="27"/>
      <c r="Q4" s="28"/>
      <c r="R4" s="27"/>
      <c r="S4" s="28"/>
      <c r="T4" s="27"/>
      <c r="U4" s="28"/>
      <c r="V4" s="27"/>
      <c r="W4" s="28"/>
      <c r="X4" s="25">
        <f t="shared" ref="X4:X33" si="34">SUM(P4,R4,T4,V4)</f>
        <v>0</v>
      </c>
      <c r="Y4" s="26">
        <f t="shared" ref="Y4:Y6" si="35">SUM(Q4+S4+U4+W4)</f>
        <v>0</v>
      </c>
      <c r="Z4" s="18">
        <f t="shared" ref="Z4:Z33" si="36">Z3+Y4</f>
        <v>521.86190000000011</v>
      </c>
      <c r="AA4" s="10"/>
      <c r="AB4" s="15">
        <v>2</v>
      </c>
      <c r="AC4" s="27"/>
      <c r="AD4" s="28"/>
      <c r="AE4" s="27"/>
      <c r="AF4" s="28"/>
      <c r="AG4" s="27"/>
      <c r="AH4" s="28"/>
      <c r="AI4" s="27"/>
      <c r="AJ4" s="28"/>
      <c r="AK4" s="25">
        <f t="shared" ref="AK4:AK33" si="37">SUM(AC4,AE4,AG4,AI4)</f>
        <v>0</v>
      </c>
      <c r="AL4" s="26">
        <f t="shared" ref="AL4:AL7" si="38">SUM(AD4+AF4+AH4+AJ4)</f>
        <v>0</v>
      </c>
      <c r="AM4" s="18">
        <f t="shared" ref="AM4:AM33" si="39">AM3+AL4</f>
        <v>558.2565000000003</v>
      </c>
      <c r="AN4" s="10"/>
      <c r="AO4" s="15">
        <v>2</v>
      </c>
      <c r="AP4" s="29">
        <v>237</v>
      </c>
      <c r="AQ4" s="30">
        <f t="shared" si="7"/>
        <v>1.5952999999999999</v>
      </c>
      <c r="AR4" s="29">
        <v>51</v>
      </c>
      <c r="AS4" s="30">
        <f t="shared" si="8"/>
        <v>0.32189999999999996</v>
      </c>
      <c r="AT4" s="29" t="s">
        <v>18</v>
      </c>
      <c r="AU4" s="30"/>
      <c r="AV4" s="29" t="s">
        <v>18</v>
      </c>
      <c r="AW4" s="30"/>
      <c r="AX4" s="25">
        <f t="shared" ref="AX4:AX33" si="40">SUM(AP4,AR4,AT4,AV4)</f>
        <v>288</v>
      </c>
      <c r="AY4" s="30">
        <f t="shared" ref="AY4:AY7" si="41">SUM(AQ4+AS4+AU4+AW4)</f>
        <v>1.9171999999999998</v>
      </c>
      <c r="AZ4" s="20">
        <f t="shared" ref="AZ4:AZ33" si="42">AZ3+AY4</f>
        <v>558.78830000000028</v>
      </c>
      <c r="BA4" s="18"/>
      <c r="BB4" s="15">
        <v>2</v>
      </c>
      <c r="BC4" s="29">
        <v>-113</v>
      </c>
      <c r="BD4" s="30">
        <f t="shared" si="11"/>
        <v>-0.81969999999999998</v>
      </c>
      <c r="BE4" s="29">
        <v>-32</v>
      </c>
      <c r="BF4" s="30">
        <f t="shared" si="12"/>
        <v>-0.25080000000000002</v>
      </c>
      <c r="BG4" s="29" t="s">
        <v>18</v>
      </c>
      <c r="BH4" s="30"/>
      <c r="BI4" s="29">
        <v>-37</v>
      </c>
      <c r="BJ4" s="30">
        <f t="shared" ref="BJ4:BJ5" si="43">BI4*0.0085-0.04</f>
        <v>-0.35449999999999998</v>
      </c>
      <c r="BK4" s="25">
        <f t="shared" ref="BK4:BK14" si="44">SUM(BC4,BE4,BG4,BI4)</f>
        <v>-182</v>
      </c>
      <c r="BL4" s="26">
        <f t="shared" ref="BL4:BL33" si="45">SUM(BD4+BF4+BH4+BJ4)</f>
        <v>-1.425</v>
      </c>
      <c r="BM4" s="20">
        <f t="shared" ref="BM4:BM33" si="46">BM3+BL4</f>
        <v>562.83930000000009</v>
      </c>
      <c r="BN4" s="18"/>
      <c r="BO4" s="15">
        <v>2</v>
      </c>
      <c r="BP4" s="27"/>
      <c r="BQ4" s="28"/>
      <c r="BR4" s="27"/>
      <c r="BS4" s="28"/>
      <c r="BT4" s="27"/>
      <c r="BU4" s="28"/>
      <c r="BV4" s="27"/>
      <c r="BW4" s="28"/>
      <c r="BX4" s="34">
        <f t="shared" si="14"/>
        <v>0</v>
      </c>
      <c r="BY4" s="35">
        <f t="shared" si="15"/>
        <v>0</v>
      </c>
      <c r="BZ4" s="20">
        <f t="shared" ref="BZ4:BZ33" si="47">BZ3+BY4</f>
        <v>559.89250000000004</v>
      </c>
      <c r="CA4" s="36"/>
      <c r="CB4" s="15">
        <v>2</v>
      </c>
      <c r="CC4" s="29">
        <v>49</v>
      </c>
      <c r="CD4" s="30">
        <f t="shared" si="16"/>
        <v>0.29810000000000003</v>
      </c>
      <c r="CE4" s="29" t="s">
        <v>18</v>
      </c>
      <c r="CF4" s="30"/>
      <c r="CG4" s="29">
        <v>11</v>
      </c>
      <c r="CH4" s="30">
        <f t="shared" si="18"/>
        <v>3.3500000000000002E-2</v>
      </c>
      <c r="CI4" s="29">
        <v>204</v>
      </c>
      <c r="CJ4" s="30">
        <f t="shared" si="19"/>
        <v>1.6940000000000002</v>
      </c>
      <c r="CK4" s="34">
        <f t="shared" si="20"/>
        <v>264</v>
      </c>
      <c r="CL4" s="35">
        <f t="shared" si="21"/>
        <v>2.0256000000000003</v>
      </c>
      <c r="CM4" s="20">
        <f t="shared" ref="CM4:CM33" si="48">CM3+CL4</f>
        <v>569.65940000000023</v>
      </c>
      <c r="CN4" s="20"/>
      <c r="CO4" s="15">
        <v>2</v>
      </c>
      <c r="CP4" s="29">
        <v>28</v>
      </c>
      <c r="CQ4" s="30">
        <f t="shared" si="22"/>
        <v>0.15319999999999998</v>
      </c>
      <c r="CR4" s="29" t="s">
        <v>18</v>
      </c>
      <c r="CS4" s="30"/>
      <c r="CT4" s="29" t="s">
        <v>18</v>
      </c>
      <c r="CU4" s="30"/>
      <c r="CV4" s="29">
        <v>-143</v>
      </c>
      <c r="CW4" s="30">
        <f t="shared" si="25"/>
        <v>-1.2555000000000001</v>
      </c>
      <c r="CX4" s="101">
        <f t="shared" si="26"/>
        <v>-115</v>
      </c>
      <c r="CY4" s="102">
        <f t="shared" si="27"/>
        <v>-1.1023000000000001</v>
      </c>
      <c r="CZ4" s="20">
        <f t="shared" ref="CZ4:CZ33" si="49">CZ3+CY4</f>
        <v>566.40130000000033</v>
      </c>
      <c r="DA4" s="36"/>
      <c r="DB4" s="15">
        <v>2</v>
      </c>
      <c r="DC4" s="29" t="s">
        <v>19</v>
      </c>
      <c r="DD4" s="30"/>
      <c r="DE4" s="29" t="s">
        <v>18</v>
      </c>
      <c r="DF4" s="30"/>
      <c r="DG4" s="29" t="s">
        <v>18</v>
      </c>
      <c r="DH4" s="30"/>
      <c r="DI4" s="29">
        <v>75</v>
      </c>
      <c r="DJ4" s="30">
        <f t="shared" ref="DJ4" si="50">DI4*0.0085-0.04</f>
        <v>0.59750000000000003</v>
      </c>
      <c r="DK4" s="34">
        <f t="shared" ref="DK4:DK33" si="51">SUM(DC4,DE4,DG4,DI4)</f>
        <v>75</v>
      </c>
      <c r="DL4" s="35">
        <f t="shared" ref="DL4:DL33" si="52">SUM(DD4+DF4+DH4+DJ4)</f>
        <v>0.59750000000000003</v>
      </c>
      <c r="DM4" s="20">
        <f t="shared" ref="DM4:DM33" si="53">DM3+DL4</f>
        <v>578.88360000000023</v>
      </c>
      <c r="DN4" s="18"/>
      <c r="DO4" s="15">
        <v>2</v>
      </c>
      <c r="DP4" s="29">
        <v>91</v>
      </c>
      <c r="DQ4" s="30">
        <f t="shared" si="28"/>
        <v>0.54239999999999999</v>
      </c>
      <c r="DR4" s="29" t="s">
        <v>18</v>
      </c>
      <c r="DS4" s="30"/>
      <c r="DT4" s="29">
        <v>44</v>
      </c>
      <c r="DU4" s="30">
        <f t="shared" ref="DU4" si="54">DT4*0.0085-0.06</f>
        <v>0.314</v>
      </c>
      <c r="DV4" s="29">
        <v>160</v>
      </c>
      <c r="DW4" s="30">
        <f t="shared" si="29"/>
        <v>1.32</v>
      </c>
      <c r="DX4" s="34">
        <f t="shared" ref="DX4:DX33" si="55">SUM(DP4,DR4,DT4,DV4)</f>
        <v>295</v>
      </c>
      <c r="DY4" s="35">
        <f t="shared" ref="DY4:DY33" si="56">SUM(DQ4+DS4+DU4+DW4)</f>
        <v>2.1764000000000001</v>
      </c>
      <c r="DZ4" s="20">
        <f t="shared" ref="DZ4:DZ33" si="57">DZ3+DY4</f>
        <v>586.75800000000027</v>
      </c>
      <c r="EA4" s="18"/>
      <c r="EB4" s="15">
        <v>2</v>
      </c>
      <c r="EC4" s="27"/>
      <c r="ED4" s="28"/>
      <c r="EE4" s="27"/>
      <c r="EF4" s="28"/>
      <c r="EG4" s="27"/>
      <c r="EH4" s="28"/>
      <c r="EI4" s="27"/>
      <c r="EJ4" s="28"/>
      <c r="EK4" s="34">
        <f t="shared" ref="EK4:EK33" si="58">SUM(EC4,EE4,EG4,EI4)</f>
        <v>0</v>
      </c>
      <c r="EL4" s="35">
        <f t="shared" ref="EL4:EL33" si="59">SUM(ED4+EF4+EH4+EJ4)</f>
        <v>0</v>
      </c>
      <c r="EM4" s="20">
        <f t="shared" ref="EM4:EM33" si="60">EM3+EL4</f>
        <v>599.70110000000022</v>
      </c>
      <c r="EN4" s="18"/>
      <c r="EO4" s="15">
        <v>2</v>
      </c>
      <c r="EP4" s="29">
        <v>-119</v>
      </c>
      <c r="EQ4" s="30">
        <f t="shared" ref="EQ4" si="61">EP4*0.0069-0.04</f>
        <v>-0.86109999999999998</v>
      </c>
      <c r="ER4" s="29">
        <v>176</v>
      </c>
      <c r="ES4" s="30">
        <f t="shared" ref="ES4" si="62">ER4*0.0069-0.03</f>
        <v>1.1843999999999999</v>
      </c>
      <c r="ET4" s="29" t="s">
        <v>18</v>
      </c>
      <c r="EU4" s="30"/>
      <c r="EV4" s="29">
        <v>416</v>
      </c>
      <c r="EW4" s="30">
        <f t="shared" ref="EW4:EW7" si="63">EV4*0.0085-0.04</f>
        <v>3.4960000000000004</v>
      </c>
      <c r="EX4" s="34">
        <f t="shared" ref="EX4:EX33" si="64">SUM(EP4,ER4,ET4,EV4)</f>
        <v>473</v>
      </c>
      <c r="EY4" s="35">
        <f t="shared" ref="EY4:EY33" si="65">SUM(EQ4+ES4+EU4+EW4)</f>
        <v>3.8193000000000001</v>
      </c>
      <c r="EZ4" s="20">
        <f t="shared" ref="EZ4:EZ33" si="66">EZ3+EY4</f>
        <v>608.20370000000037</v>
      </c>
    </row>
    <row r="5" spans="1:156" x14ac:dyDescent="0.3">
      <c r="A5" s="100"/>
      <c r="B5" s="15">
        <v>3</v>
      </c>
      <c r="C5" s="29">
        <v>26</v>
      </c>
      <c r="D5" s="30">
        <f t="shared" ref="D5:D6" si="67">C5*0.0069-0.04</f>
        <v>0.1394</v>
      </c>
      <c r="E5" s="29">
        <v>45</v>
      </c>
      <c r="F5" s="30">
        <f t="shared" ref="F5:F6" si="68">E5*0.0069-0.03</f>
        <v>0.28049999999999997</v>
      </c>
      <c r="G5" s="29">
        <v>-77</v>
      </c>
      <c r="H5" s="30">
        <f t="shared" si="32"/>
        <v>-0.71450000000000014</v>
      </c>
      <c r="I5" s="29" t="s">
        <v>18</v>
      </c>
      <c r="J5" s="30"/>
      <c r="K5" s="25">
        <f t="shared" si="0"/>
        <v>-6</v>
      </c>
      <c r="L5" s="30">
        <f t="shared" si="1"/>
        <v>-0.2946000000000002</v>
      </c>
      <c r="M5" s="18">
        <f t="shared" si="33"/>
        <v>501.00540000000001</v>
      </c>
      <c r="N5" s="10"/>
      <c r="O5" s="15">
        <v>3</v>
      </c>
      <c r="P5" s="27"/>
      <c r="Q5" s="28"/>
      <c r="R5" s="27"/>
      <c r="S5" s="28"/>
      <c r="T5" s="27"/>
      <c r="U5" s="28"/>
      <c r="V5" s="27"/>
      <c r="W5" s="28"/>
      <c r="X5" s="25">
        <f t="shared" si="34"/>
        <v>0</v>
      </c>
      <c r="Y5" s="26">
        <f t="shared" si="35"/>
        <v>0</v>
      </c>
      <c r="Z5" s="18">
        <f t="shared" si="36"/>
        <v>521.86190000000011</v>
      </c>
      <c r="AA5" s="18"/>
      <c r="AB5" s="15">
        <v>3</v>
      </c>
      <c r="AC5" s="27"/>
      <c r="AD5" s="28"/>
      <c r="AE5" s="27"/>
      <c r="AF5" s="28"/>
      <c r="AG5" s="27"/>
      <c r="AH5" s="28"/>
      <c r="AI5" s="27"/>
      <c r="AJ5" s="28"/>
      <c r="AK5" s="25">
        <f t="shared" si="37"/>
        <v>0</v>
      </c>
      <c r="AL5" s="26">
        <f t="shared" si="38"/>
        <v>0</v>
      </c>
      <c r="AM5" s="18">
        <f t="shared" si="39"/>
        <v>558.2565000000003</v>
      </c>
      <c r="AN5" s="18"/>
      <c r="AO5" s="15">
        <v>3</v>
      </c>
      <c r="AP5" s="29">
        <v>-1</v>
      </c>
      <c r="AQ5" s="30">
        <f t="shared" si="7"/>
        <v>-4.6899999999999997E-2</v>
      </c>
      <c r="AR5" s="29">
        <v>-56</v>
      </c>
      <c r="AS5" s="30">
        <f t="shared" si="8"/>
        <v>-0.41639999999999999</v>
      </c>
      <c r="AT5" s="29" t="s">
        <v>18</v>
      </c>
      <c r="AU5" s="30"/>
      <c r="AV5" s="29" t="s">
        <v>18</v>
      </c>
      <c r="AW5" s="30"/>
      <c r="AX5" s="25">
        <f t="shared" si="40"/>
        <v>-57</v>
      </c>
      <c r="AY5" s="30">
        <f t="shared" si="41"/>
        <v>-0.46329999999999999</v>
      </c>
      <c r="AZ5" s="20">
        <f t="shared" si="42"/>
        <v>558.32500000000027</v>
      </c>
      <c r="BA5" s="18"/>
      <c r="BB5" s="15">
        <v>3</v>
      </c>
      <c r="BC5" s="29">
        <v>-73</v>
      </c>
      <c r="BD5" s="30">
        <f t="shared" si="11"/>
        <v>-0.54370000000000007</v>
      </c>
      <c r="BE5" s="29">
        <v>-47</v>
      </c>
      <c r="BF5" s="30">
        <f t="shared" si="12"/>
        <v>-0.35429999999999995</v>
      </c>
      <c r="BG5" s="29">
        <v>483</v>
      </c>
      <c r="BH5" s="30">
        <f t="shared" ref="BH5" si="69">BG5*0.0085-0.06</f>
        <v>4.0455000000000005</v>
      </c>
      <c r="BI5" s="29">
        <v>-98</v>
      </c>
      <c r="BJ5" s="30">
        <f t="shared" si="43"/>
        <v>-0.87300000000000011</v>
      </c>
      <c r="BK5" s="25">
        <f t="shared" si="44"/>
        <v>265</v>
      </c>
      <c r="BL5" s="26">
        <f t="shared" si="45"/>
        <v>2.2745000000000002</v>
      </c>
      <c r="BM5" s="20">
        <f t="shared" si="46"/>
        <v>565.11380000000008</v>
      </c>
      <c r="BN5" s="18"/>
      <c r="BO5" s="15">
        <v>3</v>
      </c>
      <c r="BP5" s="29">
        <v>214</v>
      </c>
      <c r="BQ5" s="30">
        <f t="shared" ref="BQ5:BQ9" si="70">BP5*0.0069-0.04</f>
        <v>1.4365999999999999</v>
      </c>
      <c r="BR5" s="29" t="s">
        <v>18</v>
      </c>
      <c r="BS5" s="30"/>
      <c r="BT5" s="29" t="s">
        <v>18</v>
      </c>
      <c r="BU5" s="30"/>
      <c r="BV5" s="29">
        <v>-159</v>
      </c>
      <c r="BW5" s="30">
        <f t="shared" ref="BW5:BW7" si="71">BV5*0.0085-0.04</f>
        <v>-1.3915000000000002</v>
      </c>
      <c r="BX5" s="34">
        <f t="shared" si="14"/>
        <v>55</v>
      </c>
      <c r="BY5" s="35">
        <f t="shared" si="15"/>
        <v>4.5099999999999696E-2</v>
      </c>
      <c r="BZ5" s="20">
        <f t="shared" si="47"/>
        <v>559.93760000000009</v>
      </c>
      <c r="CA5" s="36"/>
      <c r="CB5" s="15">
        <v>3</v>
      </c>
      <c r="CC5" s="29" t="s">
        <v>18</v>
      </c>
      <c r="CD5" s="30"/>
      <c r="CE5" s="29" t="s">
        <v>18</v>
      </c>
      <c r="CF5" s="30"/>
      <c r="CG5" s="29" t="s">
        <v>18</v>
      </c>
      <c r="CH5" s="30"/>
      <c r="CI5" s="29">
        <v>35</v>
      </c>
      <c r="CJ5" s="30">
        <f t="shared" si="19"/>
        <v>0.25750000000000006</v>
      </c>
      <c r="CK5" s="34">
        <f t="shared" si="20"/>
        <v>35</v>
      </c>
      <c r="CL5" s="35">
        <f t="shared" si="21"/>
        <v>0.25750000000000006</v>
      </c>
      <c r="CM5" s="20">
        <f t="shared" si="48"/>
        <v>569.91690000000028</v>
      </c>
      <c r="CN5" s="20"/>
      <c r="CO5" s="15">
        <v>3</v>
      </c>
      <c r="CP5" s="27"/>
      <c r="CQ5" s="28"/>
      <c r="CR5" s="27"/>
      <c r="CS5" s="28"/>
      <c r="CT5" s="27"/>
      <c r="CU5" s="28"/>
      <c r="CV5" s="27"/>
      <c r="CW5" s="28"/>
      <c r="CX5" s="101">
        <f t="shared" si="26"/>
        <v>0</v>
      </c>
      <c r="CY5" s="102">
        <f t="shared" si="27"/>
        <v>0</v>
      </c>
      <c r="CZ5" s="20">
        <f t="shared" si="49"/>
        <v>566.40130000000033</v>
      </c>
      <c r="DA5" s="48"/>
      <c r="DB5" s="15">
        <v>3</v>
      </c>
      <c r="DC5" s="29">
        <v>-76</v>
      </c>
      <c r="DD5" s="30">
        <f t="shared" ref="DD5:DD8" si="72">DC5*0.0069-0.04</f>
        <v>-0.56440000000000001</v>
      </c>
      <c r="DE5" s="29">
        <v>48</v>
      </c>
      <c r="DF5" s="30">
        <f t="shared" ref="DF5:DF6" si="73">DE5*0.0069-0.03</f>
        <v>0.30120000000000002</v>
      </c>
      <c r="DG5" s="29">
        <v>-149</v>
      </c>
      <c r="DH5" s="30">
        <f t="shared" ref="DH5:DH6" si="74">DG5*0.0085-0.06</f>
        <v>-1.3265000000000002</v>
      </c>
      <c r="DI5" s="29" t="s">
        <v>18</v>
      </c>
      <c r="DJ5" s="30"/>
      <c r="DK5" s="34">
        <f t="shared" si="51"/>
        <v>-177</v>
      </c>
      <c r="DL5" s="35">
        <f t="shared" si="52"/>
        <v>-1.5897000000000001</v>
      </c>
      <c r="DM5" s="20">
        <f t="shared" si="53"/>
        <v>577.29390000000024</v>
      </c>
      <c r="DN5" s="18"/>
      <c r="DO5" s="15">
        <v>3</v>
      </c>
      <c r="DP5" s="29" t="s">
        <v>18</v>
      </c>
      <c r="DQ5" s="30"/>
      <c r="DR5" s="29">
        <v>27</v>
      </c>
      <c r="DS5" s="30">
        <f t="shared" ref="DS5:DS6" si="75">DR5*0.0069-0.03</f>
        <v>0.15629999999999999</v>
      </c>
      <c r="DT5" s="29" t="s">
        <v>18</v>
      </c>
      <c r="DU5" s="30"/>
      <c r="DV5" s="29" t="s">
        <v>18</v>
      </c>
      <c r="DW5" s="30"/>
      <c r="DX5" s="34">
        <f t="shared" si="55"/>
        <v>27</v>
      </c>
      <c r="DY5" s="35">
        <f t="shared" si="56"/>
        <v>0.15629999999999999</v>
      </c>
      <c r="DZ5" s="20">
        <f t="shared" si="57"/>
        <v>586.91430000000025</v>
      </c>
      <c r="EA5" s="18"/>
      <c r="EB5" s="15">
        <v>3</v>
      </c>
      <c r="EC5" s="27"/>
      <c r="ED5" s="28"/>
      <c r="EE5" s="27"/>
      <c r="EF5" s="28"/>
      <c r="EG5" s="27"/>
      <c r="EH5" s="28"/>
      <c r="EI5" s="27"/>
      <c r="EJ5" s="28"/>
      <c r="EK5" s="34">
        <f t="shared" si="58"/>
        <v>0</v>
      </c>
      <c r="EL5" s="35">
        <f t="shared" si="59"/>
        <v>0</v>
      </c>
      <c r="EM5" s="20">
        <f t="shared" si="60"/>
        <v>599.70110000000022</v>
      </c>
      <c r="EN5" s="18"/>
      <c r="EO5" s="15">
        <v>3</v>
      </c>
      <c r="EP5" s="29" t="s">
        <v>18</v>
      </c>
      <c r="EQ5" s="30"/>
      <c r="ER5" s="29" t="s">
        <v>18</v>
      </c>
      <c r="ES5" s="30"/>
      <c r="ET5" s="29" t="s">
        <v>18</v>
      </c>
      <c r="EU5" s="30"/>
      <c r="EV5" s="29">
        <v>-70</v>
      </c>
      <c r="EW5" s="30">
        <f t="shared" si="63"/>
        <v>-0.63500000000000012</v>
      </c>
      <c r="EX5" s="34">
        <f t="shared" si="64"/>
        <v>-70</v>
      </c>
      <c r="EY5" s="35">
        <f t="shared" si="65"/>
        <v>-0.63500000000000012</v>
      </c>
      <c r="EZ5" s="20">
        <f t="shared" si="66"/>
        <v>607.56870000000038</v>
      </c>
    </row>
    <row r="6" spans="1:156" x14ac:dyDescent="0.3">
      <c r="A6" s="100"/>
      <c r="B6" s="15">
        <v>4</v>
      </c>
      <c r="C6" s="29">
        <v>2</v>
      </c>
      <c r="D6" s="30">
        <f t="shared" si="67"/>
        <v>-2.6200000000000001E-2</v>
      </c>
      <c r="E6" s="29">
        <v>603</v>
      </c>
      <c r="F6" s="30">
        <f t="shared" si="68"/>
        <v>4.1307</v>
      </c>
      <c r="G6" s="29">
        <v>246</v>
      </c>
      <c r="H6" s="30">
        <f t="shared" si="32"/>
        <v>2.0310000000000001</v>
      </c>
      <c r="I6" s="29">
        <v>-75</v>
      </c>
      <c r="J6" s="30">
        <f t="shared" ref="J6" si="76">I6*0.0085-0.04</f>
        <v>-0.6775000000000001</v>
      </c>
      <c r="K6" s="25">
        <f t="shared" si="0"/>
        <v>776</v>
      </c>
      <c r="L6" s="30">
        <f t="shared" si="1"/>
        <v>5.4580000000000002</v>
      </c>
      <c r="M6" s="18">
        <f t="shared" si="33"/>
        <v>506.46340000000004</v>
      </c>
      <c r="N6" s="10"/>
      <c r="O6" s="15">
        <v>4</v>
      </c>
      <c r="P6" s="29">
        <v>-55</v>
      </c>
      <c r="Q6" s="30">
        <f t="shared" ref="Q6:Q7" si="77">P6*0.0069-0.04</f>
        <v>-0.41949999999999998</v>
      </c>
      <c r="R6" s="29">
        <v>-30</v>
      </c>
      <c r="S6" s="30">
        <f t="shared" ref="S6:S7" si="78">R6*0.0069-0.03</f>
        <v>-0.23699999999999999</v>
      </c>
      <c r="T6" s="29">
        <v>-90</v>
      </c>
      <c r="U6" s="30">
        <f t="shared" ref="U6:U9" si="79">T6*0.0085-0.06</f>
        <v>-0.82499999999999996</v>
      </c>
      <c r="V6" s="29">
        <v>94</v>
      </c>
      <c r="W6" s="30">
        <f t="shared" ref="W6" si="80">V6*0.0085-0.04</f>
        <v>0.75900000000000001</v>
      </c>
      <c r="X6" s="25">
        <f t="shared" si="34"/>
        <v>-81</v>
      </c>
      <c r="Y6" s="26">
        <f t="shared" si="35"/>
        <v>-0.72250000000000003</v>
      </c>
      <c r="Z6" s="18">
        <f t="shared" si="36"/>
        <v>521.13940000000014</v>
      </c>
      <c r="AA6" s="18"/>
      <c r="AB6" s="15">
        <v>4</v>
      </c>
      <c r="AC6" s="29">
        <v>3</v>
      </c>
      <c r="AD6" s="30">
        <f t="shared" ref="AD6:AD9" si="81">AC6*0.0069-0.04</f>
        <v>-1.9300000000000001E-2</v>
      </c>
      <c r="AE6" s="29" t="s">
        <v>18</v>
      </c>
      <c r="AF6" s="30"/>
      <c r="AG6" s="29">
        <v>29</v>
      </c>
      <c r="AH6" s="30">
        <f t="shared" ref="AH6" si="82">AG6*0.0085-0.06</f>
        <v>0.18650000000000003</v>
      </c>
      <c r="AI6" s="29">
        <v>-42</v>
      </c>
      <c r="AJ6" s="30">
        <f t="shared" ref="AJ6:AJ9" si="83">AI6*0.0085-0.04</f>
        <v>-0.39700000000000002</v>
      </c>
      <c r="AK6" s="25">
        <f t="shared" si="37"/>
        <v>-10</v>
      </c>
      <c r="AL6" s="30">
        <f t="shared" si="38"/>
        <v>-0.2298</v>
      </c>
      <c r="AM6" s="18">
        <f t="shared" si="39"/>
        <v>558.02670000000035</v>
      </c>
      <c r="AN6" s="18"/>
      <c r="AO6" s="15">
        <v>4</v>
      </c>
      <c r="AP6" s="29" t="s">
        <v>18</v>
      </c>
      <c r="AQ6" s="30"/>
      <c r="AR6" s="29">
        <v>-20</v>
      </c>
      <c r="AS6" s="30">
        <f t="shared" si="8"/>
        <v>-0.16800000000000001</v>
      </c>
      <c r="AT6" s="29">
        <v>272</v>
      </c>
      <c r="AU6" s="30">
        <f t="shared" ref="AU6:AU7" si="84">AT6*0.0085-0.06</f>
        <v>2.2520000000000002</v>
      </c>
      <c r="AV6" s="29" t="s">
        <v>18</v>
      </c>
      <c r="AW6" s="30"/>
      <c r="AX6" s="25">
        <f t="shared" si="40"/>
        <v>252</v>
      </c>
      <c r="AY6" s="30">
        <f t="shared" si="41"/>
        <v>2.0840000000000001</v>
      </c>
      <c r="AZ6" s="20">
        <f t="shared" si="42"/>
        <v>560.40900000000022</v>
      </c>
      <c r="BA6" s="18"/>
      <c r="BB6" s="15">
        <v>4</v>
      </c>
      <c r="BC6" s="27"/>
      <c r="BD6" s="28"/>
      <c r="BE6" s="27"/>
      <c r="BF6" s="28"/>
      <c r="BG6" s="27"/>
      <c r="BH6" s="28"/>
      <c r="BI6" s="27"/>
      <c r="BJ6" s="28"/>
      <c r="BK6" s="25">
        <f t="shared" si="44"/>
        <v>0</v>
      </c>
      <c r="BL6" s="26">
        <f t="shared" si="45"/>
        <v>0</v>
      </c>
      <c r="BM6" s="20">
        <f t="shared" si="46"/>
        <v>565.11380000000008</v>
      </c>
      <c r="BN6" s="18"/>
      <c r="BO6" s="15">
        <v>4</v>
      </c>
      <c r="BP6" s="29">
        <v>230</v>
      </c>
      <c r="BQ6" s="30">
        <f t="shared" si="70"/>
        <v>1.5469999999999999</v>
      </c>
      <c r="BR6" s="29" t="s">
        <v>18</v>
      </c>
      <c r="BS6" s="30"/>
      <c r="BT6" s="29" t="s">
        <v>18</v>
      </c>
      <c r="BU6" s="30"/>
      <c r="BV6" s="29">
        <v>-37</v>
      </c>
      <c r="BW6" s="30">
        <f t="shared" si="71"/>
        <v>-0.35449999999999998</v>
      </c>
      <c r="BX6" s="34">
        <f t="shared" si="14"/>
        <v>193</v>
      </c>
      <c r="BY6" s="35">
        <f t="shared" si="15"/>
        <v>1.1924999999999999</v>
      </c>
      <c r="BZ6" s="20">
        <f t="shared" si="47"/>
        <v>561.13010000000008</v>
      </c>
      <c r="CA6" s="36"/>
      <c r="CB6" s="15">
        <v>4</v>
      </c>
      <c r="CC6" s="29" t="s">
        <v>18</v>
      </c>
      <c r="CD6" s="30"/>
      <c r="CE6" s="29" t="s">
        <v>18</v>
      </c>
      <c r="CF6" s="30"/>
      <c r="CG6" s="29">
        <v>-116</v>
      </c>
      <c r="CH6" s="30">
        <f t="shared" ref="CH6" si="85">CG6*0.0085-0.06</f>
        <v>-1.046</v>
      </c>
      <c r="CI6" s="29" t="s">
        <v>18</v>
      </c>
      <c r="CJ6" s="30"/>
      <c r="CK6" s="34">
        <f t="shared" si="20"/>
        <v>-116</v>
      </c>
      <c r="CL6" s="35">
        <f t="shared" si="21"/>
        <v>-1.046</v>
      </c>
      <c r="CM6" s="20">
        <f t="shared" si="48"/>
        <v>568.87090000000023</v>
      </c>
      <c r="CN6" s="20"/>
      <c r="CO6" s="15">
        <v>4</v>
      </c>
      <c r="CP6" s="27"/>
      <c r="CQ6" s="28"/>
      <c r="CR6" s="27"/>
      <c r="CS6" s="28"/>
      <c r="CT6" s="27"/>
      <c r="CU6" s="28"/>
      <c r="CV6" s="27"/>
      <c r="CW6" s="28"/>
      <c r="CX6" s="101">
        <f t="shared" si="26"/>
        <v>0</v>
      </c>
      <c r="CY6" s="102">
        <f t="shared" si="27"/>
        <v>0</v>
      </c>
      <c r="CZ6" s="20">
        <f t="shared" si="49"/>
        <v>566.40130000000033</v>
      </c>
      <c r="DA6" s="103"/>
      <c r="DB6" s="15">
        <v>4</v>
      </c>
      <c r="DC6" s="29">
        <v>420</v>
      </c>
      <c r="DD6" s="30">
        <f t="shared" si="72"/>
        <v>2.8580000000000001</v>
      </c>
      <c r="DE6" s="29">
        <v>21</v>
      </c>
      <c r="DF6" s="30">
        <f t="shared" si="73"/>
        <v>0.1149</v>
      </c>
      <c r="DG6" s="29">
        <v>94</v>
      </c>
      <c r="DH6" s="30">
        <f t="shared" si="74"/>
        <v>0.7390000000000001</v>
      </c>
      <c r="DI6" s="29">
        <v>-91</v>
      </c>
      <c r="DJ6" s="30">
        <f t="shared" ref="DJ6" si="86">DI6*0.0085-0.04</f>
        <v>-0.81350000000000011</v>
      </c>
      <c r="DK6" s="34">
        <f t="shared" si="51"/>
        <v>444</v>
      </c>
      <c r="DL6" s="35">
        <f t="shared" si="52"/>
        <v>2.8983999999999996</v>
      </c>
      <c r="DM6" s="20">
        <f t="shared" si="53"/>
        <v>580.19230000000027</v>
      </c>
      <c r="DN6" s="18"/>
      <c r="DO6" s="15">
        <v>4</v>
      </c>
      <c r="DP6" s="29" t="s">
        <v>18</v>
      </c>
      <c r="DQ6" s="30"/>
      <c r="DR6" s="29">
        <v>19</v>
      </c>
      <c r="DS6" s="30">
        <f t="shared" si="75"/>
        <v>0.1011</v>
      </c>
      <c r="DT6" s="29" t="s">
        <v>18</v>
      </c>
      <c r="DU6" s="30"/>
      <c r="DV6" s="29" t="s">
        <v>18</v>
      </c>
      <c r="DW6" s="30"/>
      <c r="DX6" s="34">
        <f t="shared" si="55"/>
        <v>19</v>
      </c>
      <c r="DY6" s="35">
        <f t="shared" si="56"/>
        <v>0.1011</v>
      </c>
      <c r="DZ6" s="20">
        <f t="shared" si="57"/>
        <v>587.01540000000023</v>
      </c>
      <c r="EA6" s="18"/>
      <c r="EB6" s="43">
        <v>4</v>
      </c>
      <c r="EC6" s="29">
        <v>-91</v>
      </c>
      <c r="ED6" s="30">
        <f t="shared" ref="ED6:ED10" si="87">EC6*0.0069-0.04</f>
        <v>-0.66790000000000005</v>
      </c>
      <c r="EE6" s="29">
        <v>-20</v>
      </c>
      <c r="EF6" s="30">
        <f t="shared" ref="EF6:EF8" si="88">EE6*0.0069-0.03</f>
        <v>-0.16800000000000001</v>
      </c>
      <c r="EG6" s="29">
        <v>-24</v>
      </c>
      <c r="EH6" s="30">
        <f t="shared" ref="EH6:EH7" si="89">EG6*0.0085-0.06</f>
        <v>-0.26400000000000001</v>
      </c>
      <c r="EI6" s="29">
        <v>82</v>
      </c>
      <c r="EJ6" s="30">
        <f t="shared" ref="EJ6:EJ7" si="90">EI6*0.0085-0.04</f>
        <v>0.65700000000000003</v>
      </c>
      <c r="EK6" s="34">
        <f t="shared" si="58"/>
        <v>-53</v>
      </c>
      <c r="EL6" s="35">
        <f t="shared" si="59"/>
        <v>-0.44290000000000007</v>
      </c>
      <c r="EM6" s="20">
        <f t="shared" si="60"/>
        <v>599.25820000000022</v>
      </c>
      <c r="EN6" s="18"/>
      <c r="EO6" s="15">
        <v>4</v>
      </c>
      <c r="EP6" s="29">
        <v>604</v>
      </c>
      <c r="EQ6" s="30">
        <f t="shared" ref="EQ6" si="91">EP6*0.0069-0.04</f>
        <v>4.1276000000000002</v>
      </c>
      <c r="ER6" s="29" t="s">
        <v>18</v>
      </c>
      <c r="ES6" s="30"/>
      <c r="ET6" s="29">
        <v>-159</v>
      </c>
      <c r="EU6" s="30">
        <f t="shared" ref="EU6:EU8" si="92">ET6*0.0085-0.06</f>
        <v>-1.4115000000000002</v>
      </c>
      <c r="EV6" s="29">
        <v>37</v>
      </c>
      <c r="EW6" s="30">
        <f t="shared" si="63"/>
        <v>0.27450000000000002</v>
      </c>
      <c r="EX6" s="34">
        <f t="shared" si="64"/>
        <v>482</v>
      </c>
      <c r="EY6" s="35">
        <f t="shared" si="65"/>
        <v>2.9906000000000001</v>
      </c>
      <c r="EZ6" s="20">
        <f t="shared" si="66"/>
        <v>610.55930000000035</v>
      </c>
    </row>
    <row r="7" spans="1:156" x14ac:dyDescent="0.3">
      <c r="A7" s="100"/>
      <c r="B7" s="15">
        <v>5</v>
      </c>
      <c r="C7" s="27"/>
      <c r="D7" s="28"/>
      <c r="E7" s="27"/>
      <c r="F7" s="28"/>
      <c r="G7" s="27"/>
      <c r="H7" s="28"/>
      <c r="I7" s="27"/>
      <c r="J7" s="28"/>
      <c r="K7" s="25">
        <f t="shared" si="0"/>
        <v>0</v>
      </c>
      <c r="L7" s="30">
        <f t="shared" si="1"/>
        <v>0</v>
      </c>
      <c r="M7" s="18">
        <f t="shared" si="33"/>
        <v>506.46340000000004</v>
      </c>
      <c r="N7" s="10"/>
      <c r="O7" s="15">
        <v>5</v>
      </c>
      <c r="P7" s="29">
        <v>6</v>
      </c>
      <c r="Q7" s="30">
        <f t="shared" si="77"/>
        <v>1.3999999999999985E-3</v>
      </c>
      <c r="R7" s="29">
        <v>12</v>
      </c>
      <c r="S7" s="30">
        <f t="shared" si="78"/>
        <v>5.28E-2</v>
      </c>
      <c r="T7" s="29">
        <v>578</v>
      </c>
      <c r="U7" s="30">
        <f t="shared" si="79"/>
        <v>4.8530000000000006</v>
      </c>
      <c r="V7" s="29" t="s">
        <v>18</v>
      </c>
      <c r="W7" s="30"/>
      <c r="X7" s="25">
        <f t="shared" si="34"/>
        <v>596</v>
      </c>
      <c r="Y7" s="30">
        <f>SUM(Q7+S7+U7+W7)</f>
        <v>4.9072000000000005</v>
      </c>
      <c r="Z7" s="18">
        <f t="shared" si="36"/>
        <v>526.04660000000013</v>
      </c>
      <c r="AA7" s="18"/>
      <c r="AB7" s="15">
        <v>5</v>
      </c>
      <c r="AC7" s="29">
        <v>-106</v>
      </c>
      <c r="AD7" s="30">
        <f t="shared" si="81"/>
        <v>-0.77139999999999997</v>
      </c>
      <c r="AE7" s="29">
        <v>-77</v>
      </c>
      <c r="AF7" s="30">
        <f t="shared" ref="AF7:AF10" si="93">AE7*0.0069-0.03</f>
        <v>-0.56130000000000002</v>
      </c>
      <c r="AG7" s="29" t="s">
        <v>18</v>
      </c>
      <c r="AH7" s="30"/>
      <c r="AI7" s="29">
        <v>-81</v>
      </c>
      <c r="AJ7" s="30">
        <f t="shared" si="83"/>
        <v>-0.72850000000000004</v>
      </c>
      <c r="AK7" s="25">
        <f t="shared" si="37"/>
        <v>-264</v>
      </c>
      <c r="AL7" s="30">
        <f t="shared" si="38"/>
        <v>-2.0611999999999999</v>
      </c>
      <c r="AM7" s="18">
        <f t="shared" si="39"/>
        <v>555.96550000000036</v>
      </c>
      <c r="AN7" s="18"/>
      <c r="AO7" s="15">
        <v>5</v>
      </c>
      <c r="AP7" s="29" t="s">
        <v>18</v>
      </c>
      <c r="AQ7" s="30"/>
      <c r="AR7" s="29">
        <v>-14</v>
      </c>
      <c r="AS7" s="30">
        <f t="shared" si="8"/>
        <v>-0.12659999999999999</v>
      </c>
      <c r="AT7" s="29">
        <v>47</v>
      </c>
      <c r="AU7" s="30">
        <f t="shared" si="84"/>
        <v>0.33950000000000002</v>
      </c>
      <c r="AV7" s="29" t="s">
        <v>18</v>
      </c>
      <c r="AW7" s="30"/>
      <c r="AX7" s="25">
        <f t="shared" si="40"/>
        <v>33</v>
      </c>
      <c r="AY7" s="30">
        <f t="shared" si="41"/>
        <v>0.21290000000000003</v>
      </c>
      <c r="AZ7" s="20">
        <f t="shared" si="42"/>
        <v>560.62190000000021</v>
      </c>
      <c r="BA7" s="18"/>
      <c r="BB7" s="15">
        <v>5</v>
      </c>
      <c r="BC7" s="27"/>
      <c r="BD7" s="28"/>
      <c r="BE7" s="27"/>
      <c r="BF7" s="28"/>
      <c r="BG7" s="27"/>
      <c r="BH7" s="28"/>
      <c r="BI7" s="27"/>
      <c r="BJ7" s="28"/>
      <c r="BK7" s="25">
        <f t="shared" si="44"/>
        <v>0</v>
      </c>
      <c r="BL7" s="26">
        <f t="shared" si="45"/>
        <v>0</v>
      </c>
      <c r="BM7" s="20">
        <f t="shared" si="46"/>
        <v>565.11380000000008</v>
      </c>
      <c r="BN7" s="18"/>
      <c r="BO7" s="15">
        <v>5</v>
      </c>
      <c r="BP7" s="29">
        <v>119</v>
      </c>
      <c r="BQ7" s="30">
        <f t="shared" si="70"/>
        <v>0.78109999999999991</v>
      </c>
      <c r="BR7" s="29">
        <v>87</v>
      </c>
      <c r="BS7" s="30">
        <f t="shared" ref="BS7" si="94">BR7*0.0069-0.03</f>
        <v>0.57029999999999992</v>
      </c>
      <c r="BT7" s="29">
        <v>-10</v>
      </c>
      <c r="BU7" s="30">
        <f t="shared" ref="BU7" si="95">BT7*0.0085-0.06</f>
        <v>-0.14500000000000002</v>
      </c>
      <c r="BV7" s="29">
        <v>113</v>
      </c>
      <c r="BW7" s="30">
        <f t="shared" si="71"/>
        <v>0.92049999999999998</v>
      </c>
      <c r="BX7" s="34">
        <f t="shared" si="14"/>
        <v>309</v>
      </c>
      <c r="BY7" s="35">
        <f t="shared" si="15"/>
        <v>2.1269</v>
      </c>
      <c r="BZ7" s="20">
        <f t="shared" si="47"/>
        <v>563.25700000000006</v>
      </c>
      <c r="CA7" s="36"/>
      <c r="CB7" s="15">
        <v>5</v>
      </c>
      <c r="CC7" s="29">
        <v>-220</v>
      </c>
      <c r="CD7" s="30">
        <f t="shared" ref="CD7" si="96">CC7*0.0069-0.04</f>
        <v>-1.5580000000000001</v>
      </c>
      <c r="CE7" s="29" t="s">
        <v>18</v>
      </c>
      <c r="CF7" s="30"/>
      <c r="CG7" s="29" t="s">
        <v>18</v>
      </c>
      <c r="CH7" s="30"/>
      <c r="CI7" s="29" t="s">
        <v>18</v>
      </c>
      <c r="CJ7" s="30"/>
      <c r="CK7" s="34">
        <f t="shared" si="20"/>
        <v>-220</v>
      </c>
      <c r="CL7" s="35">
        <f t="shared" si="21"/>
        <v>-1.5580000000000001</v>
      </c>
      <c r="CM7" s="20">
        <f t="shared" si="48"/>
        <v>567.31290000000024</v>
      </c>
      <c r="CN7" s="20"/>
      <c r="CO7" s="15">
        <v>5</v>
      </c>
      <c r="CP7" s="29" t="s">
        <v>18</v>
      </c>
      <c r="CQ7" s="30"/>
      <c r="CR7" s="29" t="s">
        <v>18</v>
      </c>
      <c r="CS7" s="30"/>
      <c r="CT7" s="29" t="s">
        <v>18</v>
      </c>
      <c r="CU7" s="30"/>
      <c r="CV7" s="29" t="s">
        <v>18</v>
      </c>
      <c r="CW7" s="30"/>
      <c r="CX7" s="101">
        <f t="shared" si="26"/>
        <v>0</v>
      </c>
      <c r="CY7" s="102">
        <f t="shared" si="27"/>
        <v>0</v>
      </c>
      <c r="CZ7" s="20">
        <f t="shared" si="49"/>
        <v>566.40130000000033</v>
      </c>
      <c r="DA7" s="48"/>
      <c r="DB7" s="15">
        <v>5</v>
      </c>
      <c r="DC7" s="29">
        <v>-88</v>
      </c>
      <c r="DD7" s="30">
        <f t="shared" si="72"/>
        <v>-0.6472</v>
      </c>
      <c r="DE7" s="29" t="s">
        <v>18</v>
      </c>
      <c r="DF7" s="30"/>
      <c r="DG7" s="29" t="s">
        <v>18</v>
      </c>
      <c r="DH7" s="30"/>
      <c r="DI7" s="29" t="s">
        <v>18</v>
      </c>
      <c r="DJ7" s="30"/>
      <c r="DK7" s="34">
        <f t="shared" si="51"/>
        <v>-88</v>
      </c>
      <c r="DL7" s="35">
        <f t="shared" si="52"/>
        <v>-0.6472</v>
      </c>
      <c r="DM7" s="20">
        <f t="shared" si="53"/>
        <v>579.54510000000028</v>
      </c>
      <c r="DN7" s="18"/>
      <c r="DO7" s="15">
        <v>5</v>
      </c>
      <c r="DP7" s="27"/>
      <c r="DQ7" s="28"/>
      <c r="DR7" s="27"/>
      <c r="DS7" s="28"/>
      <c r="DT7" s="27"/>
      <c r="DU7" s="28"/>
      <c r="DV7" s="27"/>
      <c r="DW7" s="28"/>
      <c r="DX7" s="34">
        <f t="shared" si="55"/>
        <v>0</v>
      </c>
      <c r="DY7" s="35">
        <f t="shared" si="56"/>
        <v>0</v>
      </c>
      <c r="DZ7" s="20">
        <f t="shared" si="57"/>
        <v>587.01540000000023</v>
      </c>
      <c r="EA7" s="18"/>
      <c r="EB7" s="43">
        <v>5</v>
      </c>
      <c r="EC7" s="29">
        <v>231</v>
      </c>
      <c r="ED7" s="30">
        <f t="shared" si="87"/>
        <v>1.5538999999999998</v>
      </c>
      <c r="EE7" s="29">
        <v>24</v>
      </c>
      <c r="EF7" s="30">
        <f t="shared" si="88"/>
        <v>0.1356</v>
      </c>
      <c r="EG7" s="29">
        <v>-43</v>
      </c>
      <c r="EH7" s="30">
        <f t="shared" si="89"/>
        <v>-0.42550000000000004</v>
      </c>
      <c r="EI7" s="29">
        <v>-40</v>
      </c>
      <c r="EJ7" s="30">
        <f t="shared" si="90"/>
        <v>-0.38</v>
      </c>
      <c r="EK7" s="34">
        <f t="shared" si="58"/>
        <v>172</v>
      </c>
      <c r="EL7" s="35">
        <f t="shared" si="59"/>
        <v>0.88399999999999979</v>
      </c>
      <c r="EM7" s="20">
        <f t="shared" si="60"/>
        <v>600.14220000000023</v>
      </c>
      <c r="EN7" s="18"/>
      <c r="EO7" s="15">
        <v>5</v>
      </c>
      <c r="EP7" s="29" t="s">
        <v>18</v>
      </c>
      <c r="EQ7" s="30"/>
      <c r="ER7" s="29">
        <v>-54</v>
      </c>
      <c r="ES7" s="30">
        <f t="shared" ref="ES7:ES8" si="97">ER7*0.0069-0.03</f>
        <v>-0.40259999999999996</v>
      </c>
      <c r="ET7" s="29">
        <v>-147</v>
      </c>
      <c r="EU7" s="30">
        <f t="shared" si="92"/>
        <v>-1.3095000000000001</v>
      </c>
      <c r="EV7" s="29">
        <v>64</v>
      </c>
      <c r="EW7" s="30">
        <f t="shared" si="63"/>
        <v>0.504</v>
      </c>
      <c r="EX7" s="34">
        <f t="shared" si="64"/>
        <v>-137</v>
      </c>
      <c r="EY7" s="35">
        <f t="shared" si="65"/>
        <v>-1.2081</v>
      </c>
      <c r="EZ7" s="20">
        <f t="shared" si="66"/>
        <v>609.3512000000004</v>
      </c>
    </row>
    <row r="8" spans="1:156" x14ac:dyDescent="0.3">
      <c r="A8" s="100"/>
      <c r="B8" s="15">
        <v>6</v>
      </c>
      <c r="C8" s="27"/>
      <c r="D8" s="28"/>
      <c r="E8" s="27"/>
      <c r="F8" s="28"/>
      <c r="G8" s="27"/>
      <c r="H8" s="28"/>
      <c r="I8" s="27"/>
      <c r="J8" s="28"/>
      <c r="K8" s="25">
        <f t="shared" si="0"/>
        <v>0</v>
      </c>
      <c r="L8" s="30">
        <f t="shared" si="1"/>
        <v>0</v>
      </c>
      <c r="M8" s="18">
        <f t="shared" si="33"/>
        <v>506.46340000000004</v>
      </c>
      <c r="N8" s="10"/>
      <c r="O8" s="15">
        <v>6</v>
      </c>
      <c r="P8" s="29" t="s">
        <v>18</v>
      </c>
      <c r="Q8" s="30"/>
      <c r="R8" s="29" t="s">
        <v>18</v>
      </c>
      <c r="S8" s="30"/>
      <c r="T8" s="29">
        <v>-72</v>
      </c>
      <c r="U8" s="30">
        <f t="shared" si="79"/>
        <v>-0.67200000000000015</v>
      </c>
      <c r="V8" s="29" t="s">
        <v>18</v>
      </c>
      <c r="W8" s="30"/>
      <c r="X8" s="25">
        <f t="shared" si="34"/>
        <v>-72</v>
      </c>
      <c r="Y8" s="30">
        <f>SUM(Q8+S8+U8+W8)</f>
        <v>-0.67200000000000015</v>
      </c>
      <c r="Z8" s="18">
        <f t="shared" si="36"/>
        <v>525.3746000000001</v>
      </c>
      <c r="AA8" s="18"/>
      <c r="AB8" s="15">
        <v>6</v>
      </c>
      <c r="AC8" s="29">
        <v>422</v>
      </c>
      <c r="AD8" s="30">
        <f t="shared" si="81"/>
        <v>2.8717999999999999</v>
      </c>
      <c r="AE8" s="29">
        <v>-26</v>
      </c>
      <c r="AF8" s="30">
        <f t="shared" si="93"/>
        <v>-0.2094</v>
      </c>
      <c r="AG8" s="29">
        <v>-145</v>
      </c>
      <c r="AH8" s="30">
        <f t="shared" ref="AH8:AH10" si="98">AG8*0.0085-0.06</f>
        <v>-1.2925000000000002</v>
      </c>
      <c r="AI8" s="29">
        <v>12</v>
      </c>
      <c r="AJ8" s="30">
        <f t="shared" si="83"/>
        <v>6.2000000000000006E-2</v>
      </c>
      <c r="AK8" s="25">
        <f t="shared" si="37"/>
        <v>263</v>
      </c>
      <c r="AL8" s="30">
        <f>SUM(AD8+AF8+AH8+AJ8)</f>
        <v>1.4318999999999997</v>
      </c>
      <c r="AM8" s="18">
        <f t="shared" si="39"/>
        <v>557.3974000000004</v>
      </c>
      <c r="AN8" s="18"/>
      <c r="AO8" s="15">
        <v>6</v>
      </c>
      <c r="AP8" s="27"/>
      <c r="AQ8" s="28"/>
      <c r="AR8" s="27"/>
      <c r="AS8" s="28"/>
      <c r="AT8" s="27"/>
      <c r="AU8" s="28"/>
      <c r="AV8" s="27"/>
      <c r="AW8" s="28"/>
      <c r="AX8" s="25">
        <f t="shared" si="40"/>
        <v>0</v>
      </c>
      <c r="AY8" s="30">
        <f>SUM(AQ8+AS8+AU8+AW8)</f>
        <v>0</v>
      </c>
      <c r="AZ8" s="20">
        <f t="shared" si="42"/>
        <v>560.62190000000021</v>
      </c>
      <c r="BA8" s="18"/>
      <c r="BB8" s="15">
        <v>6</v>
      </c>
      <c r="BC8" s="29">
        <v>107</v>
      </c>
      <c r="BD8" s="30">
        <f t="shared" ref="BD8" si="99">BC8*0.0069-0.04</f>
        <v>0.69829999999999992</v>
      </c>
      <c r="BE8" s="29" t="s">
        <v>18</v>
      </c>
      <c r="BF8" s="30"/>
      <c r="BG8" s="29" t="s">
        <v>18</v>
      </c>
      <c r="BH8" s="30"/>
      <c r="BI8" s="29">
        <v>-105</v>
      </c>
      <c r="BJ8" s="30">
        <f t="shared" ref="BJ8:BJ9" si="100">BI8*0.0085-0.04</f>
        <v>-0.93250000000000011</v>
      </c>
      <c r="BK8" s="25">
        <f t="shared" si="44"/>
        <v>2</v>
      </c>
      <c r="BL8" s="26">
        <f t="shared" si="45"/>
        <v>-0.23420000000000019</v>
      </c>
      <c r="BM8" s="20">
        <f t="shared" si="46"/>
        <v>564.8796000000001</v>
      </c>
      <c r="BN8" s="18"/>
      <c r="BO8" s="15">
        <v>6</v>
      </c>
      <c r="BP8" s="29">
        <v>-56</v>
      </c>
      <c r="BQ8" s="30">
        <f t="shared" si="70"/>
        <v>-0.42639999999999995</v>
      </c>
      <c r="BR8" s="29" t="s">
        <v>18</v>
      </c>
      <c r="BS8" s="30"/>
      <c r="BT8" s="29" t="s">
        <v>18</v>
      </c>
      <c r="BU8" s="30"/>
      <c r="BV8" s="29" t="s">
        <v>18</v>
      </c>
      <c r="BW8" s="30"/>
      <c r="BX8" s="34">
        <f t="shared" si="14"/>
        <v>-56</v>
      </c>
      <c r="BY8" s="35">
        <f t="shared" si="15"/>
        <v>-0.42639999999999995</v>
      </c>
      <c r="BZ8" s="20">
        <f t="shared" si="47"/>
        <v>562.83060000000012</v>
      </c>
      <c r="CA8" s="36"/>
      <c r="CB8" s="15">
        <v>6</v>
      </c>
      <c r="CC8" s="27"/>
      <c r="CD8" s="28"/>
      <c r="CE8" s="27"/>
      <c r="CF8" s="28"/>
      <c r="CG8" s="27"/>
      <c r="CH8" s="28"/>
      <c r="CI8" s="27"/>
      <c r="CJ8" s="28"/>
      <c r="CK8" s="34">
        <f t="shared" si="20"/>
        <v>0</v>
      </c>
      <c r="CL8" s="35">
        <f t="shared" si="21"/>
        <v>0</v>
      </c>
      <c r="CM8" s="20">
        <f t="shared" si="48"/>
        <v>567.31290000000024</v>
      </c>
      <c r="CN8" s="20"/>
      <c r="CO8" s="15">
        <v>6</v>
      </c>
      <c r="CP8" s="29">
        <v>468</v>
      </c>
      <c r="CQ8" s="30">
        <f t="shared" ref="CQ8" si="101">CP8*0.0069-0.04</f>
        <v>3.1892</v>
      </c>
      <c r="CR8" s="29">
        <v>142</v>
      </c>
      <c r="CS8" s="30">
        <f t="shared" ref="CS8:CS9" si="102">CR8*0.0069-0.03</f>
        <v>0.94979999999999998</v>
      </c>
      <c r="CT8" s="29">
        <v>-12</v>
      </c>
      <c r="CU8" s="30">
        <f t="shared" ref="CU8" si="103">CT8*0.0085-0.06</f>
        <v>-0.16200000000000001</v>
      </c>
      <c r="CV8" s="29" t="s">
        <v>18</v>
      </c>
      <c r="CW8" s="30"/>
      <c r="CX8" s="101">
        <f t="shared" si="26"/>
        <v>598</v>
      </c>
      <c r="CY8" s="102">
        <f t="shared" si="27"/>
        <v>3.9770000000000003</v>
      </c>
      <c r="CZ8" s="20">
        <f t="shared" si="49"/>
        <v>570.37830000000031</v>
      </c>
      <c r="DA8" s="48"/>
      <c r="DB8" s="15">
        <v>6</v>
      </c>
      <c r="DC8" s="29">
        <v>-171</v>
      </c>
      <c r="DD8" s="30">
        <f t="shared" si="72"/>
        <v>-1.2199</v>
      </c>
      <c r="DE8" s="29">
        <v>24</v>
      </c>
      <c r="DF8" s="30">
        <f t="shared" ref="DF8" si="104">DE8*0.0069-0.03</f>
        <v>0.1356</v>
      </c>
      <c r="DG8" s="29" t="s">
        <v>18</v>
      </c>
      <c r="DH8" s="30"/>
      <c r="DI8" s="29" t="s">
        <v>18</v>
      </c>
      <c r="DJ8" s="30"/>
      <c r="DK8" s="34">
        <f t="shared" si="51"/>
        <v>-147</v>
      </c>
      <c r="DL8" s="35">
        <f t="shared" si="52"/>
        <v>-1.0843</v>
      </c>
      <c r="DM8" s="20">
        <f t="shared" si="53"/>
        <v>578.46080000000029</v>
      </c>
      <c r="DN8" s="18"/>
      <c r="DO8" s="15">
        <v>6</v>
      </c>
      <c r="DP8" s="27"/>
      <c r="DQ8" s="28"/>
      <c r="DR8" s="27"/>
      <c r="DS8" s="28"/>
      <c r="DT8" s="27"/>
      <c r="DU8" s="28"/>
      <c r="DV8" s="27"/>
      <c r="DW8" s="28"/>
      <c r="DX8" s="34">
        <f t="shared" si="55"/>
        <v>0</v>
      </c>
      <c r="DY8" s="35">
        <f t="shared" si="56"/>
        <v>0</v>
      </c>
      <c r="DZ8" s="20">
        <f t="shared" si="57"/>
        <v>587.01540000000023</v>
      </c>
      <c r="EA8" s="18"/>
      <c r="EB8" s="43">
        <v>6</v>
      </c>
      <c r="EC8" s="29">
        <v>-75</v>
      </c>
      <c r="ED8" s="30">
        <f t="shared" si="87"/>
        <v>-0.5575</v>
      </c>
      <c r="EE8" s="29">
        <v>54</v>
      </c>
      <c r="EF8" s="30">
        <f t="shared" si="88"/>
        <v>0.34260000000000002</v>
      </c>
      <c r="EG8" s="29" t="s">
        <v>18</v>
      </c>
      <c r="EH8" s="30"/>
      <c r="EI8" s="29" t="s">
        <v>19</v>
      </c>
      <c r="EJ8" s="30"/>
      <c r="EK8" s="34">
        <f t="shared" si="58"/>
        <v>-21</v>
      </c>
      <c r="EL8" s="35">
        <f t="shared" si="59"/>
        <v>-0.21489999999999998</v>
      </c>
      <c r="EM8" s="20">
        <f t="shared" si="60"/>
        <v>599.92730000000029</v>
      </c>
      <c r="EN8" s="18"/>
      <c r="EO8" s="15">
        <v>6</v>
      </c>
      <c r="EP8" s="29">
        <v>22</v>
      </c>
      <c r="EQ8" s="30">
        <f t="shared" ref="EQ8" si="105">EP8*0.0069-0.04</f>
        <v>0.11179999999999998</v>
      </c>
      <c r="ER8" s="29">
        <v>-40</v>
      </c>
      <c r="ES8" s="30">
        <f t="shared" si="97"/>
        <v>-0.30600000000000005</v>
      </c>
      <c r="ET8" s="29">
        <v>-153</v>
      </c>
      <c r="EU8" s="30">
        <f t="shared" si="92"/>
        <v>-1.3605</v>
      </c>
      <c r="EV8" s="29" t="s">
        <v>19</v>
      </c>
      <c r="EW8" s="30"/>
      <c r="EX8" s="34">
        <f t="shared" si="64"/>
        <v>-171</v>
      </c>
      <c r="EY8" s="35">
        <f t="shared" si="65"/>
        <v>-1.5547000000000002</v>
      </c>
      <c r="EZ8" s="20">
        <f t="shared" si="66"/>
        <v>607.79650000000038</v>
      </c>
    </row>
    <row r="9" spans="1:156" x14ac:dyDescent="0.3">
      <c r="A9" s="100"/>
      <c r="B9" s="15">
        <v>7</v>
      </c>
      <c r="C9" s="29">
        <v>-117</v>
      </c>
      <c r="D9" s="30">
        <f t="shared" ref="D9:D13" si="106">C9*0.0069-0.04</f>
        <v>-0.84730000000000005</v>
      </c>
      <c r="E9" s="29" t="s">
        <v>18</v>
      </c>
      <c r="F9" s="30"/>
      <c r="G9" s="29">
        <v>102</v>
      </c>
      <c r="H9" s="30">
        <f t="shared" ref="H9:H12" si="107">G9*0.0085-0.06</f>
        <v>0.80700000000000016</v>
      </c>
      <c r="I9" s="29">
        <v>127</v>
      </c>
      <c r="J9" s="30">
        <f t="shared" ref="J9:J12" si="108">I9*0.0085-0.04</f>
        <v>1.0395000000000001</v>
      </c>
      <c r="K9" s="25">
        <f t="shared" si="0"/>
        <v>112</v>
      </c>
      <c r="L9" s="30">
        <f t="shared" si="1"/>
        <v>0.9992000000000002</v>
      </c>
      <c r="M9" s="18">
        <f t="shared" si="33"/>
        <v>507.46260000000001</v>
      </c>
      <c r="N9" s="10"/>
      <c r="O9" s="15">
        <v>7</v>
      </c>
      <c r="P9" s="29" t="s">
        <v>18</v>
      </c>
      <c r="Q9" s="30"/>
      <c r="R9" s="29">
        <v>-81</v>
      </c>
      <c r="S9" s="30">
        <f t="shared" ref="S9:S10" si="109">R9*0.0069-0.03</f>
        <v>-0.58889999999999998</v>
      </c>
      <c r="T9" s="29">
        <v>340</v>
      </c>
      <c r="U9" s="30">
        <f t="shared" si="79"/>
        <v>2.83</v>
      </c>
      <c r="V9" s="29" t="s">
        <v>18</v>
      </c>
      <c r="W9" s="30"/>
      <c r="X9" s="25">
        <f t="shared" si="34"/>
        <v>259</v>
      </c>
      <c r="Y9" s="30">
        <f t="shared" ref="Y9:Y33" si="110">SUM(Q9+S9+U9+W9)</f>
        <v>2.2411000000000003</v>
      </c>
      <c r="Z9" s="18">
        <f t="shared" si="36"/>
        <v>527.61570000000006</v>
      </c>
      <c r="AA9" s="18"/>
      <c r="AB9" s="15">
        <v>7</v>
      </c>
      <c r="AC9" s="29">
        <v>-190</v>
      </c>
      <c r="AD9" s="30">
        <f t="shared" si="81"/>
        <v>-1.351</v>
      </c>
      <c r="AE9" s="29">
        <v>1</v>
      </c>
      <c r="AF9" s="30">
        <f t="shared" si="93"/>
        <v>-2.3099999999999999E-2</v>
      </c>
      <c r="AG9" s="29">
        <v>-56</v>
      </c>
      <c r="AH9" s="30">
        <f t="shared" si="98"/>
        <v>-0.53600000000000003</v>
      </c>
      <c r="AI9" s="29">
        <v>19</v>
      </c>
      <c r="AJ9" s="30">
        <f t="shared" si="83"/>
        <v>0.1215</v>
      </c>
      <c r="AK9" s="25">
        <f t="shared" si="37"/>
        <v>-226</v>
      </c>
      <c r="AL9" s="30">
        <f t="shared" ref="AL9:AL33" si="111">SUM(AD9+AF9+AH9+AJ9)</f>
        <v>-1.7886</v>
      </c>
      <c r="AM9" s="18">
        <f t="shared" si="39"/>
        <v>555.60880000000043</v>
      </c>
      <c r="AN9" s="18"/>
      <c r="AO9" s="15">
        <v>7</v>
      </c>
      <c r="AP9" s="27"/>
      <c r="AQ9" s="28"/>
      <c r="AR9" s="27"/>
      <c r="AS9" s="28"/>
      <c r="AT9" s="27"/>
      <c r="AU9" s="28"/>
      <c r="AV9" s="27"/>
      <c r="AW9" s="28"/>
      <c r="AX9" s="25">
        <f t="shared" si="40"/>
        <v>0</v>
      </c>
      <c r="AY9" s="30">
        <f t="shared" ref="AY9:AY33" si="112">SUM(AQ9+AS9+AU9+AW9)</f>
        <v>0</v>
      </c>
      <c r="AZ9" s="20">
        <f t="shared" si="42"/>
        <v>560.62190000000021</v>
      </c>
      <c r="BA9" s="18"/>
      <c r="BB9" s="15">
        <v>7</v>
      </c>
      <c r="BC9" s="29" t="s">
        <v>18</v>
      </c>
      <c r="BD9" s="30"/>
      <c r="BE9" s="29">
        <v>-11</v>
      </c>
      <c r="BF9" s="30">
        <f t="shared" ref="BF9:BF11" si="113">BE9*0.0069-0.03</f>
        <v>-0.10589999999999999</v>
      </c>
      <c r="BG9" s="29" t="s">
        <v>18</v>
      </c>
      <c r="BH9" s="30"/>
      <c r="BI9" s="29">
        <v>-17</v>
      </c>
      <c r="BJ9" s="30">
        <f t="shared" si="100"/>
        <v>-0.18450000000000003</v>
      </c>
      <c r="BK9" s="25">
        <f t="shared" si="44"/>
        <v>-28</v>
      </c>
      <c r="BL9" s="26">
        <f t="shared" si="45"/>
        <v>-0.29039999999999999</v>
      </c>
      <c r="BM9" s="20">
        <f t="shared" si="46"/>
        <v>564.58920000000012</v>
      </c>
      <c r="BN9" s="18"/>
      <c r="BO9" s="15">
        <v>7</v>
      </c>
      <c r="BP9" s="29">
        <v>-157</v>
      </c>
      <c r="BQ9" s="30">
        <f t="shared" si="70"/>
        <v>-1.1233</v>
      </c>
      <c r="BR9" s="29" t="s">
        <v>18</v>
      </c>
      <c r="BS9" s="30"/>
      <c r="BT9" s="29">
        <v>-151</v>
      </c>
      <c r="BU9" s="30">
        <f t="shared" ref="BU9" si="114">BT9*0.0085-0.06</f>
        <v>-1.3435000000000001</v>
      </c>
      <c r="BV9" s="29" t="s">
        <v>18</v>
      </c>
      <c r="BW9" s="30"/>
      <c r="BX9" s="34">
        <f t="shared" si="14"/>
        <v>-308</v>
      </c>
      <c r="BY9" s="35">
        <f t="shared" si="15"/>
        <v>-2.4668000000000001</v>
      </c>
      <c r="BZ9" s="20">
        <f t="shared" si="47"/>
        <v>560.36380000000008</v>
      </c>
      <c r="CA9" s="36"/>
      <c r="CB9" s="15">
        <v>7</v>
      </c>
      <c r="CC9" s="27"/>
      <c r="CD9" s="28"/>
      <c r="CE9" s="27"/>
      <c r="CF9" s="28"/>
      <c r="CG9" s="27"/>
      <c r="CH9" s="28"/>
      <c r="CI9" s="27"/>
      <c r="CJ9" s="28"/>
      <c r="CK9" s="34">
        <f t="shared" si="20"/>
        <v>0</v>
      </c>
      <c r="CL9" s="35">
        <f t="shared" si="21"/>
        <v>0</v>
      </c>
      <c r="CM9" s="20">
        <f t="shared" si="48"/>
        <v>567.31290000000024</v>
      </c>
      <c r="CN9" s="20"/>
      <c r="CO9" s="15">
        <v>7</v>
      </c>
      <c r="CP9" s="29" t="s">
        <v>18</v>
      </c>
      <c r="CQ9" s="30"/>
      <c r="CR9" s="29">
        <v>-36</v>
      </c>
      <c r="CS9" s="30">
        <f t="shared" si="102"/>
        <v>-0.27839999999999998</v>
      </c>
      <c r="CT9" s="29" t="s">
        <v>18</v>
      </c>
      <c r="CU9" s="30"/>
      <c r="CV9" s="29">
        <v>-181</v>
      </c>
      <c r="CW9" s="30">
        <f t="shared" ref="CW9" si="115">CV9*0.0085-0.04</f>
        <v>-1.5785000000000002</v>
      </c>
      <c r="CX9" s="101">
        <f t="shared" si="26"/>
        <v>-217</v>
      </c>
      <c r="CY9" s="102">
        <f t="shared" si="27"/>
        <v>-1.8569000000000002</v>
      </c>
      <c r="CZ9" s="20">
        <f t="shared" si="49"/>
        <v>568.52140000000031</v>
      </c>
      <c r="DA9" s="103"/>
      <c r="DB9" s="15">
        <v>7</v>
      </c>
      <c r="DC9" s="27"/>
      <c r="DD9" s="28"/>
      <c r="DE9" s="27"/>
      <c r="DF9" s="28"/>
      <c r="DG9" s="27"/>
      <c r="DH9" s="28"/>
      <c r="DI9" s="27"/>
      <c r="DJ9" s="28"/>
      <c r="DK9" s="34">
        <f t="shared" si="51"/>
        <v>0</v>
      </c>
      <c r="DL9" s="35">
        <f t="shared" si="52"/>
        <v>0</v>
      </c>
      <c r="DM9" s="20">
        <f t="shared" si="53"/>
        <v>578.46080000000029</v>
      </c>
      <c r="DN9" s="18"/>
      <c r="DO9" s="15">
        <v>7</v>
      </c>
      <c r="DP9" s="29" t="s">
        <v>18</v>
      </c>
      <c r="DQ9" s="30"/>
      <c r="DR9" s="29" t="s">
        <v>18</v>
      </c>
      <c r="DS9" s="30"/>
      <c r="DT9" s="29" t="s">
        <v>18</v>
      </c>
      <c r="DU9" s="30"/>
      <c r="DV9" s="29">
        <v>46</v>
      </c>
      <c r="DW9" s="30">
        <f t="shared" ref="DW9:DW13" si="116">DV9*0.0085-0.04</f>
        <v>0.35100000000000003</v>
      </c>
      <c r="DX9" s="34">
        <f t="shared" si="55"/>
        <v>46</v>
      </c>
      <c r="DY9" s="35">
        <f t="shared" si="56"/>
        <v>0.35100000000000003</v>
      </c>
      <c r="DZ9" s="20">
        <f t="shared" si="57"/>
        <v>587.36640000000023</v>
      </c>
      <c r="EA9" s="18"/>
      <c r="EB9" s="43">
        <v>7</v>
      </c>
      <c r="EC9" s="29">
        <v>-45</v>
      </c>
      <c r="ED9" s="30">
        <f t="shared" si="87"/>
        <v>-0.35049999999999998</v>
      </c>
      <c r="EE9" s="29" t="s">
        <v>18</v>
      </c>
      <c r="EF9" s="30"/>
      <c r="EG9" s="29">
        <v>182</v>
      </c>
      <c r="EH9" s="30">
        <f t="shared" ref="EH9" si="117">EG9*0.0085-0.06</f>
        <v>1.4870000000000001</v>
      </c>
      <c r="EI9" s="29">
        <v>185</v>
      </c>
      <c r="EJ9" s="30">
        <f t="shared" ref="EJ9:EJ10" si="118">EI9*0.0085-0.04</f>
        <v>1.5325</v>
      </c>
      <c r="EK9" s="34">
        <f t="shared" si="58"/>
        <v>322</v>
      </c>
      <c r="EL9" s="35">
        <f t="shared" si="59"/>
        <v>2.669</v>
      </c>
      <c r="EM9" s="20">
        <f t="shared" si="60"/>
        <v>602.59630000000027</v>
      </c>
      <c r="EN9" s="18"/>
      <c r="EO9" s="15">
        <v>7</v>
      </c>
      <c r="EP9" s="27"/>
      <c r="EQ9" s="28"/>
      <c r="ER9" s="27"/>
      <c r="ES9" s="28"/>
      <c r="ET9" s="27"/>
      <c r="EU9" s="28"/>
      <c r="EV9" s="27"/>
      <c r="EW9" s="28"/>
      <c r="EX9" s="34">
        <f t="shared" si="64"/>
        <v>0</v>
      </c>
      <c r="EY9" s="35">
        <f t="shared" si="65"/>
        <v>0</v>
      </c>
      <c r="EZ9" s="20">
        <f t="shared" si="66"/>
        <v>607.79650000000038</v>
      </c>
    </row>
    <row r="10" spans="1:156" x14ac:dyDescent="0.3">
      <c r="A10" s="100"/>
      <c r="B10" s="15">
        <v>8</v>
      </c>
      <c r="C10" s="29">
        <v>-37</v>
      </c>
      <c r="D10" s="30">
        <f t="shared" si="106"/>
        <v>-0.29529999999999995</v>
      </c>
      <c r="E10" s="29" t="s">
        <v>18</v>
      </c>
      <c r="F10" s="30"/>
      <c r="G10" s="29">
        <v>90</v>
      </c>
      <c r="H10" s="30">
        <f t="shared" si="107"/>
        <v>0.70500000000000007</v>
      </c>
      <c r="I10" s="29">
        <v>-28</v>
      </c>
      <c r="J10" s="30">
        <f t="shared" si="108"/>
        <v>-0.27800000000000002</v>
      </c>
      <c r="K10" s="25">
        <f t="shared" si="0"/>
        <v>25</v>
      </c>
      <c r="L10" s="30">
        <f t="shared" si="1"/>
        <v>0.13170000000000009</v>
      </c>
      <c r="M10" s="18">
        <f t="shared" si="33"/>
        <v>507.59430000000003</v>
      </c>
      <c r="N10" s="10"/>
      <c r="O10" s="15">
        <v>8</v>
      </c>
      <c r="P10" s="29">
        <v>330</v>
      </c>
      <c r="Q10" s="30">
        <f t="shared" ref="Q10" si="119">P10*0.0069-0.04</f>
        <v>2.2370000000000001</v>
      </c>
      <c r="R10" s="29">
        <v>-11</v>
      </c>
      <c r="S10" s="30">
        <f t="shared" si="109"/>
        <v>-0.10589999999999999</v>
      </c>
      <c r="T10" s="29" t="s">
        <v>18</v>
      </c>
      <c r="U10" s="30"/>
      <c r="V10" s="29">
        <v>2</v>
      </c>
      <c r="W10" s="30">
        <f t="shared" ref="W10" si="120">V10*0.0085-0.04</f>
        <v>-2.3E-2</v>
      </c>
      <c r="X10" s="25">
        <f t="shared" si="34"/>
        <v>321</v>
      </c>
      <c r="Y10" s="30">
        <f t="shared" si="110"/>
        <v>2.1080999999999999</v>
      </c>
      <c r="Z10" s="18">
        <f t="shared" si="36"/>
        <v>529.7238000000001</v>
      </c>
      <c r="AA10" s="18"/>
      <c r="AB10" s="15">
        <v>8</v>
      </c>
      <c r="AC10" s="29" t="s">
        <v>18</v>
      </c>
      <c r="AD10" s="30"/>
      <c r="AE10" s="29">
        <v>14</v>
      </c>
      <c r="AF10" s="30">
        <f t="shared" si="93"/>
        <v>6.6599999999999993E-2</v>
      </c>
      <c r="AG10" s="29">
        <v>-120</v>
      </c>
      <c r="AH10" s="30">
        <f t="shared" si="98"/>
        <v>-1.08</v>
      </c>
      <c r="AI10" s="29" t="s">
        <v>18</v>
      </c>
      <c r="AJ10" s="30"/>
      <c r="AK10" s="25">
        <f t="shared" si="37"/>
        <v>-106</v>
      </c>
      <c r="AL10" s="30">
        <f t="shared" si="111"/>
        <v>-1.0134000000000001</v>
      </c>
      <c r="AM10" s="18">
        <f t="shared" si="39"/>
        <v>554.59540000000038</v>
      </c>
      <c r="AN10" s="18"/>
      <c r="AO10" s="15">
        <v>8</v>
      </c>
      <c r="AP10" s="29">
        <v>39</v>
      </c>
      <c r="AQ10" s="30">
        <f t="shared" ref="AQ10" si="121">AP10*0.0069-0.04</f>
        <v>0.2291</v>
      </c>
      <c r="AR10" s="29" t="s">
        <v>18</v>
      </c>
      <c r="AS10" s="30"/>
      <c r="AT10" s="29">
        <v>-167</v>
      </c>
      <c r="AU10" s="30">
        <f t="shared" ref="AU10:AU12" si="122">AT10*0.0085-0.06</f>
        <v>-1.4795000000000003</v>
      </c>
      <c r="AV10" s="29" t="s">
        <v>18</v>
      </c>
      <c r="AW10" s="30"/>
      <c r="AX10" s="25">
        <f t="shared" si="40"/>
        <v>-128</v>
      </c>
      <c r="AY10" s="30">
        <f t="shared" si="112"/>
        <v>-1.2504000000000002</v>
      </c>
      <c r="AZ10" s="20">
        <f t="shared" si="42"/>
        <v>559.3715000000002</v>
      </c>
      <c r="BA10" s="18"/>
      <c r="BB10" s="15">
        <v>8</v>
      </c>
      <c r="BC10" s="29">
        <v>-192</v>
      </c>
      <c r="BD10" s="30">
        <f t="shared" ref="BD10" si="123">BC10*0.0069-0.04</f>
        <v>-1.3648</v>
      </c>
      <c r="BE10" s="29">
        <v>25</v>
      </c>
      <c r="BF10" s="30">
        <f t="shared" si="113"/>
        <v>0.14249999999999999</v>
      </c>
      <c r="BG10" s="29" t="s">
        <v>18</v>
      </c>
      <c r="BH10" s="30"/>
      <c r="BI10" s="29" t="s">
        <v>18</v>
      </c>
      <c r="BJ10" s="30"/>
      <c r="BK10" s="25">
        <f t="shared" si="44"/>
        <v>-167</v>
      </c>
      <c r="BL10" s="26">
        <f t="shared" si="45"/>
        <v>-1.2222999999999999</v>
      </c>
      <c r="BM10" s="20">
        <f t="shared" si="46"/>
        <v>563.3669000000001</v>
      </c>
      <c r="BN10" s="18"/>
      <c r="BO10" s="15">
        <v>8</v>
      </c>
      <c r="BP10" s="27"/>
      <c r="BQ10" s="28"/>
      <c r="BR10" s="27"/>
      <c r="BS10" s="28"/>
      <c r="BT10" s="27"/>
      <c r="BU10" s="28"/>
      <c r="BV10" s="27"/>
      <c r="BW10" s="28"/>
      <c r="BX10" s="34">
        <f t="shared" si="14"/>
        <v>0</v>
      </c>
      <c r="BY10" s="35">
        <f t="shared" si="15"/>
        <v>0</v>
      </c>
      <c r="BZ10" s="20">
        <f t="shared" si="47"/>
        <v>560.36380000000008</v>
      </c>
      <c r="CA10" s="36"/>
      <c r="CB10" s="15">
        <v>8</v>
      </c>
      <c r="CC10" s="29">
        <v>-62</v>
      </c>
      <c r="CD10" s="30">
        <f t="shared" ref="CD10:CD11" si="124">CC10*0.0069-0.04</f>
        <v>-0.46779999999999999</v>
      </c>
      <c r="CE10" s="29">
        <v>7</v>
      </c>
      <c r="CF10" s="30">
        <f t="shared" ref="CF10:CF12" si="125">CE10*0.0069-0.03</f>
        <v>1.8299999999999997E-2</v>
      </c>
      <c r="CG10" s="29" t="s">
        <v>18</v>
      </c>
      <c r="CH10" s="30"/>
      <c r="CI10" s="29">
        <v>-66</v>
      </c>
      <c r="CJ10" s="30">
        <f t="shared" ref="CJ10" si="126">CI10*0.0085-0.04</f>
        <v>-0.60100000000000009</v>
      </c>
      <c r="CK10" s="34">
        <f t="shared" si="20"/>
        <v>-121</v>
      </c>
      <c r="CL10" s="35">
        <f t="shared" si="21"/>
        <v>-1.0505</v>
      </c>
      <c r="CM10" s="20">
        <f t="shared" si="48"/>
        <v>566.26240000000018</v>
      </c>
      <c r="CN10" s="20"/>
      <c r="CO10" s="15">
        <v>8</v>
      </c>
      <c r="CP10" s="29">
        <v>322</v>
      </c>
      <c r="CQ10" s="30">
        <f t="shared" ref="CQ10" si="127">CP10*0.0069-0.04</f>
        <v>2.1818</v>
      </c>
      <c r="CR10" s="29" t="s">
        <v>18</v>
      </c>
      <c r="CS10" s="30"/>
      <c r="CT10" s="29" t="s">
        <v>18</v>
      </c>
      <c r="CU10" s="30"/>
      <c r="CV10" s="29" t="s">
        <v>18</v>
      </c>
      <c r="CW10" s="30"/>
      <c r="CX10" s="101">
        <f t="shared" si="26"/>
        <v>322</v>
      </c>
      <c r="CY10" s="102">
        <f t="shared" si="27"/>
        <v>2.1818</v>
      </c>
      <c r="CZ10" s="20">
        <f t="shared" si="49"/>
        <v>570.70320000000027</v>
      </c>
      <c r="DA10" s="48"/>
      <c r="DB10" s="15">
        <v>8</v>
      </c>
      <c r="DC10" s="27"/>
      <c r="DD10" s="28"/>
      <c r="DE10" s="27"/>
      <c r="DF10" s="28"/>
      <c r="DG10" s="27"/>
      <c r="DH10" s="28"/>
      <c r="DI10" s="27"/>
      <c r="DJ10" s="28"/>
      <c r="DK10" s="34">
        <f t="shared" si="51"/>
        <v>0</v>
      </c>
      <c r="DL10" s="35">
        <f t="shared" si="52"/>
        <v>0</v>
      </c>
      <c r="DM10" s="20">
        <f t="shared" si="53"/>
        <v>578.46080000000029</v>
      </c>
      <c r="DN10" s="18"/>
      <c r="DO10" s="15">
        <v>8</v>
      </c>
      <c r="DP10" s="29" t="s">
        <v>18</v>
      </c>
      <c r="DQ10" s="30"/>
      <c r="DR10" s="29">
        <v>25</v>
      </c>
      <c r="DS10" s="30">
        <f t="shared" ref="DS10:DS13" si="128">DR10*0.0069-0.03</f>
        <v>0.14249999999999999</v>
      </c>
      <c r="DT10" s="29" t="s">
        <v>18</v>
      </c>
      <c r="DU10" s="30"/>
      <c r="DV10" s="29">
        <v>35</v>
      </c>
      <c r="DW10" s="30">
        <f t="shared" si="116"/>
        <v>0.25750000000000006</v>
      </c>
      <c r="DX10" s="34">
        <f t="shared" si="55"/>
        <v>60</v>
      </c>
      <c r="DY10" s="35">
        <f t="shared" si="56"/>
        <v>0.4</v>
      </c>
      <c r="DZ10" s="20">
        <f t="shared" si="57"/>
        <v>587.7664000000002</v>
      </c>
      <c r="EA10" s="18"/>
      <c r="EB10" s="43">
        <v>8</v>
      </c>
      <c r="EC10" s="29">
        <v>148</v>
      </c>
      <c r="ED10" s="30">
        <f t="shared" si="87"/>
        <v>0.98119999999999985</v>
      </c>
      <c r="EE10" s="29">
        <v>-3</v>
      </c>
      <c r="EF10" s="30">
        <f t="shared" ref="EF10" si="129">EE10*0.0069-0.03</f>
        <v>-5.0699999999999995E-2</v>
      </c>
      <c r="EG10" s="29" t="s">
        <v>18</v>
      </c>
      <c r="EH10" s="30"/>
      <c r="EI10" s="29">
        <v>-12</v>
      </c>
      <c r="EJ10" s="30">
        <f t="shared" si="118"/>
        <v>-0.14200000000000002</v>
      </c>
      <c r="EK10" s="34">
        <f t="shared" si="58"/>
        <v>133</v>
      </c>
      <c r="EL10" s="35">
        <f t="shared" si="59"/>
        <v>0.78849999999999987</v>
      </c>
      <c r="EM10" s="20">
        <f t="shared" si="60"/>
        <v>603.38480000000027</v>
      </c>
      <c r="EN10" s="18"/>
      <c r="EO10" s="15">
        <v>8</v>
      </c>
      <c r="EP10" s="27"/>
      <c r="EQ10" s="28"/>
      <c r="ER10" s="27"/>
      <c r="ES10" s="28"/>
      <c r="ET10" s="27"/>
      <c r="EU10" s="28"/>
      <c r="EV10" s="27"/>
      <c r="EW10" s="28"/>
      <c r="EX10" s="34">
        <f t="shared" si="64"/>
        <v>0</v>
      </c>
      <c r="EY10" s="35">
        <f t="shared" si="65"/>
        <v>0</v>
      </c>
      <c r="EZ10" s="20">
        <f t="shared" si="66"/>
        <v>607.79650000000038</v>
      </c>
    </row>
    <row r="11" spans="1:156" x14ac:dyDescent="0.3">
      <c r="A11" s="100"/>
      <c r="B11" s="15">
        <v>9</v>
      </c>
      <c r="C11" s="29">
        <v>-16</v>
      </c>
      <c r="D11" s="30">
        <f t="shared" si="106"/>
        <v>-0.15040000000000001</v>
      </c>
      <c r="E11" s="29">
        <v>28</v>
      </c>
      <c r="F11" s="30">
        <f t="shared" ref="F11" si="130">E11*0.0069-0.03</f>
        <v>0.16319999999999998</v>
      </c>
      <c r="G11" s="29">
        <v>-179</v>
      </c>
      <c r="H11" s="30">
        <f t="shared" si="107"/>
        <v>-1.5815000000000001</v>
      </c>
      <c r="I11" s="29">
        <v>443</v>
      </c>
      <c r="J11" s="30">
        <f t="shared" si="108"/>
        <v>3.7255000000000003</v>
      </c>
      <c r="K11" s="25">
        <f t="shared" si="0"/>
        <v>276</v>
      </c>
      <c r="L11" s="30">
        <f t="shared" si="1"/>
        <v>2.1568000000000001</v>
      </c>
      <c r="M11" s="18">
        <f t="shared" si="33"/>
        <v>509.75110000000001</v>
      </c>
      <c r="N11" s="10"/>
      <c r="O11" s="15">
        <v>9</v>
      </c>
      <c r="P11" s="27"/>
      <c r="Q11" s="28"/>
      <c r="R11" s="27"/>
      <c r="S11" s="28"/>
      <c r="T11" s="27"/>
      <c r="U11" s="28"/>
      <c r="V11" s="27"/>
      <c r="W11" s="28"/>
      <c r="X11" s="25">
        <f t="shared" si="34"/>
        <v>0</v>
      </c>
      <c r="Y11" s="30">
        <f t="shared" si="110"/>
        <v>0</v>
      </c>
      <c r="Z11" s="18">
        <f t="shared" si="36"/>
        <v>529.7238000000001</v>
      </c>
      <c r="AA11" s="18"/>
      <c r="AB11" s="43">
        <v>9</v>
      </c>
      <c r="AC11" s="27"/>
      <c r="AD11" s="28"/>
      <c r="AE11" s="27"/>
      <c r="AF11" s="28"/>
      <c r="AG11" s="27"/>
      <c r="AH11" s="28"/>
      <c r="AI11" s="27"/>
      <c r="AJ11" s="28"/>
      <c r="AK11" s="25">
        <f t="shared" si="37"/>
        <v>0</v>
      </c>
      <c r="AL11" s="30">
        <f t="shared" si="111"/>
        <v>0</v>
      </c>
      <c r="AM11" s="18">
        <f t="shared" si="39"/>
        <v>554.59540000000038</v>
      </c>
      <c r="AN11" s="18"/>
      <c r="AO11" s="15">
        <v>9</v>
      </c>
      <c r="AP11" s="29" t="s">
        <v>18</v>
      </c>
      <c r="AQ11" s="30"/>
      <c r="AR11" s="29">
        <v>2</v>
      </c>
      <c r="AS11" s="30">
        <f t="shared" ref="AS11:AS13" si="131">AR11*0.0069-0.03</f>
        <v>-1.6199999999999999E-2</v>
      </c>
      <c r="AT11" s="29">
        <v>-5</v>
      </c>
      <c r="AU11" s="30">
        <f t="shared" si="122"/>
        <v>-0.10250000000000001</v>
      </c>
      <c r="AV11" s="29" t="s">
        <v>18</v>
      </c>
      <c r="AW11" s="30"/>
      <c r="AX11" s="25">
        <f t="shared" si="40"/>
        <v>-3</v>
      </c>
      <c r="AY11" s="30">
        <f t="shared" si="112"/>
        <v>-0.1187</v>
      </c>
      <c r="AZ11" s="20">
        <f t="shared" si="42"/>
        <v>559.25280000000021</v>
      </c>
      <c r="BA11" s="18"/>
      <c r="BB11" s="15">
        <v>9</v>
      </c>
      <c r="BC11" s="29" t="s">
        <v>18</v>
      </c>
      <c r="BD11" s="30"/>
      <c r="BE11" s="29">
        <v>91</v>
      </c>
      <c r="BF11" s="30">
        <f t="shared" si="113"/>
        <v>0.59789999999999999</v>
      </c>
      <c r="BG11" s="29" t="s">
        <v>18</v>
      </c>
      <c r="BH11" s="30"/>
      <c r="BI11" s="29">
        <v>-86</v>
      </c>
      <c r="BJ11" s="30">
        <f t="shared" ref="BJ11:BJ12" si="132">BI11*0.0085-0.04</f>
        <v>-0.77100000000000013</v>
      </c>
      <c r="BK11" s="25">
        <f t="shared" si="44"/>
        <v>5</v>
      </c>
      <c r="BL11" s="26">
        <f t="shared" si="45"/>
        <v>-0.17310000000000014</v>
      </c>
      <c r="BM11" s="20">
        <f t="shared" si="46"/>
        <v>563.19380000000012</v>
      </c>
      <c r="BN11" s="18"/>
      <c r="BO11" s="15">
        <v>9</v>
      </c>
      <c r="BP11" s="27"/>
      <c r="BQ11" s="28"/>
      <c r="BR11" s="27"/>
      <c r="BS11" s="28"/>
      <c r="BT11" s="27"/>
      <c r="BU11" s="28"/>
      <c r="BV11" s="27"/>
      <c r="BW11" s="28"/>
      <c r="BX11" s="34">
        <f t="shared" si="14"/>
        <v>0</v>
      </c>
      <c r="BY11" s="35">
        <f t="shared" si="15"/>
        <v>0</v>
      </c>
      <c r="BZ11" s="20">
        <f t="shared" si="47"/>
        <v>560.36380000000008</v>
      </c>
      <c r="CA11" s="36"/>
      <c r="CB11" s="15">
        <v>9</v>
      </c>
      <c r="CC11" s="29">
        <v>-135</v>
      </c>
      <c r="CD11" s="30">
        <f t="shared" si="124"/>
        <v>-0.97150000000000003</v>
      </c>
      <c r="CE11" s="29">
        <v>-102</v>
      </c>
      <c r="CF11" s="30">
        <f t="shared" si="125"/>
        <v>-0.73380000000000001</v>
      </c>
      <c r="CG11" s="29" t="s">
        <v>18</v>
      </c>
      <c r="CH11" s="30"/>
      <c r="CI11" s="29" t="s">
        <v>18</v>
      </c>
      <c r="CJ11" s="30"/>
      <c r="CK11" s="34">
        <f t="shared" si="20"/>
        <v>-237</v>
      </c>
      <c r="CL11" s="35">
        <f t="shared" si="21"/>
        <v>-1.7053</v>
      </c>
      <c r="CM11" s="20">
        <f t="shared" si="48"/>
        <v>564.55710000000022</v>
      </c>
      <c r="CN11" s="20"/>
      <c r="CO11" s="15">
        <v>9</v>
      </c>
      <c r="CP11" s="29" t="s">
        <v>18</v>
      </c>
      <c r="CQ11" s="30"/>
      <c r="CR11" s="29">
        <v>4</v>
      </c>
      <c r="CS11" s="30">
        <f t="shared" ref="CS11" si="133">CR11*0.0069-0.03</f>
        <v>-2.3999999999999994E-3</v>
      </c>
      <c r="CT11" s="29" t="s">
        <v>18</v>
      </c>
      <c r="CU11" s="30"/>
      <c r="CV11" s="29">
        <v>119</v>
      </c>
      <c r="CW11" s="30">
        <f t="shared" ref="CW11" si="134">CV11*0.0085-0.04</f>
        <v>0.97150000000000003</v>
      </c>
      <c r="CX11" s="101">
        <f t="shared" si="26"/>
        <v>123</v>
      </c>
      <c r="CY11" s="102">
        <f t="shared" si="27"/>
        <v>0.96910000000000007</v>
      </c>
      <c r="CZ11" s="20">
        <f t="shared" si="49"/>
        <v>571.67230000000029</v>
      </c>
      <c r="DA11" s="48"/>
      <c r="DB11" s="15">
        <v>9</v>
      </c>
      <c r="DC11" s="29">
        <v>-50</v>
      </c>
      <c r="DD11" s="30">
        <f t="shared" ref="DD11:DD13" si="135">DC11*0.0069-0.04</f>
        <v>-0.38499999999999995</v>
      </c>
      <c r="DE11" s="29">
        <v>-50</v>
      </c>
      <c r="DF11" s="30">
        <f t="shared" ref="DF11:DF12" si="136">DE11*0.0069-0.03</f>
        <v>-0.375</v>
      </c>
      <c r="DG11" s="29">
        <v>-103</v>
      </c>
      <c r="DH11" s="30">
        <f t="shared" ref="DH11" si="137">DG11*0.0085-0.06</f>
        <v>-0.9355</v>
      </c>
      <c r="DI11" s="29">
        <v>23</v>
      </c>
      <c r="DJ11" s="30">
        <f t="shared" ref="DJ11" si="138">DI11*0.0085-0.04</f>
        <v>0.1555</v>
      </c>
      <c r="DK11" s="34">
        <f t="shared" si="51"/>
        <v>-180</v>
      </c>
      <c r="DL11" s="35">
        <f t="shared" si="52"/>
        <v>-1.54</v>
      </c>
      <c r="DM11" s="20">
        <f t="shared" si="53"/>
        <v>576.92080000000033</v>
      </c>
      <c r="DN11" s="18"/>
      <c r="DO11" s="15">
        <v>9</v>
      </c>
      <c r="DP11" s="29">
        <v>-41</v>
      </c>
      <c r="DQ11" s="30">
        <f t="shared" ref="DQ11:DQ13" si="139">DP11*0.0064-0.04</f>
        <v>-0.3024</v>
      </c>
      <c r="DR11" s="29">
        <v>47</v>
      </c>
      <c r="DS11" s="30">
        <f t="shared" si="128"/>
        <v>0.29430000000000001</v>
      </c>
      <c r="DT11" s="29" t="s">
        <v>18</v>
      </c>
      <c r="DU11" s="30"/>
      <c r="DV11" s="29">
        <v>30</v>
      </c>
      <c r="DW11" s="30">
        <f t="shared" si="116"/>
        <v>0.215</v>
      </c>
      <c r="DX11" s="34">
        <f t="shared" si="55"/>
        <v>36</v>
      </c>
      <c r="DY11" s="35">
        <f t="shared" si="56"/>
        <v>0.2069</v>
      </c>
      <c r="DZ11" s="20">
        <f t="shared" si="57"/>
        <v>587.97330000000022</v>
      </c>
      <c r="EA11" s="18"/>
      <c r="EB11" s="43">
        <v>9</v>
      </c>
      <c r="EC11" s="27"/>
      <c r="ED11" s="28"/>
      <c r="EE11" s="27"/>
      <c r="EF11" s="28"/>
      <c r="EG11" s="27"/>
      <c r="EH11" s="28"/>
      <c r="EI11" s="27"/>
      <c r="EJ11" s="28"/>
      <c r="EK11" s="34">
        <f t="shared" si="58"/>
        <v>0</v>
      </c>
      <c r="EL11" s="35">
        <f t="shared" si="59"/>
        <v>0</v>
      </c>
      <c r="EM11" s="20">
        <f t="shared" si="60"/>
        <v>603.38480000000027</v>
      </c>
      <c r="EN11" s="18"/>
      <c r="EO11" s="15">
        <v>9</v>
      </c>
      <c r="EP11" s="29">
        <v>159</v>
      </c>
      <c r="EQ11" s="30">
        <f t="shared" ref="EQ11" si="140">EP11*0.0069-0.04</f>
        <v>1.0570999999999999</v>
      </c>
      <c r="ER11" s="29" t="s">
        <v>18</v>
      </c>
      <c r="ES11" s="30"/>
      <c r="ET11" s="29">
        <v>-96</v>
      </c>
      <c r="EU11" s="30">
        <f t="shared" ref="EU11" si="141">ET11*0.0085-0.06</f>
        <v>-0.87600000000000011</v>
      </c>
      <c r="EV11" s="29">
        <v>47</v>
      </c>
      <c r="EW11" s="30">
        <f t="shared" ref="EW11" si="142">EV11*0.0085-0.04</f>
        <v>0.35950000000000004</v>
      </c>
      <c r="EX11" s="34">
        <f t="shared" si="64"/>
        <v>110</v>
      </c>
      <c r="EY11" s="35">
        <f t="shared" si="65"/>
        <v>0.54059999999999986</v>
      </c>
      <c r="EZ11" s="20">
        <f t="shared" si="66"/>
        <v>608.33710000000042</v>
      </c>
    </row>
    <row r="12" spans="1:156" x14ac:dyDescent="0.3">
      <c r="A12" s="100"/>
      <c r="B12" s="15">
        <v>10</v>
      </c>
      <c r="C12" s="29">
        <v>-85</v>
      </c>
      <c r="D12" s="30">
        <f t="shared" si="106"/>
        <v>-0.62650000000000006</v>
      </c>
      <c r="E12" s="29" t="s">
        <v>18</v>
      </c>
      <c r="F12" s="30"/>
      <c r="G12" s="29">
        <v>-230</v>
      </c>
      <c r="H12" s="30">
        <f t="shared" si="107"/>
        <v>-2.0150000000000001</v>
      </c>
      <c r="I12" s="29">
        <v>-37</v>
      </c>
      <c r="J12" s="30">
        <f t="shared" si="108"/>
        <v>-0.35449999999999998</v>
      </c>
      <c r="K12" s="25">
        <f t="shared" si="0"/>
        <v>-352</v>
      </c>
      <c r="L12" s="30">
        <f t="shared" si="1"/>
        <v>-2.996</v>
      </c>
      <c r="M12" s="18">
        <f t="shared" si="33"/>
        <v>506.75510000000003</v>
      </c>
      <c r="N12" s="10"/>
      <c r="O12" s="15">
        <v>10</v>
      </c>
      <c r="P12" s="27"/>
      <c r="Q12" s="28"/>
      <c r="R12" s="27"/>
      <c r="S12" s="28"/>
      <c r="T12" s="27"/>
      <c r="U12" s="28"/>
      <c r="V12" s="27"/>
      <c r="W12" s="28"/>
      <c r="X12" s="25">
        <f t="shared" si="34"/>
        <v>0</v>
      </c>
      <c r="Y12" s="30">
        <f t="shared" si="110"/>
        <v>0</v>
      </c>
      <c r="Z12" s="18">
        <f t="shared" si="36"/>
        <v>529.7238000000001</v>
      </c>
      <c r="AA12" s="18"/>
      <c r="AB12" s="43">
        <v>10</v>
      </c>
      <c r="AC12" s="27"/>
      <c r="AD12" s="28"/>
      <c r="AE12" s="27"/>
      <c r="AF12" s="28"/>
      <c r="AG12" s="27"/>
      <c r="AH12" s="28"/>
      <c r="AI12" s="27"/>
      <c r="AJ12" s="28"/>
      <c r="AK12" s="25">
        <f t="shared" si="37"/>
        <v>0</v>
      </c>
      <c r="AL12" s="30">
        <f t="shared" si="111"/>
        <v>0</v>
      </c>
      <c r="AM12" s="18">
        <f t="shared" si="39"/>
        <v>554.59540000000038</v>
      </c>
      <c r="AN12" s="18"/>
      <c r="AO12" s="22">
        <v>10</v>
      </c>
      <c r="AP12" s="29">
        <v>49</v>
      </c>
      <c r="AQ12" s="30">
        <f t="shared" ref="AQ12" si="143">AP12*0.0069-0.04</f>
        <v>0.29810000000000003</v>
      </c>
      <c r="AR12" s="29">
        <v>115</v>
      </c>
      <c r="AS12" s="30">
        <f t="shared" si="131"/>
        <v>0.76349999999999996</v>
      </c>
      <c r="AT12" s="29">
        <v>1</v>
      </c>
      <c r="AU12" s="30">
        <f t="shared" si="122"/>
        <v>-5.1499999999999997E-2</v>
      </c>
      <c r="AV12" s="29">
        <v>120</v>
      </c>
      <c r="AW12" s="30">
        <f t="shared" ref="AW12:AW14" si="144">AV12*0.0085-0.04</f>
        <v>0.98</v>
      </c>
      <c r="AX12" s="25">
        <f t="shared" si="40"/>
        <v>285</v>
      </c>
      <c r="AY12" s="30">
        <f t="shared" si="112"/>
        <v>1.9900999999999998</v>
      </c>
      <c r="AZ12" s="20">
        <f t="shared" si="42"/>
        <v>561.24290000000019</v>
      </c>
      <c r="BA12" s="18"/>
      <c r="BB12" s="15">
        <v>10</v>
      </c>
      <c r="BC12" s="29" t="s">
        <v>18</v>
      </c>
      <c r="BD12" s="30"/>
      <c r="BE12" s="29" t="s">
        <v>18</v>
      </c>
      <c r="BF12" s="30"/>
      <c r="BG12" s="29">
        <v>-89</v>
      </c>
      <c r="BH12" s="30">
        <f t="shared" ref="BH12" si="145">BG12*0.0085-0.06</f>
        <v>-0.8165</v>
      </c>
      <c r="BI12" s="29">
        <v>-63</v>
      </c>
      <c r="BJ12" s="30">
        <f t="shared" si="132"/>
        <v>-0.57550000000000012</v>
      </c>
      <c r="BK12" s="25">
        <f t="shared" si="44"/>
        <v>-152</v>
      </c>
      <c r="BL12" s="26">
        <f t="shared" si="45"/>
        <v>-1.3920000000000001</v>
      </c>
      <c r="BM12" s="20">
        <f t="shared" si="46"/>
        <v>561.80180000000007</v>
      </c>
      <c r="BN12" s="18"/>
      <c r="BO12" s="15">
        <v>10</v>
      </c>
      <c r="BP12" s="29" t="s">
        <v>18</v>
      </c>
      <c r="BQ12" s="30"/>
      <c r="BR12" s="29" t="s">
        <v>18</v>
      </c>
      <c r="BS12" s="30"/>
      <c r="BT12" s="29" t="s">
        <v>18</v>
      </c>
      <c r="BU12" s="30"/>
      <c r="BV12" s="29" t="s">
        <v>18</v>
      </c>
      <c r="BW12" s="30"/>
      <c r="BX12" s="34">
        <f t="shared" si="14"/>
        <v>0</v>
      </c>
      <c r="BY12" s="35">
        <f t="shared" si="15"/>
        <v>0</v>
      </c>
      <c r="BZ12" s="20">
        <f t="shared" si="47"/>
        <v>560.36380000000008</v>
      </c>
      <c r="CA12" s="36"/>
      <c r="CB12" s="15">
        <v>10</v>
      </c>
      <c r="CC12" s="29" t="s">
        <v>18</v>
      </c>
      <c r="CD12" s="30"/>
      <c r="CE12" s="29">
        <v>-82</v>
      </c>
      <c r="CF12" s="30">
        <f t="shared" si="125"/>
        <v>-0.5958</v>
      </c>
      <c r="CG12" s="29">
        <v>28</v>
      </c>
      <c r="CH12" s="30">
        <f t="shared" ref="CH12:CH14" si="146">CG12*0.0085-0.06</f>
        <v>0.17800000000000002</v>
      </c>
      <c r="CI12" s="29">
        <v>33</v>
      </c>
      <c r="CJ12" s="30">
        <f t="shared" ref="CJ12:CJ14" si="147">CI12*0.0085-0.04</f>
        <v>0.24050000000000002</v>
      </c>
      <c r="CK12" s="34">
        <f t="shared" si="20"/>
        <v>-21</v>
      </c>
      <c r="CL12" s="35">
        <f t="shared" si="21"/>
        <v>-0.17729999999999993</v>
      </c>
      <c r="CM12" s="20">
        <f t="shared" si="48"/>
        <v>564.37980000000027</v>
      </c>
      <c r="CN12" s="20"/>
      <c r="CO12" s="15">
        <v>10</v>
      </c>
      <c r="CP12" s="27"/>
      <c r="CQ12" s="28"/>
      <c r="CR12" s="27"/>
      <c r="CS12" s="28"/>
      <c r="CT12" s="27"/>
      <c r="CU12" s="28"/>
      <c r="CV12" s="27"/>
      <c r="CW12" s="28"/>
      <c r="CX12" s="101">
        <f t="shared" si="26"/>
        <v>0</v>
      </c>
      <c r="CY12" s="102">
        <f t="shared" si="27"/>
        <v>0</v>
      </c>
      <c r="CZ12" s="20">
        <f t="shared" si="49"/>
        <v>571.67230000000029</v>
      </c>
      <c r="DA12" s="48"/>
      <c r="DB12" s="15">
        <v>10</v>
      </c>
      <c r="DC12" s="29">
        <v>50</v>
      </c>
      <c r="DD12" s="30">
        <f t="shared" si="135"/>
        <v>0.30499999999999999</v>
      </c>
      <c r="DE12" s="29">
        <v>-61</v>
      </c>
      <c r="DF12" s="30">
        <f t="shared" si="136"/>
        <v>-0.45089999999999997</v>
      </c>
      <c r="DG12" s="29" t="s">
        <v>18</v>
      </c>
      <c r="DH12" s="30"/>
      <c r="DI12" s="29" t="s">
        <v>18</v>
      </c>
      <c r="DJ12" s="30"/>
      <c r="DK12" s="34">
        <f t="shared" si="51"/>
        <v>-11</v>
      </c>
      <c r="DL12" s="35">
        <f t="shared" si="52"/>
        <v>-0.14589999999999997</v>
      </c>
      <c r="DM12" s="20">
        <f t="shared" si="53"/>
        <v>576.77490000000034</v>
      </c>
      <c r="DN12" s="18"/>
      <c r="DO12" s="15">
        <v>10</v>
      </c>
      <c r="DP12" s="29">
        <v>-72</v>
      </c>
      <c r="DQ12" s="30">
        <f t="shared" si="139"/>
        <v>-0.50080000000000002</v>
      </c>
      <c r="DR12" s="29">
        <v>-8</v>
      </c>
      <c r="DS12" s="30">
        <f t="shared" si="128"/>
        <v>-8.5199999999999998E-2</v>
      </c>
      <c r="DT12" s="29">
        <v>855</v>
      </c>
      <c r="DU12" s="30">
        <f t="shared" ref="DU12" si="148">DT12*0.0085-0.06</f>
        <v>7.2075000000000014</v>
      </c>
      <c r="DV12" s="29">
        <v>5</v>
      </c>
      <c r="DW12" s="30">
        <f t="shared" si="116"/>
        <v>2.5000000000000022E-3</v>
      </c>
      <c r="DX12" s="34">
        <f t="shared" si="55"/>
        <v>780</v>
      </c>
      <c r="DY12" s="35">
        <f t="shared" si="56"/>
        <v>6.6240000000000014</v>
      </c>
      <c r="DZ12" s="20">
        <f t="shared" si="57"/>
        <v>594.59730000000025</v>
      </c>
      <c r="EA12" s="18"/>
      <c r="EB12" s="43">
        <v>10</v>
      </c>
      <c r="EC12" s="27"/>
      <c r="ED12" s="28"/>
      <c r="EE12" s="27"/>
      <c r="EF12" s="28"/>
      <c r="EG12" s="27"/>
      <c r="EH12" s="28"/>
      <c r="EI12" s="27"/>
      <c r="EJ12" s="28"/>
      <c r="EK12" s="34">
        <f t="shared" si="58"/>
        <v>0</v>
      </c>
      <c r="EL12" s="35">
        <f t="shared" si="59"/>
        <v>0</v>
      </c>
      <c r="EM12" s="20">
        <f t="shared" si="60"/>
        <v>603.38480000000027</v>
      </c>
      <c r="EN12" s="18"/>
      <c r="EO12" s="15">
        <v>10</v>
      </c>
      <c r="EP12" s="29" t="s">
        <v>18</v>
      </c>
      <c r="EQ12" s="30"/>
      <c r="ER12" s="29" t="s">
        <v>18</v>
      </c>
      <c r="ES12" s="30"/>
      <c r="ET12" s="29" t="s">
        <v>18</v>
      </c>
      <c r="EU12" s="30"/>
      <c r="EV12" s="29" t="s">
        <v>19</v>
      </c>
      <c r="EW12" s="30"/>
      <c r="EX12" s="34">
        <f t="shared" si="64"/>
        <v>0</v>
      </c>
      <c r="EY12" s="35">
        <f t="shared" si="65"/>
        <v>0</v>
      </c>
      <c r="EZ12" s="20">
        <f t="shared" si="66"/>
        <v>608.33710000000042</v>
      </c>
    </row>
    <row r="13" spans="1:156" x14ac:dyDescent="0.3">
      <c r="A13" s="100"/>
      <c r="B13" s="15">
        <v>11</v>
      </c>
      <c r="C13" s="29">
        <v>-67</v>
      </c>
      <c r="D13" s="30">
        <f t="shared" si="106"/>
        <v>-0.50229999999999997</v>
      </c>
      <c r="E13" s="29" t="s">
        <v>18</v>
      </c>
      <c r="F13" s="30"/>
      <c r="G13" s="29" t="s">
        <v>18</v>
      </c>
      <c r="H13" s="30"/>
      <c r="I13" s="29" t="s">
        <v>18</v>
      </c>
      <c r="J13" s="30"/>
      <c r="K13" s="25">
        <f t="shared" si="0"/>
        <v>-67</v>
      </c>
      <c r="L13" s="30">
        <f t="shared" si="1"/>
        <v>-0.50229999999999997</v>
      </c>
      <c r="M13" s="18">
        <f t="shared" si="33"/>
        <v>506.25280000000004</v>
      </c>
      <c r="N13" s="10"/>
      <c r="O13" s="15">
        <v>11</v>
      </c>
      <c r="P13" s="29">
        <v>30</v>
      </c>
      <c r="Q13" s="30">
        <f t="shared" ref="Q13" si="149">P13*0.0069-0.04</f>
        <v>0.16699999999999998</v>
      </c>
      <c r="R13" s="29">
        <v>68</v>
      </c>
      <c r="S13" s="30">
        <f t="shared" ref="S13:S17" si="150">R13*0.0069-0.03</f>
        <v>0.43920000000000003</v>
      </c>
      <c r="T13" s="29">
        <v>371</v>
      </c>
      <c r="U13" s="30">
        <f t="shared" ref="U13:U17" si="151">T13*0.0085-0.06</f>
        <v>3.0935000000000001</v>
      </c>
      <c r="V13" s="29">
        <v>60</v>
      </c>
      <c r="W13" s="30">
        <f t="shared" ref="W13:W17" si="152">V13*0.0085-0.04</f>
        <v>0.47000000000000003</v>
      </c>
      <c r="X13" s="25">
        <f t="shared" si="34"/>
        <v>529</v>
      </c>
      <c r="Y13" s="30">
        <f t="shared" si="110"/>
        <v>4.1696999999999997</v>
      </c>
      <c r="Z13" s="18">
        <f t="shared" si="36"/>
        <v>533.89350000000013</v>
      </c>
      <c r="AA13" s="18"/>
      <c r="AB13" s="43">
        <v>11</v>
      </c>
      <c r="AC13" s="29">
        <v>-26</v>
      </c>
      <c r="AD13" s="30">
        <f t="shared" ref="AD13:AD15" si="153">AC13*0.0069-0.04</f>
        <v>-0.21940000000000001</v>
      </c>
      <c r="AE13" s="29">
        <v>-3</v>
      </c>
      <c r="AF13" s="30">
        <f t="shared" ref="AF13:AF15" si="154">AE13*0.0069-0.03</f>
        <v>-5.0699999999999995E-2</v>
      </c>
      <c r="AG13" s="29">
        <v>79</v>
      </c>
      <c r="AH13" s="30">
        <f t="shared" ref="AH13" si="155">AG13*0.0085-0.06</f>
        <v>0.61150000000000015</v>
      </c>
      <c r="AI13" s="29">
        <v>5</v>
      </c>
      <c r="AJ13" s="30">
        <f t="shared" ref="AJ13" si="156">AI13*0.0085-0.04</f>
        <v>2.5000000000000022E-3</v>
      </c>
      <c r="AK13" s="25">
        <f t="shared" si="37"/>
        <v>55</v>
      </c>
      <c r="AL13" s="30">
        <f t="shared" si="111"/>
        <v>0.34390000000000015</v>
      </c>
      <c r="AM13" s="18">
        <f t="shared" si="39"/>
        <v>554.93930000000034</v>
      </c>
      <c r="AN13" s="18"/>
      <c r="AO13" s="15">
        <v>11</v>
      </c>
      <c r="AP13" s="29" t="s">
        <v>18</v>
      </c>
      <c r="AQ13" s="30"/>
      <c r="AR13" s="29">
        <v>124</v>
      </c>
      <c r="AS13" s="30">
        <f t="shared" si="131"/>
        <v>0.8256</v>
      </c>
      <c r="AT13" s="29" t="s">
        <v>18</v>
      </c>
      <c r="AU13" s="30"/>
      <c r="AV13" s="29">
        <v>130</v>
      </c>
      <c r="AW13" s="30">
        <f t="shared" si="144"/>
        <v>1.0649999999999999</v>
      </c>
      <c r="AX13" s="25">
        <f t="shared" si="40"/>
        <v>254</v>
      </c>
      <c r="AY13" s="30">
        <f t="shared" si="112"/>
        <v>1.8906000000000001</v>
      </c>
      <c r="AZ13" s="20">
        <f t="shared" si="42"/>
        <v>563.13350000000014</v>
      </c>
      <c r="BA13" s="18"/>
      <c r="BB13" s="15">
        <v>11</v>
      </c>
      <c r="BC13" s="27"/>
      <c r="BD13" s="28"/>
      <c r="BE13" s="27"/>
      <c r="BF13" s="28"/>
      <c r="BG13" s="27"/>
      <c r="BH13" s="28"/>
      <c r="BI13" s="27"/>
      <c r="BJ13" s="28"/>
      <c r="BK13" s="25">
        <f t="shared" si="44"/>
        <v>0</v>
      </c>
      <c r="BL13" s="26">
        <f t="shared" si="45"/>
        <v>0</v>
      </c>
      <c r="BM13" s="20">
        <f t="shared" si="46"/>
        <v>561.80180000000007</v>
      </c>
      <c r="BN13" s="18"/>
      <c r="BO13" s="15">
        <v>11</v>
      </c>
      <c r="BP13" s="29">
        <v>237</v>
      </c>
      <c r="BQ13" s="30">
        <f t="shared" ref="BQ13:BQ16" si="157">BP13*0.0069-0.04</f>
        <v>1.5952999999999999</v>
      </c>
      <c r="BR13" s="29" t="s">
        <v>18</v>
      </c>
      <c r="BS13" s="30"/>
      <c r="BT13" s="29" t="s">
        <v>18</v>
      </c>
      <c r="BU13" s="30"/>
      <c r="BV13" s="29">
        <v>50</v>
      </c>
      <c r="BW13" s="30">
        <f t="shared" ref="BW13" si="158">BV13*0.0085-0.04</f>
        <v>0.38500000000000006</v>
      </c>
      <c r="BX13" s="34">
        <f t="shared" si="14"/>
        <v>287</v>
      </c>
      <c r="BY13" s="35">
        <f t="shared" si="15"/>
        <v>1.9802999999999999</v>
      </c>
      <c r="BZ13" s="20">
        <f t="shared" si="47"/>
        <v>562.34410000000014</v>
      </c>
      <c r="CA13" s="36"/>
      <c r="CB13" s="15">
        <v>11</v>
      </c>
      <c r="CC13" s="29">
        <v>-63</v>
      </c>
      <c r="CD13" s="30">
        <f t="shared" ref="CD13" si="159">CC13*0.0069-0.04</f>
        <v>-0.47469999999999996</v>
      </c>
      <c r="CE13" s="29" t="s">
        <v>18</v>
      </c>
      <c r="CF13" s="30"/>
      <c r="CG13" s="29">
        <v>-37</v>
      </c>
      <c r="CH13" s="30">
        <f t="shared" si="146"/>
        <v>-0.3745</v>
      </c>
      <c r="CI13" s="29">
        <v>65</v>
      </c>
      <c r="CJ13" s="30">
        <f t="shared" si="147"/>
        <v>0.51249999999999996</v>
      </c>
      <c r="CK13" s="34">
        <f t="shared" si="20"/>
        <v>-35</v>
      </c>
      <c r="CL13" s="35">
        <f t="shared" si="21"/>
        <v>-0.3367</v>
      </c>
      <c r="CM13" s="20">
        <f t="shared" si="48"/>
        <v>564.04310000000032</v>
      </c>
      <c r="CN13" s="20"/>
      <c r="CO13" s="15">
        <v>11</v>
      </c>
      <c r="CP13" s="27"/>
      <c r="CQ13" s="28"/>
      <c r="CR13" s="27"/>
      <c r="CS13" s="28"/>
      <c r="CT13" s="27"/>
      <c r="CU13" s="28"/>
      <c r="CV13" s="27"/>
      <c r="CW13" s="28"/>
      <c r="CX13" s="101">
        <f t="shared" si="26"/>
        <v>0</v>
      </c>
      <c r="CY13" s="102">
        <f t="shared" si="27"/>
        <v>0</v>
      </c>
      <c r="CZ13" s="20">
        <f t="shared" si="49"/>
        <v>571.67230000000029</v>
      </c>
      <c r="DA13" s="48"/>
      <c r="DB13" s="15">
        <v>11</v>
      </c>
      <c r="DC13" s="29">
        <v>226</v>
      </c>
      <c r="DD13" s="30">
        <f t="shared" si="135"/>
        <v>1.5193999999999999</v>
      </c>
      <c r="DE13" s="29" t="s">
        <v>18</v>
      </c>
      <c r="DF13" s="30"/>
      <c r="DG13" s="29">
        <v>-59</v>
      </c>
      <c r="DH13" s="30">
        <f t="shared" ref="DH13:DH15" si="160">DG13*0.0085-0.06</f>
        <v>-0.56150000000000011</v>
      </c>
      <c r="DI13" s="29" t="s">
        <v>18</v>
      </c>
      <c r="DJ13" s="30"/>
      <c r="DK13" s="34">
        <f t="shared" si="51"/>
        <v>167</v>
      </c>
      <c r="DL13" s="35">
        <f t="shared" si="52"/>
        <v>0.95789999999999975</v>
      </c>
      <c r="DM13" s="20">
        <f t="shared" si="53"/>
        <v>577.73280000000034</v>
      </c>
      <c r="DN13" s="18"/>
      <c r="DO13" s="15">
        <v>11</v>
      </c>
      <c r="DP13" s="29">
        <v>-21</v>
      </c>
      <c r="DQ13" s="30">
        <f t="shared" si="139"/>
        <v>-0.17440000000000003</v>
      </c>
      <c r="DR13" s="29">
        <v>-44</v>
      </c>
      <c r="DS13" s="30">
        <f t="shared" si="128"/>
        <v>-0.33360000000000001</v>
      </c>
      <c r="DT13" s="29" t="s">
        <v>18</v>
      </c>
      <c r="DU13" s="30"/>
      <c r="DV13" s="29">
        <v>-57</v>
      </c>
      <c r="DW13" s="30">
        <f t="shared" si="116"/>
        <v>-0.52450000000000008</v>
      </c>
      <c r="DX13" s="34">
        <f t="shared" si="55"/>
        <v>-122</v>
      </c>
      <c r="DY13" s="35">
        <f t="shared" si="56"/>
        <v>-1.0325000000000002</v>
      </c>
      <c r="DZ13" s="20">
        <f t="shared" si="57"/>
        <v>593.56480000000022</v>
      </c>
      <c r="EA13" s="18"/>
      <c r="EB13" s="43">
        <v>11</v>
      </c>
      <c r="EC13" s="29">
        <v>-13</v>
      </c>
      <c r="ED13" s="30">
        <f t="shared" ref="ED13:ED17" si="161">EC13*0.0069-0.04</f>
        <v>-0.12970000000000001</v>
      </c>
      <c r="EE13" s="29">
        <v>-21</v>
      </c>
      <c r="EF13" s="30">
        <f t="shared" ref="EF13:EF14" si="162">EE13*0.0069-0.03</f>
        <v>-0.1749</v>
      </c>
      <c r="EG13" s="29" t="s">
        <v>18</v>
      </c>
      <c r="EH13" s="30"/>
      <c r="EI13" s="29">
        <v>-14</v>
      </c>
      <c r="EJ13" s="30">
        <f t="shared" ref="EJ13" si="163">EI13*0.0085-0.04</f>
        <v>-0.159</v>
      </c>
      <c r="EK13" s="34">
        <f t="shared" si="58"/>
        <v>-48</v>
      </c>
      <c r="EL13" s="35">
        <f t="shared" si="59"/>
        <v>-0.46360000000000001</v>
      </c>
      <c r="EM13" s="20">
        <f t="shared" si="60"/>
        <v>602.92120000000023</v>
      </c>
      <c r="EN13" s="18"/>
      <c r="EO13" s="15">
        <v>11</v>
      </c>
      <c r="EP13" s="29">
        <v>421</v>
      </c>
      <c r="EQ13" s="30">
        <f t="shared" ref="EQ13:EQ15" si="164">EP13*0.0069-0.04</f>
        <v>2.8649</v>
      </c>
      <c r="ER13" s="29">
        <v>-68</v>
      </c>
      <c r="ES13" s="30">
        <f t="shared" ref="ES13:ES15" si="165">ER13*0.0069-0.03</f>
        <v>-0.49919999999999998</v>
      </c>
      <c r="ET13" s="29">
        <v>-45</v>
      </c>
      <c r="EU13" s="30">
        <f t="shared" ref="EU13:EU15" si="166">ET13*0.0085-0.06</f>
        <v>-0.4425</v>
      </c>
      <c r="EV13" s="29">
        <v>-34</v>
      </c>
      <c r="EW13" s="30">
        <f t="shared" ref="EW13:EW14" si="167">EV13*0.0085-0.04</f>
        <v>-0.32900000000000001</v>
      </c>
      <c r="EX13" s="34">
        <f t="shared" si="64"/>
        <v>274</v>
      </c>
      <c r="EY13" s="35">
        <f t="shared" si="65"/>
        <v>1.5942000000000001</v>
      </c>
      <c r="EZ13" s="20">
        <f t="shared" si="66"/>
        <v>609.93130000000042</v>
      </c>
    </row>
    <row r="14" spans="1:156" x14ac:dyDescent="0.3">
      <c r="A14" s="100"/>
      <c r="B14" s="15">
        <v>12</v>
      </c>
      <c r="C14" s="27"/>
      <c r="D14" s="28"/>
      <c r="E14" s="27"/>
      <c r="F14" s="28"/>
      <c r="G14" s="27"/>
      <c r="H14" s="28"/>
      <c r="I14" s="27"/>
      <c r="J14" s="28"/>
      <c r="K14" s="25">
        <f t="shared" si="0"/>
        <v>0</v>
      </c>
      <c r="L14" s="30">
        <f t="shared" si="1"/>
        <v>0</v>
      </c>
      <c r="M14" s="18">
        <f t="shared" si="33"/>
        <v>506.25280000000004</v>
      </c>
      <c r="N14" s="10"/>
      <c r="O14" s="15">
        <v>12</v>
      </c>
      <c r="P14" s="29" t="s">
        <v>18</v>
      </c>
      <c r="Q14" s="30"/>
      <c r="R14" s="29">
        <v>-39</v>
      </c>
      <c r="S14" s="30">
        <f t="shared" si="150"/>
        <v>-0.29910000000000003</v>
      </c>
      <c r="T14" s="29">
        <v>-33</v>
      </c>
      <c r="U14" s="30">
        <f t="shared" si="151"/>
        <v>-0.34050000000000002</v>
      </c>
      <c r="V14" s="29">
        <v>-83</v>
      </c>
      <c r="W14" s="30">
        <f t="shared" si="152"/>
        <v>-0.74550000000000005</v>
      </c>
      <c r="X14" s="25">
        <f t="shared" si="34"/>
        <v>-155</v>
      </c>
      <c r="Y14" s="30">
        <f t="shared" si="110"/>
        <v>-1.3851</v>
      </c>
      <c r="Z14" s="18">
        <f t="shared" si="36"/>
        <v>532.50840000000017</v>
      </c>
      <c r="AA14" s="18"/>
      <c r="AB14" s="43">
        <v>12</v>
      </c>
      <c r="AC14" s="29">
        <v>33</v>
      </c>
      <c r="AD14" s="30">
        <f t="shared" si="153"/>
        <v>0.18769999999999998</v>
      </c>
      <c r="AE14" s="29">
        <v>-14</v>
      </c>
      <c r="AF14" s="30">
        <f t="shared" si="154"/>
        <v>-0.12659999999999999</v>
      </c>
      <c r="AG14" s="29" t="s">
        <v>18</v>
      </c>
      <c r="AH14" s="30"/>
      <c r="AI14" s="29" t="s">
        <v>18</v>
      </c>
      <c r="AJ14" s="30"/>
      <c r="AK14" s="25">
        <f t="shared" si="37"/>
        <v>19</v>
      </c>
      <c r="AL14" s="30">
        <f t="shared" si="111"/>
        <v>6.1099999999999988E-2</v>
      </c>
      <c r="AM14" s="18">
        <f t="shared" si="39"/>
        <v>555.00040000000035</v>
      </c>
      <c r="AN14" s="18"/>
      <c r="AO14" s="15">
        <v>12</v>
      </c>
      <c r="AP14" s="29" t="s">
        <v>18</v>
      </c>
      <c r="AQ14" s="30"/>
      <c r="AR14" s="29" t="s">
        <v>18</v>
      </c>
      <c r="AS14" s="30"/>
      <c r="AT14" s="29" t="s">
        <v>18</v>
      </c>
      <c r="AU14" s="30"/>
      <c r="AV14" s="29">
        <v>34</v>
      </c>
      <c r="AW14" s="30">
        <f t="shared" si="144"/>
        <v>0.24900000000000003</v>
      </c>
      <c r="AX14" s="25">
        <f t="shared" si="40"/>
        <v>34</v>
      </c>
      <c r="AY14" s="30">
        <f t="shared" si="112"/>
        <v>0.24900000000000003</v>
      </c>
      <c r="AZ14" s="20">
        <f t="shared" si="42"/>
        <v>563.38250000000016</v>
      </c>
      <c r="BA14" s="18"/>
      <c r="BB14" s="15">
        <v>12</v>
      </c>
      <c r="BC14" s="27"/>
      <c r="BD14" s="28"/>
      <c r="BE14" s="27"/>
      <c r="BF14" s="28"/>
      <c r="BG14" s="27"/>
      <c r="BH14" s="28"/>
      <c r="BI14" s="27"/>
      <c r="BJ14" s="28"/>
      <c r="BK14" s="25">
        <f t="shared" si="44"/>
        <v>0</v>
      </c>
      <c r="BL14" s="26">
        <f t="shared" si="45"/>
        <v>0</v>
      </c>
      <c r="BM14" s="20">
        <f t="shared" si="46"/>
        <v>561.80180000000007</v>
      </c>
      <c r="BN14" s="18"/>
      <c r="BO14" s="15">
        <v>12</v>
      </c>
      <c r="BP14" s="29">
        <v>-63</v>
      </c>
      <c r="BQ14" s="30">
        <f t="shared" si="157"/>
        <v>-0.47469999999999996</v>
      </c>
      <c r="BR14" s="29">
        <v>138</v>
      </c>
      <c r="BS14" s="30">
        <f t="shared" ref="BS14" si="168">BR14*0.0069-0.03</f>
        <v>0.92219999999999991</v>
      </c>
      <c r="BT14" s="29">
        <v>194</v>
      </c>
      <c r="BU14" s="30">
        <f t="shared" ref="BU14:BU16" si="169">BT14*0.0085-0.06</f>
        <v>1.589</v>
      </c>
      <c r="BV14" s="29" t="s">
        <v>18</v>
      </c>
      <c r="BW14" s="30"/>
      <c r="BX14" s="34">
        <f t="shared" si="14"/>
        <v>269</v>
      </c>
      <c r="BY14" s="35">
        <f t="shared" si="15"/>
        <v>2.0364999999999998</v>
      </c>
      <c r="BZ14" s="20">
        <f t="shared" si="47"/>
        <v>564.38060000000019</v>
      </c>
      <c r="CA14" s="36"/>
      <c r="CB14" s="15">
        <v>12</v>
      </c>
      <c r="CC14" s="29" t="s">
        <v>18</v>
      </c>
      <c r="CD14" s="30"/>
      <c r="CE14" s="29">
        <v>118</v>
      </c>
      <c r="CF14" s="30">
        <f t="shared" ref="CF14" si="170">CE14*0.0069-0.03</f>
        <v>0.78420000000000001</v>
      </c>
      <c r="CG14" s="29">
        <v>49</v>
      </c>
      <c r="CH14" s="30">
        <f t="shared" si="146"/>
        <v>0.35650000000000004</v>
      </c>
      <c r="CI14" s="29">
        <v>3</v>
      </c>
      <c r="CJ14" s="30">
        <f t="shared" si="147"/>
        <v>-1.4499999999999999E-2</v>
      </c>
      <c r="CK14" s="34">
        <f t="shared" si="20"/>
        <v>170</v>
      </c>
      <c r="CL14" s="35">
        <f t="shared" si="21"/>
        <v>1.1262000000000001</v>
      </c>
      <c r="CM14" s="20">
        <f t="shared" si="48"/>
        <v>565.16930000000036</v>
      </c>
      <c r="CN14" s="20"/>
      <c r="CO14" s="15">
        <v>12</v>
      </c>
      <c r="CP14" s="29" t="s">
        <v>18</v>
      </c>
      <c r="CQ14" s="30"/>
      <c r="CR14" s="29" t="s">
        <v>18</v>
      </c>
      <c r="CS14" s="30"/>
      <c r="CT14" s="29" t="s">
        <v>18</v>
      </c>
      <c r="CU14" s="30"/>
      <c r="CV14" s="29" t="s">
        <v>18</v>
      </c>
      <c r="CW14" s="30"/>
      <c r="CX14" s="101">
        <f t="shared" si="26"/>
        <v>0</v>
      </c>
      <c r="CY14" s="102">
        <f t="shared" si="27"/>
        <v>0</v>
      </c>
      <c r="CZ14" s="20">
        <f t="shared" si="49"/>
        <v>571.67230000000029</v>
      </c>
      <c r="DA14" s="48"/>
      <c r="DB14" s="15">
        <v>12</v>
      </c>
      <c r="DC14" s="29" t="s">
        <v>19</v>
      </c>
      <c r="DD14" s="30"/>
      <c r="DE14" s="29">
        <v>-165</v>
      </c>
      <c r="DF14" s="30">
        <f t="shared" ref="DF14" si="171">DE14*0.0069-0.03</f>
        <v>-1.1685000000000001</v>
      </c>
      <c r="DG14" s="29">
        <v>-154</v>
      </c>
      <c r="DH14" s="30">
        <f t="shared" si="160"/>
        <v>-1.3690000000000002</v>
      </c>
      <c r="DI14" s="29">
        <v>35</v>
      </c>
      <c r="DJ14" s="30">
        <f t="shared" ref="DJ14:DJ15" si="172">DI14*0.0085-0.04</f>
        <v>0.25750000000000006</v>
      </c>
      <c r="DK14" s="34">
        <f t="shared" si="51"/>
        <v>-284</v>
      </c>
      <c r="DL14" s="35">
        <f t="shared" si="52"/>
        <v>-2.2800000000000002</v>
      </c>
      <c r="DM14" s="20">
        <f t="shared" si="53"/>
        <v>575.45280000000037</v>
      </c>
      <c r="DN14" s="18"/>
      <c r="DO14" s="15">
        <v>12</v>
      </c>
      <c r="DP14" s="27"/>
      <c r="DQ14" s="28"/>
      <c r="DR14" s="27"/>
      <c r="DS14" s="28"/>
      <c r="DT14" s="27"/>
      <c r="DU14" s="28"/>
      <c r="DV14" s="27"/>
      <c r="DW14" s="28"/>
      <c r="DX14" s="34">
        <f t="shared" si="55"/>
        <v>0</v>
      </c>
      <c r="DY14" s="35">
        <f t="shared" si="56"/>
        <v>0</v>
      </c>
      <c r="DZ14" s="20">
        <f t="shared" si="57"/>
        <v>593.56480000000022</v>
      </c>
      <c r="EA14" s="18"/>
      <c r="EB14" s="43">
        <v>12</v>
      </c>
      <c r="EC14" s="29">
        <v>25</v>
      </c>
      <c r="ED14" s="30">
        <f t="shared" si="161"/>
        <v>0.13249999999999998</v>
      </c>
      <c r="EE14" s="29">
        <v>-91</v>
      </c>
      <c r="EF14" s="30">
        <f t="shared" si="162"/>
        <v>-0.65790000000000004</v>
      </c>
      <c r="EG14" s="29" t="s">
        <v>18</v>
      </c>
      <c r="EH14" s="30"/>
      <c r="EI14" s="29" t="s">
        <v>19</v>
      </c>
      <c r="EJ14" s="30"/>
      <c r="EK14" s="34">
        <f t="shared" si="58"/>
        <v>-66</v>
      </c>
      <c r="EL14" s="35">
        <f t="shared" si="59"/>
        <v>-0.52540000000000009</v>
      </c>
      <c r="EM14" s="20">
        <f t="shared" si="60"/>
        <v>602.39580000000024</v>
      </c>
      <c r="EN14" s="18"/>
      <c r="EO14" s="15">
        <v>12</v>
      </c>
      <c r="EP14" s="29">
        <v>-137</v>
      </c>
      <c r="EQ14" s="30">
        <f t="shared" si="164"/>
        <v>-0.98530000000000006</v>
      </c>
      <c r="ER14" s="29">
        <v>-59</v>
      </c>
      <c r="ES14" s="30">
        <f t="shared" si="165"/>
        <v>-0.43710000000000004</v>
      </c>
      <c r="ET14" s="29">
        <v>285</v>
      </c>
      <c r="EU14" s="30">
        <f t="shared" si="166"/>
        <v>2.3625000000000003</v>
      </c>
      <c r="EV14" s="29">
        <v>463</v>
      </c>
      <c r="EW14" s="30">
        <f t="shared" si="167"/>
        <v>3.8955000000000002</v>
      </c>
      <c r="EX14" s="34">
        <f t="shared" si="64"/>
        <v>552</v>
      </c>
      <c r="EY14" s="35">
        <f t="shared" si="65"/>
        <v>4.8356000000000003</v>
      </c>
      <c r="EZ14" s="20">
        <f t="shared" si="66"/>
        <v>614.76690000000042</v>
      </c>
    </row>
    <row r="15" spans="1:156" x14ac:dyDescent="0.3">
      <c r="A15" s="100"/>
      <c r="B15" s="15">
        <v>13</v>
      </c>
      <c r="C15" s="27"/>
      <c r="D15" s="28"/>
      <c r="E15" s="27"/>
      <c r="F15" s="28"/>
      <c r="G15" s="27"/>
      <c r="H15" s="28"/>
      <c r="I15" s="27"/>
      <c r="J15" s="28"/>
      <c r="K15" s="25">
        <f t="shared" si="0"/>
        <v>0</v>
      </c>
      <c r="L15" s="30">
        <f t="shared" si="1"/>
        <v>0</v>
      </c>
      <c r="M15" s="18">
        <f t="shared" si="33"/>
        <v>506.25280000000004</v>
      </c>
      <c r="N15" s="10"/>
      <c r="O15" s="15">
        <v>13</v>
      </c>
      <c r="P15" s="29">
        <v>-83</v>
      </c>
      <c r="Q15" s="30">
        <f t="shared" ref="Q15:Q17" si="173">P15*0.0069-0.04</f>
        <v>-0.61270000000000002</v>
      </c>
      <c r="R15" s="29">
        <v>-22</v>
      </c>
      <c r="S15" s="30">
        <f t="shared" si="150"/>
        <v>-0.18179999999999999</v>
      </c>
      <c r="T15" s="29">
        <v>233</v>
      </c>
      <c r="U15" s="30">
        <f t="shared" si="151"/>
        <v>1.9205000000000001</v>
      </c>
      <c r="V15" s="29">
        <v>29</v>
      </c>
      <c r="W15" s="30">
        <f t="shared" si="152"/>
        <v>0.20650000000000002</v>
      </c>
      <c r="X15" s="25">
        <f t="shared" si="34"/>
        <v>157</v>
      </c>
      <c r="Y15" s="30">
        <f t="shared" si="110"/>
        <v>1.3325</v>
      </c>
      <c r="Z15" s="18">
        <f t="shared" si="36"/>
        <v>533.84090000000015</v>
      </c>
      <c r="AA15" s="18"/>
      <c r="AB15" s="43">
        <v>13</v>
      </c>
      <c r="AC15" s="29">
        <v>206</v>
      </c>
      <c r="AD15" s="30">
        <f t="shared" si="153"/>
        <v>1.3814</v>
      </c>
      <c r="AE15" s="29">
        <v>72</v>
      </c>
      <c r="AF15" s="30">
        <f t="shared" si="154"/>
        <v>0.46679999999999999</v>
      </c>
      <c r="AG15" s="29">
        <v>22</v>
      </c>
      <c r="AH15" s="30">
        <f t="shared" ref="AH15" si="174">AG15*0.0085-0.06</f>
        <v>0.127</v>
      </c>
      <c r="AI15" s="29">
        <v>143</v>
      </c>
      <c r="AJ15" s="30">
        <f t="shared" ref="AJ15:AJ17" si="175">AI15*0.0085-0.04</f>
        <v>1.1755</v>
      </c>
      <c r="AK15" s="25">
        <f t="shared" si="37"/>
        <v>443</v>
      </c>
      <c r="AL15" s="30">
        <f t="shared" si="111"/>
        <v>3.1506999999999996</v>
      </c>
      <c r="AM15" s="18">
        <f t="shared" si="39"/>
        <v>558.15110000000038</v>
      </c>
      <c r="AN15" s="18"/>
      <c r="AO15" s="15">
        <v>13</v>
      </c>
      <c r="AP15" s="27"/>
      <c r="AQ15" s="28"/>
      <c r="AR15" s="27"/>
      <c r="AS15" s="28"/>
      <c r="AT15" s="27"/>
      <c r="AU15" s="28"/>
      <c r="AV15" s="27"/>
      <c r="AW15" s="28"/>
      <c r="AX15" s="25">
        <f t="shared" si="40"/>
        <v>0</v>
      </c>
      <c r="AY15" s="30">
        <f t="shared" si="112"/>
        <v>0</v>
      </c>
      <c r="AZ15" s="20">
        <f t="shared" si="42"/>
        <v>563.38250000000016</v>
      </c>
      <c r="BA15" s="18"/>
      <c r="BB15" s="15">
        <v>13</v>
      </c>
      <c r="BC15" s="29">
        <v>100</v>
      </c>
      <c r="BD15" s="30">
        <f t="shared" ref="BD15" si="176">BC15*0.0069-0.04</f>
        <v>0.64999999999999991</v>
      </c>
      <c r="BE15" s="29">
        <v>152</v>
      </c>
      <c r="BF15" s="30">
        <f t="shared" ref="BF15" si="177">BE15*0.0069-0.03</f>
        <v>1.0187999999999999</v>
      </c>
      <c r="BG15" s="29">
        <v>395</v>
      </c>
      <c r="BH15" s="30">
        <f t="shared" ref="BH15:BH16" si="178">BG15*0.0085-0.06</f>
        <v>3.2975000000000003</v>
      </c>
      <c r="BI15" s="29" t="s">
        <v>18</v>
      </c>
      <c r="BJ15" s="30"/>
      <c r="BK15" s="25">
        <f>SUM(BC15,BE15,BG15,BI15)</f>
        <v>647</v>
      </c>
      <c r="BL15" s="26">
        <f t="shared" si="45"/>
        <v>4.9663000000000004</v>
      </c>
      <c r="BM15" s="20">
        <f t="shared" si="46"/>
        <v>566.76810000000012</v>
      </c>
      <c r="BN15" s="18"/>
      <c r="BO15" s="15">
        <v>13</v>
      </c>
      <c r="BP15" s="29">
        <v>-89</v>
      </c>
      <c r="BQ15" s="30">
        <f t="shared" si="157"/>
        <v>-0.65410000000000001</v>
      </c>
      <c r="BR15" s="29" t="s">
        <v>18</v>
      </c>
      <c r="BS15" s="30"/>
      <c r="BT15" s="29">
        <v>-32</v>
      </c>
      <c r="BU15" s="30">
        <f t="shared" si="169"/>
        <v>-0.33200000000000002</v>
      </c>
      <c r="BV15" s="29">
        <v>-76</v>
      </c>
      <c r="BW15" s="30">
        <f t="shared" ref="BW15:BW16" si="179">BV15*0.0085-0.04</f>
        <v>-0.68600000000000005</v>
      </c>
      <c r="BX15" s="34">
        <f t="shared" si="14"/>
        <v>-197</v>
      </c>
      <c r="BY15" s="35">
        <f t="shared" si="15"/>
        <v>-1.6720999999999999</v>
      </c>
      <c r="BZ15" s="20">
        <f t="shared" si="47"/>
        <v>562.70850000000019</v>
      </c>
      <c r="CA15" s="36"/>
      <c r="CB15" s="15">
        <v>13</v>
      </c>
      <c r="CC15" s="27"/>
      <c r="CD15" s="28"/>
      <c r="CE15" s="27"/>
      <c r="CF15" s="28"/>
      <c r="CG15" s="27"/>
      <c r="CH15" s="28"/>
      <c r="CI15" s="27"/>
      <c r="CJ15" s="28"/>
      <c r="CK15" s="34">
        <f t="shared" si="20"/>
        <v>0</v>
      </c>
      <c r="CL15" s="35">
        <f t="shared" si="21"/>
        <v>0</v>
      </c>
      <c r="CM15" s="20">
        <f t="shared" si="48"/>
        <v>565.16930000000036</v>
      </c>
      <c r="CN15" s="20"/>
      <c r="CO15" s="15">
        <v>13</v>
      </c>
      <c r="CP15" s="29" t="s">
        <v>18</v>
      </c>
      <c r="CQ15" s="30"/>
      <c r="CR15" s="29" t="s">
        <v>18</v>
      </c>
      <c r="CS15" s="30"/>
      <c r="CT15" s="29">
        <v>-139</v>
      </c>
      <c r="CU15" s="30">
        <f t="shared" ref="CU15" si="180">CT15*0.0085-0.06</f>
        <v>-1.2415</v>
      </c>
      <c r="CV15" s="29" t="s">
        <v>18</v>
      </c>
      <c r="CW15" s="30"/>
      <c r="CX15" s="101">
        <f t="shared" si="26"/>
        <v>-139</v>
      </c>
      <c r="CY15" s="102">
        <f t="shared" si="27"/>
        <v>-1.2415</v>
      </c>
      <c r="CZ15" s="20">
        <f t="shared" si="49"/>
        <v>570.43080000000032</v>
      </c>
      <c r="DA15" s="48"/>
      <c r="DB15" s="15">
        <v>13</v>
      </c>
      <c r="DC15" s="29">
        <v>1</v>
      </c>
      <c r="DD15" s="30">
        <f t="shared" ref="DD15" si="181">DC15*0.0069-0.04</f>
        <v>-3.3100000000000004E-2</v>
      </c>
      <c r="DE15" s="29">
        <v>7</v>
      </c>
      <c r="DF15" s="30"/>
      <c r="DG15" s="29">
        <v>-58</v>
      </c>
      <c r="DH15" s="30">
        <f t="shared" si="160"/>
        <v>-0.55300000000000005</v>
      </c>
      <c r="DI15" s="29">
        <v>-55</v>
      </c>
      <c r="DJ15" s="30">
        <f t="shared" si="172"/>
        <v>-0.50750000000000006</v>
      </c>
      <c r="DK15" s="34">
        <f t="shared" si="51"/>
        <v>-105</v>
      </c>
      <c r="DL15" s="35">
        <f t="shared" si="52"/>
        <v>-1.0936000000000001</v>
      </c>
      <c r="DM15" s="20">
        <f t="shared" si="53"/>
        <v>574.35920000000033</v>
      </c>
      <c r="DN15" s="18"/>
      <c r="DO15" s="15">
        <v>13</v>
      </c>
      <c r="DP15" s="27"/>
      <c r="DQ15" s="28"/>
      <c r="DR15" s="27"/>
      <c r="DS15" s="28"/>
      <c r="DT15" s="27"/>
      <c r="DU15" s="28"/>
      <c r="DV15" s="27"/>
      <c r="DW15" s="28"/>
      <c r="DX15" s="34">
        <f t="shared" si="55"/>
        <v>0</v>
      </c>
      <c r="DY15" s="35">
        <f t="shared" si="56"/>
        <v>0</v>
      </c>
      <c r="DZ15" s="20">
        <f t="shared" si="57"/>
        <v>593.56480000000022</v>
      </c>
      <c r="EA15" s="18"/>
      <c r="EB15" s="43">
        <v>13</v>
      </c>
      <c r="EC15" s="29">
        <v>33</v>
      </c>
      <c r="ED15" s="30">
        <f t="shared" si="161"/>
        <v>0.18769999999999998</v>
      </c>
      <c r="EE15" s="29" t="s">
        <v>18</v>
      </c>
      <c r="EF15" s="30"/>
      <c r="EG15" s="29">
        <v>-155</v>
      </c>
      <c r="EH15" s="30">
        <f t="shared" ref="EH15" si="182">EG15*0.0085-0.06</f>
        <v>-1.3775000000000002</v>
      </c>
      <c r="EI15" s="29">
        <v>26</v>
      </c>
      <c r="EJ15" s="30">
        <f t="shared" ref="EJ15:EJ16" si="183">EI15*0.0085-0.04</f>
        <v>0.18100000000000002</v>
      </c>
      <c r="EK15" s="34">
        <f t="shared" si="58"/>
        <v>-96</v>
      </c>
      <c r="EL15" s="35">
        <f t="shared" si="59"/>
        <v>-1.0088000000000001</v>
      </c>
      <c r="EM15" s="20">
        <f t="shared" si="60"/>
        <v>601.38700000000028</v>
      </c>
      <c r="EN15" s="18"/>
      <c r="EO15" s="15">
        <v>13</v>
      </c>
      <c r="EP15" s="29">
        <v>115</v>
      </c>
      <c r="EQ15" s="30">
        <f t="shared" si="164"/>
        <v>0.75349999999999995</v>
      </c>
      <c r="ER15" s="29">
        <v>45</v>
      </c>
      <c r="ES15" s="30">
        <f t="shared" si="165"/>
        <v>0.28049999999999997</v>
      </c>
      <c r="ET15" s="29">
        <v>-300</v>
      </c>
      <c r="EU15" s="30">
        <f t="shared" si="166"/>
        <v>-2.6100000000000003</v>
      </c>
      <c r="EV15" s="29" t="s">
        <v>19</v>
      </c>
      <c r="EW15" s="30"/>
      <c r="EX15" s="34">
        <f t="shared" si="64"/>
        <v>-140</v>
      </c>
      <c r="EY15" s="35">
        <f t="shared" si="65"/>
        <v>-1.5760000000000005</v>
      </c>
      <c r="EZ15" s="20">
        <f t="shared" si="66"/>
        <v>613.1909000000004</v>
      </c>
    </row>
    <row r="16" spans="1:156" x14ac:dyDescent="0.3">
      <c r="A16" s="100"/>
      <c r="B16" s="15">
        <v>14</v>
      </c>
      <c r="C16" s="29">
        <v>1</v>
      </c>
      <c r="D16" s="30">
        <f t="shared" ref="D16:D19" si="184">C16*0.0069-0.04</f>
        <v>-3.3100000000000004E-2</v>
      </c>
      <c r="E16" s="29">
        <v>-41</v>
      </c>
      <c r="F16" s="30">
        <f t="shared" ref="F16" si="185">E16*0.0069-0.03</f>
        <v>-0.31289999999999996</v>
      </c>
      <c r="G16" s="29">
        <v>-103</v>
      </c>
      <c r="H16" s="30">
        <f t="shared" ref="H16:H18" si="186">G16*0.0085-0.06</f>
        <v>-0.9355</v>
      </c>
      <c r="I16" s="29" t="s">
        <v>18</v>
      </c>
      <c r="J16" s="30"/>
      <c r="K16" s="25">
        <f t="shared" si="0"/>
        <v>-143</v>
      </c>
      <c r="L16" s="30">
        <f t="shared" si="1"/>
        <v>-1.2814999999999999</v>
      </c>
      <c r="M16" s="18">
        <f t="shared" si="33"/>
        <v>504.97130000000004</v>
      </c>
      <c r="N16" s="10"/>
      <c r="O16" s="15">
        <v>14</v>
      </c>
      <c r="P16" s="29">
        <v>412</v>
      </c>
      <c r="Q16" s="30">
        <f t="shared" si="173"/>
        <v>2.8028</v>
      </c>
      <c r="R16" s="29">
        <v>50</v>
      </c>
      <c r="S16" s="30">
        <f t="shared" si="150"/>
        <v>0.31499999999999995</v>
      </c>
      <c r="T16" s="29">
        <v>125</v>
      </c>
      <c r="U16" s="30">
        <f t="shared" si="151"/>
        <v>1.0024999999999999</v>
      </c>
      <c r="V16" s="29">
        <v>153</v>
      </c>
      <c r="W16" s="30">
        <f t="shared" si="152"/>
        <v>1.2605</v>
      </c>
      <c r="X16" s="25">
        <f t="shared" si="34"/>
        <v>740</v>
      </c>
      <c r="Y16" s="30">
        <f t="shared" si="110"/>
        <v>5.3808000000000007</v>
      </c>
      <c r="Z16" s="18">
        <f t="shared" si="36"/>
        <v>539.22170000000017</v>
      </c>
      <c r="AA16" s="18"/>
      <c r="AB16" s="43">
        <v>14</v>
      </c>
      <c r="AC16" s="29" t="s">
        <v>18</v>
      </c>
      <c r="AD16" s="30"/>
      <c r="AE16" s="29" t="s">
        <v>18</v>
      </c>
      <c r="AF16" s="30"/>
      <c r="AG16" s="29" t="s">
        <v>18</v>
      </c>
      <c r="AH16" s="30"/>
      <c r="AI16" s="29">
        <v>-50</v>
      </c>
      <c r="AJ16" s="30">
        <f t="shared" si="175"/>
        <v>-0.46500000000000002</v>
      </c>
      <c r="AK16" s="25">
        <f t="shared" si="37"/>
        <v>-50</v>
      </c>
      <c r="AL16" s="30">
        <f t="shared" si="111"/>
        <v>-0.46500000000000002</v>
      </c>
      <c r="AM16" s="18">
        <f t="shared" si="39"/>
        <v>557.68610000000035</v>
      </c>
      <c r="AN16" s="18"/>
      <c r="AO16" s="15">
        <v>14</v>
      </c>
      <c r="AP16" s="27"/>
      <c r="AQ16" s="28"/>
      <c r="AR16" s="27"/>
      <c r="AS16" s="28"/>
      <c r="AT16" s="27"/>
      <c r="AU16" s="28"/>
      <c r="AV16" s="27"/>
      <c r="AW16" s="28"/>
      <c r="AX16" s="25">
        <f t="shared" si="40"/>
        <v>0</v>
      </c>
      <c r="AY16" s="30">
        <f t="shared" si="112"/>
        <v>0</v>
      </c>
      <c r="AZ16" s="20">
        <f t="shared" si="42"/>
        <v>563.38250000000016</v>
      </c>
      <c r="BA16" s="18"/>
      <c r="BB16" s="15">
        <v>14</v>
      </c>
      <c r="BC16" s="29" t="s">
        <v>18</v>
      </c>
      <c r="BD16" s="30"/>
      <c r="BE16" s="29" t="s">
        <v>18</v>
      </c>
      <c r="BF16" s="30"/>
      <c r="BG16" s="29">
        <v>-150</v>
      </c>
      <c r="BH16" s="30">
        <f t="shared" si="178"/>
        <v>-1.3350000000000002</v>
      </c>
      <c r="BI16" s="29" t="s">
        <v>18</v>
      </c>
      <c r="BJ16" s="30"/>
      <c r="BK16" s="25">
        <f>SUM(BC16,BE16,BG16,BI16)</f>
        <v>-150</v>
      </c>
      <c r="BL16" s="26">
        <f t="shared" si="45"/>
        <v>-1.3350000000000002</v>
      </c>
      <c r="BM16" s="20">
        <f t="shared" si="46"/>
        <v>565.43310000000008</v>
      </c>
      <c r="BN16" s="18"/>
      <c r="BO16" s="15">
        <v>14</v>
      </c>
      <c r="BP16" s="29">
        <v>227</v>
      </c>
      <c r="BQ16" s="30">
        <f t="shared" si="157"/>
        <v>1.5263</v>
      </c>
      <c r="BR16" s="29">
        <v>64</v>
      </c>
      <c r="BS16" s="30">
        <f t="shared" ref="BS16" si="187">BR16*0.0069-0.03</f>
        <v>0.41159999999999997</v>
      </c>
      <c r="BT16" s="29">
        <v>102</v>
      </c>
      <c r="BU16" s="30">
        <f t="shared" si="169"/>
        <v>0.80700000000000016</v>
      </c>
      <c r="BV16" s="29">
        <v>1</v>
      </c>
      <c r="BW16" s="30">
        <f t="shared" si="179"/>
        <v>-3.15E-2</v>
      </c>
      <c r="BX16" s="34">
        <f t="shared" si="14"/>
        <v>394</v>
      </c>
      <c r="BY16" s="35">
        <f t="shared" si="15"/>
        <v>2.7134000000000005</v>
      </c>
      <c r="BZ16" s="20">
        <f t="shared" si="47"/>
        <v>565.42190000000016</v>
      </c>
      <c r="CA16" s="36"/>
      <c r="CB16" s="15">
        <v>14</v>
      </c>
      <c r="CC16" s="27"/>
      <c r="CD16" s="28"/>
      <c r="CE16" s="27"/>
      <c r="CF16" s="28"/>
      <c r="CG16" s="27"/>
      <c r="CH16" s="28"/>
      <c r="CI16" s="27"/>
      <c r="CJ16" s="28"/>
      <c r="CK16" s="34">
        <f t="shared" si="20"/>
        <v>0</v>
      </c>
      <c r="CL16" s="35">
        <f t="shared" si="21"/>
        <v>0</v>
      </c>
      <c r="CM16" s="20">
        <f t="shared" si="48"/>
        <v>565.16930000000036</v>
      </c>
      <c r="CN16" s="20"/>
      <c r="CO16" s="15">
        <v>14</v>
      </c>
      <c r="CP16" s="29">
        <v>-210</v>
      </c>
      <c r="CQ16" s="30">
        <f t="shared" ref="CQ16" si="188">CP16*0.0069-0.04</f>
        <v>-1.4890000000000001</v>
      </c>
      <c r="CR16" s="29" t="s">
        <v>18</v>
      </c>
      <c r="CS16" s="30"/>
      <c r="CT16" s="29" t="s">
        <v>18</v>
      </c>
      <c r="CU16" s="30"/>
      <c r="CV16" s="29">
        <v>-74</v>
      </c>
      <c r="CW16" s="30">
        <f t="shared" ref="CW16" si="189">CV16*0.0085-0.04</f>
        <v>-0.66900000000000004</v>
      </c>
      <c r="CX16" s="101">
        <f t="shared" si="26"/>
        <v>-284</v>
      </c>
      <c r="CY16" s="102">
        <f t="shared" si="27"/>
        <v>-2.1580000000000004</v>
      </c>
      <c r="CZ16" s="20">
        <f t="shared" si="49"/>
        <v>568.2728000000003</v>
      </c>
      <c r="DA16" s="48"/>
      <c r="DB16" s="15">
        <v>14</v>
      </c>
      <c r="DC16" s="27"/>
      <c r="DD16" s="28"/>
      <c r="DE16" s="27"/>
      <c r="DF16" s="28"/>
      <c r="DG16" s="27"/>
      <c r="DH16" s="28"/>
      <c r="DI16" s="27"/>
      <c r="DJ16" s="28"/>
      <c r="DK16" s="34">
        <f t="shared" si="51"/>
        <v>0</v>
      </c>
      <c r="DL16" s="35">
        <f t="shared" si="52"/>
        <v>0</v>
      </c>
      <c r="DM16" s="20">
        <f t="shared" si="53"/>
        <v>574.35920000000033</v>
      </c>
      <c r="DN16" s="18"/>
      <c r="DO16" s="15">
        <v>14</v>
      </c>
      <c r="DP16" s="29">
        <v>23</v>
      </c>
      <c r="DQ16" s="30">
        <f t="shared" ref="DQ16:DQ20" si="190">DP16*0.0064-0.04</f>
        <v>0.10719999999999999</v>
      </c>
      <c r="DR16" s="29">
        <v>41</v>
      </c>
      <c r="DS16" s="30">
        <f t="shared" ref="DS16" si="191">DR16*0.0069-0.03</f>
        <v>0.25290000000000001</v>
      </c>
      <c r="DT16" s="29" t="s">
        <v>18</v>
      </c>
      <c r="DU16" s="30"/>
      <c r="DV16" s="29">
        <v>54</v>
      </c>
      <c r="DW16" s="30">
        <f t="shared" ref="DW16:DW17" si="192">DV16*0.0085-0.04</f>
        <v>0.41900000000000004</v>
      </c>
      <c r="DX16" s="34">
        <f t="shared" si="55"/>
        <v>118</v>
      </c>
      <c r="DY16" s="35">
        <f t="shared" si="56"/>
        <v>0.77910000000000001</v>
      </c>
      <c r="DZ16" s="20">
        <f t="shared" si="57"/>
        <v>594.34390000000019</v>
      </c>
      <c r="EA16" s="18"/>
      <c r="EB16" s="43">
        <v>14</v>
      </c>
      <c r="EC16" s="29">
        <v>-52</v>
      </c>
      <c r="ED16" s="30">
        <f t="shared" si="161"/>
        <v>-0.39879999999999999</v>
      </c>
      <c r="EE16" s="29">
        <v>-7</v>
      </c>
      <c r="EF16" s="30">
        <f t="shared" ref="EF16:EF17" si="193">EE16*0.0069-0.03</f>
        <v>-7.8299999999999995E-2</v>
      </c>
      <c r="EG16" s="29" t="s">
        <v>18</v>
      </c>
      <c r="EH16" s="30"/>
      <c r="EI16" s="29">
        <v>169</v>
      </c>
      <c r="EJ16" s="30">
        <f t="shared" si="183"/>
        <v>1.3965000000000001</v>
      </c>
      <c r="EK16" s="34">
        <f t="shared" si="58"/>
        <v>110</v>
      </c>
      <c r="EL16" s="35">
        <f t="shared" si="59"/>
        <v>0.91940000000000011</v>
      </c>
      <c r="EM16" s="20">
        <f t="shared" si="60"/>
        <v>602.30640000000028</v>
      </c>
      <c r="EN16" s="18"/>
      <c r="EO16" s="15">
        <v>14</v>
      </c>
      <c r="EP16" s="27"/>
      <c r="EQ16" s="28"/>
      <c r="ER16" s="27"/>
      <c r="ES16" s="28"/>
      <c r="ET16" s="27"/>
      <c r="EU16" s="28"/>
      <c r="EV16" s="27"/>
      <c r="EW16" s="28"/>
      <c r="EX16" s="34">
        <f t="shared" si="64"/>
        <v>0</v>
      </c>
      <c r="EY16" s="35">
        <f t="shared" si="65"/>
        <v>0</v>
      </c>
      <c r="EZ16" s="20">
        <f t="shared" si="66"/>
        <v>613.1909000000004</v>
      </c>
    </row>
    <row r="17" spans="1:156" x14ac:dyDescent="0.3">
      <c r="A17" s="100"/>
      <c r="B17" s="15">
        <v>15</v>
      </c>
      <c r="C17" s="29">
        <v>-77</v>
      </c>
      <c r="D17" s="30">
        <f t="shared" si="184"/>
        <v>-0.57130000000000003</v>
      </c>
      <c r="E17" s="29" t="s">
        <v>18</v>
      </c>
      <c r="F17" s="30"/>
      <c r="G17" s="29">
        <v>1103</v>
      </c>
      <c r="H17" s="30">
        <f t="shared" si="186"/>
        <v>9.3155000000000001</v>
      </c>
      <c r="I17" s="29">
        <v>-7</v>
      </c>
      <c r="J17" s="30">
        <f t="shared" ref="J17:J20" si="194">I17*0.0085-0.04</f>
        <v>-9.9500000000000005E-2</v>
      </c>
      <c r="K17" s="25">
        <f t="shared" si="0"/>
        <v>1019</v>
      </c>
      <c r="L17" s="30">
        <f t="shared" si="1"/>
        <v>8.6446999999999985</v>
      </c>
      <c r="M17" s="18">
        <f t="shared" si="33"/>
        <v>513.61599999999999</v>
      </c>
      <c r="N17" s="10"/>
      <c r="O17" s="15">
        <v>15</v>
      </c>
      <c r="P17" s="29">
        <v>28</v>
      </c>
      <c r="Q17" s="30">
        <f t="shared" si="173"/>
        <v>0.15319999999999998</v>
      </c>
      <c r="R17" s="29">
        <v>250</v>
      </c>
      <c r="S17" s="30">
        <f t="shared" si="150"/>
        <v>1.6949999999999998</v>
      </c>
      <c r="T17" s="29">
        <v>-215</v>
      </c>
      <c r="U17" s="30">
        <f t="shared" si="151"/>
        <v>-1.8875000000000002</v>
      </c>
      <c r="V17" s="29">
        <v>-38</v>
      </c>
      <c r="W17" s="30">
        <f t="shared" si="152"/>
        <v>-0.36299999999999999</v>
      </c>
      <c r="X17" s="25">
        <f t="shared" si="34"/>
        <v>25</v>
      </c>
      <c r="Y17" s="30">
        <f t="shared" si="110"/>
        <v>-0.40230000000000032</v>
      </c>
      <c r="Z17" s="18">
        <f t="shared" si="36"/>
        <v>538.8194000000002</v>
      </c>
      <c r="AA17" s="18"/>
      <c r="AB17" s="43">
        <v>15</v>
      </c>
      <c r="AC17" s="29" t="s">
        <v>18</v>
      </c>
      <c r="AD17" s="30"/>
      <c r="AE17" s="29">
        <v>-33</v>
      </c>
      <c r="AF17" s="30">
        <f t="shared" ref="AF17" si="195">AE17*0.0069-0.03</f>
        <v>-0.25769999999999998</v>
      </c>
      <c r="AG17" s="29">
        <v>-97</v>
      </c>
      <c r="AH17" s="30">
        <f t="shared" ref="AH17" si="196">AG17*0.0085-0.06</f>
        <v>-0.88450000000000006</v>
      </c>
      <c r="AI17" s="29">
        <v>45</v>
      </c>
      <c r="AJ17" s="30">
        <f t="shared" si="175"/>
        <v>0.34250000000000003</v>
      </c>
      <c r="AK17" s="25">
        <f t="shared" si="37"/>
        <v>-85</v>
      </c>
      <c r="AL17" s="30">
        <f t="shared" si="111"/>
        <v>-0.79970000000000008</v>
      </c>
      <c r="AM17" s="18">
        <f t="shared" si="39"/>
        <v>556.88640000000032</v>
      </c>
      <c r="AN17" s="18"/>
      <c r="AO17" s="31">
        <v>15</v>
      </c>
      <c r="AP17" s="29">
        <v>317</v>
      </c>
      <c r="AQ17" s="30">
        <f t="shared" ref="AQ17" si="197">AP17*0.0069-0.04</f>
        <v>2.1473</v>
      </c>
      <c r="AR17" s="29" t="s">
        <v>18</v>
      </c>
      <c r="AS17" s="30"/>
      <c r="AT17" s="29" t="s">
        <v>18</v>
      </c>
      <c r="AU17" s="30"/>
      <c r="AV17" s="29" t="s">
        <v>18</v>
      </c>
      <c r="AW17" s="30"/>
      <c r="AX17" s="25">
        <f t="shared" si="40"/>
        <v>317</v>
      </c>
      <c r="AY17" s="30">
        <f t="shared" si="112"/>
        <v>2.1473</v>
      </c>
      <c r="AZ17" s="20">
        <f t="shared" si="42"/>
        <v>565.52980000000014</v>
      </c>
      <c r="BA17" s="18"/>
      <c r="BB17" s="15">
        <v>15</v>
      </c>
      <c r="BC17" s="29">
        <v>157</v>
      </c>
      <c r="BD17" s="30">
        <f t="shared" ref="BD17:BD19" si="198">BC17*0.0069-0.04</f>
        <v>1.0432999999999999</v>
      </c>
      <c r="BE17" s="29" t="s">
        <v>18</v>
      </c>
      <c r="BF17" s="30"/>
      <c r="BG17" s="29" t="s">
        <v>18</v>
      </c>
      <c r="BH17" s="30"/>
      <c r="BI17" s="29" t="s">
        <v>18</v>
      </c>
      <c r="BJ17" s="30"/>
      <c r="BK17" s="25">
        <f t="shared" ref="BK17:BK33" si="199">SUM(BC17,BE17,BG17,BI17)</f>
        <v>157</v>
      </c>
      <c r="BL17" s="26">
        <f t="shared" si="45"/>
        <v>1.0432999999999999</v>
      </c>
      <c r="BM17" s="20">
        <f t="shared" si="46"/>
        <v>566.47640000000013</v>
      </c>
      <c r="BN17" s="18"/>
      <c r="BO17" s="15">
        <v>15</v>
      </c>
      <c r="BP17" s="27"/>
      <c r="BQ17" s="28"/>
      <c r="BR17" s="27"/>
      <c r="BS17" s="28"/>
      <c r="BT17" s="27"/>
      <c r="BU17" s="28"/>
      <c r="BV17" s="27"/>
      <c r="BW17" s="28"/>
      <c r="BX17" s="34">
        <f t="shared" si="14"/>
        <v>0</v>
      </c>
      <c r="BY17" s="35">
        <f t="shared" si="15"/>
        <v>0</v>
      </c>
      <c r="BZ17" s="20">
        <f t="shared" si="47"/>
        <v>565.42190000000016</v>
      </c>
      <c r="CA17" s="36"/>
      <c r="CB17" s="15">
        <v>15</v>
      </c>
      <c r="CC17" s="29">
        <v>37</v>
      </c>
      <c r="CD17" s="30">
        <f t="shared" ref="CD17:CD20" si="200">CC17*0.0069-0.04</f>
        <v>0.21529999999999996</v>
      </c>
      <c r="CE17" s="29" t="s">
        <v>18</v>
      </c>
      <c r="CF17" s="30"/>
      <c r="CG17" s="29" t="s">
        <v>18</v>
      </c>
      <c r="CH17" s="30"/>
      <c r="CI17" s="29" t="s">
        <v>18</v>
      </c>
      <c r="CJ17" s="30"/>
      <c r="CK17" s="34">
        <f t="shared" si="20"/>
        <v>37</v>
      </c>
      <c r="CL17" s="35">
        <f t="shared" si="21"/>
        <v>0.21529999999999996</v>
      </c>
      <c r="CM17" s="20">
        <f t="shared" si="48"/>
        <v>565.38460000000032</v>
      </c>
      <c r="CN17" s="20"/>
      <c r="CO17" s="15">
        <v>15</v>
      </c>
      <c r="CP17" s="29" t="s">
        <v>18</v>
      </c>
      <c r="CQ17" s="30"/>
      <c r="CR17" s="29" t="s">
        <v>18</v>
      </c>
      <c r="CS17" s="30"/>
      <c r="CT17" s="29" t="s">
        <v>18</v>
      </c>
      <c r="CU17" s="30"/>
      <c r="CV17" s="29" t="s">
        <v>18</v>
      </c>
      <c r="CW17" s="30"/>
      <c r="CX17" s="101">
        <f t="shared" si="26"/>
        <v>0</v>
      </c>
      <c r="CY17" s="102">
        <f t="shared" si="27"/>
        <v>0</v>
      </c>
      <c r="CZ17" s="20">
        <f t="shared" si="49"/>
        <v>568.2728000000003</v>
      </c>
      <c r="DA17" s="36"/>
      <c r="DB17" s="15">
        <v>15</v>
      </c>
      <c r="DC17" s="27"/>
      <c r="DD17" s="28"/>
      <c r="DE17" s="27"/>
      <c r="DF17" s="28"/>
      <c r="DG17" s="27"/>
      <c r="DH17" s="28"/>
      <c r="DI17" s="27"/>
      <c r="DJ17" s="28"/>
      <c r="DK17" s="34">
        <f t="shared" si="51"/>
        <v>0</v>
      </c>
      <c r="DL17" s="35">
        <f t="shared" si="52"/>
        <v>0</v>
      </c>
      <c r="DM17" s="20">
        <f t="shared" si="53"/>
        <v>574.35920000000033</v>
      </c>
      <c r="DN17" s="18"/>
      <c r="DO17" s="15">
        <v>15</v>
      </c>
      <c r="DP17" s="29">
        <v>65</v>
      </c>
      <c r="DQ17" s="30">
        <f t="shared" si="190"/>
        <v>0.37600000000000006</v>
      </c>
      <c r="DR17" s="29" t="s">
        <v>18</v>
      </c>
      <c r="DS17" s="30"/>
      <c r="DT17" s="29">
        <v>102</v>
      </c>
      <c r="DU17" s="30">
        <f t="shared" ref="DU17:DU18" si="201">DT17*0.0085-0.06</f>
        <v>0.80700000000000016</v>
      </c>
      <c r="DV17" s="29">
        <v>271</v>
      </c>
      <c r="DW17" s="30">
        <f t="shared" si="192"/>
        <v>2.2635000000000001</v>
      </c>
      <c r="DX17" s="34">
        <f t="shared" si="55"/>
        <v>438</v>
      </c>
      <c r="DY17" s="35">
        <f t="shared" si="56"/>
        <v>3.4465000000000003</v>
      </c>
      <c r="DZ17" s="20">
        <f t="shared" si="57"/>
        <v>597.7904000000002</v>
      </c>
      <c r="EA17" s="18"/>
      <c r="EB17" s="43">
        <v>15</v>
      </c>
      <c r="EC17" s="29">
        <v>28</v>
      </c>
      <c r="ED17" s="30">
        <f t="shared" si="161"/>
        <v>0.15319999999999998</v>
      </c>
      <c r="EE17" s="29">
        <v>-27</v>
      </c>
      <c r="EF17" s="30">
        <f t="shared" si="193"/>
        <v>-0.21629999999999999</v>
      </c>
      <c r="EG17" s="29">
        <v>126</v>
      </c>
      <c r="EH17" s="30">
        <f t="shared" ref="EH17" si="202">EG17*0.0085-0.06</f>
        <v>1.0110000000000001</v>
      </c>
      <c r="EI17" s="29" t="s">
        <v>19</v>
      </c>
      <c r="EJ17" s="30"/>
      <c r="EK17" s="34">
        <f t="shared" si="58"/>
        <v>127</v>
      </c>
      <c r="EL17" s="35">
        <f t="shared" si="59"/>
        <v>0.94790000000000008</v>
      </c>
      <c r="EM17" s="20">
        <f t="shared" si="60"/>
        <v>603.25430000000028</v>
      </c>
      <c r="EN17" s="18"/>
      <c r="EO17" s="15">
        <v>15</v>
      </c>
      <c r="EP17" s="27"/>
      <c r="EQ17" s="28"/>
      <c r="ER17" s="27"/>
      <c r="ES17" s="28"/>
      <c r="ET17" s="27"/>
      <c r="EU17" s="28"/>
      <c r="EV17" s="27"/>
      <c r="EW17" s="28"/>
      <c r="EX17" s="34">
        <f t="shared" si="64"/>
        <v>0</v>
      </c>
      <c r="EY17" s="35">
        <f t="shared" si="65"/>
        <v>0</v>
      </c>
      <c r="EZ17" s="20">
        <f t="shared" si="66"/>
        <v>613.1909000000004</v>
      </c>
    </row>
    <row r="18" spans="1:156" x14ac:dyDescent="0.3">
      <c r="A18" s="100"/>
      <c r="B18" s="15">
        <v>16</v>
      </c>
      <c r="C18" s="29">
        <v>-83</v>
      </c>
      <c r="D18" s="30">
        <f t="shared" si="184"/>
        <v>-0.61270000000000002</v>
      </c>
      <c r="E18" s="29" t="s">
        <v>18</v>
      </c>
      <c r="F18" s="30"/>
      <c r="G18" s="29">
        <v>-268</v>
      </c>
      <c r="H18" s="30">
        <f t="shared" si="186"/>
        <v>-2.3380000000000001</v>
      </c>
      <c r="I18" s="29">
        <v>-107</v>
      </c>
      <c r="J18" s="30">
        <f t="shared" si="194"/>
        <v>-0.94950000000000012</v>
      </c>
      <c r="K18" s="25">
        <f t="shared" si="0"/>
        <v>-458</v>
      </c>
      <c r="L18" s="30">
        <f t="shared" si="1"/>
        <v>-3.9002000000000003</v>
      </c>
      <c r="M18" s="18">
        <f t="shared" si="33"/>
        <v>509.7158</v>
      </c>
      <c r="N18" s="10"/>
      <c r="O18" s="15">
        <v>16</v>
      </c>
      <c r="P18" s="27"/>
      <c r="Q18" s="28"/>
      <c r="R18" s="27"/>
      <c r="S18" s="28"/>
      <c r="T18" s="27"/>
      <c r="U18" s="28"/>
      <c r="V18" s="27"/>
      <c r="W18" s="28"/>
      <c r="X18" s="25">
        <f t="shared" si="34"/>
        <v>0</v>
      </c>
      <c r="Y18" s="30">
        <f t="shared" si="110"/>
        <v>0</v>
      </c>
      <c r="Z18" s="18">
        <f t="shared" si="36"/>
        <v>538.8194000000002</v>
      </c>
      <c r="AA18" s="18"/>
      <c r="AB18" s="43">
        <v>16</v>
      </c>
      <c r="AC18" s="27"/>
      <c r="AD18" s="28"/>
      <c r="AE18" s="27"/>
      <c r="AF18" s="28"/>
      <c r="AG18" s="27"/>
      <c r="AH18" s="28"/>
      <c r="AI18" s="27"/>
      <c r="AJ18" s="28"/>
      <c r="AK18" s="25">
        <f t="shared" si="37"/>
        <v>0</v>
      </c>
      <c r="AL18" s="30">
        <f t="shared" si="111"/>
        <v>0</v>
      </c>
      <c r="AM18" s="18">
        <f t="shared" si="39"/>
        <v>556.88640000000032</v>
      </c>
      <c r="AN18" s="18"/>
      <c r="AO18" s="31">
        <v>16</v>
      </c>
      <c r="AP18" s="29" t="s">
        <v>18</v>
      </c>
      <c r="AQ18" s="30"/>
      <c r="AR18" s="29">
        <v>-39</v>
      </c>
      <c r="AS18" s="30">
        <f t="shared" ref="AS18:AS20" si="203">AR18*0.0069-0.03</f>
        <v>-0.29910000000000003</v>
      </c>
      <c r="AT18" s="29">
        <v>-111</v>
      </c>
      <c r="AU18" s="30">
        <f t="shared" ref="AU18" si="204">AT18*0.0085-0.06</f>
        <v>-1.0035000000000001</v>
      </c>
      <c r="AV18" s="29" t="s">
        <v>18</v>
      </c>
      <c r="AW18" s="30"/>
      <c r="AX18" s="25">
        <f t="shared" si="40"/>
        <v>-150</v>
      </c>
      <c r="AY18" s="30">
        <f t="shared" si="112"/>
        <v>-1.3026</v>
      </c>
      <c r="AZ18" s="20">
        <f t="shared" si="42"/>
        <v>564.22720000000015</v>
      </c>
      <c r="BA18" s="18"/>
      <c r="BB18" s="15">
        <v>16</v>
      </c>
      <c r="BC18" s="29">
        <v>260</v>
      </c>
      <c r="BD18" s="30">
        <f t="shared" si="198"/>
        <v>1.754</v>
      </c>
      <c r="BE18" s="29">
        <v>77</v>
      </c>
      <c r="BF18" s="30">
        <f t="shared" ref="BF18:BF19" si="205">BE18*0.0069-0.03</f>
        <v>0.50129999999999997</v>
      </c>
      <c r="BG18" s="29" t="s">
        <v>18</v>
      </c>
      <c r="BH18" s="30"/>
      <c r="BI18" s="29">
        <v>-30</v>
      </c>
      <c r="BJ18" s="30">
        <f t="shared" ref="BJ18" si="206">BI18*0.0085-0.04</f>
        <v>-0.29499999999999998</v>
      </c>
      <c r="BK18" s="25">
        <f t="shared" si="199"/>
        <v>307</v>
      </c>
      <c r="BL18" s="26">
        <f t="shared" si="45"/>
        <v>1.9603000000000002</v>
      </c>
      <c r="BM18" s="20">
        <f t="shared" si="46"/>
        <v>568.43670000000009</v>
      </c>
      <c r="BN18" s="18"/>
      <c r="BO18" s="15">
        <v>16</v>
      </c>
      <c r="BP18" s="27"/>
      <c r="BQ18" s="28"/>
      <c r="BR18" s="27"/>
      <c r="BS18" s="28"/>
      <c r="BT18" s="27"/>
      <c r="BU18" s="28"/>
      <c r="BV18" s="27"/>
      <c r="BW18" s="28"/>
      <c r="BX18" s="34">
        <f t="shared" si="14"/>
        <v>0</v>
      </c>
      <c r="BY18" s="35">
        <f t="shared" si="15"/>
        <v>0</v>
      </c>
      <c r="BZ18" s="20">
        <f t="shared" si="47"/>
        <v>565.42190000000016</v>
      </c>
      <c r="CA18" s="36"/>
      <c r="CB18" s="15">
        <v>16</v>
      </c>
      <c r="CC18" s="29">
        <v>-117</v>
      </c>
      <c r="CD18" s="30">
        <f t="shared" si="200"/>
        <v>-0.84730000000000005</v>
      </c>
      <c r="CE18" s="29">
        <v>1</v>
      </c>
      <c r="CF18" s="30">
        <f t="shared" ref="CF18:CF21" si="207">CE18*0.0069-0.03</f>
        <v>-2.3099999999999999E-2</v>
      </c>
      <c r="CG18" s="29">
        <v>89</v>
      </c>
      <c r="CH18" s="30">
        <f t="shared" ref="CH18:CH20" si="208">CG18*0.0085-0.06</f>
        <v>0.69650000000000012</v>
      </c>
      <c r="CI18" s="29">
        <v>-4</v>
      </c>
      <c r="CJ18" s="30">
        <f t="shared" ref="CJ18:CJ19" si="209">CI18*0.0085-0.04</f>
        <v>-7.400000000000001E-2</v>
      </c>
      <c r="CK18" s="34">
        <f t="shared" si="20"/>
        <v>-31</v>
      </c>
      <c r="CL18" s="35">
        <f t="shared" si="21"/>
        <v>-0.24789999999999995</v>
      </c>
      <c r="CM18" s="20">
        <f t="shared" si="48"/>
        <v>565.13670000000036</v>
      </c>
      <c r="CN18" s="20"/>
      <c r="CO18" s="15">
        <v>16</v>
      </c>
      <c r="CP18" s="29">
        <v>109</v>
      </c>
      <c r="CQ18" s="30">
        <f t="shared" ref="CQ18" si="210">CP18*0.0069-0.04</f>
        <v>0.71209999999999996</v>
      </c>
      <c r="CR18" s="29" t="s">
        <v>18</v>
      </c>
      <c r="CS18" s="30"/>
      <c r="CT18" s="29" t="s">
        <v>18</v>
      </c>
      <c r="CU18" s="30"/>
      <c r="CV18" s="29" t="s">
        <v>18</v>
      </c>
      <c r="CW18" s="30"/>
      <c r="CX18" s="101">
        <f t="shared" si="26"/>
        <v>109</v>
      </c>
      <c r="CY18" s="102">
        <f t="shared" si="27"/>
        <v>0.71209999999999996</v>
      </c>
      <c r="CZ18" s="20">
        <f t="shared" si="49"/>
        <v>568.98490000000027</v>
      </c>
      <c r="DA18" s="36"/>
      <c r="DB18" s="15">
        <v>16</v>
      </c>
      <c r="DC18" s="29">
        <v>-144</v>
      </c>
      <c r="DD18" s="30">
        <f t="shared" ref="DD18" si="211">DC18*0.0069-0.04</f>
        <v>-1.0336000000000001</v>
      </c>
      <c r="DE18" s="29">
        <v>44</v>
      </c>
      <c r="DF18" s="30">
        <f t="shared" ref="DF18:DF20" si="212">DE18*0.0069-0.03</f>
        <v>0.27359999999999995</v>
      </c>
      <c r="DG18" s="29">
        <v>-20</v>
      </c>
      <c r="DH18" s="30">
        <f t="shared" ref="DH18:DH19" si="213">DG18*0.0085-0.06</f>
        <v>-0.23</v>
      </c>
      <c r="DI18" s="29">
        <v>-66</v>
      </c>
      <c r="DJ18" s="30">
        <f t="shared" ref="DJ18:DJ19" si="214">DI18*0.0085-0.04</f>
        <v>-0.60100000000000009</v>
      </c>
      <c r="DK18" s="34">
        <f t="shared" si="51"/>
        <v>-186</v>
      </c>
      <c r="DL18" s="35">
        <f t="shared" si="52"/>
        <v>-1.5910000000000002</v>
      </c>
      <c r="DM18" s="20">
        <f t="shared" si="53"/>
        <v>572.76820000000032</v>
      </c>
      <c r="DN18" s="18"/>
      <c r="DO18" s="15">
        <v>16</v>
      </c>
      <c r="DP18" s="29">
        <v>113</v>
      </c>
      <c r="DQ18" s="30">
        <f t="shared" si="190"/>
        <v>0.68320000000000003</v>
      </c>
      <c r="DR18" s="29">
        <v>184</v>
      </c>
      <c r="DS18" s="30">
        <f t="shared" ref="DS18" si="215">DR18*0.0069-0.03</f>
        <v>1.2396</v>
      </c>
      <c r="DT18" s="29">
        <v>-128</v>
      </c>
      <c r="DU18" s="30">
        <f t="shared" si="201"/>
        <v>-1.1480000000000001</v>
      </c>
      <c r="DV18" s="29" t="s">
        <v>18</v>
      </c>
      <c r="DW18" s="30"/>
      <c r="DX18" s="34">
        <f t="shared" si="55"/>
        <v>169</v>
      </c>
      <c r="DY18" s="35">
        <f t="shared" si="56"/>
        <v>0.77479999999999993</v>
      </c>
      <c r="DZ18" s="20">
        <f t="shared" si="57"/>
        <v>598.56520000000023</v>
      </c>
      <c r="EA18" s="18"/>
      <c r="EB18" s="43">
        <v>16</v>
      </c>
      <c r="EC18" s="27"/>
      <c r="ED18" s="28"/>
      <c r="EE18" s="27"/>
      <c r="EF18" s="28"/>
      <c r="EG18" s="27"/>
      <c r="EH18" s="28"/>
      <c r="EI18" s="27"/>
      <c r="EJ18" s="28"/>
      <c r="EK18" s="34">
        <f t="shared" si="58"/>
        <v>0</v>
      </c>
      <c r="EL18" s="35">
        <f t="shared" si="59"/>
        <v>0</v>
      </c>
      <c r="EM18" s="20">
        <f t="shared" si="60"/>
        <v>603.25430000000028</v>
      </c>
      <c r="EN18" s="18"/>
      <c r="EO18" s="15">
        <v>16</v>
      </c>
      <c r="EP18" s="29">
        <v>-104</v>
      </c>
      <c r="EQ18" s="30">
        <f t="shared" ref="EQ18:EQ21" si="216">EP18*0.0069-0.04</f>
        <v>-0.75760000000000005</v>
      </c>
      <c r="ER18" s="29" t="s">
        <v>18</v>
      </c>
      <c r="ES18" s="30"/>
      <c r="ET18" s="29" t="s">
        <v>18</v>
      </c>
      <c r="EU18" s="30"/>
      <c r="EV18" s="29">
        <v>106</v>
      </c>
      <c r="EW18" s="30">
        <f t="shared" ref="EW18:EW19" si="217">EV18*0.0085-0.04</f>
        <v>0.86099999999999999</v>
      </c>
      <c r="EX18" s="34">
        <f t="shared" si="64"/>
        <v>2</v>
      </c>
      <c r="EY18" s="35">
        <f t="shared" si="65"/>
        <v>0.10339999999999994</v>
      </c>
      <c r="EZ18" s="20">
        <f t="shared" si="66"/>
        <v>613.29430000000036</v>
      </c>
    </row>
    <row r="19" spans="1:156" x14ac:dyDescent="0.3">
      <c r="A19" s="100"/>
      <c r="B19" s="15">
        <v>17</v>
      </c>
      <c r="C19" s="29">
        <v>-241</v>
      </c>
      <c r="D19" s="30">
        <f t="shared" si="184"/>
        <v>-1.7029000000000001</v>
      </c>
      <c r="E19" s="29" t="s">
        <v>18</v>
      </c>
      <c r="F19" s="30"/>
      <c r="G19" s="29" t="s">
        <v>18</v>
      </c>
      <c r="H19" s="30"/>
      <c r="I19" s="29">
        <v>78</v>
      </c>
      <c r="J19" s="30">
        <f t="shared" si="194"/>
        <v>0.623</v>
      </c>
      <c r="K19" s="25">
        <f t="shared" si="0"/>
        <v>-163</v>
      </c>
      <c r="L19" s="30">
        <f t="shared" si="1"/>
        <v>-1.0799000000000001</v>
      </c>
      <c r="M19" s="18">
        <f t="shared" si="33"/>
        <v>508.63589999999999</v>
      </c>
      <c r="N19" s="10"/>
      <c r="O19" s="15">
        <v>17</v>
      </c>
      <c r="P19" s="27"/>
      <c r="Q19" s="28"/>
      <c r="R19" s="27"/>
      <c r="S19" s="28"/>
      <c r="T19" s="27"/>
      <c r="U19" s="28"/>
      <c r="V19" s="27"/>
      <c r="W19" s="28"/>
      <c r="X19" s="25">
        <f t="shared" si="34"/>
        <v>0</v>
      </c>
      <c r="Y19" s="30">
        <f t="shared" si="110"/>
        <v>0</v>
      </c>
      <c r="Z19" s="18">
        <f t="shared" si="36"/>
        <v>538.8194000000002</v>
      </c>
      <c r="AA19" s="18"/>
      <c r="AB19" s="43">
        <v>17</v>
      </c>
      <c r="AC19" s="27"/>
      <c r="AD19" s="28"/>
      <c r="AE19" s="27"/>
      <c r="AF19" s="28"/>
      <c r="AG19" s="27"/>
      <c r="AH19" s="28"/>
      <c r="AI19" s="27"/>
      <c r="AJ19" s="28"/>
      <c r="AK19" s="25">
        <f t="shared" si="37"/>
        <v>0</v>
      </c>
      <c r="AL19" s="30">
        <f t="shared" si="111"/>
        <v>0</v>
      </c>
      <c r="AM19" s="18">
        <f t="shared" si="39"/>
        <v>556.88640000000032</v>
      </c>
      <c r="AN19" s="18"/>
      <c r="AO19" s="31">
        <v>17</v>
      </c>
      <c r="AP19" s="29">
        <v>20</v>
      </c>
      <c r="AQ19" s="30">
        <f t="shared" ref="AQ19" si="218">AP19*0.0069-0.04</f>
        <v>9.8000000000000004E-2</v>
      </c>
      <c r="AR19" s="29">
        <v>-64</v>
      </c>
      <c r="AS19" s="30">
        <f t="shared" si="203"/>
        <v>-0.47160000000000002</v>
      </c>
      <c r="AT19" s="29" t="s">
        <v>18</v>
      </c>
      <c r="AU19" s="30"/>
      <c r="AV19" s="29" t="s">
        <v>18</v>
      </c>
      <c r="AW19" s="30"/>
      <c r="AX19" s="25">
        <f t="shared" si="40"/>
        <v>-44</v>
      </c>
      <c r="AY19" s="30">
        <f t="shared" si="112"/>
        <v>-0.37360000000000004</v>
      </c>
      <c r="AZ19" s="20">
        <f t="shared" si="42"/>
        <v>563.85360000000014</v>
      </c>
      <c r="BA19" s="18"/>
      <c r="BB19" s="15">
        <v>17</v>
      </c>
      <c r="BC19" s="29">
        <v>-122</v>
      </c>
      <c r="BD19" s="30">
        <f t="shared" si="198"/>
        <v>-0.88180000000000003</v>
      </c>
      <c r="BE19" s="29">
        <v>-58</v>
      </c>
      <c r="BF19" s="30">
        <f t="shared" si="205"/>
        <v>-0.43020000000000003</v>
      </c>
      <c r="BG19" s="29">
        <v>-29</v>
      </c>
      <c r="BH19" s="30">
        <f t="shared" ref="BH19" si="219">BG19*0.0085-0.06</f>
        <v>-0.30649999999999999</v>
      </c>
      <c r="BI19" s="29" t="s">
        <v>18</v>
      </c>
      <c r="BJ19" s="30"/>
      <c r="BK19" s="25">
        <f t="shared" si="199"/>
        <v>-209</v>
      </c>
      <c r="BL19" s="26">
        <f t="shared" si="45"/>
        <v>-1.6185</v>
      </c>
      <c r="BM19" s="20">
        <f t="shared" si="46"/>
        <v>566.81820000000005</v>
      </c>
      <c r="BN19" s="18"/>
      <c r="BO19" s="15">
        <v>17</v>
      </c>
      <c r="BP19" s="29" t="s">
        <v>18</v>
      </c>
      <c r="BQ19" s="30"/>
      <c r="BR19" s="29">
        <v>19</v>
      </c>
      <c r="BS19" s="30">
        <f t="shared" ref="BS19:BS20" si="220">BR19*0.0069-0.03</f>
        <v>0.1011</v>
      </c>
      <c r="BT19" s="29">
        <v>294</v>
      </c>
      <c r="BU19" s="30">
        <f t="shared" ref="BU19:BU23" si="221">BT19*0.0085-0.06</f>
        <v>2.4390000000000001</v>
      </c>
      <c r="BV19" s="29" t="s">
        <v>18</v>
      </c>
      <c r="BW19" s="30"/>
      <c r="BX19" s="34">
        <f t="shared" si="14"/>
        <v>313</v>
      </c>
      <c r="BY19" s="35">
        <f t="shared" si="15"/>
        <v>2.5401000000000002</v>
      </c>
      <c r="BZ19" s="20">
        <f t="shared" si="47"/>
        <v>567.96200000000022</v>
      </c>
      <c r="CA19" s="36"/>
      <c r="CB19" s="15">
        <v>17</v>
      </c>
      <c r="CC19" s="29">
        <v>72</v>
      </c>
      <c r="CD19" s="30">
        <f t="shared" si="200"/>
        <v>0.45680000000000004</v>
      </c>
      <c r="CE19" s="29">
        <v>60</v>
      </c>
      <c r="CF19" s="30">
        <f t="shared" si="207"/>
        <v>0.38400000000000001</v>
      </c>
      <c r="CG19" s="29">
        <v>-113</v>
      </c>
      <c r="CH19" s="30">
        <f t="shared" si="208"/>
        <v>-1.0205</v>
      </c>
      <c r="CI19" s="29">
        <v>77</v>
      </c>
      <c r="CJ19" s="30">
        <f t="shared" si="209"/>
        <v>0.61450000000000005</v>
      </c>
      <c r="CK19" s="34">
        <f t="shared" si="20"/>
        <v>96</v>
      </c>
      <c r="CL19" s="35">
        <f t="shared" si="21"/>
        <v>0.43480000000000008</v>
      </c>
      <c r="CM19" s="20">
        <f t="shared" si="48"/>
        <v>565.57150000000036</v>
      </c>
      <c r="CN19" s="20"/>
      <c r="CO19" s="15">
        <v>17</v>
      </c>
      <c r="CP19" s="27"/>
      <c r="CQ19" s="28"/>
      <c r="CR19" s="27"/>
      <c r="CS19" s="28"/>
      <c r="CT19" s="27"/>
      <c r="CU19" s="28"/>
      <c r="CV19" s="27"/>
      <c r="CW19" s="28"/>
      <c r="CX19" s="101">
        <f t="shared" si="26"/>
        <v>0</v>
      </c>
      <c r="CY19" s="102">
        <f t="shared" si="27"/>
        <v>0</v>
      </c>
      <c r="CZ19" s="20">
        <f t="shared" si="49"/>
        <v>568.98490000000027</v>
      </c>
      <c r="DA19" s="48"/>
      <c r="DB19" s="15">
        <v>17</v>
      </c>
      <c r="DC19" s="29">
        <v>1</v>
      </c>
      <c r="DD19" s="30"/>
      <c r="DE19" s="29">
        <v>155</v>
      </c>
      <c r="DF19" s="30">
        <f t="shared" si="212"/>
        <v>1.0394999999999999</v>
      </c>
      <c r="DG19" s="29">
        <v>297</v>
      </c>
      <c r="DH19" s="30">
        <f t="shared" si="213"/>
        <v>2.4645000000000001</v>
      </c>
      <c r="DI19" s="29">
        <v>-54</v>
      </c>
      <c r="DJ19" s="30">
        <f t="shared" si="214"/>
        <v>-0.499</v>
      </c>
      <c r="DK19" s="34">
        <f t="shared" si="51"/>
        <v>399</v>
      </c>
      <c r="DL19" s="35">
        <f t="shared" si="52"/>
        <v>3.0049999999999999</v>
      </c>
      <c r="DM19" s="20">
        <f t="shared" si="53"/>
        <v>575.77320000000032</v>
      </c>
      <c r="DN19" s="18"/>
      <c r="DO19" s="15">
        <v>17</v>
      </c>
      <c r="DP19" s="29">
        <v>24</v>
      </c>
      <c r="DQ19" s="30">
        <f t="shared" si="190"/>
        <v>0.11360000000000001</v>
      </c>
      <c r="DR19" s="29" t="s">
        <v>18</v>
      </c>
      <c r="DS19" s="30"/>
      <c r="DT19" s="29" t="s">
        <v>18</v>
      </c>
      <c r="DU19" s="30"/>
      <c r="DV19" s="29">
        <v>-49</v>
      </c>
      <c r="DW19" s="30">
        <f t="shared" ref="DW19:DW20" si="222">DV19*0.0085-0.04</f>
        <v>-0.45650000000000002</v>
      </c>
      <c r="DX19" s="34">
        <f t="shared" si="55"/>
        <v>-25</v>
      </c>
      <c r="DY19" s="35">
        <f t="shared" si="56"/>
        <v>-0.34289999999999998</v>
      </c>
      <c r="DZ19" s="20">
        <f t="shared" si="57"/>
        <v>598.22230000000025</v>
      </c>
      <c r="EA19" s="18"/>
      <c r="EB19" s="43">
        <v>17</v>
      </c>
      <c r="EC19" s="27"/>
      <c r="ED19" s="28"/>
      <c r="EE19" s="27"/>
      <c r="EF19" s="28"/>
      <c r="EG19" s="27"/>
      <c r="EH19" s="28"/>
      <c r="EI19" s="27"/>
      <c r="EJ19" s="28"/>
      <c r="EK19" s="34">
        <f t="shared" si="58"/>
        <v>0</v>
      </c>
      <c r="EL19" s="35">
        <f t="shared" si="59"/>
        <v>0</v>
      </c>
      <c r="EM19" s="20">
        <f t="shared" si="60"/>
        <v>603.25430000000028</v>
      </c>
      <c r="EN19" s="18"/>
      <c r="EO19" s="15">
        <v>17</v>
      </c>
      <c r="EP19" s="29">
        <v>27</v>
      </c>
      <c r="EQ19" s="30">
        <f t="shared" si="216"/>
        <v>0.14629999999999999</v>
      </c>
      <c r="ER19" s="29" t="s">
        <v>18</v>
      </c>
      <c r="ES19" s="30"/>
      <c r="ET19" s="29">
        <v>56</v>
      </c>
      <c r="EU19" s="30">
        <f t="shared" ref="EU19" si="223">ET19*0.0085-0.06</f>
        <v>0.41600000000000004</v>
      </c>
      <c r="EV19" s="29">
        <v>1</v>
      </c>
      <c r="EW19" s="30">
        <f t="shared" si="217"/>
        <v>-3.15E-2</v>
      </c>
      <c r="EX19" s="34">
        <f t="shared" si="64"/>
        <v>84</v>
      </c>
      <c r="EY19" s="35">
        <f t="shared" si="65"/>
        <v>0.53080000000000005</v>
      </c>
      <c r="EZ19" s="20">
        <f t="shared" si="66"/>
        <v>613.82510000000036</v>
      </c>
    </row>
    <row r="20" spans="1:156" x14ac:dyDescent="0.3">
      <c r="A20" s="100"/>
      <c r="B20" s="15">
        <v>18</v>
      </c>
      <c r="C20" s="29" t="s">
        <v>18</v>
      </c>
      <c r="D20" s="30"/>
      <c r="E20" s="29">
        <v>79</v>
      </c>
      <c r="F20" s="30">
        <f t="shared" ref="F20" si="224">E20*0.0069-0.03</f>
        <v>0.5151</v>
      </c>
      <c r="G20" s="29">
        <v>-77</v>
      </c>
      <c r="H20" s="30">
        <f t="shared" ref="H20" si="225">G20*0.0085-0.06</f>
        <v>-0.71450000000000014</v>
      </c>
      <c r="I20" s="29">
        <v>157</v>
      </c>
      <c r="J20" s="30">
        <f t="shared" si="194"/>
        <v>1.2945</v>
      </c>
      <c r="K20" s="25">
        <f t="shared" si="0"/>
        <v>159</v>
      </c>
      <c r="L20" s="30">
        <f t="shared" si="1"/>
        <v>1.0951</v>
      </c>
      <c r="M20" s="18">
        <f t="shared" si="33"/>
        <v>509.73099999999999</v>
      </c>
      <c r="N20" s="10"/>
      <c r="O20" s="15">
        <v>18</v>
      </c>
      <c r="P20" s="29" t="s">
        <v>18</v>
      </c>
      <c r="Q20" s="30"/>
      <c r="R20" s="29">
        <v>55</v>
      </c>
      <c r="S20" s="30">
        <f t="shared" ref="S20:S24" si="226">R20*0.0069-0.03</f>
        <v>0.34950000000000003</v>
      </c>
      <c r="T20" s="29" t="s">
        <v>18</v>
      </c>
      <c r="U20" s="30"/>
      <c r="V20" s="29" t="s">
        <v>18</v>
      </c>
      <c r="W20" s="30"/>
      <c r="X20" s="25">
        <f t="shared" si="34"/>
        <v>55</v>
      </c>
      <c r="Y20" s="30">
        <f t="shared" si="110"/>
        <v>0.34950000000000003</v>
      </c>
      <c r="Z20" s="18">
        <f t="shared" si="36"/>
        <v>539.16890000000024</v>
      </c>
      <c r="AA20" s="18"/>
      <c r="AB20" s="43">
        <v>18</v>
      </c>
      <c r="AC20" s="29">
        <v>96</v>
      </c>
      <c r="AD20" s="30">
        <f t="shared" ref="AD20" si="227">AC20*0.0069-0.04</f>
        <v>0.62239999999999995</v>
      </c>
      <c r="AE20" s="29">
        <v>-47</v>
      </c>
      <c r="AF20" s="30">
        <f t="shared" ref="AF20" si="228">AE20*0.0069-0.03</f>
        <v>-0.35429999999999995</v>
      </c>
      <c r="AG20" s="29">
        <v>-173</v>
      </c>
      <c r="AH20" s="30">
        <f t="shared" ref="AH20:AH21" si="229">AG20*0.0085-0.06</f>
        <v>-1.5305000000000002</v>
      </c>
      <c r="AI20" s="29">
        <v>5</v>
      </c>
      <c r="AJ20" s="30">
        <f t="shared" ref="AJ20:AJ21" si="230">AI20*0.0085-0.04</f>
        <v>2.5000000000000022E-3</v>
      </c>
      <c r="AK20" s="25">
        <f t="shared" si="37"/>
        <v>-119</v>
      </c>
      <c r="AL20" s="30">
        <f t="shared" si="111"/>
        <v>-1.2599000000000002</v>
      </c>
      <c r="AM20" s="18">
        <f t="shared" si="39"/>
        <v>555.62650000000031</v>
      </c>
      <c r="AN20" s="18"/>
      <c r="AO20" s="31">
        <v>18</v>
      </c>
      <c r="AP20" s="29" t="s">
        <v>18</v>
      </c>
      <c r="AQ20" s="30"/>
      <c r="AR20" s="29">
        <v>49</v>
      </c>
      <c r="AS20" s="30">
        <f t="shared" si="203"/>
        <v>0.30810000000000004</v>
      </c>
      <c r="AT20" s="29">
        <v>-1</v>
      </c>
      <c r="AU20" s="30">
        <f t="shared" ref="AU20" si="231">AT20*0.0085-0.06</f>
        <v>-6.8500000000000005E-2</v>
      </c>
      <c r="AV20" s="29" t="s">
        <v>18</v>
      </c>
      <c r="AW20" s="30"/>
      <c r="AX20" s="25">
        <f t="shared" si="40"/>
        <v>48</v>
      </c>
      <c r="AY20" s="30">
        <f t="shared" si="112"/>
        <v>0.23960000000000004</v>
      </c>
      <c r="AZ20" s="20">
        <f t="shared" si="42"/>
        <v>564.09320000000014</v>
      </c>
      <c r="BA20" s="18"/>
      <c r="BB20" s="15">
        <v>18</v>
      </c>
      <c r="BC20" s="27"/>
      <c r="BD20" s="28"/>
      <c r="BE20" s="27"/>
      <c r="BF20" s="28"/>
      <c r="BG20" s="27"/>
      <c r="BH20" s="28"/>
      <c r="BI20" s="27"/>
      <c r="BJ20" s="28"/>
      <c r="BK20" s="25">
        <f t="shared" si="199"/>
        <v>0</v>
      </c>
      <c r="BL20" s="26">
        <f t="shared" si="45"/>
        <v>0</v>
      </c>
      <c r="BM20" s="20">
        <f t="shared" si="46"/>
        <v>566.81820000000005</v>
      </c>
      <c r="BN20" s="18"/>
      <c r="BO20" s="15">
        <v>18</v>
      </c>
      <c r="BP20" s="29">
        <v>-150</v>
      </c>
      <c r="BQ20" s="30">
        <f t="shared" ref="BQ20" si="232">BP20*0.0069-0.04</f>
        <v>-1.075</v>
      </c>
      <c r="BR20" s="29">
        <v>37</v>
      </c>
      <c r="BS20" s="30">
        <f t="shared" si="220"/>
        <v>0.22529999999999997</v>
      </c>
      <c r="BT20" s="29">
        <v>-55</v>
      </c>
      <c r="BU20" s="30">
        <f t="shared" si="221"/>
        <v>-0.52750000000000008</v>
      </c>
      <c r="BV20" s="29" t="s">
        <v>18</v>
      </c>
      <c r="BW20" s="30"/>
      <c r="BX20" s="34">
        <f t="shared" si="14"/>
        <v>-168</v>
      </c>
      <c r="BY20" s="35">
        <f t="shared" si="15"/>
        <v>-1.3772000000000002</v>
      </c>
      <c r="BZ20" s="20">
        <f t="shared" si="47"/>
        <v>566.5848000000002</v>
      </c>
      <c r="CA20" s="36"/>
      <c r="CB20" s="15">
        <v>18</v>
      </c>
      <c r="CC20" s="29">
        <v>-19</v>
      </c>
      <c r="CD20" s="30">
        <f t="shared" si="200"/>
        <v>-0.1711</v>
      </c>
      <c r="CE20" s="29">
        <v>266</v>
      </c>
      <c r="CF20" s="30">
        <f t="shared" si="207"/>
        <v>1.8053999999999999</v>
      </c>
      <c r="CG20" s="29">
        <v>57</v>
      </c>
      <c r="CH20" s="30">
        <f t="shared" si="208"/>
        <v>0.42450000000000004</v>
      </c>
      <c r="CI20" s="29" t="s">
        <v>18</v>
      </c>
      <c r="CJ20" s="30"/>
      <c r="CK20" s="34">
        <f t="shared" si="20"/>
        <v>304</v>
      </c>
      <c r="CL20" s="35">
        <f t="shared" si="21"/>
        <v>2.0587999999999997</v>
      </c>
      <c r="CM20" s="20">
        <f t="shared" si="48"/>
        <v>567.63030000000037</v>
      </c>
      <c r="CN20" s="20"/>
      <c r="CO20" s="15">
        <v>18</v>
      </c>
      <c r="CP20" s="27"/>
      <c r="CQ20" s="28"/>
      <c r="CR20" s="27"/>
      <c r="CS20" s="28"/>
      <c r="CT20" s="27"/>
      <c r="CU20" s="28"/>
      <c r="CV20" s="27"/>
      <c r="CW20" s="28"/>
      <c r="CX20" s="101">
        <f t="shared" si="26"/>
        <v>0</v>
      </c>
      <c r="CY20" s="102">
        <f t="shared" si="27"/>
        <v>0</v>
      </c>
      <c r="CZ20" s="20">
        <f t="shared" si="49"/>
        <v>568.98490000000027</v>
      </c>
      <c r="DA20" s="48"/>
      <c r="DB20" s="15">
        <v>18</v>
      </c>
      <c r="DC20" s="29">
        <v>51</v>
      </c>
      <c r="DD20" s="30">
        <f t="shared" ref="DD20:DD21" si="233">DC20*0.0069-0.04</f>
        <v>0.31190000000000001</v>
      </c>
      <c r="DE20" s="29">
        <v>18</v>
      </c>
      <c r="DF20" s="30">
        <f t="shared" si="212"/>
        <v>9.4200000000000006E-2</v>
      </c>
      <c r="DG20" s="29" t="s">
        <v>18</v>
      </c>
      <c r="DH20" s="30"/>
      <c r="DI20" s="29" t="s">
        <v>18</v>
      </c>
      <c r="DJ20" s="30"/>
      <c r="DK20" s="34">
        <f t="shared" si="51"/>
        <v>69</v>
      </c>
      <c r="DL20" s="35">
        <f t="shared" si="52"/>
        <v>0.40610000000000002</v>
      </c>
      <c r="DM20" s="20">
        <f t="shared" si="53"/>
        <v>576.17930000000035</v>
      </c>
      <c r="DN20" s="18"/>
      <c r="DO20" s="15">
        <v>18</v>
      </c>
      <c r="DP20" s="29">
        <v>-24</v>
      </c>
      <c r="DQ20" s="30">
        <f t="shared" si="190"/>
        <v>-0.19360000000000002</v>
      </c>
      <c r="DR20" s="29">
        <v>-62</v>
      </c>
      <c r="DS20" s="30">
        <f t="shared" ref="DS20" si="234">DR20*0.0069-0.03</f>
        <v>-0.45779999999999998</v>
      </c>
      <c r="DT20" s="29">
        <v>-284</v>
      </c>
      <c r="DU20" s="30">
        <f t="shared" ref="DU20" si="235">DT20*0.0085-0.06</f>
        <v>-2.4740000000000002</v>
      </c>
      <c r="DV20" s="29">
        <v>-46</v>
      </c>
      <c r="DW20" s="30">
        <f t="shared" si="222"/>
        <v>-0.43099999999999999</v>
      </c>
      <c r="DX20" s="34">
        <f t="shared" si="55"/>
        <v>-416</v>
      </c>
      <c r="DY20" s="35">
        <f t="shared" si="56"/>
        <v>-3.5564</v>
      </c>
      <c r="DZ20" s="20">
        <f t="shared" si="57"/>
        <v>594.66590000000019</v>
      </c>
      <c r="EA20" s="18"/>
      <c r="EB20" s="43">
        <v>18</v>
      </c>
      <c r="EC20" s="29" t="s">
        <v>19</v>
      </c>
      <c r="ED20" s="30"/>
      <c r="EE20" s="29">
        <v>-26</v>
      </c>
      <c r="EF20" s="30">
        <f t="shared" ref="EF20:EF21" si="236">EE20*0.0069-0.03</f>
        <v>-0.2094</v>
      </c>
      <c r="EG20" s="29" t="s">
        <v>18</v>
      </c>
      <c r="EH20" s="30"/>
      <c r="EI20" s="29">
        <v>60</v>
      </c>
      <c r="EJ20" s="30">
        <f t="shared" ref="EJ20:EJ22" si="237">EI20*0.0085-0.04</f>
        <v>0.47000000000000003</v>
      </c>
      <c r="EK20" s="34">
        <f t="shared" si="58"/>
        <v>34</v>
      </c>
      <c r="EL20" s="35">
        <f t="shared" si="59"/>
        <v>0.26060000000000005</v>
      </c>
      <c r="EM20" s="20">
        <f t="shared" si="60"/>
        <v>603.51490000000024</v>
      </c>
      <c r="EN20" s="18"/>
      <c r="EO20" s="15">
        <v>18</v>
      </c>
      <c r="EP20" s="29">
        <v>-51</v>
      </c>
      <c r="EQ20" s="30">
        <f t="shared" si="216"/>
        <v>-0.39189999999999997</v>
      </c>
      <c r="ER20" s="29">
        <v>-3</v>
      </c>
      <c r="ES20" s="30">
        <f t="shared" ref="ES20:ES22" si="238">ER20*0.0069-0.03</f>
        <v>-5.0699999999999995E-2</v>
      </c>
      <c r="ET20" s="29" t="s">
        <v>18</v>
      </c>
      <c r="EU20" s="30"/>
      <c r="EV20" s="29" t="s">
        <v>18</v>
      </c>
      <c r="EW20" s="30"/>
      <c r="EX20" s="34">
        <f t="shared" si="64"/>
        <v>-54</v>
      </c>
      <c r="EY20" s="35">
        <f t="shared" si="65"/>
        <v>-0.44259999999999999</v>
      </c>
      <c r="EZ20" s="20">
        <f t="shared" si="66"/>
        <v>613.38250000000039</v>
      </c>
    </row>
    <row r="21" spans="1:156" x14ac:dyDescent="0.3">
      <c r="A21" s="100"/>
      <c r="B21" s="15">
        <v>19</v>
      </c>
      <c r="C21" s="27"/>
      <c r="D21" s="28"/>
      <c r="E21" s="27"/>
      <c r="F21" s="28"/>
      <c r="G21" s="27"/>
      <c r="H21" s="28"/>
      <c r="I21" s="27"/>
      <c r="J21" s="28"/>
      <c r="K21" s="25">
        <f t="shared" si="0"/>
        <v>0</v>
      </c>
      <c r="L21" s="30">
        <f t="shared" si="1"/>
        <v>0</v>
      </c>
      <c r="M21" s="18">
        <f t="shared" si="33"/>
        <v>509.73099999999999</v>
      </c>
      <c r="N21" s="10"/>
      <c r="O21" s="15">
        <v>19</v>
      </c>
      <c r="P21" s="29" t="s">
        <v>18</v>
      </c>
      <c r="Q21" s="30"/>
      <c r="R21" s="29">
        <v>215</v>
      </c>
      <c r="S21" s="30">
        <f t="shared" si="226"/>
        <v>1.4535</v>
      </c>
      <c r="T21" s="29">
        <v>567</v>
      </c>
      <c r="U21" s="30">
        <f t="shared" ref="U21:U24" si="239">T21*0.0085-0.06</f>
        <v>4.759500000000001</v>
      </c>
      <c r="V21" s="29" t="s">
        <v>18</v>
      </c>
      <c r="W21" s="30"/>
      <c r="X21" s="25">
        <f t="shared" si="34"/>
        <v>782</v>
      </c>
      <c r="Y21" s="30">
        <f t="shared" si="110"/>
        <v>6.213000000000001</v>
      </c>
      <c r="Z21" s="18">
        <f t="shared" si="36"/>
        <v>545.3819000000002</v>
      </c>
      <c r="AA21" s="18"/>
      <c r="AB21" s="43">
        <v>19</v>
      </c>
      <c r="AC21" s="29" t="s">
        <v>18</v>
      </c>
      <c r="AD21" s="30"/>
      <c r="AE21" s="29" t="s">
        <v>18</v>
      </c>
      <c r="AF21" s="30"/>
      <c r="AG21" s="29">
        <v>-25</v>
      </c>
      <c r="AH21" s="30">
        <f t="shared" si="229"/>
        <v>-0.27250000000000002</v>
      </c>
      <c r="AI21" s="29">
        <v>-85</v>
      </c>
      <c r="AJ21" s="30">
        <f t="shared" si="230"/>
        <v>-0.76250000000000007</v>
      </c>
      <c r="AK21" s="25">
        <f t="shared" si="37"/>
        <v>-110</v>
      </c>
      <c r="AL21" s="30">
        <f t="shared" si="111"/>
        <v>-1.0350000000000001</v>
      </c>
      <c r="AM21" s="18">
        <f t="shared" si="39"/>
        <v>554.59150000000034</v>
      </c>
      <c r="AN21" s="18"/>
      <c r="AO21" s="31">
        <v>19</v>
      </c>
      <c r="AP21" s="29">
        <v>96</v>
      </c>
      <c r="AQ21" s="30">
        <f t="shared" ref="AQ21" si="240">AP21*0.0069-0.04</f>
        <v>0.62239999999999995</v>
      </c>
      <c r="AR21" s="29" t="s">
        <v>18</v>
      </c>
      <c r="AS21" s="30"/>
      <c r="AT21" s="29" t="s">
        <v>18</v>
      </c>
      <c r="AU21" s="30"/>
      <c r="AV21" s="29" t="s">
        <v>18</v>
      </c>
      <c r="AW21" s="30"/>
      <c r="AX21" s="25">
        <f t="shared" si="40"/>
        <v>96</v>
      </c>
      <c r="AY21" s="30">
        <f t="shared" si="112"/>
        <v>0.62239999999999995</v>
      </c>
      <c r="AZ21" s="20">
        <f t="shared" si="42"/>
        <v>564.71560000000011</v>
      </c>
      <c r="BA21" s="18"/>
      <c r="BB21" s="15">
        <v>19</v>
      </c>
      <c r="BC21" s="27"/>
      <c r="BD21" s="28"/>
      <c r="BE21" s="27"/>
      <c r="BF21" s="28"/>
      <c r="BG21" s="27"/>
      <c r="BH21" s="28"/>
      <c r="BI21" s="27"/>
      <c r="BJ21" s="28"/>
      <c r="BK21" s="25">
        <f t="shared" si="199"/>
        <v>0</v>
      </c>
      <c r="BL21" s="26">
        <f t="shared" si="45"/>
        <v>0</v>
      </c>
      <c r="BM21" s="20">
        <f t="shared" si="46"/>
        <v>566.81820000000005</v>
      </c>
      <c r="BN21" s="18"/>
      <c r="BO21" s="15">
        <v>19</v>
      </c>
      <c r="BP21" s="29" t="s">
        <v>18</v>
      </c>
      <c r="BQ21" s="30"/>
      <c r="BR21" s="29" t="s">
        <v>18</v>
      </c>
      <c r="BS21" s="30"/>
      <c r="BT21" s="29">
        <v>15</v>
      </c>
      <c r="BU21" s="30">
        <f t="shared" si="221"/>
        <v>6.7500000000000004E-2</v>
      </c>
      <c r="BV21" s="29">
        <v>-18</v>
      </c>
      <c r="BW21" s="30">
        <f t="shared" ref="BW21:BW23" si="241">BV21*0.0085-0.04</f>
        <v>-0.19300000000000003</v>
      </c>
      <c r="BX21" s="34">
        <f t="shared" si="14"/>
        <v>-3</v>
      </c>
      <c r="BY21" s="35">
        <f t="shared" si="15"/>
        <v>-0.12550000000000003</v>
      </c>
      <c r="BZ21" s="20">
        <f t="shared" si="47"/>
        <v>566.45930000000021</v>
      </c>
      <c r="CA21" s="36"/>
      <c r="CB21" s="15">
        <v>19</v>
      </c>
      <c r="CC21" s="29" t="s">
        <v>18</v>
      </c>
      <c r="CD21" s="30"/>
      <c r="CE21" s="29">
        <v>-27</v>
      </c>
      <c r="CF21" s="30">
        <f t="shared" si="207"/>
        <v>-0.21629999999999999</v>
      </c>
      <c r="CG21" s="29" t="s">
        <v>18</v>
      </c>
      <c r="CH21" s="30"/>
      <c r="CI21" s="29" t="s">
        <v>18</v>
      </c>
      <c r="CJ21" s="30"/>
      <c r="CK21" s="34">
        <f t="shared" si="20"/>
        <v>-27</v>
      </c>
      <c r="CL21" s="35">
        <f t="shared" si="21"/>
        <v>-0.21629999999999999</v>
      </c>
      <c r="CM21" s="20">
        <f t="shared" si="48"/>
        <v>567.41400000000033</v>
      </c>
      <c r="CN21" s="20"/>
      <c r="CO21" s="15">
        <v>19</v>
      </c>
      <c r="CP21" s="29">
        <v>261</v>
      </c>
      <c r="CQ21" s="30">
        <f t="shared" ref="CQ21" si="242">CP21*0.0069-0.04</f>
        <v>1.7608999999999999</v>
      </c>
      <c r="CR21" s="29" t="s">
        <v>18</v>
      </c>
      <c r="CS21" s="30"/>
      <c r="CT21" s="29">
        <v>-49</v>
      </c>
      <c r="CU21" s="30">
        <f t="shared" ref="CU21" si="243">CT21*0.0085-0.06</f>
        <v>-0.47650000000000003</v>
      </c>
      <c r="CV21" s="29" t="s">
        <v>18</v>
      </c>
      <c r="CW21" s="30"/>
      <c r="CX21" s="101">
        <f t="shared" si="26"/>
        <v>212</v>
      </c>
      <c r="CY21" s="102">
        <f t="shared" si="27"/>
        <v>1.2843999999999998</v>
      </c>
      <c r="CZ21" s="20">
        <f t="shared" si="49"/>
        <v>570.26930000000027</v>
      </c>
      <c r="DA21" s="48"/>
      <c r="DB21" s="15">
        <v>19</v>
      </c>
      <c r="DC21" s="29">
        <v>60</v>
      </c>
      <c r="DD21" s="30">
        <f t="shared" si="233"/>
        <v>0.374</v>
      </c>
      <c r="DE21" s="29" t="s">
        <v>18</v>
      </c>
      <c r="DF21" s="30"/>
      <c r="DG21" s="29">
        <v>370</v>
      </c>
      <c r="DH21" s="30">
        <f t="shared" ref="DH21" si="244">DG21*0.0085-0.06</f>
        <v>3.085</v>
      </c>
      <c r="DI21" s="29" t="s">
        <v>18</v>
      </c>
      <c r="DJ21" s="30"/>
      <c r="DK21" s="34">
        <f t="shared" si="51"/>
        <v>430</v>
      </c>
      <c r="DL21" s="35">
        <f t="shared" si="52"/>
        <v>3.4590000000000001</v>
      </c>
      <c r="DM21" s="20">
        <f t="shared" si="53"/>
        <v>579.6383000000003</v>
      </c>
      <c r="DN21" s="18"/>
      <c r="DO21" s="15">
        <v>19</v>
      </c>
      <c r="DP21" s="27"/>
      <c r="DQ21" s="28"/>
      <c r="DR21" s="27"/>
      <c r="DS21" s="28"/>
      <c r="DT21" s="27"/>
      <c r="DU21" s="28"/>
      <c r="DV21" s="27"/>
      <c r="DW21" s="28"/>
      <c r="DX21" s="34">
        <f t="shared" si="55"/>
        <v>0</v>
      </c>
      <c r="DY21" s="35">
        <f t="shared" si="56"/>
        <v>0</v>
      </c>
      <c r="DZ21" s="20">
        <f t="shared" si="57"/>
        <v>594.66590000000019</v>
      </c>
      <c r="EA21" s="18"/>
      <c r="EB21" s="43">
        <v>19</v>
      </c>
      <c r="EC21" s="29">
        <v>120</v>
      </c>
      <c r="ED21" s="30">
        <f t="shared" ref="ED21" si="245">EC21*0.0069-0.04</f>
        <v>0.78799999999999992</v>
      </c>
      <c r="EE21" s="29">
        <v>-91</v>
      </c>
      <c r="EF21" s="30">
        <f t="shared" si="236"/>
        <v>-0.65790000000000004</v>
      </c>
      <c r="EG21" s="29" t="s">
        <v>18</v>
      </c>
      <c r="EH21" s="30"/>
      <c r="EI21" s="29">
        <v>98</v>
      </c>
      <c r="EJ21" s="30">
        <f t="shared" si="237"/>
        <v>0.79300000000000004</v>
      </c>
      <c r="EK21" s="34">
        <f t="shared" si="58"/>
        <v>127</v>
      </c>
      <c r="EL21" s="35">
        <f t="shared" si="59"/>
        <v>0.92309999999999992</v>
      </c>
      <c r="EM21" s="20">
        <f t="shared" si="60"/>
        <v>604.43800000000022</v>
      </c>
      <c r="EN21" s="18"/>
      <c r="EO21" s="15">
        <v>19</v>
      </c>
      <c r="EP21" s="29">
        <v>-10</v>
      </c>
      <c r="EQ21" s="30">
        <f t="shared" si="216"/>
        <v>-0.10900000000000001</v>
      </c>
      <c r="ER21" s="29">
        <v>-13</v>
      </c>
      <c r="ES21" s="30">
        <f t="shared" si="238"/>
        <v>-0.1197</v>
      </c>
      <c r="ET21" s="29">
        <v>-109</v>
      </c>
      <c r="EU21" s="30">
        <f t="shared" ref="EU21:EU22" si="246">ET21*0.0085-0.06</f>
        <v>-0.98650000000000015</v>
      </c>
      <c r="EV21" s="29">
        <v>18</v>
      </c>
      <c r="EW21" s="30">
        <f t="shared" ref="EW21:EW22" si="247">EV21*0.0085-0.04</f>
        <v>0.11300000000000002</v>
      </c>
      <c r="EX21" s="34">
        <f t="shared" si="64"/>
        <v>-114</v>
      </c>
      <c r="EY21" s="35">
        <f t="shared" si="65"/>
        <v>-1.1022000000000003</v>
      </c>
      <c r="EZ21" s="20">
        <f t="shared" si="66"/>
        <v>612.28030000000035</v>
      </c>
    </row>
    <row r="22" spans="1:156" x14ac:dyDescent="0.3">
      <c r="A22" s="100"/>
      <c r="B22" s="15">
        <v>20</v>
      </c>
      <c r="C22" s="27"/>
      <c r="D22" s="28"/>
      <c r="E22" s="27"/>
      <c r="F22" s="28"/>
      <c r="G22" s="27"/>
      <c r="H22" s="28"/>
      <c r="I22" s="27"/>
      <c r="J22" s="28"/>
      <c r="K22" s="25">
        <f t="shared" si="0"/>
        <v>0</v>
      </c>
      <c r="L22" s="30">
        <f t="shared" si="1"/>
        <v>0</v>
      </c>
      <c r="M22" s="18">
        <f t="shared" si="33"/>
        <v>509.73099999999999</v>
      </c>
      <c r="N22" s="10"/>
      <c r="O22" s="15">
        <v>20</v>
      </c>
      <c r="P22" s="29">
        <v>49</v>
      </c>
      <c r="Q22" s="30">
        <f t="shared" ref="Q22" si="248">P22*0.0069-0.04</f>
        <v>0.29810000000000003</v>
      </c>
      <c r="R22" s="29">
        <v>79</v>
      </c>
      <c r="S22" s="30">
        <f t="shared" si="226"/>
        <v>0.5151</v>
      </c>
      <c r="T22" s="29">
        <v>173</v>
      </c>
      <c r="U22" s="30">
        <f t="shared" si="239"/>
        <v>1.4105000000000001</v>
      </c>
      <c r="V22" s="29">
        <v>43</v>
      </c>
      <c r="W22" s="30">
        <f t="shared" ref="W22:W23" si="249">V22*0.0085-0.04</f>
        <v>0.32550000000000007</v>
      </c>
      <c r="X22" s="25">
        <f t="shared" si="34"/>
        <v>344</v>
      </c>
      <c r="Y22" s="30">
        <f t="shared" si="110"/>
        <v>2.5491999999999999</v>
      </c>
      <c r="Z22" s="18">
        <f t="shared" si="36"/>
        <v>547.93110000000024</v>
      </c>
      <c r="AA22" s="18"/>
      <c r="AB22" s="43">
        <v>20</v>
      </c>
      <c r="AC22" s="29">
        <v>-142</v>
      </c>
      <c r="AD22" s="30">
        <f t="shared" ref="AD22:AD23" si="250">AC22*0.0069-0.04</f>
        <v>-1.0198</v>
      </c>
      <c r="AE22" s="29">
        <v>-39</v>
      </c>
      <c r="AF22" s="30">
        <f t="shared" ref="AF22:AF24" si="251">AE22*0.0069-0.03</f>
        <v>-0.29910000000000003</v>
      </c>
      <c r="AG22" s="29" t="s">
        <v>18</v>
      </c>
      <c r="AH22" s="30"/>
      <c r="AI22" s="29" t="s">
        <v>18</v>
      </c>
      <c r="AJ22" s="30"/>
      <c r="AK22" s="25">
        <f t="shared" si="37"/>
        <v>-181</v>
      </c>
      <c r="AL22" s="30">
        <f t="shared" si="111"/>
        <v>-1.3189000000000002</v>
      </c>
      <c r="AM22" s="18">
        <f t="shared" si="39"/>
        <v>553.27260000000035</v>
      </c>
      <c r="AN22" s="18"/>
      <c r="AO22" s="15">
        <v>20</v>
      </c>
      <c r="AP22" s="27"/>
      <c r="AQ22" s="28"/>
      <c r="AR22" s="27"/>
      <c r="AS22" s="28"/>
      <c r="AT22" s="27"/>
      <c r="AU22" s="28"/>
      <c r="AV22" s="27"/>
      <c r="AW22" s="28"/>
      <c r="AX22" s="25">
        <f t="shared" si="40"/>
        <v>0</v>
      </c>
      <c r="AY22" s="30">
        <f t="shared" si="112"/>
        <v>0</v>
      </c>
      <c r="AZ22" s="20">
        <f t="shared" si="42"/>
        <v>564.71560000000011</v>
      </c>
      <c r="BA22" s="18"/>
      <c r="BB22" s="15">
        <v>20</v>
      </c>
      <c r="BC22" s="29" t="s">
        <v>18</v>
      </c>
      <c r="BD22" s="30"/>
      <c r="BE22" s="29" t="s">
        <v>18</v>
      </c>
      <c r="BF22" s="30"/>
      <c r="BG22" s="29">
        <v>-36</v>
      </c>
      <c r="BH22" s="30">
        <f t="shared" ref="BH22:BH23" si="252">BG22*0.0085-0.06</f>
        <v>-0.36600000000000005</v>
      </c>
      <c r="BI22" s="29">
        <v>-70</v>
      </c>
      <c r="BJ22" s="30">
        <f t="shared" ref="BJ22:BJ26" si="253">BI22*0.0085-0.04</f>
        <v>-0.63500000000000012</v>
      </c>
      <c r="BK22" s="25">
        <f t="shared" si="199"/>
        <v>-106</v>
      </c>
      <c r="BL22" s="26">
        <f t="shared" si="45"/>
        <v>-1.0010000000000001</v>
      </c>
      <c r="BM22" s="20">
        <f t="shared" si="46"/>
        <v>565.81720000000007</v>
      </c>
      <c r="BN22" s="18"/>
      <c r="BO22" s="15">
        <v>20</v>
      </c>
      <c r="BP22" s="29">
        <v>108</v>
      </c>
      <c r="BQ22" s="30">
        <f t="shared" ref="BQ22:BQ23" si="254">BP22*0.0069-0.04</f>
        <v>0.70519999999999994</v>
      </c>
      <c r="BR22" s="29">
        <v>45</v>
      </c>
      <c r="BS22" s="30">
        <f t="shared" ref="BS22" si="255">BR22*0.0069-0.03</f>
        <v>0.28049999999999997</v>
      </c>
      <c r="BT22" s="29">
        <v>-188</v>
      </c>
      <c r="BU22" s="30">
        <f t="shared" si="221"/>
        <v>-1.6580000000000001</v>
      </c>
      <c r="BV22" s="29">
        <v>164</v>
      </c>
      <c r="BW22" s="30">
        <f t="shared" si="241"/>
        <v>1.3540000000000001</v>
      </c>
      <c r="BX22" s="34">
        <f t="shared" si="14"/>
        <v>129</v>
      </c>
      <c r="BY22" s="35">
        <f t="shared" si="15"/>
        <v>0.68169999999999986</v>
      </c>
      <c r="BZ22" s="20">
        <f t="shared" si="47"/>
        <v>567.14100000000019</v>
      </c>
      <c r="CA22" s="36"/>
      <c r="CB22" s="15">
        <v>20</v>
      </c>
      <c r="CC22" s="27"/>
      <c r="CD22" s="28"/>
      <c r="CE22" s="27"/>
      <c r="CF22" s="28"/>
      <c r="CG22" s="27"/>
      <c r="CH22" s="28"/>
      <c r="CI22" s="27"/>
      <c r="CJ22" s="28"/>
      <c r="CK22" s="34">
        <f t="shared" si="20"/>
        <v>0</v>
      </c>
      <c r="CL22" s="35">
        <f t="shared" si="21"/>
        <v>0</v>
      </c>
      <c r="CM22" s="20">
        <f t="shared" si="48"/>
        <v>567.41400000000033</v>
      </c>
      <c r="CN22" s="20"/>
      <c r="CO22" s="15">
        <v>20</v>
      </c>
      <c r="CP22" s="29" t="s">
        <v>18</v>
      </c>
      <c r="CQ22" s="30"/>
      <c r="CR22" s="29" t="s">
        <v>18</v>
      </c>
      <c r="CS22" s="30"/>
      <c r="CT22" s="29" t="s">
        <v>18</v>
      </c>
      <c r="CU22" s="30"/>
      <c r="CV22" s="29" t="s">
        <v>18</v>
      </c>
      <c r="CW22" s="30"/>
      <c r="CX22" s="101">
        <f t="shared" si="26"/>
        <v>0</v>
      </c>
      <c r="CY22" s="102">
        <f t="shared" si="27"/>
        <v>0</v>
      </c>
      <c r="CZ22" s="20">
        <f t="shared" si="49"/>
        <v>570.26930000000027</v>
      </c>
      <c r="DA22" s="36"/>
      <c r="DB22" s="15">
        <v>20</v>
      </c>
      <c r="DC22" s="29" t="s">
        <v>19</v>
      </c>
      <c r="DD22" s="30"/>
      <c r="DE22" s="29">
        <v>50</v>
      </c>
      <c r="DF22" s="30">
        <f t="shared" ref="DF22" si="256">DE22*0.0069-0.03</f>
        <v>0.31499999999999995</v>
      </c>
      <c r="DG22" s="29" t="s">
        <v>18</v>
      </c>
      <c r="DH22" s="30"/>
      <c r="DI22" s="29">
        <v>228</v>
      </c>
      <c r="DJ22" s="30">
        <f t="shared" ref="DJ22" si="257">DI22*0.0085-0.04</f>
        <v>1.8980000000000001</v>
      </c>
      <c r="DK22" s="34">
        <f t="shared" si="51"/>
        <v>278</v>
      </c>
      <c r="DL22" s="35">
        <f t="shared" si="52"/>
        <v>2.2130000000000001</v>
      </c>
      <c r="DM22" s="20">
        <f t="shared" si="53"/>
        <v>581.85130000000026</v>
      </c>
      <c r="DN22" s="18"/>
      <c r="DO22" s="15">
        <v>20</v>
      </c>
      <c r="DP22" s="27"/>
      <c r="DQ22" s="28"/>
      <c r="DR22" s="27"/>
      <c r="DS22" s="28"/>
      <c r="DT22" s="27"/>
      <c r="DU22" s="28"/>
      <c r="DV22" s="27"/>
      <c r="DW22" s="28"/>
      <c r="DX22" s="34">
        <f t="shared" si="55"/>
        <v>0</v>
      </c>
      <c r="DY22" s="35">
        <f t="shared" si="56"/>
        <v>0</v>
      </c>
      <c r="DZ22" s="20">
        <f t="shared" si="57"/>
        <v>594.66590000000019</v>
      </c>
      <c r="EA22" s="18"/>
      <c r="EB22" s="43">
        <v>20</v>
      </c>
      <c r="EC22" s="29" t="s">
        <v>19</v>
      </c>
      <c r="ED22" s="30"/>
      <c r="EE22" s="29" t="s">
        <v>18</v>
      </c>
      <c r="EF22" s="30"/>
      <c r="EG22" s="29" t="s">
        <v>18</v>
      </c>
      <c r="EH22" s="30"/>
      <c r="EI22" s="29">
        <v>77</v>
      </c>
      <c r="EJ22" s="30">
        <f t="shared" si="237"/>
        <v>0.61450000000000005</v>
      </c>
      <c r="EK22" s="34">
        <f t="shared" si="58"/>
        <v>77</v>
      </c>
      <c r="EL22" s="35">
        <f t="shared" si="59"/>
        <v>0.61450000000000005</v>
      </c>
      <c r="EM22" s="20">
        <f t="shared" si="60"/>
        <v>605.05250000000024</v>
      </c>
      <c r="EN22" s="18"/>
      <c r="EO22" s="15">
        <v>20</v>
      </c>
      <c r="EP22" s="29" t="s">
        <v>18</v>
      </c>
      <c r="EQ22" s="30"/>
      <c r="ER22" s="29">
        <v>-11</v>
      </c>
      <c r="ES22" s="30">
        <f t="shared" si="238"/>
        <v>-0.10589999999999999</v>
      </c>
      <c r="ET22" s="29">
        <v>-172</v>
      </c>
      <c r="EU22" s="30">
        <f t="shared" si="246"/>
        <v>-1.5220000000000002</v>
      </c>
      <c r="EV22" s="29">
        <v>30</v>
      </c>
      <c r="EW22" s="30">
        <f t="shared" si="247"/>
        <v>0.215</v>
      </c>
      <c r="EX22" s="34">
        <f t="shared" si="64"/>
        <v>-153</v>
      </c>
      <c r="EY22" s="35">
        <f t="shared" si="65"/>
        <v>-1.4129000000000003</v>
      </c>
      <c r="EZ22" s="20">
        <f t="shared" si="66"/>
        <v>610.86740000000032</v>
      </c>
    </row>
    <row r="23" spans="1:156" x14ac:dyDescent="0.3">
      <c r="A23" s="100"/>
      <c r="B23" s="15">
        <v>21</v>
      </c>
      <c r="C23" s="29">
        <v>20</v>
      </c>
      <c r="D23" s="30">
        <f t="shared" ref="D23:D27" si="258">C23*0.0069-0.04</f>
        <v>9.8000000000000004E-2</v>
      </c>
      <c r="E23" s="29">
        <v>-11</v>
      </c>
      <c r="F23" s="30">
        <f t="shared" ref="F23" si="259">E23*0.0069-0.03</f>
        <v>-0.10589999999999999</v>
      </c>
      <c r="G23" s="29">
        <v>41</v>
      </c>
      <c r="H23" s="30">
        <f t="shared" ref="H23:H27" si="260">G23*0.0085-0.06</f>
        <v>0.28850000000000003</v>
      </c>
      <c r="I23" s="29" t="s">
        <v>18</v>
      </c>
      <c r="J23" s="30"/>
      <c r="K23" s="25">
        <f t="shared" si="0"/>
        <v>50</v>
      </c>
      <c r="L23" s="30">
        <f t="shared" si="1"/>
        <v>0.28060000000000007</v>
      </c>
      <c r="M23" s="18">
        <f t="shared" si="33"/>
        <v>510.01159999999999</v>
      </c>
      <c r="N23" s="10"/>
      <c r="O23" s="15">
        <v>21</v>
      </c>
      <c r="P23" s="29" t="s">
        <v>18</v>
      </c>
      <c r="Q23" s="30"/>
      <c r="R23" s="29">
        <v>94</v>
      </c>
      <c r="S23" s="30">
        <f t="shared" si="226"/>
        <v>0.61859999999999993</v>
      </c>
      <c r="T23" s="29">
        <v>-219</v>
      </c>
      <c r="U23" s="30">
        <f t="shared" si="239"/>
        <v>-1.9215000000000002</v>
      </c>
      <c r="V23" s="29">
        <v>-80</v>
      </c>
      <c r="W23" s="30">
        <f t="shared" si="249"/>
        <v>-0.72000000000000008</v>
      </c>
      <c r="X23" s="25">
        <f t="shared" si="34"/>
        <v>-205</v>
      </c>
      <c r="Y23" s="30">
        <f t="shared" si="110"/>
        <v>-2.0229000000000004</v>
      </c>
      <c r="Z23" s="18">
        <f t="shared" si="36"/>
        <v>545.90820000000019</v>
      </c>
      <c r="AA23" s="18"/>
      <c r="AB23" s="43">
        <v>21</v>
      </c>
      <c r="AC23" s="29">
        <v>294</v>
      </c>
      <c r="AD23" s="30">
        <f t="shared" si="250"/>
        <v>1.9885999999999999</v>
      </c>
      <c r="AE23" s="29">
        <v>188</v>
      </c>
      <c r="AF23" s="30">
        <f t="shared" si="251"/>
        <v>1.2671999999999999</v>
      </c>
      <c r="AG23" s="29">
        <v>583</v>
      </c>
      <c r="AH23" s="30">
        <f t="shared" ref="AH23:AH24" si="261">AG23*0.0085-0.06</f>
        <v>4.8955000000000011</v>
      </c>
      <c r="AI23" s="29">
        <v>193</v>
      </c>
      <c r="AJ23" s="30">
        <f t="shared" ref="AJ23:AJ24" si="262">AI23*0.0085-0.04</f>
        <v>1.6005</v>
      </c>
      <c r="AK23" s="25">
        <f t="shared" si="37"/>
        <v>1258</v>
      </c>
      <c r="AL23" s="30">
        <f t="shared" si="111"/>
        <v>9.7518000000000011</v>
      </c>
      <c r="AM23" s="18">
        <f t="shared" si="39"/>
        <v>563.02440000000036</v>
      </c>
      <c r="AN23" s="18"/>
      <c r="AO23" s="15">
        <v>21</v>
      </c>
      <c r="AP23" s="27"/>
      <c r="AQ23" s="28"/>
      <c r="AR23" s="27"/>
      <c r="AS23" s="28"/>
      <c r="AT23" s="27"/>
      <c r="AU23" s="28"/>
      <c r="AV23" s="27"/>
      <c r="AW23" s="28"/>
      <c r="AX23" s="25">
        <f t="shared" si="40"/>
        <v>0</v>
      </c>
      <c r="AY23" s="30">
        <f t="shared" si="112"/>
        <v>0</v>
      </c>
      <c r="AZ23" s="20">
        <f t="shared" si="42"/>
        <v>564.71560000000011</v>
      </c>
      <c r="BA23" s="18"/>
      <c r="BB23" s="15">
        <v>21</v>
      </c>
      <c r="BC23" s="29">
        <v>-141</v>
      </c>
      <c r="BD23" s="30">
        <f t="shared" ref="BD23" si="263">BC23*0.0069-0.04</f>
        <v>-1.0128999999999999</v>
      </c>
      <c r="BE23" s="29" t="s">
        <v>18</v>
      </c>
      <c r="BF23" s="30"/>
      <c r="BG23" s="29">
        <v>-204</v>
      </c>
      <c r="BH23" s="30">
        <f t="shared" si="252"/>
        <v>-1.7940000000000003</v>
      </c>
      <c r="BI23" s="29">
        <v>9</v>
      </c>
      <c r="BJ23" s="30">
        <f t="shared" si="253"/>
        <v>3.6500000000000012E-2</v>
      </c>
      <c r="BK23" s="25">
        <f t="shared" si="199"/>
        <v>-336</v>
      </c>
      <c r="BL23" s="26">
        <f t="shared" si="45"/>
        <v>-2.7704</v>
      </c>
      <c r="BM23" s="20">
        <f t="shared" si="46"/>
        <v>563.04680000000008</v>
      </c>
      <c r="BN23" s="18"/>
      <c r="BO23" s="15">
        <v>21</v>
      </c>
      <c r="BP23" s="29">
        <v>-90</v>
      </c>
      <c r="BQ23" s="30">
        <f t="shared" si="254"/>
        <v>-0.66100000000000003</v>
      </c>
      <c r="BR23" s="29" t="s">
        <v>18</v>
      </c>
      <c r="BS23" s="30"/>
      <c r="BT23" s="29">
        <v>394</v>
      </c>
      <c r="BU23" s="30">
        <f t="shared" si="221"/>
        <v>3.2890000000000001</v>
      </c>
      <c r="BV23" s="29">
        <v>-126</v>
      </c>
      <c r="BW23" s="30">
        <f t="shared" si="241"/>
        <v>-1.1110000000000002</v>
      </c>
      <c r="BX23" s="34">
        <f t="shared" si="14"/>
        <v>178</v>
      </c>
      <c r="BY23" s="35">
        <f t="shared" si="15"/>
        <v>1.5169999999999999</v>
      </c>
      <c r="BZ23" s="20">
        <f t="shared" si="47"/>
        <v>568.65800000000024</v>
      </c>
      <c r="CA23" s="36"/>
      <c r="CB23" s="15">
        <v>21</v>
      </c>
      <c r="CC23" s="27"/>
      <c r="CD23" s="28"/>
      <c r="CE23" s="27"/>
      <c r="CF23" s="28"/>
      <c r="CG23" s="27"/>
      <c r="CH23" s="28"/>
      <c r="CI23" s="27"/>
      <c r="CJ23" s="28"/>
      <c r="CK23" s="34">
        <f t="shared" si="20"/>
        <v>0</v>
      </c>
      <c r="CL23" s="35">
        <f t="shared" si="21"/>
        <v>0</v>
      </c>
      <c r="CM23" s="20">
        <f t="shared" si="48"/>
        <v>567.41400000000033</v>
      </c>
      <c r="CN23" s="20"/>
      <c r="CO23" s="15">
        <v>21</v>
      </c>
      <c r="CP23" s="29">
        <v>-171</v>
      </c>
      <c r="CQ23" s="30">
        <f t="shared" ref="CQ23:CQ25" si="264">CP23*0.0069-0.04</f>
        <v>-1.2199</v>
      </c>
      <c r="CR23" s="29" t="s">
        <v>18</v>
      </c>
      <c r="CS23" s="30"/>
      <c r="CT23" s="29">
        <v>-99</v>
      </c>
      <c r="CU23" s="30">
        <f t="shared" ref="CU23:CU24" si="265">CT23*0.0085-0.06</f>
        <v>-0.90149999999999997</v>
      </c>
      <c r="CV23" s="29">
        <v>-59</v>
      </c>
      <c r="CW23" s="30">
        <f t="shared" ref="CW23" si="266">CV23*0.0085-0.04</f>
        <v>-0.54150000000000009</v>
      </c>
      <c r="CX23" s="101">
        <f t="shared" si="26"/>
        <v>-329</v>
      </c>
      <c r="CY23" s="102">
        <f t="shared" si="27"/>
        <v>-2.6629</v>
      </c>
      <c r="CZ23" s="20">
        <f t="shared" si="49"/>
        <v>567.60640000000024</v>
      </c>
      <c r="DA23" s="36"/>
      <c r="DB23" s="15">
        <v>21</v>
      </c>
      <c r="DC23" s="27"/>
      <c r="DD23" s="28"/>
      <c r="DE23" s="27"/>
      <c r="DF23" s="28"/>
      <c r="DG23" s="27"/>
      <c r="DH23" s="28"/>
      <c r="DI23" s="27"/>
      <c r="DJ23" s="28"/>
      <c r="DK23" s="34">
        <f t="shared" si="51"/>
        <v>0</v>
      </c>
      <c r="DL23" s="35">
        <f t="shared" si="52"/>
        <v>0</v>
      </c>
      <c r="DM23" s="20">
        <f t="shared" si="53"/>
        <v>581.85130000000026</v>
      </c>
      <c r="DN23" s="18"/>
      <c r="DO23" s="15">
        <v>21</v>
      </c>
      <c r="DP23" s="29">
        <v>130</v>
      </c>
      <c r="DQ23" s="30">
        <f t="shared" ref="DQ23:DQ26" si="267">DP23*0.0064-0.04</f>
        <v>0.79200000000000004</v>
      </c>
      <c r="DR23" s="29" t="s">
        <v>18</v>
      </c>
      <c r="DS23" s="30"/>
      <c r="DT23" s="29" t="s">
        <v>18</v>
      </c>
      <c r="DU23" s="30"/>
      <c r="DV23" s="29" t="s">
        <v>18</v>
      </c>
      <c r="DW23" s="30"/>
      <c r="DX23" s="34">
        <f t="shared" si="55"/>
        <v>130</v>
      </c>
      <c r="DY23" s="35">
        <f t="shared" si="56"/>
        <v>0.79200000000000004</v>
      </c>
      <c r="DZ23" s="20">
        <f t="shared" si="57"/>
        <v>595.45790000000022</v>
      </c>
      <c r="EA23" s="18"/>
      <c r="EB23" s="43">
        <v>21</v>
      </c>
      <c r="EC23" s="29">
        <v>1</v>
      </c>
      <c r="ED23" s="30"/>
      <c r="EE23" s="29">
        <v>-16</v>
      </c>
      <c r="EF23" s="30">
        <f t="shared" ref="EF23:EF24" si="268">EE23*0.0069-0.03</f>
        <v>-0.1404</v>
      </c>
      <c r="EG23" s="29">
        <v>84</v>
      </c>
      <c r="EH23" s="30">
        <f t="shared" ref="EH23:EH24" si="269">EG23*0.0085-0.06</f>
        <v>0.65400000000000014</v>
      </c>
      <c r="EI23" s="29" t="s">
        <v>19</v>
      </c>
      <c r="EJ23" s="30"/>
      <c r="EK23" s="34">
        <f t="shared" si="58"/>
        <v>69</v>
      </c>
      <c r="EL23" s="35">
        <f t="shared" si="59"/>
        <v>0.51360000000000017</v>
      </c>
      <c r="EM23" s="20">
        <f t="shared" si="60"/>
        <v>605.56610000000023</v>
      </c>
      <c r="EN23" s="18"/>
      <c r="EO23" s="15">
        <v>21</v>
      </c>
      <c r="EP23" s="27"/>
      <c r="EQ23" s="28"/>
      <c r="ER23" s="27"/>
      <c r="ES23" s="28"/>
      <c r="ET23" s="27"/>
      <c r="EU23" s="28"/>
      <c r="EV23" s="27"/>
      <c r="EW23" s="28"/>
      <c r="EX23" s="34">
        <f t="shared" si="64"/>
        <v>0</v>
      </c>
      <c r="EY23" s="35">
        <f t="shared" si="65"/>
        <v>0</v>
      </c>
      <c r="EZ23" s="20">
        <f t="shared" si="66"/>
        <v>610.86740000000032</v>
      </c>
    </row>
    <row r="24" spans="1:156" x14ac:dyDescent="0.3">
      <c r="A24" s="100"/>
      <c r="B24" s="15">
        <v>22</v>
      </c>
      <c r="C24" s="29">
        <v>-18</v>
      </c>
      <c r="D24" s="30">
        <f t="shared" si="258"/>
        <v>-0.16420000000000001</v>
      </c>
      <c r="E24" s="29" t="s">
        <v>18</v>
      </c>
      <c r="F24" s="30"/>
      <c r="G24" s="29">
        <v>272</v>
      </c>
      <c r="H24" s="30">
        <f t="shared" si="260"/>
        <v>2.2520000000000002</v>
      </c>
      <c r="I24" s="29">
        <v>-103</v>
      </c>
      <c r="J24" s="30">
        <f t="shared" ref="J24:J26" si="270">I24*0.0085-0.04</f>
        <v>-0.91550000000000009</v>
      </c>
      <c r="K24" s="25">
        <f t="shared" si="0"/>
        <v>151</v>
      </c>
      <c r="L24" s="30">
        <f t="shared" si="1"/>
        <v>1.1722999999999999</v>
      </c>
      <c r="M24" s="18">
        <f t="shared" si="33"/>
        <v>511.18389999999999</v>
      </c>
      <c r="N24" s="10"/>
      <c r="O24" s="15">
        <v>22</v>
      </c>
      <c r="P24" s="29">
        <v>-107</v>
      </c>
      <c r="Q24" s="30">
        <f t="shared" ref="Q24" si="271">P24*0.0069-0.04</f>
        <v>-0.77829999999999999</v>
      </c>
      <c r="R24" s="29">
        <v>78</v>
      </c>
      <c r="S24" s="30">
        <f t="shared" si="226"/>
        <v>0.50819999999999999</v>
      </c>
      <c r="T24" s="29">
        <v>76</v>
      </c>
      <c r="U24" s="30">
        <f t="shared" si="239"/>
        <v>0.58600000000000008</v>
      </c>
      <c r="V24" s="29" t="s">
        <v>18</v>
      </c>
      <c r="W24" s="30"/>
      <c r="X24" s="25">
        <f t="shared" si="34"/>
        <v>47</v>
      </c>
      <c r="Y24" s="26">
        <f t="shared" si="110"/>
        <v>0.31590000000000007</v>
      </c>
      <c r="Z24" s="18">
        <f t="shared" si="36"/>
        <v>546.22410000000025</v>
      </c>
      <c r="AA24" s="18"/>
      <c r="AB24" s="43">
        <v>22</v>
      </c>
      <c r="AC24" s="29" t="s">
        <v>18</v>
      </c>
      <c r="AD24" s="30"/>
      <c r="AE24" s="29">
        <v>-61</v>
      </c>
      <c r="AF24" s="30">
        <f t="shared" si="251"/>
        <v>-0.45089999999999997</v>
      </c>
      <c r="AG24" s="29">
        <v>-17</v>
      </c>
      <c r="AH24" s="30">
        <f t="shared" si="261"/>
        <v>-0.20450000000000002</v>
      </c>
      <c r="AI24" s="29">
        <v>105</v>
      </c>
      <c r="AJ24" s="30">
        <f t="shared" si="262"/>
        <v>0.85250000000000004</v>
      </c>
      <c r="AK24" s="25">
        <f t="shared" si="37"/>
        <v>27</v>
      </c>
      <c r="AL24" s="26">
        <f t="shared" si="111"/>
        <v>0.19710000000000005</v>
      </c>
      <c r="AM24" s="18">
        <f t="shared" si="39"/>
        <v>563.22150000000033</v>
      </c>
      <c r="AN24" s="18"/>
      <c r="AO24" s="15">
        <v>22</v>
      </c>
      <c r="AP24" s="29">
        <v>110</v>
      </c>
      <c r="AQ24" s="30">
        <f t="shared" ref="AQ24:AQ25" si="272">AP24*0.0069-0.04</f>
        <v>0.71899999999999997</v>
      </c>
      <c r="AR24" s="29" t="s">
        <v>18</v>
      </c>
      <c r="AS24" s="30"/>
      <c r="AT24" s="29">
        <v>-88</v>
      </c>
      <c r="AU24" s="30">
        <f t="shared" ref="AU24:AU25" si="273">AT24*0.0085-0.06</f>
        <v>-0.80800000000000005</v>
      </c>
      <c r="AV24" s="29">
        <v>-27</v>
      </c>
      <c r="AW24" s="30">
        <f t="shared" ref="AW24:AW25" si="274">AV24*0.0085-0.04</f>
        <v>-0.26950000000000002</v>
      </c>
      <c r="AX24" s="25">
        <f t="shared" si="40"/>
        <v>-5</v>
      </c>
      <c r="AY24" s="30">
        <f t="shared" si="112"/>
        <v>-0.3585000000000001</v>
      </c>
      <c r="AZ24" s="20">
        <f t="shared" si="42"/>
        <v>564.35710000000006</v>
      </c>
      <c r="BA24" s="18"/>
      <c r="BB24" s="15">
        <v>22</v>
      </c>
      <c r="BC24" s="29" t="s">
        <v>18</v>
      </c>
      <c r="BD24" s="30"/>
      <c r="BE24" s="29">
        <v>9</v>
      </c>
      <c r="BF24" s="30">
        <f t="shared" ref="BF24:BF26" si="275">BE24*0.0069-0.03</f>
        <v>3.2100000000000004E-2</v>
      </c>
      <c r="BG24" s="29" t="s">
        <v>18</v>
      </c>
      <c r="BH24" s="30"/>
      <c r="BI24" s="29">
        <v>-5</v>
      </c>
      <c r="BJ24" s="30">
        <f t="shared" si="253"/>
        <v>-8.2500000000000004E-2</v>
      </c>
      <c r="BK24" s="25">
        <f t="shared" si="199"/>
        <v>4</v>
      </c>
      <c r="BL24" s="26">
        <f t="shared" si="45"/>
        <v>-5.04E-2</v>
      </c>
      <c r="BM24" s="20">
        <f t="shared" si="46"/>
        <v>562.99640000000011</v>
      </c>
      <c r="BN24" s="18"/>
      <c r="BO24" s="15">
        <v>22</v>
      </c>
      <c r="BP24" s="27"/>
      <c r="BQ24" s="28"/>
      <c r="BR24" s="27"/>
      <c r="BS24" s="28"/>
      <c r="BT24" s="27"/>
      <c r="BU24" s="28"/>
      <c r="BV24" s="27"/>
      <c r="BW24" s="28"/>
      <c r="BX24" s="34">
        <f t="shared" si="14"/>
        <v>0</v>
      </c>
      <c r="BY24" s="35">
        <f t="shared" si="15"/>
        <v>0</v>
      </c>
      <c r="BZ24" s="20">
        <f t="shared" si="47"/>
        <v>568.65800000000024</v>
      </c>
      <c r="CA24" s="36"/>
      <c r="CB24" s="15">
        <v>22</v>
      </c>
      <c r="CC24" s="29">
        <v>35</v>
      </c>
      <c r="CD24" s="30">
        <f t="shared" ref="CD24" si="276">CC24*0.0069-0.04</f>
        <v>0.20149999999999998</v>
      </c>
      <c r="CE24" s="29">
        <v>25</v>
      </c>
      <c r="CF24" s="30">
        <f t="shared" ref="CF24:CF25" si="277">CE24*0.0069-0.03</f>
        <v>0.14249999999999999</v>
      </c>
      <c r="CG24" s="29" t="s">
        <v>18</v>
      </c>
      <c r="CH24" s="30"/>
      <c r="CI24" s="29" t="s">
        <v>18</v>
      </c>
      <c r="CJ24" s="30"/>
      <c r="CK24" s="34">
        <f t="shared" si="20"/>
        <v>60</v>
      </c>
      <c r="CL24" s="35">
        <f t="shared" si="21"/>
        <v>0.34399999999999997</v>
      </c>
      <c r="CM24" s="20">
        <f t="shared" si="48"/>
        <v>567.75800000000038</v>
      </c>
      <c r="CN24" s="20"/>
      <c r="CO24" s="15">
        <v>22</v>
      </c>
      <c r="CP24" s="29">
        <v>25</v>
      </c>
      <c r="CQ24" s="30">
        <f t="shared" si="264"/>
        <v>0.13249999999999998</v>
      </c>
      <c r="CR24" s="29" t="s">
        <v>18</v>
      </c>
      <c r="CS24" s="30"/>
      <c r="CT24" s="29">
        <v>-32</v>
      </c>
      <c r="CU24" s="30">
        <f t="shared" si="265"/>
        <v>-0.33200000000000002</v>
      </c>
      <c r="CV24" s="29" t="s">
        <v>18</v>
      </c>
      <c r="CW24" s="30"/>
      <c r="CX24" s="101">
        <f t="shared" si="26"/>
        <v>-7</v>
      </c>
      <c r="CY24" s="102">
        <f t="shared" si="27"/>
        <v>-0.19950000000000004</v>
      </c>
      <c r="CZ24" s="20">
        <f t="shared" si="49"/>
        <v>567.40690000000029</v>
      </c>
      <c r="DA24" s="36"/>
      <c r="DB24" s="15">
        <v>22</v>
      </c>
      <c r="DC24" s="27"/>
      <c r="DD24" s="28"/>
      <c r="DE24" s="27"/>
      <c r="DF24" s="28"/>
      <c r="DG24" s="27"/>
      <c r="DH24" s="28"/>
      <c r="DI24" s="27"/>
      <c r="DJ24" s="28"/>
      <c r="DK24" s="34">
        <f t="shared" si="51"/>
        <v>0</v>
      </c>
      <c r="DL24" s="35">
        <f t="shared" si="52"/>
        <v>0</v>
      </c>
      <c r="DM24" s="20">
        <f t="shared" si="53"/>
        <v>581.85130000000026</v>
      </c>
      <c r="DN24" s="18"/>
      <c r="DO24" s="15">
        <v>22</v>
      </c>
      <c r="DP24" s="29">
        <v>80</v>
      </c>
      <c r="DQ24" s="30">
        <f t="shared" si="267"/>
        <v>0.47200000000000003</v>
      </c>
      <c r="DR24" s="29" t="s">
        <v>18</v>
      </c>
      <c r="DS24" s="30"/>
      <c r="DT24" s="29" t="s">
        <v>18</v>
      </c>
      <c r="DU24" s="30"/>
      <c r="DV24" s="29" t="s">
        <v>18</v>
      </c>
      <c r="DW24" s="30"/>
      <c r="DX24" s="34">
        <f t="shared" si="55"/>
        <v>80</v>
      </c>
      <c r="DY24" s="35">
        <f t="shared" si="56"/>
        <v>0.47200000000000003</v>
      </c>
      <c r="DZ24" s="20">
        <f t="shared" si="57"/>
        <v>595.9299000000002</v>
      </c>
      <c r="EA24" s="18"/>
      <c r="EB24" s="43">
        <v>22</v>
      </c>
      <c r="EC24" s="29">
        <v>3</v>
      </c>
      <c r="ED24" s="30"/>
      <c r="EE24" s="29">
        <v>-24</v>
      </c>
      <c r="EF24" s="30">
        <f t="shared" si="268"/>
        <v>-0.1956</v>
      </c>
      <c r="EG24" s="29">
        <v>168</v>
      </c>
      <c r="EH24" s="30">
        <f t="shared" si="269"/>
        <v>1.3680000000000001</v>
      </c>
      <c r="EI24" s="29">
        <v>-92</v>
      </c>
      <c r="EJ24" s="30">
        <f t="shared" ref="EJ24" si="278">EI24*0.0085-0.04</f>
        <v>-0.82200000000000006</v>
      </c>
      <c r="EK24" s="34">
        <f t="shared" si="58"/>
        <v>55</v>
      </c>
      <c r="EL24" s="35">
        <f t="shared" si="59"/>
        <v>0.35040000000000004</v>
      </c>
      <c r="EM24" s="20">
        <f t="shared" si="60"/>
        <v>605.91650000000027</v>
      </c>
      <c r="EN24" s="18"/>
      <c r="EO24" s="15">
        <v>22</v>
      </c>
      <c r="EP24" s="27"/>
      <c r="EQ24" s="28"/>
      <c r="ER24" s="27"/>
      <c r="ES24" s="28"/>
      <c r="ET24" s="27"/>
      <c r="EU24" s="28"/>
      <c r="EV24" s="27"/>
      <c r="EW24" s="28"/>
      <c r="EX24" s="34">
        <f t="shared" si="64"/>
        <v>0</v>
      </c>
      <c r="EY24" s="35">
        <f t="shared" si="65"/>
        <v>0</v>
      </c>
      <c r="EZ24" s="20">
        <f t="shared" si="66"/>
        <v>610.86740000000032</v>
      </c>
    </row>
    <row r="25" spans="1:156" x14ac:dyDescent="0.3">
      <c r="A25" s="100"/>
      <c r="B25" s="15">
        <v>23</v>
      </c>
      <c r="C25" s="29">
        <v>128</v>
      </c>
      <c r="D25" s="30">
        <f t="shared" si="258"/>
        <v>0.84319999999999995</v>
      </c>
      <c r="E25" s="29">
        <v>-3</v>
      </c>
      <c r="F25" s="30">
        <f t="shared" ref="F25:F27" si="279">E25*0.0069-0.03</f>
        <v>-5.0699999999999995E-2</v>
      </c>
      <c r="G25" s="29">
        <v>206</v>
      </c>
      <c r="H25" s="30">
        <f t="shared" si="260"/>
        <v>1.6910000000000001</v>
      </c>
      <c r="I25" s="29">
        <v>71</v>
      </c>
      <c r="J25" s="30">
        <f t="shared" si="270"/>
        <v>0.5635</v>
      </c>
      <c r="K25" s="25">
        <f t="shared" si="0"/>
        <v>402</v>
      </c>
      <c r="L25" s="30">
        <f t="shared" si="1"/>
        <v>3.0470000000000002</v>
      </c>
      <c r="M25" s="18">
        <f t="shared" si="33"/>
        <v>514.23090000000002</v>
      </c>
      <c r="N25" s="10"/>
      <c r="O25" s="15">
        <v>23</v>
      </c>
      <c r="P25" s="27"/>
      <c r="Q25" s="28"/>
      <c r="R25" s="27"/>
      <c r="S25" s="28"/>
      <c r="T25" s="27"/>
      <c r="U25" s="28"/>
      <c r="V25" s="27"/>
      <c r="W25" s="28"/>
      <c r="X25" s="25">
        <f t="shared" si="34"/>
        <v>0</v>
      </c>
      <c r="Y25" s="26">
        <f t="shared" si="110"/>
        <v>0</v>
      </c>
      <c r="Z25" s="18">
        <f t="shared" si="36"/>
        <v>546.22410000000025</v>
      </c>
      <c r="AA25" s="18"/>
      <c r="AB25" s="43">
        <v>23</v>
      </c>
      <c r="AC25" s="27"/>
      <c r="AD25" s="28"/>
      <c r="AE25" s="27"/>
      <c r="AF25" s="28"/>
      <c r="AG25" s="27"/>
      <c r="AH25" s="28"/>
      <c r="AI25" s="27"/>
      <c r="AJ25" s="28"/>
      <c r="AK25" s="25">
        <f t="shared" si="37"/>
        <v>0</v>
      </c>
      <c r="AL25" s="26">
        <f t="shared" si="111"/>
        <v>0</v>
      </c>
      <c r="AM25" s="18">
        <f t="shared" si="39"/>
        <v>563.22150000000033</v>
      </c>
      <c r="AN25" s="18"/>
      <c r="AO25" s="15">
        <v>23</v>
      </c>
      <c r="AP25" s="29">
        <v>125</v>
      </c>
      <c r="AQ25" s="30">
        <f t="shared" si="272"/>
        <v>0.8224999999999999</v>
      </c>
      <c r="AR25" s="29" t="s">
        <v>18</v>
      </c>
      <c r="AS25" s="30"/>
      <c r="AT25" s="29">
        <v>-52</v>
      </c>
      <c r="AU25" s="30">
        <f t="shared" si="273"/>
        <v>-0.502</v>
      </c>
      <c r="AV25" s="29">
        <v>44</v>
      </c>
      <c r="AW25" s="30">
        <f t="shared" si="274"/>
        <v>0.33400000000000002</v>
      </c>
      <c r="AX25" s="25">
        <f t="shared" si="40"/>
        <v>117</v>
      </c>
      <c r="AY25" s="30">
        <f t="shared" si="112"/>
        <v>0.65449999999999986</v>
      </c>
      <c r="AZ25" s="20">
        <f t="shared" si="42"/>
        <v>565.01160000000004</v>
      </c>
      <c r="BA25" s="18"/>
      <c r="BB25" s="15">
        <v>23</v>
      </c>
      <c r="BC25" s="29" t="s">
        <v>18</v>
      </c>
      <c r="BD25" s="30"/>
      <c r="BE25" s="29">
        <v>92</v>
      </c>
      <c r="BF25" s="30">
        <f t="shared" si="275"/>
        <v>0.6048</v>
      </c>
      <c r="BG25" s="29">
        <v>93</v>
      </c>
      <c r="BH25" s="30">
        <f t="shared" ref="BH25:BH26" si="280">BG25*0.0085-0.06</f>
        <v>0.73050000000000015</v>
      </c>
      <c r="BI25" s="29">
        <v>60</v>
      </c>
      <c r="BJ25" s="30">
        <f t="shared" si="253"/>
        <v>0.47000000000000003</v>
      </c>
      <c r="BK25" s="25">
        <f t="shared" si="199"/>
        <v>245</v>
      </c>
      <c r="BL25" s="26">
        <f t="shared" si="45"/>
        <v>1.8053000000000001</v>
      </c>
      <c r="BM25" s="20">
        <f t="shared" si="46"/>
        <v>564.8017000000001</v>
      </c>
      <c r="BN25" s="18"/>
      <c r="BO25" s="15">
        <v>23</v>
      </c>
      <c r="BP25" s="27"/>
      <c r="BQ25" s="28"/>
      <c r="BR25" s="27"/>
      <c r="BS25" s="28"/>
      <c r="BT25" s="27"/>
      <c r="BU25" s="28"/>
      <c r="BV25" s="27"/>
      <c r="BW25" s="28"/>
      <c r="BX25" s="34">
        <f t="shared" si="14"/>
        <v>0</v>
      </c>
      <c r="BY25" s="35">
        <f t="shared" si="15"/>
        <v>0</v>
      </c>
      <c r="BZ25" s="20">
        <f t="shared" si="47"/>
        <v>568.65800000000024</v>
      </c>
      <c r="CA25" s="36"/>
      <c r="CB25" s="15">
        <v>23</v>
      </c>
      <c r="CC25" s="29" t="s">
        <v>18</v>
      </c>
      <c r="CD25" s="30"/>
      <c r="CE25" s="29">
        <v>-29</v>
      </c>
      <c r="CF25" s="30">
        <f t="shared" si="277"/>
        <v>-0.2301</v>
      </c>
      <c r="CG25" s="29" t="s">
        <v>18</v>
      </c>
      <c r="CH25" s="30"/>
      <c r="CI25" s="29" t="s">
        <v>18</v>
      </c>
      <c r="CJ25" s="30"/>
      <c r="CK25" s="34">
        <f t="shared" si="20"/>
        <v>-29</v>
      </c>
      <c r="CL25" s="35">
        <f t="shared" si="21"/>
        <v>-0.2301</v>
      </c>
      <c r="CM25" s="20">
        <f t="shared" si="48"/>
        <v>567.52790000000039</v>
      </c>
      <c r="CN25" s="20"/>
      <c r="CO25" s="15">
        <v>23</v>
      </c>
      <c r="CP25" s="29">
        <v>30</v>
      </c>
      <c r="CQ25" s="30">
        <f t="shared" si="264"/>
        <v>0.16699999999999998</v>
      </c>
      <c r="CR25" s="29">
        <v>-66</v>
      </c>
      <c r="CS25" s="30">
        <f t="shared" ref="CS25" si="281">CR25*0.0069-0.03</f>
        <v>-0.48539999999999994</v>
      </c>
      <c r="CT25" s="29" t="s">
        <v>18</v>
      </c>
      <c r="CU25" s="30"/>
      <c r="CV25" s="29">
        <v>815</v>
      </c>
      <c r="CW25" s="30">
        <f t="shared" ref="CW25" si="282">CV25*0.0085-0.04</f>
        <v>6.8875000000000002</v>
      </c>
      <c r="CX25" s="101">
        <f t="shared" si="26"/>
        <v>779</v>
      </c>
      <c r="CY25" s="102">
        <f t="shared" si="27"/>
        <v>6.5691000000000006</v>
      </c>
      <c r="CZ25" s="20">
        <f t="shared" si="49"/>
        <v>573.97600000000034</v>
      </c>
      <c r="DA25" s="36"/>
      <c r="DB25" s="15">
        <v>23</v>
      </c>
      <c r="DC25" s="29" t="s">
        <v>19</v>
      </c>
      <c r="DD25" s="30"/>
      <c r="DE25" s="29" t="s">
        <v>18</v>
      </c>
      <c r="DF25" s="30"/>
      <c r="DG25" s="29" t="s">
        <v>18</v>
      </c>
      <c r="DH25" s="30"/>
      <c r="DI25" s="29" t="s">
        <v>18</v>
      </c>
      <c r="DJ25" s="30"/>
      <c r="DK25" s="34">
        <f t="shared" si="51"/>
        <v>0</v>
      </c>
      <c r="DL25" s="35">
        <f t="shared" si="52"/>
        <v>0</v>
      </c>
      <c r="DM25" s="20">
        <f t="shared" si="53"/>
        <v>581.85130000000026</v>
      </c>
      <c r="DN25" s="18"/>
      <c r="DO25" s="15">
        <v>23</v>
      </c>
      <c r="DP25" s="29">
        <v>93</v>
      </c>
      <c r="DQ25" s="30">
        <f t="shared" si="267"/>
        <v>0.55520000000000003</v>
      </c>
      <c r="DR25" s="29" t="s">
        <v>18</v>
      </c>
      <c r="DS25" s="30"/>
      <c r="DT25" s="29" t="s">
        <v>18</v>
      </c>
      <c r="DU25" s="30"/>
      <c r="DV25" s="29">
        <v>53</v>
      </c>
      <c r="DW25" s="30">
        <f t="shared" ref="DW25" si="283">DV25*0.0085-0.04</f>
        <v>0.41050000000000003</v>
      </c>
      <c r="DX25" s="34">
        <f t="shared" si="55"/>
        <v>146</v>
      </c>
      <c r="DY25" s="35">
        <f t="shared" si="56"/>
        <v>0.9657</v>
      </c>
      <c r="DZ25" s="20">
        <f t="shared" si="57"/>
        <v>596.89560000000017</v>
      </c>
      <c r="EA25" s="18"/>
      <c r="EB25" s="43">
        <v>23</v>
      </c>
      <c r="EC25" s="27"/>
      <c r="ED25" s="28"/>
      <c r="EE25" s="27"/>
      <c r="EF25" s="28"/>
      <c r="EG25" s="27"/>
      <c r="EH25" s="28"/>
      <c r="EI25" s="27"/>
      <c r="EJ25" s="28"/>
      <c r="EK25" s="34">
        <f t="shared" si="58"/>
        <v>0</v>
      </c>
      <c r="EL25" s="35">
        <f t="shared" si="59"/>
        <v>0</v>
      </c>
      <c r="EM25" s="20">
        <f t="shared" si="60"/>
        <v>605.91650000000027</v>
      </c>
      <c r="EN25" s="18"/>
      <c r="EO25" s="15">
        <v>23</v>
      </c>
      <c r="EP25" s="29">
        <v>-56</v>
      </c>
      <c r="EQ25" s="30">
        <f t="shared" ref="EQ25:EQ26" si="284">EP25*0.0069-0.04</f>
        <v>-0.42639999999999995</v>
      </c>
      <c r="ER25" s="29" t="s">
        <v>18</v>
      </c>
      <c r="ES25" s="30"/>
      <c r="ET25" s="29" t="s">
        <v>18</v>
      </c>
      <c r="EU25" s="30"/>
      <c r="EV25" s="29" t="s">
        <v>18</v>
      </c>
      <c r="EW25" s="30"/>
      <c r="EX25" s="34">
        <f t="shared" si="64"/>
        <v>-56</v>
      </c>
      <c r="EY25" s="35">
        <f t="shared" si="65"/>
        <v>-0.42639999999999995</v>
      </c>
      <c r="EZ25" s="20">
        <f t="shared" si="66"/>
        <v>610.44100000000037</v>
      </c>
    </row>
    <row r="26" spans="1:156" x14ac:dyDescent="0.3">
      <c r="A26" s="100"/>
      <c r="B26" s="15">
        <v>24</v>
      </c>
      <c r="C26" s="29">
        <v>-107</v>
      </c>
      <c r="D26" s="30">
        <f t="shared" si="258"/>
        <v>-0.77829999999999999</v>
      </c>
      <c r="E26" s="29">
        <v>-185</v>
      </c>
      <c r="F26" s="30">
        <f t="shared" si="279"/>
        <v>-1.3065</v>
      </c>
      <c r="G26" s="29">
        <v>-133</v>
      </c>
      <c r="H26" s="30">
        <f t="shared" si="260"/>
        <v>-1.1905000000000001</v>
      </c>
      <c r="I26" s="29">
        <v>-142</v>
      </c>
      <c r="J26" s="30">
        <f t="shared" si="270"/>
        <v>-1.2470000000000001</v>
      </c>
      <c r="K26" s="25">
        <f t="shared" si="0"/>
        <v>-567</v>
      </c>
      <c r="L26" s="30">
        <f t="shared" si="1"/>
        <v>-4.5223000000000004</v>
      </c>
      <c r="M26" s="18">
        <f t="shared" si="33"/>
        <v>509.70860000000005</v>
      </c>
      <c r="N26" s="10"/>
      <c r="O26" s="15">
        <v>24</v>
      </c>
      <c r="P26" s="27"/>
      <c r="Q26" s="28"/>
      <c r="R26" s="27"/>
      <c r="S26" s="28"/>
      <c r="T26" s="27"/>
      <c r="U26" s="28"/>
      <c r="V26" s="27"/>
      <c r="W26" s="28"/>
      <c r="X26" s="25">
        <f t="shared" si="34"/>
        <v>0</v>
      </c>
      <c r="Y26" s="26">
        <f t="shared" si="110"/>
        <v>0</v>
      </c>
      <c r="Z26" s="18">
        <f t="shared" si="36"/>
        <v>546.22410000000025</v>
      </c>
      <c r="AA26" s="18"/>
      <c r="AB26" s="43">
        <v>24</v>
      </c>
      <c r="AC26" s="27"/>
      <c r="AD26" s="28"/>
      <c r="AE26" s="27"/>
      <c r="AF26" s="28"/>
      <c r="AG26" s="27"/>
      <c r="AH26" s="28"/>
      <c r="AI26" s="27"/>
      <c r="AJ26" s="28"/>
      <c r="AK26" s="25">
        <f t="shared" si="37"/>
        <v>0</v>
      </c>
      <c r="AL26" s="26">
        <f t="shared" si="111"/>
        <v>0</v>
      </c>
      <c r="AM26" s="18">
        <f t="shared" si="39"/>
        <v>563.22150000000033</v>
      </c>
      <c r="AN26" s="18"/>
      <c r="AO26" s="15">
        <v>24</v>
      </c>
      <c r="AP26" s="29" t="s">
        <v>18</v>
      </c>
      <c r="AQ26" s="30"/>
      <c r="AR26" s="29">
        <v>118</v>
      </c>
      <c r="AS26" s="30">
        <f t="shared" ref="AS26:AS28" si="285">AR26*0.0069-0.03</f>
        <v>0.78420000000000001</v>
      </c>
      <c r="AT26" s="29" t="s">
        <v>18</v>
      </c>
      <c r="AU26" s="30"/>
      <c r="AV26" s="29" t="s">
        <v>18</v>
      </c>
      <c r="AW26" s="30"/>
      <c r="AX26" s="25">
        <f t="shared" si="40"/>
        <v>118</v>
      </c>
      <c r="AY26" s="30">
        <f t="shared" si="112"/>
        <v>0.78420000000000001</v>
      </c>
      <c r="AZ26" s="20">
        <f t="shared" si="42"/>
        <v>565.7958000000001</v>
      </c>
      <c r="BA26" s="18"/>
      <c r="BB26" s="15">
        <v>24</v>
      </c>
      <c r="BC26" s="29" t="s">
        <v>18</v>
      </c>
      <c r="BD26" s="30"/>
      <c r="BE26" s="29">
        <v>75</v>
      </c>
      <c r="BF26" s="30">
        <f t="shared" si="275"/>
        <v>0.48749999999999993</v>
      </c>
      <c r="BG26" s="29">
        <v>32</v>
      </c>
      <c r="BH26" s="30">
        <f t="shared" si="280"/>
        <v>0.21200000000000002</v>
      </c>
      <c r="BI26" s="29">
        <v>48</v>
      </c>
      <c r="BJ26" s="30">
        <f t="shared" si="253"/>
        <v>0.36800000000000005</v>
      </c>
      <c r="BK26" s="25">
        <f t="shared" si="199"/>
        <v>155</v>
      </c>
      <c r="BL26" s="26">
        <f t="shared" si="45"/>
        <v>1.0675000000000001</v>
      </c>
      <c r="BM26" s="20">
        <f t="shared" si="46"/>
        <v>565.86920000000009</v>
      </c>
      <c r="BN26" s="18"/>
      <c r="BO26" s="15">
        <v>24</v>
      </c>
      <c r="BP26" s="29" t="s">
        <v>18</v>
      </c>
      <c r="BQ26" s="30"/>
      <c r="BR26" s="29">
        <v>53</v>
      </c>
      <c r="BS26" s="30">
        <f t="shared" ref="BS26:BS27" si="286">BR26*0.0069-0.03</f>
        <v>0.3357</v>
      </c>
      <c r="BT26" s="29" t="s">
        <v>18</v>
      </c>
      <c r="BU26" s="30"/>
      <c r="BV26" s="29" t="s">
        <v>18</v>
      </c>
      <c r="BW26" s="30"/>
      <c r="BX26" s="34">
        <f t="shared" si="14"/>
        <v>53</v>
      </c>
      <c r="BY26" s="35">
        <f t="shared" si="15"/>
        <v>0.3357</v>
      </c>
      <c r="BZ26" s="20">
        <f t="shared" si="47"/>
        <v>568.99370000000022</v>
      </c>
      <c r="CA26" s="36"/>
      <c r="CB26" s="15">
        <v>24</v>
      </c>
      <c r="CC26" s="29" t="s">
        <v>18</v>
      </c>
      <c r="CD26" s="30"/>
      <c r="CE26" s="29" t="s">
        <v>18</v>
      </c>
      <c r="CF26" s="30"/>
      <c r="CG26" s="29" t="s">
        <v>18</v>
      </c>
      <c r="CH26" s="30"/>
      <c r="CI26" s="29">
        <v>96</v>
      </c>
      <c r="CJ26" s="30">
        <f t="shared" ref="CJ26:CJ27" si="287">CI26*0.0085-0.04</f>
        <v>0.77600000000000002</v>
      </c>
      <c r="CK26" s="34">
        <f t="shared" si="20"/>
        <v>96</v>
      </c>
      <c r="CL26" s="35">
        <f t="shared" si="21"/>
        <v>0.77600000000000002</v>
      </c>
      <c r="CM26" s="20">
        <f t="shared" si="48"/>
        <v>568.30390000000034</v>
      </c>
      <c r="CN26" s="20"/>
      <c r="CO26" s="15">
        <v>24</v>
      </c>
      <c r="CP26" s="27"/>
      <c r="CQ26" s="28"/>
      <c r="CR26" s="27"/>
      <c r="CS26" s="28"/>
      <c r="CT26" s="27"/>
      <c r="CU26" s="28"/>
      <c r="CV26" s="27"/>
      <c r="CW26" s="28"/>
      <c r="CX26" s="101">
        <f t="shared" si="26"/>
        <v>0</v>
      </c>
      <c r="CY26" s="102">
        <f t="shared" si="27"/>
        <v>0</v>
      </c>
      <c r="CZ26" s="20">
        <f t="shared" si="49"/>
        <v>573.97600000000034</v>
      </c>
      <c r="DA26" s="36"/>
      <c r="DB26" s="15">
        <v>24</v>
      </c>
      <c r="DC26" s="29">
        <v>-117</v>
      </c>
      <c r="DD26" s="30">
        <f t="shared" ref="DD26" si="288">DC26*0.0069-0.04</f>
        <v>-0.84730000000000005</v>
      </c>
      <c r="DE26" s="29" t="s">
        <v>18</v>
      </c>
      <c r="DF26" s="30"/>
      <c r="DG26" s="29" t="s">
        <v>18</v>
      </c>
      <c r="DH26" s="30"/>
      <c r="DI26" s="29">
        <v>239</v>
      </c>
      <c r="DJ26" s="30">
        <f t="shared" ref="DJ26:DJ29" si="289">DI26*0.0085-0.04</f>
        <v>1.9915000000000003</v>
      </c>
      <c r="DK26" s="34">
        <f t="shared" si="51"/>
        <v>122</v>
      </c>
      <c r="DL26" s="35">
        <f t="shared" si="52"/>
        <v>1.1442000000000001</v>
      </c>
      <c r="DM26" s="20">
        <f t="shared" si="53"/>
        <v>582.99550000000022</v>
      </c>
      <c r="DN26" s="18"/>
      <c r="DO26" s="15">
        <v>24</v>
      </c>
      <c r="DP26" s="29">
        <v>-84</v>
      </c>
      <c r="DQ26" s="30">
        <f t="shared" si="267"/>
        <v>-0.57760000000000011</v>
      </c>
      <c r="DR26" s="29">
        <v>20</v>
      </c>
      <c r="DS26" s="30">
        <f t="shared" ref="DS26:DS27" si="290">DR26*0.0069-0.03</f>
        <v>0.10800000000000001</v>
      </c>
      <c r="DT26" s="29">
        <v>161</v>
      </c>
      <c r="DU26" s="30">
        <f t="shared" ref="DU26" si="291">DT26*0.0085-0.06</f>
        <v>1.3085</v>
      </c>
      <c r="DV26" s="29" t="s">
        <v>18</v>
      </c>
      <c r="DW26" s="30"/>
      <c r="DX26" s="34">
        <f t="shared" si="55"/>
        <v>97</v>
      </c>
      <c r="DY26" s="35">
        <f t="shared" si="56"/>
        <v>0.83889999999999987</v>
      </c>
      <c r="DZ26" s="20">
        <f t="shared" si="57"/>
        <v>597.73450000000014</v>
      </c>
      <c r="EA26" s="18"/>
      <c r="EB26" s="43">
        <v>24</v>
      </c>
      <c r="EC26" s="27"/>
      <c r="ED26" s="28"/>
      <c r="EE26" s="27"/>
      <c r="EF26" s="28"/>
      <c r="EG26" s="27"/>
      <c r="EH26" s="28"/>
      <c r="EI26" s="27"/>
      <c r="EJ26" s="28"/>
      <c r="EK26" s="34">
        <f t="shared" si="58"/>
        <v>0</v>
      </c>
      <c r="EL26" s="35">
        <f t="shared" si="59"/>
        <v>0</v>
      </c>
      <c r="EM26" s="20">
        <f t="shared" si="60"/>
        <v>605.91650000000027</v>
      </c>
      <c r="EN26" s="18"/>
      <c r="EO26" s="15">
        <v>24</v>
      </c>
      <c r="EP26" s="29">
        <v>-63</v>
      </c>
      <c r="EQ26" s="30">
        <f t="shared" si="284"/>
        <v>-0.47469999999999996</v>
      </c>
      <c r="ER26" s="29">
        <v>13</v>
      </c>
      <c r="ES26" s="30">
        <f t="shared" ref="ES26" si="292">ER26*0.0069-0.03</f>
        <v>5.9700000000000003E-2</v>
      </c>
      <c r="ET26" s="29">
        <v>-84</v>
      </c>
      <c r="EU26" s="30">
        <f t="shared" ref="EU26" si="293">ET26*0.0085-0.06</f>
        <v>-0.77400000000000002</v>
      </c>
      <c r="EV26" s="29">
        <v>-7</v>
      </c>
      <c r="EW26" s="30">
        <f t="shared" ref="EW26" si="294">EV26*0.0085-0.04</f>
        <v>-9.9500000000000005E-2</v>
      </c>
      <c r="EX26" s="34">
        <f t="shared" si="64"/>
        <v>-141</v>
      </c>
      <c r="EY26" s="35">
        <f t="shared" si="65"/>
        <v>-1.2885</v>
      </c>
      <c r="EZ26" s="20">
        <f t="shared" si="66"/>
        <v>609.15250000000037</v>
      </c>
    </row>
    <row r="27" spans="1:156" x14ac:dyDescent="0.3">
      <c r="A27" s="100"/>
      <c r="B27" s="15">
        <v>25</v>
      </c>
      <c r="C27" s="29">
        <v>580</v>
      </c>
      <c r="D27" s="30">
        <f t="shared" si="258"/>
        <v>3.9619999999999997</v>
      </c>
      <c r="E27" s="29">
        <v>313</v>
      </c>
      <c r="F27" s="30">
        <f t="shared" si="279"/>
        <v>2.1297000000000001</v>
      </c>
      <c r="G27" s="29">
        <v>487</v>
      </c>
      <c r="H27" s="30">
        <f t="shared" si="260"/>
        <v>4.0795000000000003</v>
      </c>
      <c r="I27" s="29" t="s">
        <v>18</v>
      </c>
      <c r="J27" s="30"/>
      <c r="K27" s="25">
        <f t="shared" si="0"/>
        <v>1380</v>
      </c>
      <c r="L27" s="26">
        <f t="shared" si="1"/>
        <v>10.171199999999999</v>
      </c>
      <c r="M27" s="18">
        <f t="shared" si="33"/>
        <v>519.87980000000005</v>
      </c>
      <c r="N27" s="10"/>
      <c r="O27" s="15">
        <v>25</v>
      </c>
      <c r="P27" s="29">
        <v>171</v>
      </c>
      <c r="Q27" s="30">
        <f t="shared" ref="Q27:Q28" si="295">P27*0.0069-0.04</f>
        <v>1.1398999999999999</v>
      </c>
      <c r="R27" s="29">
        <v>-82</v>
      </c>
      <c r="S27" s="30">
        <f t="shared" ref="S27:S30" si="296">R27*0.0069-0.03</f>
        <v>-0.5958</v>
      </c>
      <c r="T27" s="29" t="s">
        <v>18</v>
      </c>
      <c r="U27" s="30"/>
      <c r="V27" s="29">
        <v>275</v>
      </c>
      <c r="W27" s="30">
        <f t="shared" ref="W27" si="297">V27*0.0085-0.04</f>
        <v>2.2975000000000003</v>
      </c>
      <c r="X27" s="25">
        <f t="shared" si="34"/>
        <v>364</v>
      </c>
      <c r="Y27" s="26">
        <f t="shared" si="110"/>
        <v>2.8416000000000001</v>
      </c>
      <c r="Z27" s="18">
        <f t="shared" si="36"/>
        <v>549.06570000000022</v>
      </c>
      <c r="AA27" s="18"/>
      <c r="AB27" s="43">
        <v>25</v>
      </c>
      <c r="AC27" s="29">
        <v>-133</v>
      </c>
      <c r="AD27" s="30">
        <f t="shared" ref="AD27:AD30" si="298">AC27*0.0069-0.04</f>
        <v>-0.9577</v>
      </c>
      <c r="AE27" s="29">
        <v>-22</v>
      </c>
      <c r="AF27" s="30">
        <f t="shared" ref="AF27:AF30" si="299">AE27*0.0069-0.03</f>
        <v>-0.18179999999999999</v>
      </c>
      <c r="AG27" s="29" t="s">
        <v>18</v>
      </c>
      <c r="AH27" s="30"/>
      <c r="AI27" s="29">
        <v>-75</v>
      </c>
      <c r="AJ27" s="30">
        <f t="shared" ref="AJ27:AJ31" si="300">AI27*0.0085-0.04</f>
        <v>-0.6775000000000001</v>
      </c>
      <c r="AK27" s="25">
        <f t="shared" si="37"/>
        <v>-230</v>
      </c>
      <c r="AL27" s="26">
        <f t="shared" si="111"/>
        <v>-1.8170000000000002</v>
      </c>
      <c r="AM27" s="18">
        <f t="shared" si="39"/>
        <v>561.40450000000033</v>
      </c>
      <c r="AN27" s="18"/>
      <c r="AO27" s="15">
        <v>25</v>
      </c>
      <c r="AP27" s="29" t="s">
        <v>18</v>
      </c>
      <c r="AQ27" s="30"/>
      <c r="AR27" s="29" t="s">
        <v>18</v>
      </c>
      <c r="AS27" s="30"/>
      <c r="AT27" s="29">
        <v>-93</v>
      </c>
      <c r="AU27" s="30">
        <f t="shared" ref="AU27" si="301">AT27*0.0085-0.06</f>
        <v>-0.85050000000000003</v>
      </c>
      <c r="AV27" s="29" t="s">
        <v>18</v>
      </c>
      <c r="AW27" s="30"/>
      <c r="AX27" s="25">
        <f t="shared" si="40"/>
        <v>-93</v>
      </c>
      <c r="AY27" s="30">
        <f t="shared" si="112"/>
        <v>-0.85050000000000003</v>
      </c>
      <c r="AZ27" s="20">
        <f t="shared" si="42"/>
        <v>564.94530000000009</v>
      </c>
      <c r="BA27" s="18"/>
      <c r="BB27" s="15">
        <v>25</v>
      </c>
      <c r="BC27" s="27"/>
      <c r="BD27" s="28"/>
      <c r="BE27" s="27"/>
      <c r="BF27" s="28"/>
      <c r="BG27" s="27"/>
      <c r="BH27" s="28"/>
      <c r="BI27" s="27"/>
      <c r="BJ27" s="28"/>
      <c r="BK27" s="25">
        <f t="shared" si="199"/>
        <v>0</v>
      </c>
      <c r="BL27" s="26">
        <f t="shared" si="45"/>
        <v>0</v>
      </c>
      <c r="BM27" s="20">
        <f t="shared" si="46"/>
        <v>565.86920000000009</v>
      </c>
      <c r="BN27" s="18"/>
      <c r="BO27" s="15">
        <v>25</v>
      </c>
      <c r="BP27" s="29" t="s">
        <v>18</v>
      </c>
      <c r="BQ27" s="30"/>
      <c r="BR27" s="29">
        <v>-53</v>
      </c>
      <c r="BS27" s="30">
        <f t="shared" si="286"/>
        <v>-0.39569999999999994</v>
      </c>
      <c r="BT27" s="29">
        <v>2</v>
      </c>
      <c r="BU27" s="30">
        <f t="shared" ref="BU27:BU29" si="302">BT27*0.0085-0.06</f>
        <v>-4.2999999999999997E-2</v>
      </c>
      <c r="BV27" s="29" t="s">
        <v>18</v>
      </c>
      <c r="BW27" s="30"/>
      <c r="BX27" s="34">
        <f t="shared" si="14"/>
        <v>-51</v>
      </c>
      <c r="BY27" s="35">
        <f t="shared" si="15"/>
        <v>-0.43869999999999992</v>
      </c>
      <c r="BZ27" s="20">
        <f t="shared" si="47"/>
        <v>568.55500000000018</v>
      </c>
      <c r="CA27" s="36"/>
      <c r="CB27" s="15">
        <v>25</v>
      </c>
      <c r="CC27" s="29">
        <v>80</v>
      </c>
      <c r="CD27" s="30">
        <f t="shared" ref="CD27" si="303">CC27*0.0069-0.04</f>
        <v>0.51200000000000001</v>
      </c>
      <c r="CE27" s="29">
        <v>20</v>
      </c>
      <c r="CF27" s="30">
        <f t="shared" ref="CF27:CF28" si="304">CE27*0.0069-0.03</f>
        <v>0.10800000000000001</v>
      </c>
      <c r="CG27" s="29">
        <v>88</v>
      </c>
      <c r="CH27" s="30">
        <f t="shared" ref="CH27:CH28" si="305">CG27*0.0085-0.06</f>
        <v>0.68799999999999994</v>
      </c>
      <c r="CI27" s="29">
        <v>20</v>
      </c>
      <c r="CJ27" s="30">
        <f t="shared" si="287"/>
        <v>0.13</v>
      </c>
      <c r="CK27" s="34">
        <f t="shared" si="20"/>
        <v>208</v>
      </c>
      <c r="CL27" s="35">
        <f t="shared" si="21"/>
        <v>1.4379999999999997</v>
      </c>
      <c r="CM27" s="20">
        <f t="shared" si="48"/>
        <v>569.74190000000033</v>
      </c>
      <c r="CN27" s="20"/>
      <c r="CO27" s="15">
        <v>25</v>
      </c>
      <c r="CP27" s="27"/>
      <c r="CQ27" s="28"/>
      <c r="CR27" s="27"/>
      <c r="CS27" s="28"/>
      <c r="CT27" s="27"/>
      <c r="CU27" s="28"/>
      <c r="CV27" s="27"/>
      <c r="CW27" s="28"/>
      <c r="CX27" s="101">
        <f t="shared" si="26"/>
        <v>0</v>
      </c>
      <c r="CY27" s="102">
        <f t="shared" si="27"/>
        <v>0</v>
      </c>
      <c r="CZ27" s="20">
        <f t="shared" si="49"/>
        <v>573.97600000000034</v>
      </c>
      <c r="DA27" s="36"/>
      <c r="DB27" s="15">
        <v>25</v>
      </c>
      <c r="DC27" s="29" t="s">
        <v>19</v>
      </c>
      <c r="DD27" s="30"/>
      <c r="DE27" s="29" t="s">
        <v>18</v>
      </c>
      <c r="DF27" s="30"/>
      <c r="DG27" s="29">
        <v>-53</v>
      </c>
      <c r="DH27" s="30">
        <f t="shared" ref="DH27" si="306">DG27*0.0085-0.06</f>
        <v>-0.51049999999999995</v>
      </c>
      <c r="DI27" s="29">
        <v>120</v>
      </c>
      <c r="DJ27" s="30">
        <f t="shared" si="289"/>
        <v>0.98</v>
      </c>
      <c r="DK27" s="34">
        <f t="shared" si="51"/>
        <v>67</v>
      </c>
      <c r="DL27" s="35">
        <f t="shared" si="52"/>
        <v>0.46950000000000003</v>
      </c>
      <c r="DM27" s="20">
        <f t="shared" si="53"/>
        <v>583.46500000000026</v>
      </c>
      <c r="DN27" s="18"/>
      <c r="DO27" s="15">
        <v>25</v>
      </c>
      <c r="DP27" s="29" t="s">
        <v>18</v>
      </c>
      <c r="DQ27" s="30"/>
      <c r="DR27" s="29">
        <v>-45</v>
      </c>
      <c r="DS27" s="30">
        <f t="shared" si="290"/>
        <v>-0.34050000000000002</v>
      </c>
      <c r="DT27" s="29" t="s">
        <v>18</v>
      </c>
      <c r="DU27" s="30"/>
      <c r="DV27" s="29">
        <v>53</v>
      </c>
      <c r="DW27" s="30">
        <f t="shared" ref="DW27" si="307">DV27*0.0085-0.04</f>
        <v>0.41050000000000003</v>
      </c>
      <c r="DX27" s="34">
        <f t="shared" si="55"/>
        <v>8</v>
      </c>
      <c r="DY27" s="35">
        <f t="shared" si="56"/>
        <v>7.0000000000000007E-2</v>
      </c>
      <c r="DZ27" s="20">
        <f t="shared" si="57"/>
        <v>597.80450000000019</v>
      </c>
      <c r="EA27" s="18"/>
      <c r="EB27" s="15">
        <v>25</v>
      </c>
      <c r="EC27" s="29">
        <v>-73</v>
      </c>
      <c r="ED27" s="30">
        <f t="shared" ref="ED27:ED30" si="308">EC27*0.0069-0.04</f>
        <v>-0.54370000000000007</v>
      </c>
      <c r="EE27" s="29">
        <v>-17</v>
      </c>
      <c r="EF27" s="30">
        <f t="shared" ref="EF27" si="309">EE27*0.0069-0.03</f>
        <v>-0.14729999999999999</v>
      </c>
      <c r="EG27" s="29">
        <v>74</v>
      </c>
      <c r="EH27" s="30">
        <f t="shared" ref="EH27:EH28" si="310">EG27*0.0085-0.06</f>
        <v>0.56899999999999995</v>
      </c>
      <c r="EI27" s="29" t="s">
        <v>19</v>
      </c>
      <c r="EJ27" s="30"/>
      <c r="EK27" s="34">
        <f t="shared" si="58"/>
        <v>-16</v>
      </c>
      <c r="EL27" s="35">
        <f t="shared" si="59"/>
        <v>-0.12200000000000011</v>
      </c>
      <c r="EM27" s="20">
        <f t="shared" si="60"/>
        <v>605.79450000000031</v>
      </c>
      <c r="EN27" s="18"/>
      <c r="EO27" s="31">
        <v>25</v>
      </c>
      <c r="EP27" s="32"/>
      <c r="EQ27" s="33"/>
      <c r="ER27" s="32"/>
      <c r="ES27" s="33"/>
      <c r="ET27" s="32"/>
      <c r="EU27" s="33"/>
      <c r="EV27" s="32"/>
      <c r="EW27" s="33"/>
      <c r="EX27" s="34">
        <f t="shared" si="64"/>
        <v>0</v>
      </c>
      <c r="EY27" s="35">
        <f t="shared" si="65"/>
        <v>0</v>
      </c>
      <c r="EZ27" s="20">
        <f t="shared" si="66"/>
        <v>609.15250000000037</v>
      </c>
    </row>
    <row r="28" spans="1:156" x14ac:dyDescent="0.3">
      <c r="A28" s="100"/>
      <c r="B28" s="15">
        <v>26</v>
      </c>
      <c r="C28" s="27"/>
      <c r="D28" s="28"/>
      <c r="E28" s="27"/>
      <c r="F28" s="28"/>
      <c r="G28" s="27"/>
      <c r="H28" s="28"/>
      <c r="I28" s="27"/>
      <c r="J28" s="28"/>
      <c r="K28" s="25">
        <f t="shared" si="0"/>
        <v>0</v>
      </c>
      <c r="L28" s="26">
        <f t="shared" si="1"/>
        <v>0</v>
      </c>
      <c r="M28" s="18">
        <f t="shared" si="33"/>
        <v>519.87980000000005</v>
      </c>
      <c r="N28" s="10"/>
      <c r="O28" s="15">
        <v>26</v>
      </c>
      <c r="P28" s="29">
        <v>90</v>
      </c>
      <c r="Q28" s="30">
        <f t="shared" si="295"/>
        <v>0.58099999999999996</v>
      </c>
      <c r="R28" s="29">
        <v>184</v>
      </c>
      <c r="S28" s="30">
        <f t="shared" si="296"/>
        <v>1.2396</v>
      </c>
      <c r="T28" s="29">
        <v>46</v>
      </c>
      <c r="U28" s="30">
        <f t="shared" ref="U28:U30" si="311">T28*0.0085-0.06</f>
        <v>0.33100000000000002</v>
      </c>
      <c r="V28" s="29" t="s">
        <v>18</v>
      </c>
      <c r="W28" s="30"/>
      <c r="X28" s="25">
        <f t="shared" si="34"/>
        <v>320</v>
      </c>
      <c r="Y28" s="26">
        <f t="shared" si="110"/>
        <v>2.1516000000000002</v>
      </c>
      <c r="Z28" s="18">
        <f t="shared" si="36"/>
        <v>551.21730000000025</v>
      </c>
      <c r="AA28" s="18"/>
      <c r="AB28" s="43">
        <v>26</v>
      </c>
      <c r="AC28" s="29">
        <v>-198</v>
      </c>
      <c r="AD28" s="30">
        <f t="shared" si="298"/>
        <v>-1.4062000000000001</v>
      </c>
      <c r="AE28" s="29">
        <v>55</v>
      </c>
      <c r="AF28" s="30">
        <f t="shared" si="299"/>
        <v>0.34950000000000003</v>
      </c>
      <c r="AG28" s="29" t="s">
        <v>18</v>
      </c>
      <c r="AH28" s="30"/>
      <c r="AI28" s="29">
        <v>40</v>
      </c>
      <c r="AJ28" s="30">
        <f t="shared" si="300"/>
        <v>0.30000000000000004</v>
      </c>
      <c r="AK28" s="25">
        <f t="shared" si="37"/>
        <v>-103</v>
      </c>
      <c r="AL28" s="26">
        <f t="shared" si="111"/>
        <v>-0.75670000000000015</v>
      </c>
      <c r="AM28" s="18">
        <f t="shared" si="39"/>
        <v>560.6478000000003</v>
      </c>
      <c r="AN28" s="18"/>
      <c r="AO28" s="15">
        <v>26</v>
      </c>
      <c r="AP28" s="29" t="s">
        <v>18</v>
      </c>
      <c r="AQ28" s="30"/>
      <c r="AR28" s="29">
        <v>-120</v>
      </c>
      <c r="AS28" s="30">
        <f t="shared" si="285"/>
        <v>-0.85799999999999998</v>
      </c>
      <c r="AT28" s="29" t="s">
        <v>18</v>
      </c>
      <c r="AU28" s="30"/>
      <c r="AV28" s="29" t="s">
        <v>18</v>
      </c>
      <c r="AW28" s="30"/>
      <c r="AX28" s="25">
        <f t="shared" si="40"/>
        <v>-120</v>
      </c>
      <c r="AY28" s="30">
        <f t="shared" si="112"/>
        <v>-0.85799999999999998</v>
      </c>
      <c r="AZ28" s="20">
        <f t="shared" si="42"/>
        <v>564.08730000000014</v>
      </c>
      <c r="BA28" s="18"/>
      <c r="BB28" s="15">
        <v>26</v>
      </c>
      <c r="BC28" s="27"/>
      <c r="BD28" s="28"/>
      <c r="BE28" s="27"/>
      <c r="BF28" s="28"/>
      <c r="BG28" s="27"/>
      <c r="BH28" s="28"/>
      <c r="BI28" s="27"/>
      <c r="BJ28" s="28"/>
      <c r="BK28" s="25">
        <f t="shared" si="199"/>
        <v>0</v>
      </c>
      <c r="BL28" s="26">
        <f t="shared" si="45"/>
        <v>0</v>
      </c>
      <c r="BM28" s="20">
        <f t="shared" si="46"/>
        <v>565.86920000000009</v>
      </c>
      <c r="BN28" s="18"/>
      <c r="BO28" s="15">
        <v>26</v>
      </c>
      <c r="BP28" s="29">
        <v>241</v>
      </c>
      <c r="BQ28" s="30">
        <f t="shared" ref="BQ28:BQ30" si="312">BP28*0.0069-0.04</f>
        <v>1.6229</v>
      </c>
      <c r="BR28" s="29" t="s">
        <v>18</v>
      </c>
      <c r="BS28" s="30"/>
      <c r="BT28" s="29">
        <v>-93</v>
      </c>
      <c r="BU28" s="30">
        <f t="shared" si="302"/>
        <v>-0.85050000000000003</v>
      </c>
      <c r="BV28" s="29" t="s">
        <v>18</v>
      </c>
      <c r="BW28" s="30"/>
      <c r="BX28" s="34">
        <f t="shared" si="14"/>
        <v>148</v>
      </c>
      <c r="BY28" s="35">
        <f t="shared" si="15"/>
        <v>0.77239999999999998</v>
      </c>
      <c r="BZ28" s="20">
        <f t="shared" si="47"/>
        <v>569.32740000000013</v>
      </c>
      <c r="CA28" s="36"/>
      <c r="CB28" s="15">
        <v>26</v>
      </c>
      <c r="CC28" s="29" t="s">
        <v>18</v>
      </c>
      <c r="CD28" s="30"/>
      <c r="CE28" s="29">
        <v>4</v>
      </c>
      <c r="CF28" s="30">
        <f t="shared" si="304"/>
        <v>-2.3999999999999994E-3</v>
      </c>
      <c r="CG28" s="29">
        <v>62</v>
      </c>
      <c r="CH28" s="30">
        <f t="shared" si="305"/>
        <v>0.46700000000000003</v>
      </c>
      <c r="CI28" s="29" t="s">
        <v>18</v>
      </c>
      <c r="CJ28" s="30"/>
      <c r="CK28" s="34">
        <f t="shared" si="20"/>
        <v>66</v>
      </c>
      <c r="CL28" s="35">
        <f t="shared" si="21"/>
        <v>0.46460000000000001</v>
      </c>
      <c r="CM28" s="20">
        <f t="shared" si="48"/>
        <v>570.20650000000035</v>
      </c>
      <c r="CN28" s="20"/>
      <c r="CO28" s="15">
        <v>26</v>
      </c>
      <c r="CP28" s="29" t="s">
        <v>18</v>
      </c>
      <c r="CQ28" s="30"/>
      <c r="CR28" s="29">
        <v>99</v>
      </c>
      <c r="CS28" s="30">
        <f t="shared" ref="CS28" si="313">CR28*0.0069-0.03</f>
        <v>0.65310000000000001</v>
      </c>
      <c r="CT28" s="29" t="s">
        <v>18</v>
      </c>
      <c r="CU28" s="30"/>
      <c r="CV28" s="29" t="s">
        <v>18</v>
      </c>
      <c r="CW28" s="30"/>
      <c r="CX28" s="101">
        <f t="shared" si="26"/>
        <v>99</v>
      </c>
      <c r="CY28" s="102">
        <f t="shared" si="27"/>
        <v>0.65310000000000001</v>
      </c>
      <c r="CZ28" s="20">
        <f t="shared" si="49"/>
        <v>574.62910000000034</v>
      </c>
      <c r="DA28" s="36"/>
      <c r="DB28" s="15">
        <v>26</v>
      </c>
      <c r="DC28" s="29">
        <v>77</v>
      </c>
      <c r="DD28" s="30">
        <f t="shared" ref="DD28:DD29" si="314">DC28*0.0069-0.04</f>
        <v>0.49130000000000001</v>
      </c>
      <c r="DE28" s="29" t="s">
        <v>18</v>
      </c>
      <c r="DF28" s="30"/>
      <c r="DG28" s="29" t="s">
        <v>18</v>
      </c>
      <c r="DH28" s="30"/>
      <c r="DI28" s="29">
        <v>40</v>
      </c>
      <c r="DJ28" s="30">
        <f t="shared" si="289"/>
        <v>0.30000000000000004</v>
      </c>
      <c r="DK28" s="34">
        <f t="shared" si="51"/>
        <v>117</v>
      </c>
      <c r="DL28" s="35">
        <f t="shared" si="52"/>
        <v>0.79130000000000011</v>
      </c>
      <c r="DM28" s="20">
        <f t="shared" si="53"/>
        <v>584.25630000000024</v>
      </c>
      <c r="DN28" s="18"/>
      <c r="DO28" s="15">
        <v>26</v>
      </c>
      <c r="DP28" s="27"/>
      <c r="DQ28" s="28"/>
      <c r="DR28" s="27"/>
      <c r="DS28" s="28"/>
      <c r="DT28" s="27"/>
      <c r="DU28" s="28"/>
      <c r="DV28" s="27"/>
      <c r="DW28" s="28"/>
      <c r="DX28" s="34">
        <f t="shared" si="55"/>
        <v>0</v>
      </c>
      <c r="DY28" s="35">
        <f t="shared" si="56"/>
        <v>0</v>
      </c>
      <c r="DZ28" s="20">
        <f t="shared" si="57"/>
        <v>597.80450000000019</v>
      </c>
      <c r="EA28" s="18"/>
      <c r="EB28" s="15">
        <v>26</v>
      </c>
      <c r="EC28" s="29">
        <v>169</v>
      </c>
      <c r="ED28" s="30">
        <f t="shared" si="308"/>
        <v>1.1260999999999999</v>
      </c>
      <c r="EE28" s="29" t="s">
        <v>18</v>
      </c>
      <c r="EF28" s="30"/>
      <c r="EG28" s="29">
        <v>-119</v>
      </c>
      <c r="EH28" s="30">
        <f t="shared" si="310"/>
        <v>-1.0715000000000001</v>
      </c>
      <c r="EI28" s="29" t="s">
        <v>19</v>
      </c>
      <c r="EJ28" s="30"/>
      <c r="EK28" s="34">
        <f t="shared" si="58"/>
        <v>50</v>
      </c>
      <c r="EL28" s="35">
        <f t="shared" si="59"/>
        <v>5.459999999999976E-2</v>
      </c>
      <c r="EM28" s="20">
        <f t="shared" si="60"/>
        <v>605.84910000000036</v>
      </c>
      <c r="EN28" s="18"/>
      <c r="EO28" s="15">
        <v>26</v>
      </c>
      <c r="EP28" s="29">
        <v>179</v>
      </c>
      <c r="EQ28" s="30">
        <f t="shared" ref="EQ28:EQ29" si="315">EP28*0.0069-0.04</f>
        <v>1.1951000000000001</v>
      </c>
      <c r="ER28" s="29">
        <v>21</v>
      </c>
      <c r="ES28" s="30">
        <f t="shared" ref="ES28:ES29" si="316">ER28*0.0069-0.03</f>
        <v>0.1149</v>
      </c>
      <c r="ET28" s="29">
        <v>12</v>
      </c>
      <c r="EU28" s="30">
        <f t="shared" ref="EU28:EU29" si="317">ET28*0.0085-0.06</f>
        <v>4.200000000000001E-2</v>
      </c>
      <c r="EV28" s="29">
        <v>-30</v>
      </c>
      <c r="EW28" s="30">
        <f t="shared" ref="EW28:EW29" si="318">EV28*0.0085-0.04</f>
        <v>-0.29499999999999998</v>
      </c>
      <c r="EX28" s="34">
        <f t="shared" si="64"/>
        <v>182</v>
      </c>
      <c r="EY28" s="35">
        <f t="shared" si="65"/>
        <v>1.0570000000000002</v>
      </c>
      <c r="EZ28" s="20">
        <f t="shared" si="66"/>
        <v>610.20950000000039</v>
      </c>
    </row>
    <row r="29" spans="1:156" x14ac:dyDescent="0.3">
      <c r="A29" s="100"/>
      <c r="B29" s="15">
        <v>27</v>
      </c>
      <c r="C29" s="27"/>
      <c r="D29" s="28"/>
      <c r="E29" s="27"/>
      <c r="F29" s="28"/>
      <c r="G29" s="27"/>
      <c r="H29" s="28"/>
      <c r="I29" s="27"/>
      <c r="J29" s="28"/>
      <c r="K29" s="25">
        <f t="shared" si="0"/>
        <v>0</v>
      </c>
      <c r="L29" s="26">
        <f t="shared" si="1"/>
        <v>0</v>
      </c>
      <c r="M29" s="18">
        <f t="shared" si="33"/>
        <v>519.87980000000005</v>
      </c>
      <c r="N29" s="10"/>
      <c r="O29" s="15">
        <v>27</v>
      </c>
      <c r="P29" s="29" t="s">
        <v>18</v>
      </c>
      <c r="Q29" s="30"/>
      <c r="R29" s="29">
        <v>118</v>
      </c>
      <c r="S29" s="30">
        <f t="shared" si="296"/>
        <v>0.78420000000000001</v>
      </c>
      <c r="T29" s="29">
        <v>-227</v>
      </c>
      <c r="U29" s="30">
        <f t="shared" si="311"/>
        <v>-1.9895000000000003</v>
      </c>
      <c r="V29" s="29">
        <v>50</v>
      </c>
      <c r="W29" s="30">
        <f t="shared" ref="W29:W30" si="319">V29*0.0085-0.04</f>
        <v>0.38500000000000006</v>
      </c>
      <c r="X29" s="25">
        <f t="shared" si="34"/>
        <v>-59</v>
      </c>
      <c r="Y29" s="26">
        <f t="shared" si="110"/>
        <v>-0.82030000000000025</v>
      </c>
      <c r="Z29" s="18">
        <f t="shared" si="36"/>
        <v>550.39700000000028</v>
      </c>
      <c r="AA29" s="18"/>
      <c r="AB29" s="43">
        <v>27</v>
      </c>
      <c r="AC29" s="29">
        <v>-93</v>
      </c>
      <c r="AD29" s="30">
        <f t="shared" si="298"/>
        <v>-0.68169999999999997</v>
      </c>
      <c r="AE29" s="29">
        <v>54</v>
      </c>
      <c r="AF29" s="30">
        <f t="shared" si="299"/>
        <v>0.34260000000000002</v>
      </c>
      <c r="AG29" s="29" t="s">
        <v>18</v>
      </c>
      <c r="AH29" s="30"/>
      <c r="AI29" s="29">
        <v>-97</v>
      </c>
      <c r="AJ29" s="30">
        <f t="shared" si="300"/>
        <v>-0.86450000000000005</v>
      </c>
      <c r="AK29" s="25">
        <f t="shared" si="37"/>
        <v>-136</v>
      </c>
      <c r="AL29" s="26">
        <f t="shared" si="111"/>
        <v>-1.2036</v>
      </c>
      <c r="AM29" s="18">
        <f t="shared" si="39"/>
        <v>559.44420000000025</v>
      </c>
      <c r="AN29" s="18"/>
      <c r="AO29" s="15">
        <v>27</v>
      </c>
      <c r="AP29" s="27"/>
      <c r="AQ29" s="28"/>
      <c r="AR29" s="27"/>
      <c r="AS29" s="28"/>
      <c r="AT29" s="27"/>
      <c r="AU29" s="28"/>
      <c r="AV29" s="27"/>
      <c r="AW29" s="28"/>
      <c r="AX29" s="25">
        <f t="shared" si="40"/>
        <v>0</v>
      </c>
      <c r="AY29" s="30">
        <f t="shared" si="112"/>
        <v>0</v>
      </c>
      <c r="AZ29" s="20">
        <f t="shared" si="42"/>
        <v>564.08730000000014</v>
      </c>
      <c r="BA29" s="18"/>
      <c r="BB29" s="15">
        <v>27</v>
      </c>
      <c r="BC29" s="29" t="s">
        <v>18</v>
      </c>
      <c r="BD29" s="30"/>
      <c r="BE29" s="29">
        <v>25</v>
      </c>
      <c r="BF29" s="30">
        <f t="shared" ref="BF29:BF32" si="320">BE29*0.0069-0.03</f>
        <v>0.14249999999999999</v>
      </c>
      <c r="BG29" s="29" t="s">
        <v>18</v>
      </c>
      <c r="BH29" s="30"/>
      <c r="BI29" s="29" t="s">
        <v>18</v>
      </c>
      <c r="BJ29" s="30"/>
      <c r="BK29" s="25">
        <f t="shared" si="199"/>
        <v>25</v>
      </c>
      <c r="BL29" s="26">
        <f t="shared" si="45"/>
        <v>0.14249999999999999</v>
      </c>
      <c r="BM29" s="20">
        <f t="shared" si="46"/>
        <v>566.01170000000013</v>
      </c>
      <c r="BN29" s="18"/>
      <c r="BO29" s="15">
        <v>27</v>
      </c>
      <c r="BP29" s="29">
        <v>50</v>
      </c>
      <c r="BQ29" s="30">
        <f t="shared" si="312"/>
        <v>0.30499999999999999</v>
      </c>
      <c r="BR29" s="29">
        <v>-43</v>
      </c>
      <c r="BS29" s="30">
        <f t="shared" ref="BS29:BS30" si="321">BR29*0.0069-0.03</f>
        <v>-0.32669999999999999</v>
      </c>
      <c r="BT29" s="29">
        <v>-88</v>
      </c>
      <c r="BU29" s="30">
        <f t="shared" si="302"/>
        <v>-0.80800000000000005</v>
      </c>
      <c r="BV29" s="29">
        <v>11</v>
      </c>
      <c r="BW29" s="30">
        <f t="shared" ref="BW29:BW30" si="322">BV29*0.0085-0.04</f>
        <v>5.3499999999999999E-2</v>
      </c>
      <c r="BX29" s="34">
        <f t="shared" si="14"/>
        <v>-70</v>
      </c>
      <c r="BY29" s="35">
        <f t="shared" si="15"/>
        <v>-0.77620000000000011</v>
      </c>
      <c r="BZ29" s="20">
        <f t="shared" si="47"/>
        <v>568.55120000000011</v>
      </c>
      <c r="CA29" s="36"/>
      <c r="CB29" s="15">
        <v>27</v>
      </c>
      <c r="CC29" s="27"/>
      <c r="CD29" s="28"/>
      <c r="CE29" s="27"/>
      <c r="CF29" s="28"/>
      <c r="CG29" s="27"/>
      <c r="CH29" s="28"/>
      <c r="CI29" s="27"/>
      <c r="CJ29" s="28"/>
      <c r="CK29" s="34">
        <f t="shared" si="20"/>
        <v>0</v>
      </c>
      <c r="CL29" s="35">
        <f t="shared" si="21"/>
        <v>0</v>
      </c>
      <c r="CM29" s="20">
        <f t="shared" si="48"/>
        <v>570.20650000000035</v>
      </c>
      <c r="CN29" s="20"/>
      <c r="CO29" s="15">
        <v>27</v>
      </c>
      <c r="CP29" s="29" t="s">
        <v>18</v>
      </c>
      <c r="CQ29" s="30"/>
      <c r="CR29" s="29" t="s">
        <v>18</v>
      </c>
      <c r="CS29" s="30"/>
      <c r="CT29" s="29" t="s">
        <v>18</v>
      </c>
      <c r="CU29" s="30"/>
      <c r="CV29" s="29">
        <v>-59</v>
      </c>
      <c r="CW29" s="30">
        <f t="shared" ref="CW29:CW31" si="323">CV29*0.0085-0.04</f>
        <v>-0.54150000000000009</v>
      </c>
      <c r="CX29" s="101">
        <f t="shared" si="26"/>
        <v>-59</v>
      </c>
      <c r="CY29" s="102">
        <f t="shared" si="27"/>
        <v>-0.54150000000000009</v>
      </c>
      <c r="CZ29" s="20">
        <f t="shared" si="49"/>
        <v>574.08760000000029</v>
      </c>
      <c r="DA29" s="36"/>
      <c r="DB29" s="15">
        <v>27</v>
      </c>
      <c r="DC29" s="29">
        <v>9</v>
      </c>
      <c r="DD29" s="30">
        <f t="shared" si="314"/>
        <v>2.2100000000000002E-2</v>
      </c>
      <c r="DE29" s="29">
        <v>-67</v>
      </c>
      <c r="DF29" s="30">
        <f t="shared" ref="DF29" si="324">DE29*0.0069-0.03</f>
        <v>-0.49229999999999996</v>
      </c>
      <c r="DG29" s="29" t="s">
        <v>18</v>
      </c>
      <c r="DH29" s="30"/>
      <c r="DI29" s="29">
        <v>-130</v>
      </c>
      <c r="DJ29" s="30">
        <f t="shared" si="289"/>
        <v>-1.145</v>
      </c>
      <c r="DK29" s="34">
        <f t="shared" si="51"/>
        <v>-188</v>
      </c>
      <c r="DL29" s="35">
        <f t="shared" si="52"/>
        <v>-1.6152</v>
      </c>
      <c r="DM29" s="20">
        <f t="shared" si="53"/>
        <v>582.64110000000028</v>
      </c>
      <c r="DN29" s="18"/>
      <c r="DO29" s="15">
        <v>27</v>
      </c>
      <c r="DP29" s="27"/>
      <c r="DQ29" s="28"/>
      <c r="DR29" s="27"/>
      <c r="DS29" s="28"/>
      <c r="DT29" s="27"/>
      <c r="DU29" s="28"/>
      <c r="DV29" s="27"/>
      <c r="DW29" s="28"/>
      <c r="DX29" s="34">
        <f t="shared" si="55"/>
        <v>0</v>
      </c>
      <c r="DY29" s="35">
        <f t="shared" si="56"/>
        <v>0</v>
      </c>
      <c r="DZ29" s="20">
        <f t="shared" si="57"/>
        <v>597.80450000000019</v>
      </c>
      <c r="EA29" s="18"/>
      <c r="EB29" s="15">
        <v>27</v>
      </c>
      <c r="EC29" s="29">
        <v>14</v>
      </c>
      <c r="ED29" s="30">
        <f t="shared" si="308"/>
        <v>5.6599999999999991E-2</v>
      </c>
      <c r="EE29" s="29" t="s">
        <v>18</v>
      </c>
      <c r="EF29" s="30"/>
      <c r="EG29" s="29" t="s">
        <v>18</v>
      </c>
      <c r="EH29" s="30"/>
      <c r="EI29" s="29">
        <v>-73</v>
      </c>
      <c r="EJ29" s="30">
        <f t="shared" ref="EJ29" si="325">EI29*0.0085-0.04</f>
        <v>-0.66050000000000009</v>
      </c>
      <c r="EK29" s="34">
        <f t="shared" si="58"/>
        <v>-59</v>
      </c>
      <c r="EL29" s="35">
        <f t="shared" si="59"/>
        <v>-0.6039000000000001</v>
      </c>
      <c r="EM29" s="20">
        <f t="shared" si="60"/>
        <v>605.24520000000041</v>
      </c>
      <c r="EN29" s="18"/>
      <c r="EO29" s="15">
        <v>27</v>
      </c>
      <c r="EP29" s="29">
        <v>29</v>
      </c>
      <c r="EQ29" s="30">
        <f t="shared" si="315"/>
        <v>0.16009999999999999</v>
      </c>
      <c r="ER29" s="29">
        <v>-84</v>
      </c>
      <c r="ES29" s="30">
        <f t="shared" si="316"/>
        <v>-0.60960000000000003</v>
      </c>
      <c r="ET29" s="29">
        <v>-135</v>
      </c>
      <c r="EU29" s="30">
        <f t="shared" si="317"/>
        <v>-1.2075000000000002</v>
      </c>
      <c r="EV29" s="29">
        <v>-91</v>
      </c>
      <c r="EW29" s="30">
        <f t="shared" si="318"/>
        <v>-0.81350000000000011</v>
      </c>
      <c r="EX29" s="34">
        <f t="shared" si="64"/>
        <v>-281</v>
      </c>
      <c r="EY29" s="35">
        <f t="shared" si="65"/>
        <v>-2.4705000000000004</v>
      </c>
      <c r="EZ29" s="20">
        <f t="shared" si="66"/>
        <v>607.73900000000037</v>
      </c>
    </row>
    <row r="30" spans="1:156" x14ac:dyDescent="0.3">
      <c r="A30" s="100"/>
      <c r="B30" s="15">
        <v>28</v>
      </c>
      <c r="C30" s="29">
        <v>237</v>
      </c>
      <c r="D30" s="30">
        <f t="shared" ref="D30" si="326">C30*0.0069-0.04</f>
        <v>1.5952999999999999</v>
      </c>
      <c r="E30" s="29">
        <v>-30</v>
      </c>
      <c r="F30" s="30">
        <f t="shared" ref="F30:F31" si="327">E30*0.0069-0.03</f>
        <v>-0.23699999999999999</v>
      </c>
      <c r="G30" s="29">
        <v>-300</v>
      </c>
      <c r="H30" s="30">
        <f t="shared" ref="H30:H33" si="328">G30*0.0085-0.06</f>
        <v>-2.6100000000000003</v>
      </c>
      <c r="I30" s="29">
        <v>-25</v>
      </c>
      <c r="J30" s="30">
        <f t="shared" ref="J30:J33" si="329">I30*0.0085-0.04</f>
        <v>-0.2525</v>
      </c>
      <c r="K30" s="25">
        <f t="shared" si="0"/>
        <v>-118</v>
      </c>
      <c r="L30" s="26">
        <f t="shared" si="1"/>
        <v>-1.5042000000000004</v>
      </c>
      <c r="M30" s="18">
        <f t="shared" si="33"/>
        <v>518.37560000000008</v>
      </c>
      <c r="N30" s="10"/>
      <c r="O30" s="15">
        <v>28</v>
      </c>
      <c r="P30" s="29">
        <v>-112</v>
      </c>
      <c r="Q30" s="30">
        <f t="shared" ref="Q30" si="330">P30*0.0069-0.04</f>
        <v>-0.81279999999999997</v>
      </c>
      <c r="R30" s="29">
        <v>43</v>
      </c>
      <c r="S30" s="30">
        <f t="shared" si="296"/>
        <v>0.26670000000000005</v>
      </c>
      <c r="T30" s="29">
        <v>-3</v>
      </c>
      <c r="U30" s="30">
        <f t="shared" si="311"/>
        <v>-8.5499999999999993E-2</v>
      </c>
      <c r="V30" s="29">
        <v>169</v>
      </c>
      <c r="W30" s="30">
        <f t="shared" si="319"/>
        <v>1.3965000000000001</v>
      </c>
      <c r="X30" s="25">
        <f t="shared" si="34"/>
        <v>97</v>
      </c>
      <c r="Y30" s="26">
        <f t="shared" si="110"/>
        <v>0.76490000000000014</v>
      </c>
      <c r="Z30" s="18">
        <f t="shared" si="36"/>
        <v>551.16190000000029</v>
      </c>
      <c r="AA30" s="18"/>
      <c r="AB30" s="43">
        <v>28</v>
      </c>
      <c r="AC30" s="29">
        <v>-244</v>
      </c>
      <c r="AD30" s="30">
        <f t="shared" si="298"/>
        <v>-1.7236</v>
      </c>
      <c r="AE30" s="29">
        <v>-44</v>
      </c>
      <c r="AF30" s="30">
        <f t="shared" si="299"/>
        <v>-0.33360000000000001</v>
      </c>
      <c r="AG30" s="29">
        <v>52</v>
      </c>
      <c r="AH30" s="30">
        <f t="shared" ref="AH30:AH31" si="331">AG30*0.0085-0.06</f>
        <v>0.38200000000000006</v>
      </c>
      <c r="AI30" s="29">
        <v>1</v>
      </c>
      <c r="AJ30" s="30">
        <f t="shared" si="300"/>
        <v>-3.15E-2</v>
      </c>
      <c r="AK30" s="25">
        <f t="shared" si="37"/>
        <v>-235</v>
      </c>
      <c r="AL30" s="26">
        <f t="shared" si="111"/>
        <v>-1.7066999999999999</v>
      </c>
      <c r="AM30" s="18">
        <f t="shared" si="39"/>
        <v>557.7375000000003</v>
      </c>
      <c r="AN30" s="18"/>
      <c r="AO30" s="15">
        <v>28</v>
      </c>
      <c r="AP30" s="27"/>
      <c r="AQ30" s="28"/>
      <c r="AR30" s="27"/>
      <c r="AS30" s="28"/>
      <c r="AT30" s="27"/>
      <c r="AU30" s="28"/>
      <c r="AV30" s="27"/>
      <c r="AW30" s="28"/>
      <c r="AX30" s="25">
        <f t="shared" si="40"/>
        <v>0</v>
      </c>
      <c r="AY30" s="30">
        <f t="shared" si="112"/>
        <v>0</v>
      </c>
      <c r="AZ30" s="20">
        <f t="shared" si="42"/>
        <v>564.08730000000014</v>
      </c>
      <c r="BA30" s="18"/>
      <c r="BB30" s="15">
        <v>28</v>
      </c>
      <c r="BC30" s="29">
        <v>144</v>
      </c>
      <c r="BD30" s="30">
        <f t="shared" ref="BD30" si="332">BC30*0.0069-0.04</f>
        <v>0.9536</v>
      </c>
      <c r="BE30" s="29">
        <v>-80</v>
      </c>
      <c r="BF30" s="30">
        <f t="shared" si="320"/>
        <v>-0.58200000000000007</v>
      </c>
      <c r="BG30" s="29" t="s">
        <v>18</v>
      </c>
      <c r="BH30" s="30"/>
      <c r="BI30" s="29" t="s">
        <v>18</v>
      </c>
      <c r="BJ30" s="30"/>
      <c r="BK30" s="25">
        <f t="shared" si="199"/>
        <v>64</v>
      </c>
      <c r="BL30" s="26">
        <f t="shared" si="45"/>
        <v>0.37159999999999993</v>
      </c>
      <c r="BM30" s="20">
        <f t="shared" si="46"/>
        <v>566.38330000000008</v>
      </c>
      <c r="BN30" s="18"/>
      <c r="BO30" s="15">
        <v>28</v>
      </c>
      <c r="BP30" s="29">
        <v>-178</v>
      </c>
      <c r="BQ30" s="30">
        <f t="shared" si="312"/>
        <v>-1.2682</v>
      </c>
      <c r="BR30" s="29">
        <v>-62</v>
      </c>
      <c r="BS30" s="30">
        <f t="shared" si="321"/>
        <v>-0.45779999999999998</v>
      </c>
      <c r="BT30" s="29" t="s">
        <v>18</v>
      </c>
      <c r="BU30" s="30"/>
      <c r="BV30" s="29">
        <v>13</v>
      </c>
      <c r="BW30" s="30">
        <f t="shared" si="322"/>
        <v>7.0500000000000007E-2</v>
      </c>
      <c r="BX30" s="34">
        <f t="shared" si="14"/>
        <v>-227</v>
      </c>
      <c r="BY30" s="35">
        <f t="shared" si="15"/>
        <v>-1.6555</v>
      </c>
      <c r="BZ30" s="20">
        <f t="shared" si="47"/>
        <v>566.89570000000015</v>
      </c>
      <c r="CA30" s="36"/>
      <c r="CB30" s="15">
        <v>28</v>
      </c>
      <c r="CC30" s="27"/>
      <c r="CD30" s="28"/>
      <c r="CE30" s="27"/>
      <c r="CF30" s="28"/>
      <c r="CG30" s="27"/>
      <c r="CH30" s="28"/>
      <c r="CI30" s="27"/>
      <c r="CJ30" s="28"/>
      <c r="CK30" s="34">
        <f t="shared" si="20"/>
        <v>0</v>
      </c>
      <c r="CL30" s="35">
        <f t="shared" si="21"/>
        <v>0</v>
      </c>
      <c r="CM30" s="20">
        <f t="shared" si="48"/>
        <v>570.20650000000035</v>
      </c>
      <c r="CN30" s="20"/>
      <c r="CO30" s="15">
        <v>28</v>
      </c>
      <c r="CP30" s="29">
        <v>199</v>
      </c>
      <c r="CQ30" s="30">
        <f t="shared" ref="CQ30" si="333">CP30*0.0069-0.04</f>
        <v>1.3331</v>
      </c>
      <c r="CR30" s="29" t="s">
        <v>18</v>
      </c>
      <c r="CS30" s="30"/>
      <c r="CT30" s="29" t="s">
        <v>18</v>
      </c>
      <c r="CU30" s="30"/>
      <c r="CV30" s="29">
        <v>213</v>
      </c>
      <c r="CW30" s="30">
        <f t="shared" si="323"/>
        <v>1.7705000000000002</v>
      </c>
      <c r="CX30" s="101">
        <f t="shared" si="26"/>
        <v>412</v>
      </c>
      <c r="CY30" s="102">
        <f t="shared" si="27"/>
        <v>3.1036000000000001</v>
      </c>
      <c r="CZ30" s="20">
        <f t="shared" si="49"/>
        <v>577.19120000000032</v>
      </c>
      <c r="DA30" s="36"/>
      <c r="DB30" s="15">
        <v>28</v>
      </c>
      <c r="DC30" s="27"/>
      <c r="DD30" s="28"/>
      <c r="DE30" s="27"/>
      <c r="DF30" s="28"/>
      <c r="DG30" s="27"/>
      <c r="DH30" s="28"/>
      <c r="DI30" s="27"/>
      <c r="DJ30" s="28"/>
      <c r="DK30" s="34">
        <f t="shared" si="51"/>
        <v>0</v>
      </c>
      <c r="DL30" s="35">
        <f t="shared" si="52"/>
        <v>0</v>
      </c>
      <c r="DM30" s="20">
        <f t="shared" si="53"/>
        <v>582.64110000000028</v>
      </c>
      <c r="DN30" s="18"/>
      <c r="DO30" s="15">
        <v>28</v>
      </c>
      <c r="DP30" s="29" t="s">
        <v>18</v>
      </c>
      <c r="DQ30" s="30"/>
      <c r="DR30" s="29">
        <v>85</v>
      </c>
      <c r="DS30" s="30">
        <f t="shared" ref="DS30:DS33" si="334">DR30*0.0069-0.03</f>
        <v>0.55649999999999999</v>
      </c>
      <c r="DT30" s="29" t="s">
        <v>18</v>
      </c>
      <c r="DU30" s="30"/>
      <c r="DV30" s="29">
        <v>1</v>
      </c>
      <c r="DW30" s="30">
        <f t="shared" ref="DW30" si="335">DV30*0.0085-0.04</f>
        <v>-3.15E-2</v>
      </c>
      <c r="DX30" s="34">
        <f t="shared" si="55"/>
        <v>86</v>
      </c>
      <c r="DY30" s="35">
        <f t="shared" si="56"/>
        <v>0.52500000000000002</v>
      </c>
      <c r="DZ30" s="20">
        <f t="shared" si="57"/>
        <v>598.32950000000017</v>
      </c>
      <c r="EA30" s="18"/>
      <c r="EB30" s="15">
        <v>28</v>
      </c>
      <c r="EC30" s="29">
        <v>-6</v>
      </c>
      <c r="ED30" s="30">
        <f t="shared" si="308"/>
        <v>-8.14E-2</v>
      </c>
      <c r="EE30" s="29" t="s">
        <v>18</v>
      </c>
      <c r="EF30" s="30"/>
      <c r="EG30" s="29">
        <v>-101</v>
      </c>
      <c r="EH30" s="30">
        <f t="shared" ref="EH30:EH31" si="336">EG30*0.0085-0.06</f>
        <v>-0.91850000000000009</v>
      </c>
      <c r="EI30" s="29" t="s">
        <v>19</v>
      </c>
      <c r="EJ30" s="30"/>
      <c r="EK30" s="34">
        <f t="shared" si="58"/>
        <v>-107</v>
      </c>
      <c r="EL30" s="35">
        <f t="shared" si="59"/>
        <v>-0.99990000000000012</v>
      </c>
      <c r="EM30" s="20">
        <f t="shared" si="60"/>
        <v>604.24530000000038</v>
      </c>
      <c r="EN30" s="18"/>
      <c r="EO30" s="15">
        <v>28</v>
      </c>
      <c r="EP30" s="27"/>
      <c r="EQ30" s="28"/>
      <c r="ER30" s="27"/>
      <c r="ES30" s="28"/>
      <c r="ET30" s="27"/>
      <c r="EU30" s="28"/>
      <c r="EV30" s="27"/>
      <c r="EW30" s="28"/>
      <c r="EX30" s="34">
        <f t="shared" si="64"/>
        <v>0</v>
      </c>
      <c r="EY30" s="35">
        <f t="shared" si="65"/>
        <v>0</v>
      </c>
      <c r="EZ30" s="20">
        <f t="shared" si="66"/>
        <v>607.73900000000037</v>
      </c>
    </row>
    <row r="31" spans="1:156" x14ac:dyDescent="0.3">
      <c r="A31" s="100"/>
      <c r="B31" s="15">
        <v>29</v>
      </c>
      <c r="C31" s="29" t="s">
        <v>18</v>
      </c>
      <c r="D31" s="30"/>
      <c r="E31" s="29">
        <v>69</v>
      </c>
      <c r="F31" s="30">
        <f t="shared" si="327"/>
        <v>0.44609999999999994</v>
      </c>
      <c r="G31" s="29">
        <v>-29</v>
      </c>
      <c r="H31" s="30">
        <f t="shared" si="328"/>
        <v>-0.30649999999999999</v>
      </c>
      <c r="I31" s="29">
        <v>-46</v>
      </c>
      <c r="J31" s="30">
        <f t="shared" si="329"/>
        <v>-0.43099999999999999</v>
      </c>
      <c r="K31" s="25">
        <f t="shared" si="0"/>
        <v>-6</v>
      </c>
      <c r="L31" s="30">
        <f t="shared" si="1"/>
        <v>-0.29140000000000005</v>
      </c>
      <c r="M31" s="18">
        <f t="shared" si="33"/>
        <v>518.08420000000012</v>
      </c>
      <c r="N31" s="10"/>
      <c r="O31" s="15">
        <v>29</v>
      </c>
      <c r="P31" s="27"/>
      <c r="Q31" s="28"/>
      <c r="R31" s="27"/>
      <c r="S31" s="28"/>
      <c r="T31" s="27"/>
      <c r="U31" s="28"/>
      <c r="V31" s="27"/>
      <c r="W31" s="28"/>
      <c r="X31" s="25">
        <f t="shared" si="34"/>
        <v>0</v>
      </c>
      <c r="Y31" s="26">
        <f t="shared" si="110"/>
        <v>0</v>
      </c>
      <c r="Z31" s="18">
        <f t="shared" si="36"/>
        <v>551.16190000000029</v>
      </c>
      <c r="AA31" s="10"/>
      <c r="AB31" s="43">
        <v>29</v>
      </c>
      <c r="AC31" s="29" t="s">
        <v>18</v>
      </c>
      <c r="AD31" s="30"/>
      <c r="AE31" s="29" t="s">
        <v>18</v>
      </c>
      <c r="AF31" s="30"/>
      <c r="AG31" s="29">
        <v>-200</v>
      </c>
      <c r="AH31" s="30">
        <f t="shared" si="331"/>
        <v>-1.7600000000000002</v>
      </c>
      <c r="AI31" s="29">
        <v>-100</v>
      </c>
      <c r="AJ31" s="30">
        <f t="shared" si="300"/>
        <v>-0.89000000000000012</v>
      </c>
      <c r="AK31" s="25">
        <f t="shared" si="37"/>
        <v>-300</v>
      </c>
      <c r="AL31" s="26">
        <f t="shared" si="111"/>
        <v>-2.6500000000000004</v>
      </c>
      <c r="AM31" s="18">
        <f t="shared" si="39"/>
        <v>555.08750000000032</v>
      </c>
      <c r="AN31" s="10"/>
      <c r="AO31" s="15">
        <v>29</v>
      </c>
      <c r="AP31" s="29">
        <v>112</v>
      </c>
      <c r="AQ31" s="30">
        <f t="shared" ref="AQ31:AQ32" si="337">AP31*0.0069-0.04</f>
        <v>0.7327999999999999</v>
      </c>
      <c r="AR31" s="29">
        <v>27</v>
      </c>
      <c r="AS31" s="30">
        <f t="shared" ref="AS31:AS32" si="338">AR31*0.0069-0.03</f>
        <v>0.15629999999999999</v>
      </c>
      <c r="AT31" s="29" t="s">
        <v>18</v>
      </c>
      <c r="AU31" s="30"/>
      <c r="AV31" s="29" t="s">
        <v>18</v>
      </c>
      <c r="AW31" s="30"/>
      <c r="AX31" s="25">
        <f t="shared" si="40"/>
        <v>139</v>
      </c>
      <c r="AY31" s="30">
        <f t="shared" si="112"/>
        <v>0.88909999999999989</v>
      </c>
      <c r="AZ31" s="20">
        <f t="shared" si="42"/>
        <v>564.97640000000013</v>
      </c>
      <c r="BA31" s="18"/>
      <c r="BB31" s="15">
        <v>29</v>
      </c>
      <c r="BC31" s="29" t="s">
        <v>18</v>
      </c>
      <c r="BD31" s="30"/>
      <c r="BE31" s="29">
        <v>-23</v>
      </c>
      <c r="BF31" s="30">
        <f t="shared" si="320"/>
        <v>-0.18870000000000001</v>
      </c>
      <c r="BG31" s="29">
        <v>37</v>
      </c>
      <c r="BH31" s="30">
        <f t="shared" ref="BH31:BH33" si="339">BG31*0.0085-0.06</f>
        <v>0.2545</v>
      </c>
      <c r="BI31" s="29">
        <v>-97</v>
      </c>
      <c r="BJ31" s="30">
        <f t="shared" ref="BJ31" si="340">BI31*0.0085-0.04</f>
        <v>-0.86450000000000005</v>
      </c>
      <c r="BK31" s="25">
        <f t="shared" si="199"/>
        <v>-83</v>
      </c>
      <c r="BL31" s="26">
        <f t="shared" si="45"/>
        <v>-0.79870000000000008</v>
      </c>
      <c r="BM31" s="20">
        <f t="shared" si="46"/>
        <v>565.58460000000002</v>
      </c>
      <c r="BN31" s="18"/>
      <c r="BO31" s="15">
        <v>29</v>
      </c>
      <c r="BP31" s="27"/>
      <c r="BQ31" s="28"/>
      <c r="BR31" s="27"/>
      <c r="BS31" s="28"/>
      <c r="BT31" s="27"/>
      <c r="BU31" s="28"/>
      <c r="BV31" s="27"/>
      <c r="BW31" s="28"/>
      <c r="BX31" s="34">
        <f t="shared" si="14"/>
        <v>0</v>
      </c>
      <c r="BY31" s="35">
        <f t="shared" si="15"/>
        <v>0</v>
      </c>
      <c r="BZ31" s="20">
        <f t="shared" si="47"/>
        <v>566.89570000000015</v>
      </c>
      <c r="CA31" s="36"/>
      <c r="CB31" s="15">
        <v>29</v>
      </c>
      <c r="CC31" s="29" t="s">
        <v>18</v>
      </c>
      <c r="CD31" s="30"/>
      <c r="CE31" s="29">
        <v>-63</v>
      </c>
      <c r="CF31" s="30">
        <f t="shared" ref="CF31:CF33" si="341">CE31*0.0069-0.03</f>
        <v>-0.4647</v>
      </c>
      <c r="CG31" s="29">
        <v>136</v>
      </c>
      <c r="CH31" s="30">
        <f t="shared" ref="CH31" si="342">CG31*0.0085-0.06</f>
        <v>1.0960000000000001</v>
      </c>
      <c r="CI31" s="29">
        <v>127</v>
      </c>
      <c r="CJ31" s="30">
        <f t="shared" ref="CJ31:CJ32" si="343">CI31*0.0085-0.04</f>
        <v>1.0395000000000001</v>
      </c>
      <c r="CK31" s="34">
        <f t="shared" si="20"/>
        <v>200</v>
      </c>
      <c r="CL31" s="35">
        <f t="shared" si="21"/>
        <v>1.6708000000000003</v>
      </c>
      <c r="CM31" s="20">
        <f t="shared" si="48"/>
        <v>571.87730000000033</v>
      </c>
      <c r="CN31" s="20"/>
      <c r="CO31" s="15">
        <v>29</v>
      </c>
      <c r="CP31" s="29" t="s">
        <v>18</v>
      </c>
      <c r="CQ31" s="30"/>
      <c r="CR31" s="29">
        <v>3</v>
      </c>
      <c r="CS31" s="30"/>
      <c r="CT31" s="29" t="s">
        <v>18</v>
      </c>
      <c r="CU31" s="30"/>
      <c r="CV31" s="29">
        <v>76</v>
      </c>
      <c r="CW31" s="30">
        <f t="shared" si="323"/>
        <v>0.60599999999999998</v>
      </c>
      <c r="CX31" s="101">
        <f t="shared" si="26"/>
        <v>79</v>
      </c>
      <c r="CY31" s="102">
        <f t="shared" si="27"/>
        <v>0.60599999999999998</v>
      </c>
      <c r="CZ31" s="20">
        <f t="shared" si="49"/>
        <v>577.79720000000032</v>
      </c>
      <c r="DA31" s="36"/>
      <c r="DB31" s="15">
        <v>29</v>
      </c>
      <c r="DC31" s="27"/>
      <c r="DD31" s="28"/>
      <c r="DE31" s="27"/>
      <c r="DF31" s="28"/>
      <c r="DG31" s="27"/>
      <c r="DH31" s="28"/>
      <c r="DI31" s="27"/>
      <c r="DJ31" s="28"/>
      <c r="DK31" s="34">
        <f t="shared" si="51"/>
        <v>0</v>
      </c>
      <c r="DL31" s="35">
        <f t="shared" si="52"/>
        <v>0</v>
      </c>
      <c r="DM31" s="20">
        <f t="shared" si="53"/>
        <v>582.64110000000028</v>
      </c>
      <c r="DN31" s="18"/>
      <c r="DO31" s="15">
        <v>29</v>
      </c>
      <c r="DP31" s="29">
        <v>142</v>
      </c>
      <c r="DQ31" s="30">
        <f t="shared" ref="DQ31:DQ33" si="344">DP31*0.0064-0.04</f>
        <v>0.86880000000000002</v>
      </c>
      <c r="DR31" s="29">
        <v>25</v>
      </c>
      <c r="DS31" s="30">
        <f t="shared" si="334"/>
        <v>0.14249999999999999</v>
      </c>
      <c r="DT31" s="29" t="s">
        <v>18</v>
      </c>
      <c r="DU31" s="30"/>
      <c r="DV31" s="29" t="s">
        <v>18</v>
      </c>
      <c r="DW31" s="30"/>
      <c r="DX31" s="34">
        <f t="shared" si="55"/>
        <v>167</v>
      </c>
      <c r="DY31" s="35">
        <f t="shared" si="56"/>
        <v>1.0113000000000001</v>
      </c>
      <c r="DZ31" s="20">
        <f t="shared" si="57"/>
        <v>599.34080000000017</v>
      </c>
      <c r="EA31" s="18"/>
      <c r="EB31" s="15">
        <v>29</v>
      </c>
      <c r="EC31" s="29" t="s">
        <v>18</v>
      </c>
      <c r="ED31" s="30"/>
      <c r="EE31" s="29">
        <v>-46</v>
      </c>
      <c r="EF31" s="30">
        <f t="shared" ref="EF31" si="345">EE31*0.0069-0.03</f>
        <v>-0.34740000000000004</v>
      </c>
      <c r="EG31" s="29">
        <v>87</v>
      </c>
      <c r="EH31" s="30">
        <f t="shared" si="336"/>
        <v>0.67949999999999999</v>
      </c>
      <c r="EI31" s="29">
        <v>-18</v>
      </c>
      <c r="EJ31" s="30">
        <f t="shared" ref="EJ31" si="346">EI31*0.0085-0.04</f>
        <v>-0.19300000000000003</v>
      </c>
      <c r="EK31" s="34">
        <f t="shared" si="58"/>
        <v>23</v>
      </c>
      <c r="EL31" s="35">
        <f t="shared" si="59"/>
        <v>0.13909999999999992</v>
      </c>
      <c r="EM31" s="20">
        <f t="shared" si="60"/>
        <v>604.38440000000037</v>
      </c>
      <c r="EN31" s="18"/>
      <c r="EO31" s="15">
        <v>29</v>
      </c>
      <c r="EP31" s="27"/>
      <c r="EQ31" s="28"/>
      <c r="ER31" s="27"/>
      <c r="ES31" s="28"/>
      <c r="ET31" s="27"/>
      <c r="EU31" s="28"/>
      <c r="EV31" s="27"/>
      <c r="EW31" s="28"/>
      <c r="EX31" s="34">
        <f t="shared" si="64"/>
        <v>0</v>
      </c>
      <c r="EY31" s="35">
        <f t="shared" si="65"/>
        <v>0</v>
      </c>
      <c r="EZ31" s="20">
        <f t="shared" si="66"/>
        <v>607.73900000000037</v>
      </c>
    </row>
    <row r="32" spans="1:156" x14ac:dyDescent="0.3">
      <c r="A32" s="100"/>
      <c r="B32" s="15">
        <v>30</v>
      </c>
      <c r="C32" s="29">
        <v>120</v>
      </c>
      <c r="D32" s="30">
        <f t="shared" ref="D32:D33" si="347">C32*0.0069-0.04</f>
        <v>0.78799999999999992</v>
      </c>
      <c r="E32" s="29" t="s">
        <v>18</v>
      </c>
      <c r="F32" s="30"/>
      <c r="G32" s="29">
        <v>-123</v>
      </c>
      <c r="H32" s="30">
        <f t="shared" si="328"/>
        <v>-1.1055000000000001</v>
      </c>
      <c r="I32" s="29">
        <v>41</v>
      </c>
      <c r="J32" s="30">
        <f t="shared" si="329"/>
        <v>0.30850000000000005</v>
      </c>
      <c r="K32" s="25">
        <f t="shared" si="0"/>
        <v>38</v>
      </c>
      <c r="L32" s="30">
        <f t="shared" si="1"/>
        <v>-9.0000000000001745E-3</v>
      </c>
      <c r="M32" s="18">
        <f t="shared" si="33"/>
        <v>518.07520000000011</v>
      </c>
      <c r="N32" s="10"/>
      <c r="O32" s="15">
        <v>30</v>
      </c>
      <c r="P32" s="27"/>
      <c r="Q32" s="28"/>
      <c r="R32" s="27"/>
      <c r="S32" s="28"/>
      <c r="T32" s="27"/>
      <c r="U32" s="28"/>
      <c r="V32" s="27"/>
      <c r="W32" s="28"/>
      <c r="X32" s="25">
        <f t="shared" si="34"/>
        <v>0</v>
      </c>
      <c r="Y32" s="26">
        <f t="shared" si="110"/>
        <v>0</v>
      </c>
      <c r="Z32" s="18">
        <f t="shared" si="36"/>
        <v>551.16190000000029</v>
      </c>
      <c r="AA32" s="10"/>
      <c r="AB32" s="15">
        <v>30</v>
      </c>
      <c r="AC32" s="27"/>
      <c r="AD32" s="28"/>
      <c r="AE32" s="27"/>
      <c r="AF32" s="28"/>
      <c r="AG32" s="27"/>
      <c r="AH32" s="28"/>
      <c r="AI32" s="27"/>
      <c r="AJ32" s="28"/>
      <c r="AK32" s="25">
        <f t="shared" si="37"/>
        <v>0</v>
      </c>
      <c r="AL32" s="26">
        <f t="shared" si="111"/>
        <v>0</v>
      </c>
      <c r="AM32" s="18">
        <f t="shared" si="39"/>
        <v>555.08750000000032</v>
      </c>
      <c r="AN32" s="10"/>
      <c r="AO32" s="15">
        <v>30</v>
      </c>
      <c r="AP32" s="29">
        <v>302</v>
      </c>
      <c r="AQ32" s="30">
        <f t="shared" si="337"/>
        <v>2.0438000000000001</v>
      </c>
      <c r="AR32" s="29">
        <v>-98</v>
      </c>
      <c r="AS32" s="30">
        <f t="shared" si="338"/>
        <v>-0.70620000000000005</v>
      </c>
      <c r="AT32" s="29">
        <v>-209</v>
      </c>
      <c r="AU32" s="30">
        <f t="shared" ref="AU32" si="348">AT32*0.0085-0.06</f>
        <v>-1.8365000000000002</v>
      </c>
      <c r="AV32" s="29" t="s">
        <v>18</v>
      </c>
      <c r="AW32" s="30"/>
      <c r="AX32" s="25">
        <f t="shared" si="40"/>
        <v>-5</v>
      </c>
      <c r="AY32" s="30">
        <f t="shared" si="112"/>
        <v>-0.49890000000000012</v>
      </c>
      <c r="AZ32" s="20">
        <f t="shared" si="42"/>
        <v>564.47750000000008</v>
      </c>
      <c r="BA32" s="18"/>
      <c r="BB32" s="15">
        <v>30</v>
      </c>
      <c r="BC32" s="29" t="s">
        <v>18</v>
      </c>
      <c r="BD32" s="30"/>
      <c r="BE32" s="29">
        <v>-67</v>
      </c>
      <c r="BF32" s="30">
        <f t="shared" si="320"/>
        <v>-0.49229999999999996</v>
      </c>
      <c r="BG32" s="29">
        <v>-63</v>
      </c>
      <c r="BH32" s="30">
        <f t="shared" si="339"/>
        <v>-0.59550000000000014</v>
      </c>
      <c r="BI32" s="29" t="s">
        <v>18</v>
      </c>
      <c r="BJ32" s="30"/>
      <c r="BK32" s="25">
        <f t="shared" si="199"/>
        <v>-130</v>
      </c>
      <c r="BL32" s="26">
        <f t="shared" si="45"/>
        <v>-1.0878000000000001</v>
      </c>
      <c r="BM32" s="20">
        <f t="shared" si="46"/>
        <v>564.49680000000001</v>
      </c>
      <c r="BN32" s="18"/>
      <c r="BO32" s="15">
        <v>30</v>
      </c>
      <c r="BP32" s="27"/>
      <c r="BQ32" s="28"/>
      <c r="BR32" s="27"/>
      <c r="BS32" s="28"/>
      <c r="BT32" s="27"/>
      <c r="BU32" s="28"/>
      <c r="BV32" s="27"/>
      <c r="BW32" s="28"/>
      <c r="BX32" s="34">
        <f t="shared" si="14"/>
        <v>0</v>
      </c>
      <c r="BY32" s="35">
        <f t="shared" si="15"/>
        <v>0</v>
      </c>
      <c r="BZ32" s="20">
        <f t="shared" si="47"/>
        <v>566.89570000000015</v>
      </c>
      <c r="CA32" s="36"/>
      <c r="CB32" s="15">
        <v>30</v>
      </c>
      <c r="CC32" s="29" t="s">
        <v>18</v>
      </c>
      <c r="CD32" s="30"/>
      <c r="CE32" s="29">
        <v>-42</v>
      </c>
      <c r="CF32" s="30">
        <f t="shared" si="341"/>
        <v>-0.31979999999999997</v>
      </c>
      <c r="CG32" s="29" t="s">
        <v>18</v>
      </c>
      <c r="CH32" s="30"/>
      <c r="CI32" s="29">
        <v>-50</v>
      </c>
      <c r="CJ32" s="30">
        <f t="shared" si="343"/>
        <v>-0.46500000000000002</v>
      </c>
      <c r="CK32" s="34">
        <f t="shared" si="20"/>
        <v>-92</v>
      </c>
      <c r="CL32" s="35">
        <f t="shared" si="21"/>
        <v>-0.78479999999999994</v>
      </c>
      <c r="CM32" s="20">
        <f t="shared" si="48"/>
        <v>571.09250000000031</v>
      </c>
      <c r="CN32" s="20"/>
      <c r="CO32" s="15">
        <v>30</v>
      </c>
      <c r="CP32" s="29">
        <v>194</v>
      </c>
      <c r="CQ32" s="30">
        <f t="shared" ref="CQ32" si="349">CP32*0.0069-0.04</f>
        <v>1.2986</v>
      </c>
      <c r="CR32" s="29">
        <v>-113</v>
      </c>
      <c r="CS32" s="30">
        <f t="shared" ref="CS32" si="350">CR32*0.0069-0.03</f>
        <v>-0.80969999999999998</v>
      </c>
      <c r="CT32" s="29" t="s">
        <v>18</v>
      </c>
      <c r="CU32" s="30"/>
      <c r="CV32" s="29" t="s">
        <v>18</v>
      </c>
      <c r="CW32" s="30"/>
      <c r="CX32" s="101">
        <f t="shared" si="26"/>
        <v>81</v>
      </c>
      <c r="CY32" s="102">
        <f t="shared" si="27"/>
        <v>0.4889</v>
      </c>
      <c r="CZ32" s="20">
        <f t="shared" si="49"/>
        <v>578.28610000000026</v>
      </c>
      <c r="DA32" s="36"/>
      <c r="DB32" s="15">
        <v>30</v>
      </c>
      <c r="DC32" s="29" t="s">
        <v>19</v>
      </c>
      <c r="DD32" s="30"/>
      <c r="DE32" s="29">
        <v>-57</v>
      </c>
      <c r="DF32" s="30">
        <f t="shared" ref="DF32" si="351">DE32*0.0069-0.03</f>
        <v>-0.42330000000000001</v>
      </c>
      <c r="DG32" s="29">
        <v>-10</v>
      </c>
      <c r="DH32" s="30">
        <f t="shared" ref="DH32" si="352">DG32*0.0085-0.06</f>
        <v>-0.14500000000000002</v>
      </c>
      <c r="DI32" s="29">
        <v>-26</v>
      </c>
      <c r="DJ32" s="30">
        <f t="shared" ref="DJ32" si="353">DI32*0.0085-0.04</f>
        <v>-0.26100000000000001</v>
      </c>
      <c r="DK32" s="34">
        <f t="shared" si="51"/>
        <v>-93</v>
      </c>
      <c r="DL32" s="35">
        <f t="shared" si="52"/>
        <v>-0.82930000000000004</v>
      </c>
      <c r="DM32" s="20">
        <f t="shared" si="53"/>
        <v>581.81180000000029</v>
      </c>
      <c r="DN32" s="18"/>
      <c r="DO32" s="15">
        <v>30</v>
      </c>
      <c r="DP32" s="29">
        <v>195</v>
      </c>
      <c r="DQ32" s="30">
        <f t="shared" si="344"/>
        <v>1.208</v>
      </c>
      <c r="DR32" s="29">
        <v>45</v>
      </c>
      <c r="DS32" s="30">
        <f t="shared" si="334"/>
        <v>0.28049999999999997</v>
      </c>
      <c r="DT32" s="29" t="s">
        <v>18</v>
      </c>
      <c r="DU32" s="30"/>
      <c r="DV32" s="29" t="s">
        <v>18</v>
      </c>
      <c r="DW32" s="30"/>
      <c r="DX32" s="34">
        <f t="shared" si="55"/>
        <v>240</v>
      </c>
      <c r="DY32" s="35">
        <f t="shared" si="56"/>
        <v>1.4884999999999999</v>
      </c>
      <c r="DZ32" s="20">
        <f t="shared" si="57"/>
        <v>600.82930000000022</v>
      </c>
      <c r="EA32" s="18"/>
      <c r="EB32" s="15">
        <v>30</v>
      </c>
      <c r="EC32" s="27"/>
      <c r="ED32" s="28"/>
      <c r="EE32" s="27"/>
      <c r="EF32" s="28"/>
      <c r="EG32" s="27"/>
      <c r="EH32" s="28"/>
      <c r="EI32" s="27"/>
      <c r="EJ32" s="28"/>
      <c r="EK32" s="34">
        <f t="shared" si="58"/>
        <v>0</v>
      </c>
      <c r="EL32" s="35">
        <f t="shared" si="59"/>
        <v>0</v>
      </c>
      <c r="EM32" s="20">
        <f t="shared" si="60"/>
        <v>604.38440000000037</v>
      </c>
      <c r="EN32" s="18"/>
      <c r="EO32" s="15">
        <v>30</v>
      </c>
      <c r="EP32" s="29">
        <v>-25</v>
      </c>
      <c r="EQ32" s="30">
        <f t="shared" ref="EQ32:EQ33" si="354">EP32*0.0069-0.04</f>
        <v>-0.21249999999999999</v>
      </c>
      <c r="ER32" s="29">
        <v>-60</v>
      </c>
      <c r="ES32" s="30">
        <f t="shared" ref="ES32:ES33" si="355">ER32*0.0069-0.03</f>
        <v>-0.44399999999999995</v>
      </c>
      <c r="ET32" s="29" t="s">
        <v>18</v>
      </c>
      <c r="EU32" s="30"/>
      <c r="EV32" s="29">
        <v>167</v>
      </c>
      <c r="EW32" s="30">
        <f t="shared" ref="EW32" si="356">EV32*0.0085-0.04</f>
        <v>1.3795000000000002</v>
      </c>
      <c r="EX32" s="34">
        <f t="shared" si="64"/>
        <v>82</v>
      </c>
      <c r="EY32" s="35">
        <f t="shared" si="65"/>
        <v>0.7230000000000002</v>
      </c>
      <c r="EZ32" s="20">
        <f t="shared" si="66"/>
        <v>608.46200000000033</v>
      </c>
    </row>
    <row r="33" spans="1:156" x14ac:dyDescent="0.3">
      <c r="A33" s="100"/>
      <c r="B33" s="50">
        <v>31</v>
      </c>
      <c r="C33" s="51">
        <v>-59</v>
      </c>
      <c r="D33" s="30">
        <f t="shared" si="347"/>
        <v>-0.4471</v>
      </c>
      <c r="E33" s="51">
        <v>-64</v>
      </c>
      <c r="F33" s="30">
        <f t="shared" ref="F33" si="357">E33*0.0069-0.03</f>
        <v>-0.47160000000000002</v>
      </c>
      <c r="G33" s="51">
        <v>11</v>
      </c>
      <c r="H33" s="30">
        <f t="shared" si="328"/>
        <v>3.3500000000000002E-2</v>
      </c>
      <c r="I33" s="51">
        <v>-93</v>
      </c>
      <c r="J33" s="30">
        <f t="shared" si="329"/>
        <v>-0.83050000000000013</v>
      </c>
      <c r="K33" s="25">
        <f t="shared" si="0"/>
        <v>-205</v>
      </c>
      <c r="L33" s="26">
        <f t="shared" si="1"/>
        <v>-1.7157000000000002</v>
      </c>
      <c r="M33" s="18">
        <f t="shared" si="33"/>
        <v>516.35950000000014</v>
      </c>
      <c r="N33" s="10"/>
      <c r="O33" s="50">
        <v>31</v>
      </c>
      <c r="P33" s="52"/>
      <c r="Q33" s="28"/>
      <c r="R33" s="52"/>
      <c r="S33" s="28"/>
      <c r="T33" s="52"/>
      <c r="U33" s="28"/>
      <c r="V33" s="52"/>
      <c r="W33" s="28"/>
      <c r="X33" s="25">
        <f t="shared" si="34"/>
        <v>0</v>
      </c>
      <c r="Y33" s="26">
        <f t="shared" si="110"/>
        <v>0</v>
      </c>
      <c r="Z33" s="18">
        <f t="shared" si="36"/>
        <v>551.16190000000029</v>
      </c>
      <c r="AA33" s="10"/>
      <c r="AB33" s="50">
        <v>31</v>
      </c>
      <c r="AC33" s="52"/>
      <c r="AD33" s="28"/>
      <c r="AE33" s="52"/>
      <c r="AF33" s="28"/>
      <c r="AG33" s="52"/>
      <c r="AH33" s="28"/>
      <c r="AI33" s="52"/>
      <c r="AJ33" s="28"/>
      <c r="AK33" s="25">
        <f t="shared" si="37"/>
        <v>0</v>
      </c>
      <c r="AL33" s="26">
        <f t="shared" si="111"/>
        <v>0</v>
      </c>
      <c r="AM33" s="18">
        <f t="shared" si="39"/>
        <v>555.08750000000032</v>
      </c>
      <c r="AN33" s="10"/>
      <c r="AO33" s="50">
        <v>31</v>
      </c>
      <c r="AP33" s="52"/>
      <c r="AQ33" s="28"/>
      <c r="AR33" s="52"/>
      <c r="AS33" s="28"/>
      <c r="AT33" s="52"/>
      <c r="AU33" s="28"/>
      <c r="AV33" s="52"/>
      <c r="AW33" s="28"/>
      <c r="AX33" s="25">
        <f t="shared" si="40"/>
        <v>0</v>
      </c>
      <c r="AY33" s="30">
        <f t="shared" si="112"/>
        <v>0</v>
      </c>
      <c r="AZ33" s="20">
        <f t="shared" si="42"/>
        <v>564.47750000000008</v>
      </c>
      <c r="BA33" s="10"/>
      <c r="BB33" s="50">
        <v>31</v>
      </c>
      <c r="BC33" s="51">
        <v>-222</v>
      </c>
      <c r="BD33" s="30">
        <f t="shared" ref="BD33" si="358">BC33*0.0069-0.04</f>
        <v>-1.5718000000000001</v>
      </c>
      <c r="BE33" s="51" t="s">
        <v>18</v>
      </c>
      <c r="BF33" s="30"/>
      <c r="BG33" s="51">
        <v>-264</v>
      </c>
      <c r="BH33" s="30">
        <f t="shared" si="339"/>
        <v>-2.3040000000000003</v>
      </c>
      <c r="BI33" s="51">
        <v>-81</v>
      </c>
      <c r="BJ33" s="30">
        <f t="shared" ref="BJ33" si="359">BI33*0.0085-0.04</f>
        <v>-0.72850000000000004</v>
      </c>
      <c r="BK33" s="25">
        <f t="shared" si="199"/>
        <v>-567</v>
      </c>
      <c r="BL33" s="26">
        <f t="shared" si="45"/>
        <v>-4.6043000000000003</v>
      </c>
      <c r="BM33" s="20">
        <f t="shared" si="46"/>
        <v>559.89250000000004</v>
      </c>
      <c r="BN33" s="10"/>
      <c r="BO33" s="50"/>
      <c r="BP33" s="51"/>
      <c r="BQ33" s="30"/>
      <c r="BR33" s="51"/>
      <c r="BS33" s="30"/>
      <c r="BT33" s="51"/>
      <c r="BU33" s="30"/>
      <c r="BV33" s="51"/>
      <c r="BW33" s="30"/>
      <c r="BX33" s="34">
        <f t="shared" si="14"/>
        <v>0</v>
      </c>
      <c r="BY33" s="35">
        <f t="shared" si="15"/>
        <v>0</v>
      </c>
      <c r="BZ33" s="20">
        <f t="shared" si="47"/>
        <v>566.89570000000015</v>
      </c>
      <c r="CA33" s="36"/>
      <c r="CB33" s="50">
        <v>31</v>
      </c>
      <c r="CC33" s="51">
        <v>-95</v>
      </c>
      <c r="CD33" s="30">
        <f t="shared" ref="CD33" si="360">CC33*0.0069-0.04</f>
        <v>-0.69550000000000001</v>
      </c>
      <c r="CE33" s="51">
        <v>-90</v>
      </c>
      <c r="CF33" s="30">
        <f t="shared" si="341"/>
        <v>-0.65100000000000002</v>
      </c>
      <c r="CG33" s="51">
        <v>-203</v>
      </c>
      <c r="CH33" s="30">
        <f t="shared" ref="CH33" si="361">CG33*0.0085-0.06</f>
        <v>-1.7855000000000001</v>
      </c>
      <c r="CI33" s="51" t="s">
        <v>18</v>
      </c>
      <c r="CJ33" s="30"/>
      <c r="CK33" s="34">
        <f t="shared" si="20"/>
        <v>-388</v>
      </c>
      <c r="CL33" s="35">
        <f t="shared" si="21"/>
        <v>-3.1320000000000001</v>
      </c>
      <c r="CM33" s="20">
        <f t="shared" si="48"/>
        <v>567.96050000000037</v>
      </c>
      <c r="CN33" s="20"/>
      <c r="CO33" s="50">
        <v>31</v>
      </c>
      <c r="CP33" s="52"/>
      <c r="CQ33" s="28"/>
      <c r="CR33" s="52"/>
      <c r="CS33" s="28"/>
      <c r="CT33" s="52"/>
      <c r="CU33" s="28"/>
      <c r="CV33" s="52"/>
      <c r="CW33" s="28"/>
      <c r="CX33" s="101">
        <f t="shared" si="26"/>
        <v>0</v>
      </c>
      <c r="CY33" s="102">
        <f t="shared" si="27"/>
        <v>0</v>
      </c>
      <c r="CZ33" s="20">
        <f t="shared" si="49"/>
        <v>578.28610000000026</v>
      </c>
      <c r="DA33" s="36"/>
      <c r="DB33" s="50"/>
      <c r="DC33" s="51"/>
      <c r="DD33" s="30"/>
      <c r="DE33" s="51"/>
      <c r="DF33" s="30"/>
      <c r="DG33" s="51"/>
      <c r="DH33" s="30"/>
      <c r="DI33" s="51"/>
      <c r="DJ33" s="30"/>
      <c r="DK33" s="34">
        <f t="shared" si="51"/>
        <v>0</v>
      </c>
      <c r="DL33" s="35">
        <f t="shared" si="52"/>
        <v>0</v>
      </c>
      <c r="DM33" s="20">
        <f t="shared" si="53"/>
        <v>581.81180000000029</v>
      </c>
      <c r="DN33" s="18"/>
      <c r="DO33" s="50">
        <v>31</v>
      </c>
      <c r="DP33" s="51">
        <v>-106</v>
      </c>
      <c r="DQ33" s="30">
        <f t="shared" si="344"/>
        <v>-0.71840000000000004</v>
      </c>
      <c r="DR33" s="51">
        <v>-15</v>
      </c>
      <c r="DS33" s="30">
        <f t="shared" si="334"/>
        <v>-0.13350000000000001</v>
      </c>
      <c r="DT33" s="51" t="s">
        <v>18</v>
      </c>
      <c r="DU33" s="30"/>
      <c r="DV33" s="51">
        <v>62</v>
      </c>
      <c r="DW33" s="30">
        <f t="shared" ref="DW33" si="362">DV33*0.0085-0.04</f>
        <v>0.48700000000000004</v>
      </c>
      <c r="DX33" s="34">
        <f t="shared" si="55"/>
        <v>-59</v>
      </c>
      <c r="DY33" s="35">
        <f t="shared" si="56"/>
        <v>-0.36490000000000006</v>
      </c>
      <c r="DZ33" s="20">
        <f t="shared" si="57"/>
        <v>600.46440000000018</v>
      </c>
      <c r="EA33" s="18"/>
      <c r="EB33" s="50">
        <v>31</v>
      </c>
      <c r="EC33" s="52"/>
      <c r="ED33" s="28"/>
      <c r="EE33" s="52"/>
      <c r="EF33" s="28"/>
      <c r="EG33" s="52"/>
      <c r="EH33" s="28"/>
      <c r="EI33" s="52"/>
      <c r="EJ33" s="28"/>
      <c r="EK33" s="34">
        <f t="shared" si="58"/>
        <v>0</v>
      </c>
      <c r="EL33" s="35">
        <f t="shared" si="59"/>
        <v>0</v>
      </c>
      <c r="EM33" s="20">
        <f t="shared" si="60"/>
        <v>604.38440000000037</v>
      </c>
      <c r="EN33" s="18"/>
      <c r="EO33" s="50">
        <v>31</v>
      </c>
      <c r="EP33" s="51">
        <v>146</v>
      </c>
      <c r="EQ33" s="30">
        <f t="shared" si="354"/>
        <v>0.96740000000000004</v>
      </c>
      <c r="ER33" s="51">
        <v>2</v>
      </c>
      <c r="ES33" s="30">
        <f t="shared" si="355"/>
        <v>-1.6199999999999999E-2</v>
      </c>
      <c r="ET33" s="51">
        <v>438</v>
      </c>
      <c r="EU33" s="30">
        <f t="shared" ref="EU33" si="363">ET33*0.0085-0.06</f>
        <v>3.6630000000000003</v>
      </c>
      <c r="EV33" s="51" t="s">
        <v>18</v>
      </c>
      <c r="EW33" s="30"/>
      <c r="EX33" s="34">
        <f t="shared" si="64"/>
        <v>586</v>
      </c>
      <c r="EY33" s="35">
        <f t="shared" si="65"/>
        <v>4.6142000000000003</v>
      </c>
      <c r="EZ33" s="20">
        <f t="shared" si="66"/>
        <v>613.07620000000031</v>
      </c>
    </row>
    <row r="34" spans="1:156" x14ac:dyDescent="0.3">
      <c r="A34" s="100"/>
      <c r="B34" s="53"/>
      <c r="C34" s="104">
        <f>SUM(C3:C33)</f>
        <v>207</v>
      </c>
      <c r="D34" s="105">
        <f>SUM(D3:D33)</f>
        <v>0.66829999999999878</v>
      </c>
      <c r="E34" s="106">
        <f>SUM(E3:E33)</f>
        <v>803</v>
      </c>
      <c r="F34" s="105">
        <f>SUM(F3:F33)</f>
        <v>5.1806999999999999</v>
      </c>
      <c r="G34" s="106">
        <f>SUM(G4:G33)</f>
        <v>1199</v>
      </c>
      <c r="H34" s="105">
        <f>SUM(H4:H33)</f>
        <v>8.991500000000002</v>
      </c>
      <c r="I34" s="106">
        <f>SUM(I4:I33)</f>
        <v>254</v>
      </c>
      <c r="J34" s="105">
        <f>SUM(J3:J33)</f>
        <v>1.5190000000000006</v>
      </c>
      <c r="K34" s="59">
        <f>SUM(K3:K33)</f>
        <v>2463</v>
      </c>
      <c r="L34" s="60">
        <f>SUM(L3:L33)</f>
        <v>16.359499999999997</v>
      </c>
      <c r="M34" s="21"/>
      <c r="N34" s="10"/>
      <c r="O34" s="53"/>
      <c r="P34" s="54">
        <f>SUM(P3:P33)</f>
        <v>925</v>
      </c>
      <c r="Q34" s="57">
        <f>SUM(Q3:Q33)</f>
        <v>5.8624999999999998</v>
      </c>
      <c r="R34" s="56">
        <f>SUM(R3:R33)</f>
        <v>981</v>
      </c>
      <c r="S34" s="57">
        <f>SUM(S3:S33)</f>
        <v>6.2289000000000003</v>
      </c>
      <c r="T34" s="56">
        <f t="shared" ref="T34" si="364">SUM(T5:T33)</f>
        <v>1650</v>
      </c>
      <c r="U34" s="57">
        <f>SUM(U3:U33)</f>
        <v>13.065000000000001</v>
      </c>
      <c r="V34" s="56">
        <f>SUM(V3:V33)</f>
        <v>1196</v>
      </c>
      <c r="W34" s="57">
        <f>SUM(W3:W33)</f>
        <v>9.6460000000000008</v>
      </c>
      <c r="X34" s="59">
        <f>SUM(X3:X33)</f>
        <v>4752</v>
      </c>
      <c r="Y34" s="60">
        <f>SUM(Y3:Y33)</f>
        <v>34.802399999999992</v>
      </c>
      <c r="Z34" s="21"/>
      <c r="AA34" s="18"/>
      <c r="AB34" s="53"/>
      <c r="AC34" s="54">
        <f>SUM(AC3:AC33)</f>
        <v>443</v>
      </c>
      <c r="AD34" s="57">
        <f>SUM(AD3:AD33)</f>
        <v>2.4566999999999988</v>
      </c>
      <c r="AE34" s="56">
        <f t="shared" ref="AE34" si="365">SUM(AE5:AE33)</f>
        <v>18</v>
      </c>
      <c r="AF34" s="57">
        <f t="shared" ref="AF34:AL34" si="366">SUM(AF3:AF33)</f>
        <v>-2.0100000000000118E-2</v>
      </c>
      <c r="AG34" s="56">
        <f t="shared" si="366"/>
        <v>316</v>
      </c>
      <c r="AH34" s="57">
        <f t="shared" si="366"/>
        <v>1.8460000000000005</v>
      </c>
      <c r="AI34" s="56">
        <f t="shared" si="366"/>
        <v>38</v>
      </c>
      <c r="AJ34" s="57">
        <f t="shared" si="366"/>
        <v>-0.35700000000000054</v>
      </c>
      <c r="AK34" s="59">
        <f t="shared" si="366"/>
        <v>868</v>
      </c>
      <c r="AL34" s="60">
        <f t="shared" si="366"/>
        <v>3.9256000000000011</v>
      </c>
      <c r="AM34" s="21"/>
      <c r="AN34" s="18"/>
      <c r="AO34" s="53"/>
      <c r="AP34" s="54">
        <f>SUM(AP3:AP33)</f>
        <v>1636</v>
      </c>
      <c r="AQ34" s="57">
        <f>SUM(AQ3:AQ33)</f>
        <v>10.808399999999999</v>
      </c>
      <c r="AR34" s="56">
        <f t="shared" ref="AR34" si="367">SUM(AR5:AR33)</f>
        <v>24</v>
      </c>
      <c r="AS34" s="57">
        <f t="shared" ref="AS34:AY34" si="368">SUM(AS3:AS33)</f>
        <v>2.6099999999999679E-2</v>
      </c>
      <c r="AT34" s="56">
        <f t="shared" si="368"/>
        <v>-510</v>
      </c>
      <c r="AU34" s="57">
        <f t="shared" si="368"/>
        <v>-5.0550000000000006</v>
      </c>
      <c r="AV34" s="56">
        <f t="shared" si="368"/>
        <v>453</v>
      </c>
      <c r="AW34" s="57">
        <f t="shared" si="368"/>
        <v>3.6105000000000005</v>
      </c>
      <c r="AX34" s="59">
        <f t="shared" si="368"/>
        <v>1648</v>
      </c>
      <c r="AY34" s="64">
        <f t="shared" si="368"/>
        <v>9.39</v>
      </c>
      <c r="AZ34" s="63"/>
      <c r="BA34" s="18"/>
      <c r="BC34" s="54">
        <f>SUM(BC3:BC33)</f>
        <v>-1</v>
      </c>
      <c r="BD34" s="55">
        <f>SUM(BD3:BD33)</f>
        <v>-0.48690000000000033</v>
      </c>
      <c r="BE34" s="56">
        <f t="shared" ref="BE34" si="369">SUM(BE5:BE33)</f>
        <v>260</v>
      </c>
      <c r="BF34" s="57">
        <f t="shared" ref="BF34:BL34" si="370">SUM(BF3:BF33)</f>
        <v>0.80339999999999967</v>
      </c>
      <c r="BG34" s="56">
        <f t="shared" si="370"/>
        <v>153</v>
      </c>
      <c r="BH34" s="57">
        <f t="shared" si="370"/>
        <v>0.52050000000000196</v>
      </c>
      <c r="BI34" s="56">
        <f t="shared" si="370"/>
        <v>-572</v>
      </c>
      <c r="BJ34" s="55">
        <f t="shared" si="370"/>
        <v>-5.4219999999999997</v>
      </c>
      <c r="BK34" s="59">
        <f t="shared" si="370"/>
        <v>-234</v>
      </c>
      <c r="BL34" s="107">
        <f t="shared" si="370"/>
        <v>-4.5850000000000009</v>
      </c>
      <c r="BM34" s="63"/>
      <c r="BN34" s="18"/>
      <c r="BP34" s="65">
        <f>SUM(BP5:BP33)</f>
        <v>643</v>
      </c>
      <c r="BQ34" s="67">
        <f>SUM(BQ5:BQ33)</f>
        <v>3.8366999999999987</v>
      </c>
      <c r="BR34" s="66">
        <f t="shared" ref="BR34:BU34" si="371">SUM(BR5:BR33)</f>
        <v>285</v>
      </c>
      <c r="BS34" s="67">
        <f t="shared" si="371"/>
        <v>1.6664999999999999</v>
      </c>
      <c r="BT34" s="66">
        <f>SUM(BT3:BT33)</f>
        <v>384</v>
      </c>
      <c r="BU34" s="67">
        <f t="shared" si="371"/>
        <v>2.484</v>
      </c>
      <c r="BV34" s="66">
        <f>SUM(BV3:BV33)</f>
        <v>-64</v>
      </c>
      <c r="BW34" s="55">
        <f>SUM(BW3:BW33)</f>
        <v>-0.98400000000000043</v>
      </c>
      <c r="BX34" s="65"/>
      <c r="BY34" s="64">
        <f>SUM(BY3:BY33)</f>
        <v>7.0031999999999979</v>
      </c>
      <c r="BZ34" s="36"/>
      <c r="CA34" s="36"/>
      <c r="CC34" s="65">
        <f t="shared" ref="CC34:CL34" si="372">SUM(CC3:CC33)</f>
        <v>-278</v>
      </c>
      <c r="CD34" s="55">
        <f t="shared" si="372"/>
        <v>-2.4382000000000006</v>
      </c>
      <c r="CE34" s="66">
        <f t="shared" si="372"/>
        <v>215</v>
      </c>
      <c r="CF34" s="67">
        <f t="shared" si="372"/>
        <v>1.0034999999999996</v>
      </c>
      <c r="CG34" s="66">
        <f>SUM(CG3:CG33)</f>
        <v>-127</v>
      </c>
      <c r="CH34" s="55">
        <f t="shared" si="372"/>
        <v>-1.8594999999999997</v>
      </c>
      <c r="CI34" s="66">
        <f>SUM(CI3:CI33)</f>
        <v>574</v>
      </c>
      <c r="CJ34" s="67">
        <f t="shared" si="372"/>
        <v>4.3590000000000009</v>
      </c>
      <c r="CK34" s="68">
        <f t="shared" si="372"/>
        <v>384</v>
      </c>
      <c r="CL34" s="64">
        <f t="shared" si="372"/>
        <v>1.0648000000000004</v>
      </c>
      <c r="CP34" s="65">
        <f t="shared" ref="CP34:CW34" si="373">SUM(CP3:CP33)</f>
        <v>1190</v>
      </c>
      <c r="CQ34" s="67">
        <f t="shared" si="373"/>
        <v>7.7309999999999999</v>
      </c>
      <c r="CR34" s="56">
        <f t="shared" si="373"/>
        <v>17</v>
      </c>
      <c r="CS34" s="55">
        <f t="shared" si="373"/>
        <v>-0.11339999999999983</v>
      </c>
      <c r="CT34" s="66">
        <f>SUM(CT3:CT33)</f>
        <v>-323</v>
      </c>
      <c r="CU34" s="55">
        <f t="shared" si="373"/>
        <v>-3.1054999999999997</v>
      </c>
      <c r="CV34" s="66">
        <f>SUM(CV3:CV33)</f>
        <v>731</v>
      </c>
      <c r="CW34" s="67">
        <f t="shared" si="373"/>
        <v>5.8134999999999994</v>
      </c>
      <c r="CX34" s="68">
        <f t="shared" ref="CX34:CY34" si="374">SUM(CX3:CX33)</f>
        <v>1615</v>
      </c>
      <c r="CY34" s="71">
        <f t="shared" si="374"/>
        <v>10.325599999999998</v>
      </c>
      <c r="DA34" s="108">
        <f>SUM(DA3:DA33)</f>
        <v>0</v>
      </c>
      <c r="DC34" s="65">
        <f>SUM(DC3:DC33)</f>
        <v>249</v>
      </c>
      <c r="DD34" s="67">
        <f>SUM(DD3:DD33)</f>
        <v>1.1512</v>
      </c>
      <c r="DE34" s="66">
        <f t="shared" ref="DE34:DJ34" si="375">SUM(DE5:DE33)</f>
        <v>-33</v>
      </c>
      <c r="DF34" s="67">
        <f t="shared" si="375"/>
        <v>-0.6359999999999999</v>
      </c>
      <c r="DG34" s="66">
        <f>SUM(DG3:DG33)</f>
        <v>155</v>
      </c>
      <c r="DH34" s="67">
        <f t="shared" si="375"/>
        <v>0.65749999999999886</v>
      </c>
      <c r="DI34" s="66">
        <f>SUM(DI3:DI33)</f>
        <v>338</v>
      </c>
      <c r="DJ34" s="67">
        <f t="shared" si="375"/>
        <v>1.7555000000000001</v>
      </c>
      <c r="DK34" s="65"/>
      <c r="DL34" s="72">
        <f>SUM(DL3:DL33)</f>
        <v>3.5256999999999987</v>
      </c>
      <c r="DP34" s="65">
        <f>SUM(DP3:DP33)</f>
        <v>870</v>
      </c>
      <c r="DQ34" s="67">
        <f>SUM(DQ3:DQ33)</f>
        <v>4.8879999999999999</v>
      </c>
      <c r="DR34" s="66">
        <f t="shared" ref="DR34:DW34" si="376">SUM(DR5:DR33)</f>
        <v>344</v>
      </c>
      <c r="DS34" s="67">
        <f t="shared" si="376"/>
        <v>1.9236000000000002</v>
      </c>
      <c r="DT34" s="66">
        <f t="shared" si="376"/>
        <v>706</v>
      </c>
      <c r="DU34" s="67">
        <f t="shared" si="376"/>
        <v>5.7010000000000023</v>
      </c>
      <c r="DV34" s="66">
        <f t="shared" si="376"/>
        <v>458</v>
      </c>
      <c r="DW34" s="67">
        <f t="shared" si="376"/>
        <v>3.3729999999999998</v>
      </c>
      <c r="DX34" s="65"/>
      <c r="DY34" s="64">
        <f>SUM(DY3:DY33)</f>
        <v>18.6526</v>
      </c>
      <c r="EC34" s="65">
        <f>SUM(EC3:EC33)</f>
        <v>380</v>
      </c>
      <c r="ED34" s="67">
        <f>SUM(ED3:ED33)</f>
        <v>1.9543999999999992</v>
      </c>
      <c r="EE34" s="66">
        <f t="shared" ref="EE34:EJ34" si="377">SUM(EE5:EE33)</f>
        <v>-311</v>
      </c>
      <c r="EF34" s="67">
        <f t="shared" si="377"/>
        <v>-2.5659000000000001</v>
      </c>
      <c r="EG34" s="66">
        <f t="shared" si="377"/>
        <v>279</v>
      </c>
      <c r="EH34" s="67">
        <f t="shared" si="377"/>
        <v>1.7115</v>
      </c>
      <c r="EI34" s="66">
        <f t="shared" si="377"/>
        <v>448</v>
      </c>
      <c r="EJ34" s="67">
        <f t="shared" si="377"/>
        <v>3.2879999999999998</v>
      </c>
      <c r="EK34" s="65"/>
      <c r="EL34" s="72">
        <f>SUM(EL3:EL33)</f>
        <v>3.919999999999999</v>
      </c>
      <c r="EP34" s="65">
        <f>SUM(EP3:EP33)</f>
        <v>1137</v>
      </c>
      <c r="EQ34" s="67">
        <f>SUM(EQ3:EQ33)</f>
        <v>7.1652999999999984</v>
      </c>
      <c r="ER34" s="66">
        <f>SUM(ER3:ER33)</f>
        <v>-135</v>
      </c>
      <c r="ES34" s="67">
        <f>SUM(ES3:ES33)</f>
        <v>-1.3515000000000001</v>
      </c>
      <c r="ET34" s="66">
        <f>SUM(ET3:ET33)</f>
        <v>-609</v>
      </c>
      <c r="EU34" s="67">
        <f t="shared" ref="EU34:EW34" si="378">SUM(EU5:EU33)</f>
        <v>-6.0165000000000006</v>
      </c>
      <c r="EV34" s="66">
        <f>SUM(EV4:EV33)</f>
        <v>1117</v>
      </c>
      <c r="EW34" s="67">
        <f t="shared" si="378"/>
        <v>5.3984999999999994</v>
      </c>
      <c r="EX34" s="65"/>
      <c r="EY34" s="72">
        <f>SUM(EY3:EY33)</f>
        <v>8.6917999999999989</v>
      </c>
    </row>
    <row r="35" spans="1:156" x14ac:dyDescent="0.3">
      <c r="A35" s="100"/>
      <c r="B35" s="73" t="s">
        <v>20</v>
      </c>
      <c r="C35" s="74"/>
      <c r="D35" s="75">
        <f>SUMIF(D3:D33,"&gt;0")/COUNTIF(D3:D33,"&gt;0")</f>
        <v>1.2376500000000001</v>
      </c>
      <c r="E35" s="74"/>
      <c r="F35" s="75">
        <f>SUMIF(F3:F33,"&gt;0")/COUNTIF(F3:F33,"&gt;0")</f>
        <v>1.27755</v>
      </c>
      <c r="G35" s="74"/>
      <c r="H35" s="76">
        <f>SUMIF(H3:H33,"&gt;0")/COUNTIF(H3:H33,"&gt;0")</f>
        <v>2.2503000000000002</v>
      </c>
      <c r="I35" s="74"/>
      <c r="J35" s="76">
        <f>SUMIF(J3:J33,"&gt;0")/COUNTIF(J3:J33,"&gt;0")</f>
        <v>1.2590833333333336</v>
      </c>
      <c r="K35" s="74"/>
      <c r="L35" s="76">
        <f>SUMIF(L3:L33,"&gt;0")/COUNTIF(L3:L33,"&gt;0")</f>
        <v>3.1324181818181813</v>
      </c>
      <c r="M35" s="4" t="s">
        <v>21</v>
      </c>
      <c r="N35" s="49">
        <v>6.46</v>
      </c>
      <c r="O35" s="73" t="s">
        <v>20</v>
      </c>
      <c r="P35" s="74"/>
      <c r="Q35" s="75">
        <f>SUMIF(Q3:Q33,"&gt;0")/COUNTIF(Q3:Q33,"&gt;0")</f>
        <v>0.94286666666666663</v>
      </c>
      <c r="R35" s="74"/>
      <c r="S35" s="75">
        <f>SUMIF(S3:S33,"&gt;0")/COUNTIF(S3:S33,"&gt;0")</f>
        <v>0.68644999999999989</v>
      </c>
      <c r="T35" s="74"/>
      <c r="U35" s="76">
        <f>SUMIF(U3:U33,"&gt;0")/COUNTIF(U3:U33,"&gt;0")</f>
        <v>2.3096111111111113</v>
      </c>
      <c r="V35" s="74"/>
      <c r="W35" s="76">
        <f>SUMIF(W3:W33,"&gt;0")/COUNTIF(W3:W33,"&gt;0")</f>
        <v>1.2775000000000001</v>
      </c>
      <c r="X35" s="74"/>
      <c r="Y35" s="76">
        <f>SUMIF(Y3:Y33,"&gt;0")/COUNTIF(Y3:Y33,"&gt;0")</f>
        <v>2.9162500000000002</v>
      </c>
      <c r="Z35" s="4" t="s">
        <v>21</v>
      </c>
      <c r="AA35" s="49">
        <v>7.86</v>
      </c>
      <c r="AB35" s="73" t="s">
        <v>20</v>
      </c>
      <c r="AC35" s="74"/>
      <c r="AD35" s="75">
        <f>SUMIF(AD3:AD33,"&gt;0")/COUNTIF(AD3:AD33,"&gt;0")</f>
        <v>1.7678</v>
      </c>
      <c r="AE35" s="74"/>
      <c r="AF35" s="75">
        <f>SUMIF(AF3:AF33,"&gt;0")/COUNTIF(AF3:AF33,"&gt;0")</f>
        <v>0.47139999999999999</v>
      </c>
      <c r="AG35" s="74"/>
      <c r="AH35" s="76">
        <f>SUMIF(AH3:AH33,"&gt;0")/COUNTIF(AH3:AH33,"&gt;0")</f>
        <v>1.5677500000000002</v>
      </c>
      <c r="AI35" s="74"/>
      <c r="AJ35" s="76">
        <f>SUMIF(AJ3:AJ33,"&gt;0")/COUNTIF(AJ3:AJ33,"&gt;0")</f>
        <v>0.49549999999999994</v>
      </c>
      <c r="AK35" s="74"/>
      <c r="AL35" s="76">
        <f>SUMIF(AL3:AL33,"&gt;0")/COUNTIF(AL3:AL33,"&gt;0")</f>
        <v>3.1472999999999991</v>
      </c>
      <c r="AM35" s="4" t="s">
        <v>21</v>
      </c>
      <c r="AN35" s="49">
        <v>-3.66</v>
      </c>
      <c r="AO35" s="73" t="s">
        <v>20</v>
      </c>
      <c r="AP35" s="74"/>
      <c r="AQ35" s="75">
        <f>SUMIF(AQ3:AQ33,"&gt;0")/COUNTIF(AQ3:AQ33,"&gt;0")</f>
        <v>0.98684545454545447</v>
      </c>
      <c r="AR35" s="74"/>
      <c r="AS35" s="75">
        <f>SUMIF(AS3:AS33,"&gt;0")/COUNTIF(AS3:AS33,"&gt;0")</f>
        <v>0.52660000000000007</v>
      </c>
      <c r="AT35" s="74"/>
      <c r="AU35" s="76">
        <f>SUMIF(AU3:AU33,"&gt;0")/COUNTIF(AU3:AU33,"&gt;0")</f>
        <v>1.2957500000000002</v>
      </c>
      <c r="AV35" s="74"/>
      <c r="AW35" s="76">
        <f>SUMIF(AW3:AW33,"&gt;0")/COUNTIF(AW3:AW33,"&gt;0")</f>
        <v>0.77600000000000002</v>
      </c>
      <c r="AX35" s="74"/>
      <c r="AY35" s="76">
        <f>SUMIF(AY3:AY33,"&gt;0")/COUNTIF(AY3:AY33,"&gt;0")</f>
        <v>1.1895769230769231</v>
      </c>
      <c r="AZ35" s="4" t="s">
        <v>21</v>
      </c>
      <c r="BA35" s="49">
        <v>5.53</v>
      </c>
      <c r="BB35" s="73" t="s">
        <v>20</v>
      </c>
      <c r="BC35" s="74"/>
      <c r="BD35" s="75">
        <f>SUMIF(BD3:BD33,"&gt;0")/COUNTIF(BD3:BD33,"&gt;0")</f>
        <v>0.95129999999999981</v>
      </c>
      <c r="BE35" s="74"/>
      <c r="BF35" s="75">
        <f>SUMIF(BF3:BF33,"&gt;0")/COUNTIF(BF3:BF33,"&gt;0")</f>
        <v>0.44092499999999996</v>
      </c>
      <c r="BG35" s="74"/>
      <c r="BH35" s="76">
        <f>SUMIF(BH3:BH33,"&gt;0")/COUNTIF(BH3:BH33,"&gt;0")</f>
        <v>1.7080000000000002</v>
      </c>
      <c r="BI35" s="74"/>
      <c r="BJ35" s="76">
        <f>SUMIF(BJ3:BJ33,"&gt;0")/COUNTIF(BJ3:BJ33,"&gt;0")</f>
        <v>0.29150000000000004</v>
      </c>
      <c r="BK35" s="74"/>
      <c r="BL35" s="76">
        <f>SUMIF(BL3:BL33,"&gt;0")/COUNTIF(BL3:BL33,"&gt;0")</f>
        <v>1.7039125000000004</v>
      </c>
      <c r="BM35" s="4"/>
      <c r="BN35" s="4"/>
      <c r="BO35" s="73" t="s">
        <v>20</v>
      </c>
      <c r="BP35" s="74"/>
      <c r="BQ35" s="75">
        <f>SUMIF(BQ3:BQ33,"&gt;0")/COUNTIF(BQ3:BQ33,"&gt;0")</f>
        <v>1.1899249999999999</v>
      </c>
      <c r="BR35" s="74"/>
      <c r="BS35" s="75">
        <f>SUMIF(BS3:BS33,"&gt;0")/COUNTIF(BS3:BS33,"&gt;0")</f>
        <v>0.40667142857142852</v>
      </c>
      <c r="BT35" s="74"/>
      <c r="BU35" s="76">
        <f>SUMIF(BU3:BU33,"&gt;0")/COUNTIF(BU3:BU33,"&gt;0")</f>
        <v>1.6382999999999999</v>
      </c>
      <c r="BV35" s="74"/>
      <c r="BW35" s="76">
        <f>SUMIF(BW3:BW33,"&gt;0")/COUNTIF(BW3:BW33,"&gt;0")</f>
        <v>0.55670000000000008</v>
      </c>
      <c r="BX35" s="74"/>
      <c r="BY35" s="2">
        <f>SUMIF(BY3:BY33,"&gt;0")/COUNTIF(BY3:BY33,"&gt;0")</f>
        <v>1.4492363636363634</v>
      </c>
      <c r="CB35" s="73" t="s">
        <v>20</v>
      </c>
      <c r="CC35" s="74"/>
      <c r="CD35" s="75">
        <f>SUMIF(CD3:CD33,"&gt;0")/COUNTIF(CD3:CD33,"&gt;0")</f>
        <v>0.45795000000000002</v>
      </c>
      <c r="CE35" s="74"/>
      <c r="CF35" s="75">
        <f>SUMIF(CF3:CF33,"&gt;0")/COUNTIF(CF3:CF33,"&gt;0")</f>
        <v>0.60578571428571426</v>
      </c>
      <c r="CG35" s="74"/>
      <c r="CH35" s="76">
        <f>SUMIF(CH3:CH33,"&gt;0")/COUNTIF(CH3:CH33,"&gt;0")</f>
        <v>0.49250000000000005</v>
      </c>
      <c r="CI35" s="74"/>
      <c r="CJ35" s="76">
        <f>SUMIF(CJ3:CJ33,"&gt;0")/COUNTIF(CJ3:CJ33,"&gt;0")</f>
        <v>0.61261111111111122</v>
      </c>
      <c r="CK35" s="74"/>
      <c r="CL35" s="2">
        <f>SUMIF(CL3:CL33,"&gt;0")/COUNTIF(CL3:CL33,"&gt;0")</f>
        <v>0.96247500000000008</v>
      </c>
      <c r="CO35" s="73" t="s">
        <v>20</v>
      </c>
      <c r="CP35" s="74"/>
      <c r="CQ35" s="75">
        <f>SUMIF(CQ3:CQ33,"&gt;0")/COUNTIF(CQ3:CQ33,"&gt;0")</f>
        <v>1.2142666666666666</v>
      </c>
      <c r="CR35" s="74"/>
      <c r="CS35" s="75">
        <f>SUMIF(CS3:CS33,"&gt;0")/COUNTIF(CS3:CS33,"&gt;0")</f>
        <v>0.80145</v>
      </c>
      <c r="CT35" s="74"/>
      <c r="CU35" s="76">
        <f>SUMIF(CU3:CU33,"&gt;0")/COUNTIF(CU3:CU33,"&gt;0")</f>
        <v>8.0000000000000071E-3</v>
      </c>
      <c r="CV35" s="74"/>
      <c r="CW35" s="76">
        <f>SUMIF(CW3:CW33,"&gt;0")/COUNTIF(CW3:CW33,"&gt;0")</f>
        <v>2.0798999999999999</v>
      </c>
      <c r="CX35" s="74"/>
      <c r="CY35" s="2">
        <f>SUMIF(CY3:CY33,"&gt;0")/COUNTIF(CY3:CY33,"&gt;0")</f>
        <v>2.0545100000000001</v>
      </c>
      <c r="DA35" s="10"/>
      <c r="DB35" s="73" t="s">
        <v>20</v>
      </c>
      <c r="DC35" s="74"/>
      <c r="DD35" s="75">
        <f>SUMIF(DD3:DD33,"&gt;0")/COUNTIF(DD3:DD33,"&gt;0")</f>
        <v>0.84024285714285707</v>
      </c>
      <c r="DE35" s="74"/>
      <c r="DF35" s="75">
        <f>SUMIF(DF3:DF33,"&gt;0")/COUNTIF(DF3:DF33,"&gt;0")</f>
        <v>0.32485714285714284</v>
      </c>
      <c r="DG35" s="74"/>
      <c r="DH35" s="76">
        <f>SUMIF(DH3:DH33,"&gt;0")/COUNTIF(DH3:DH33,"&gt;0")</f>
        <v>2.0961666666666665</v>
      </c>
      <c r="DI35" s="74"/>
      <c r="DJ35" s="76">
        <f>SUMIF(DJ3:DJ33,"&gt;0")/COUNTIF(DJ3:DJ33,"&gt;0")</f>
        <v>0.8828571428571429</v>
      </c>
      <c r="DK35" s="74"/>
      <c r="DL35" s="2">
        <f>SUMIF(DL3:DL33,"&gt;0")/COUNTIF(DL3:DL33,"&gt;0")</f>
        <v>1.5941899999999998</v>
      </c>
      <c r="DO35" s="73" t="s">
        <v>20</v>
      </c>
      <c r="DP35" s="74"/>
      <c r="DQ35" s="75">
        <f>SUMIF(DQ3:DQ33,"&gt;0")/COUNTIF(DQ3:DQ33,"&gt;0")</f>
        <v>0.6686545454545455</v>
      </c>
      <c r="DR35" s="74"/>
      <c r="DS35" s="75">
        <f>SUMIF(DS3:DS33,"&gt;0")/COUNTIF(DS3:DS33,"&gt;0")</f>
        <v>0.32742000000000004</v>
      </c>
      <c r="DT35" s="74"/>
      <c r="DU35" s="76">
        <f>SUMIF(DU3:DU33,"&gt;0")/COUNTIF(DU3:DU33,"&gt;0")</f>
        <v>2.4092500000000006</v>
      </c>
      <c r="DV35" s="74"/>
      <c r="DW35" s="76">
        <f>SUMIF(DW3:DW33,"&gt;0")/COUNTIF(DW3:DW33,"&gt;0")</f>
        <v>0.66086363636363643</v>
      </c>
      <c r="DX35" s="74"/>
      <c r="DY35" s="2">
        <f>SUMIF(DY3:DY33,"&gt;0")/COUNTIF(DY3:DY33,"&gt;0")</f>
        <v>1.2604894736842105</v>
      </c>
      <c r="EB35" s="73" t="s">
        <v>20</v>
      </c>
      <c r="EC35" s="74"/>
      <c r="ED35" s="75">
        <f>SUMIF(ED3:ED33,"&gt;0")/COUNTIF(ED3:ED33,"&gt;0")</f>
        <v>0.62239999999999995</v>
      </c>
      <c r="EE35" s="74"/>
      <c r="EF35" s="75">
        <f>SUMIF(EF3:EF33,"&gt;0")/COUNTIF(EF3:EF33,"&gt;0")</f>
        <v>0.23910000000000001</v>
      </c>
      <c r="EG35" s="74"/>
      <c r="EH35" s="76">
        <f>SUMIF(EH3:EH33,"&gt;0")/COUNTIF(EH3:EH33,"&gt;0")</f>
        <v>0.9614166666666667</v>
      </c>
      <c r="EI35" s="74"/>
      <c r="EJ35" s="76">
        <f>SUMIF(EJ3:EJ33,"&gt;0")/COUNTIF(EJ3:EJ33,"&gt;0")</f>
        <v>0.80635714285714299</v>
      </c>
      <c r="EK35" s="74"/>
      <c r="EL35" s="2">
        <f>SUMIF(EL3:EL33,"&gt;0")/COUNTIF(EL3:EL33,"&gt;0")</f>
        <v>0.75539166666666657</v>
      </c>
      <c r="EO35" s="73" t="s">
        <v>20</v>
      </c>
      <c r="EP35" s="74"/>
      <c r="EQ35" s="75">
        <f>SUMIF(EQ3:EQ33,"&gt;0")/COUNTIF(EQ3:EQ33,"&gt;0")</f>
        <v>1.2648666666666668</v>
      </c>
      <c r="ER35" s="74"/>
      <c r="ES35" s="75">
        <f>SUMIF(ES3:ES33,"&gt;0")/COUNTIF(ES3:ES33,"&gt;0")</f>
        <v>0.40987499999999999</v>
      </c>
      <c r="ET35" s="74"/>
      <c r="EU35" s="76">
        <f>SUMIF(EU3:EU33,"&gt;0")/COUNTIF(EU3:EU33,"&gt;0")</f>
        <v>1.6208750000000001</v>
      </c>
      <c r="EV35" s="74"/>
      <c r="EW35" s="76">
        <f>SUMIF(EW3:EW33,"&gt;0")/COUNTIF(EW3:EW33,"&gt;0")</f>
        <v>1.2331111111111113</v>
      </c>
      <c r="EX35" s="74"/>
      <c r="EY35" s="2">
        <f>SUMIF(EY3:EY33,"&gt;0")/COUNTIF(EY3:EY33,"&gt;0")</f>
        <v>2.08087</v>
      </c>
    </row>
    <row r="36" spans="1:156" x14ac:dyDescent="0.3">
      <c r="A36" s="100"/>
      <c r="B36" s="73" t="s">
        <v>22</v>
      </c>
      <c r="C36" s="74"/>
      <c r="D36" s="75">
        <f>SUMIF(D3:D33,"&lt;0")/COUNTIF(D3:D33,"&lt;0")</f>
        <v>-0.51981538461538457</v>
      </c>
      <c r="E36" s="74"/>
      <c r="F36" s="75">
        <f>SUMIF(F3:F33,"&lt;0")/COUNTIF(F3:F33,"&lt;0")</f>
        <v>-0.41409999999999997</v>
      </c>
      <c r="G36" s="74"/>
      <c r="H36" s="76">
        <f>SUMIF(H3:H33,"&lt;0")/COUNTIF(H3:H33,"&lt;0")</f>
        <v>-1.3511499999999999</v>
      </c>
      <c r="I36" s="74"/>
      <c r="J36" s="76">
        <f>SUMIF(J3:J33,"&lt;0")/COUNTIF(J3:J33,"&lt;0")</f>
        <v>-0.60355000000000003</v>
      </c>
      <c r="K36" s="74"/>
      <c r="L36" s="76">
        <f>SUMIF(L3:L33,"&lt;0")/COUNTIF(L3:L33,"&lt;0")</f>
        <v>-1.6451909090909096</v>
      </c>
      <c r="M36" s="77" t="s">
        <v>23</v>
      </c>
      <c r="N36" s="49">
        <v>-0.21</v>
      </c>
      <c r="O36" s="73" t="s">
        <v>22</v>
      </c>
      <c r="P36" s="74"/>
      <c r="Q36" s="75">
        <f>SUMIF(Q3:Q33,"&lt;0")/COUNTIF(Q3:Q33,"&lt;0")</f>
        <v>-0.65582499999999999</v>
      </c>
      <c r="R36" s="74"/>
      <c r="S36" s="75">
        <f>SUMIF(S3:S33,"&lt;0")/COUNTIF(S3:S33,"&lt;0")</f>
        <v>-0.33475000000000005</v>
      </c>
      <c r="T36" s="74"/>
      <c r="U36" s="76">
        <f>SUMIF(U3:U33,"&lt;0")/COUNTIF(U3:U33,"&lt;0")</f>
        <v>-1.1030714285714287</v>
      </c>
      <c r="V36" s="74"/>
      <c r="W36" s="76">
        <f>SUMIF(W3:W33,"&lt;0")/COUNTIF(W3:W33,"&lt;0")</f>
        <v>-0.46287500000000004</v>
      </c>
      <c r="X36" s="74"/>
      <c r="Y36" s="76">
        <f>SUMIF(Y3:Y33,"&lt;0")/COUNTIF(Y3:Y33,"&lt;0")</f>
        <v>-1.0041833333333334</v>
      </c>
      <c r="Z36" s="77" t="s">
        <v>23</v>
      </c>
      <c r="AA36" s="49">
        <v>9.1</v>
      </c>
      <c r="AB36" s="73" t="s">
        <v>22</v>
      </c>
      <c r="AC36" s="74"/>
      <c r="AD36" s="75">
        <f>SUMIF(AD3:AD33,"&lt;0")/COUNTIF(AD3:AD33,"&lt;0")</f>
        <v>-0.90556666666666663</v>
      </c>
      <c r="AE36" s="74"/>
      <c r="AF36" s="75">
        <f>SUMIF(AF3:AF33,"&lt;0")/COUNTIF(AF3:AF33,"&lt;0")</f>
        <v>-0.25895454545454544</v>
      </c>
      <c r="AG36" s="74"/>
      <c r="AH36" s="76">
        <f>SUMIF(AH3:AH33,"&lt;0")/COUNTIF(AH3:AH33,"&lt;0")</f>
        <v>-0.94506250000000014</v>
      </c>
      <c r="AI36" s="74"/>
      <c r="AJ36" s="76">
        <f>SUMIF(AJ3:AJ33,"&lt;0")/COUNTIF(AJ3:AJ33,"&lt;0")</f>
        <v>-0.60206250000000006</v>
      </c>
      <c r="AK36" s="74"/>
      <c r="AL36" s="76">
        <f>SUMIF(AL3:AL33,"&lt;0")/COUNTIF(AL3:AL33,"&lt;0")</f>
        <v>-1.29325</v>
      </c>
      <c r="AM36" s="77" t="s">
        <v>23</v>
      </c>
      <c r="AN36" s="49">
        <v>1.95</v>
      </c>
      <c r="AO36" s="73" t="s">
        <v>22</v>
      </c>
      <c r="AP36" s="74"/>
      <c r="AQ36" s="75">
        <f>SUMIF(AQ3:AQ33,"&lt;0")/COUNTIF(AQ3:AQ33,"&lt;0")</f>
        <v>-4.6899999999999997E-2</v>
      </c>
      <c r="AR36" s="74"/>
      <c r="AS36" s="75">
        <f>SUMIF(AS3:AS33,"&lt;0")/COUNTIF(AS3:AS33,"&lt;0")</f>
        <v>-0.34816666666666668</v>
      </c>
      <c r="AT36" s="74"/>
      <c r="AU36" s="76">
        <f>SUMIF(AU3:AU33,"&lt;0")/COUNTIF(AU3:AU33,"&lt;0")</f>
        <v>-0.76465000000000005</v>
      </c>
      <c r="AV36" s="74"/>
      <c r="AW36" s="76">
        <f>SUMIF(AW3:AW33,"&lt;0")/COUNTIF(AW3:AW33,"&lt;0")</f>
        <v>-0.26950000000000002</v>
      </c>
      <c r="AX36" s="74"/>
      <c r="AY36" s="76">
        <f>SUMIF(AY3:AY33,"&lt;0")/COUNTIF(AY3:AY33,"&lt;0")</f>
        <v>-0.67494444444444446</v>
      </c>
      <c r="AZ36" s="77" t="s">
        <v>23</v>
      </c>
      <c r="BA36" s="49">
        <v>2.76</v>
      </c>
      <c r="BB36" s="73" t="s">
        <v>22</v>
      </c>
      <c r="BC36" s="74"/>
      <c r="BD36" s="75">
        <f>SUMIF(BD3:BD33,"&lt;0")/COUNTIF(BD3:BD33,"&lt;0")</f>
        <v>-1.0324500000000001</v>
      </c>
      <c r="BE36" s="74"/>
      <c r="BF36" s="75">
        <f>SUMIF(BF3:BF33,"&lt;0")/COUNTIF(BF3:BF33,"&lt;0")</f>
        <v>-0.34050000000000002</v>
      </c>
      <c r="BG36" s="74"/>
      <c r="BH36" s="76">
        <f>SUMIF(BH3:BH33,"&lt;0")/COUNTIF(BH3:BH33,"&lt;0")</f>
        <v>-1.0024375000000001</v>
      </c>
      <c r="BI36" s="74"/>
      <c r="BJ36" s="76">
        <f>SUMIF(BJ3:BJ33,"&lt;0")/COUNTIF(BJ3:BJ33,"&lt;0")</f>
        <v>-0.57240909090909087</v>
      </c>
      <c r="BK36" s="74"/>
      <c r="BL36" s="76">
        <f>SUMIF(BL3:BL33,"&lt;0")/COUNTIF(BL3:BL33,"&lt;0")</f>
        <v>-1.2144200000000001</v>
      </c>
      <c r="BM36" s="18" t="s">
        <v>41</v>
      </c>
      <c r="BN36" s="18">
        <f>BL8+BL15+BL22+BL29</f>
        <v>3.8735999999999997</v>
      </c>
      <c r="BO36" s="73" t="s">
        <v>22</v>
      </c>
      <c r="BP36" s="74"/>
      <c r="BQ36" s="75">
        <f>SUMIF(BQ3:BQ33,"&lt;0")/COUNTIF(BQ3:BQ33,"&lt;0")</f>
        <v>-0.81181428571428582</v>
      </c>
      <c r="BR36" s="74"/>
      <c r="BS36" s="75">
        <f>SUMIF(BS3:BS33,"&lt;0")/COUNTIF(BS3:BS33,"&lt;0")</f>
        <v>-0.39339999999999997</v>
      </c>
      <c r="BT36" s="74"/>
      <c r="BU36" s="76">
        <f>SUMIF(BU3:BU33,"&lt;0")/COUNTIF(BU3:BU33,"&lt;0")</f>
        <v>-0.71343750000000006</v>
      </c>
      <c r="BV36" s="74"/>
      <c r="BW36" s="76">
        <f>SUMIF(BW3:BW33,"&lt;0")/COUNTIF(BW3:BW33,"&lt;0")</f>
        <v>-0.62791666666666679</v>
      </c>
      <c r="BX36" s="74"/>
      <c r="BY36" s="2">
        <f>SUMIF(BY3:BY33,"&lt;0")/COUNTIF(BY3:BY33,"&lt;0")</f>
        <v>-1.1173000000000002</v>
      </c>
      <c r="BZ36" s="48" t="s">
        <v>41</v>
      </c>
      <c r="CA36" s="48">
        <f>BY5+BY12+BY19+BY26</f>
        <v>2.9209000000000001</v>
      </c>
      <c r="CB36" s="73" t="s">
        <v>22</v>
      </c>
      <c r="CC36" s="74"/>
      <c r="CD36" s="75">
        <f>SUMIF(CD3:CD33,"&lt;0")/COUNTIF(CD3:CD33,"&lt;0")</f>
        <v>-0.74084285714285714</v>
      </c>
      <c r="CE36" s="74"/>
      <c r="CF36" s="75">
        <f>SUMIF(CF3:CF33,"&lt;0")/COUNTIF(CF3:CF33,"&lt;0")</f>
        <v>-0.35966666666666669</v>
      </c>
      <c r="CG36" s="74"/>
      <c r="CH36" s="76">
        <f>SUMIF(CH3:CH33,"&lt;0")/COUNTIF(CH3:CH33,"&lt;0")</f>
        <v>-1.1598999999999999</v>
      </c>
      <c r="CI36" s="74"/>
      <c r="CJ36" s="76">
        <f>SUMIF(CJ3:CJ33,"&lt;0")/COUNTIF(CJ3:CJ33,"&lt;0")</f>
        <v>-0.28862500000000002</v>
      </c>
      <c r="CK36" s="74"/>
      <c r="CL36" s="2">
        <f>SUMIF(CL3:CL33,"&lt;0")/COUNTIF(CL3:CL33,"&lt;0")</f>
        <v>-0.95317272727272728</v>
      </c>
      <c r="CM36" s="48" t="s">
        <v>41</v>
      </c>
      <c r="CN36" s="48">
        <f>CL3+CL10+CL17+CL24+CL31</f>
        <v>1.9177000000000002</v>
      </c>
      <c r="CO36" s="73" t="s">
        <v>22</v>
      </c>
      <c r="CP36" s="74"/>
      <c r="CQ36" s="75">
        <f>SUMIF(CQ3:CQ33,"&lt;0")/COUNTIF(CQ3:CQ33,"&lt;0")</f>
        <v>-1.0658000000000001</v>
      </c>
      <c r="CR36" s="74"/>
      <c r="CS36" s="75">
        <f>SUMIF(CS3:CS33,"&lt;0")/COUNTIF(CS3:CS33,"&lt;0")</f>
        <v>-0.34326000000000001</v>
      </c>
      <c r="CT36" s="74"/>
      <c r="CU36" s="76">
        <f>SUMIF(CU3:CU33,"&lt;0")/COUNTIF(CU3:CU33,"&lt;0")</f>
        <v>-0.62269999999999992</v>
      </c>
      <c r="CV36" s="74"/>
      <c r="CW36" s="76">
        <f>SUMIF(CW3:CW33,"&lt;0")/COUNTIF(CW3:CW33,"&lt;0")</f>
        <v>-0.91720000000000024</v>
      </c>
      <c r="CX36" s="74"/>
      <c r="CY36" s="2">
        <f>SUMIF(CY3:CY33,"&lt;0")/COUNTIF(CY3:CY33,"&lt;0")</f>
        <v>-1.2774375</v>
      </c>
      <c r="CZ36" s="48" t="s">
        <v>41</v>
      </c>
      <c r="DA36" s="18">
        <f>CY7+CY14+CY21+CY28</f>
        <v>1.9374999999999998</v>
      </c>
      <c r="DB36" s="73" t="s">
        <v>22</v>
      </c>
      <c r="DC36" s="74"/>
      <c r="DD36" s="75">
        <f>SUMIF(DD3:DD33,"&lt;0")/COUNTIF(DD3:DD33,"&lt;0")</f>
        <v>-0.67578571428571421</v>
      </c>
      <c r="DE36" s="74"/>
      <c r="DF36" s="75">
        <f>SUMIF(DF3:DF33,"&lt;0")/COUNTIF(DF3:DF33,"&lt;0")</f>
        <v>-0.58200000000000007</v>
      </c>
      <c r="DG36" s="74"/>
      <c r="DH36" s="76">
        <f>SUMIF(DH3:DH33,"&lt;0")/COUNTIF(DH3:DH33,"&lt;0")</f>
        <v>-0.70387500000000003</v>
      </c>
      <c r="DI36" s="74"/>
      <c r="DJ36" s="76">
        <f>SUMIF(DJ3:DJ33,"&lt;0")/COUNTIF(DJ3:DJ33,"&lt;0")</f>
        <v>-0.63783333333333336</v>
      </c>
      <c r="DK36" s="74"/>
      <c r="DL36" s="2">
        <f>SUMIF(DL3:DL33,"&lt;0")/COUNTIF(DL3:DL33,"&lt;0")</f>
        <v>-1.2416200000000002</v>
      </c>
      <c r="DM36" s="48" t="s">
        <v>41</v>
      </c>
      <c r="DN36" s="48">
        <f>DL4+DL11+DL18+DL25+DL32</f>
        <v>-3.3628</v>
      </c>
      <c r="DO36" s="73" t="s">
        <v>22</v>
      </c>
      <c r="DP36" s="74"/>
      <c r="DQ36" s="75">
        <f>SUMIF(DQ3:DQ33,"&lt;0")/COUNTIF(DQ3:DQ33,"&lt;0")</f>
        <v>-0.41120000000000001</v>
      </c>
      <c r="DR36" s="74"/>
      <c r="DS36" s="75">
        <f>SUMIF(DS3:DS33,"&lt;0")/COUNTIF(DS3:DS33,"&lt;0")</f>
        <v>-0.27012000000000003</v>
      </c>
      <c r="DT36" s="74"/>
      <c r="DU36" s="76">
        <f>SUMIF(DU3:DU33,"&lt;0")/COUNTIF(DU3:DU33,"&lt;0")</f>
        <v>-1.8110000000000002</v>
      </c>
      <c r="DV36" s="74"/>
      <c r="DW36" s="76">
        <f>SUMIF(DW3:DW33,"&lt;0")/COUNTIF(DW3:DW33,"&lt;0")</f>
        <v>-0.36087500000000006</v>
      </c>
      <c r="DX36" s="74"/>
      <c r="DY36" s="2">
        <f>SUMIF(DY3:DY33,"&lt;0")/COUNTIF(DY3:DY33,"&lt;0")</f>
        <v>-1.3241750000000001</v>
      </c>
      <c r="DZ36" s="48" t="s">
        <v>41</v>
      </c>
      <c r="EA36" s="48">
        <f>DY3+DY9+DY16+DY23+DY30</f>
        <v>5.2169000000000008</v>
      </c>
      <c r="EB36" s="73" t="s">
        <v>22</v>
      </c>
      <c r="EC36" s="74"/>
      <c r="ED36" s="75">
        <f>SUMIF(ED3:ED33,"&lt;0")/COUNTIF(ED3:ED33,"&lt;0")</f>
        <v>-0.37810000000000005</v>
      </c>
      <c r="EE36" s="74"/>
      <c r="EF36" s="75">
        <f>SUMIF(EF3:EF33,"&lt;0")/COUNTIF(EF3:EF33,"&lt;0")</f>
        <v>-0.25367500000000004</v>
      </c>
      <c r="EG36" s="74"/>
      <c r="EH36" s="76">
        <f>SUMIF(EH3:EH33,"&lt;0")/COUNTIF(EH3:EH33,"&lt;0")</f>
        <v>-0.75416666666666676</v>
      </c>
      <c r="EI36" s="74"/>
      <c r="EJ36" s="76">
        <f>SUMIF(EJ3:EJ33,"&lt;0")/COUNTIF(EJ3:EJ33,"&lt;0")</f>
        <v>-0.39274999999999999</v>
      </c>
      <c r="EK36" s="74"/>
      <c r="EL36" s="2">
        <f>SUMIF(EL3:EL33,"&lt;0")/COUNTIF(EL3:EL33,"&lt;0")</f>
        <v>-0.57163333333333333</v>
      </c>
      <c r="EM36" s="48" t="s">
        <v>41</v>
      </c>
      <c r="EN36" s="48">
        <f>EL6+EL13+EL20+EL27</f>
        <v>-0.76790000000000014</v>
      </c>
      <c r="EO36" s="73" t="s">
        <v>22</v>
      </c>
      <c r="EP36" s="74"/>
      <c r="EQ36" s="75">
        <f>SUMIF(EQ3:EQ33,"&lt;0")/COUNTIF(EQ3:EQ33,"&lt;0")</f>
        <v>-0.52731250000000007</v>
      </c>
      <c r="ER36" s="74"/>
      <c r="ES36" s="75">
        <f>SUMIF(ES3:ES33,"&lt;0")/COUNTIF(ES3:ES33,"&lt;0")</f>
        <v>-0.29909999999999998</v>
      </c>
      <c r="ET36" s="74"/>
      <c r="EU36" s="76">
        <f>SUMIF(EU3:EU33,"&lt;0")/COUNTIF(EU3:EU33,"&lt;0")</f>
        <v>-1.25</v>
      </c>
      <c r="EV36" s="74"/>
      <c r="EW36" s="76">
        <f>SUMIF(EW3:EW33,"&lt;0")/COUNTIF(EW3:EW33,"&lt;0")</f>
        <v>-0.36725000000000002</v>
      </c>
      <c r="EX36" s="74"/>
      <c r="EY36" s="2">
        <f>SUMIF(EY3:EY33,"&lt;0")/COUNTIF(EY3:EY33,"&lt;0")</f>
        <v>-1.2116900000000002</v>
      </c>
      <c r="EZ36" s="48" t="s">
        <v>41</v>
      </c>
    </row>
    <row r="37" spans="1:156" x14ac:dyDescent="0.3">
      <c r="A37" s="100"/>
      <c r="B37" s="73" t="s">
        <v>24</v>
      </c>
      <c r="C37" s="74"/>
      <c r="D37" s="78">
        <f>COUNT(D3:D33)</f>
        <v>19</v>
      </c>
      <c r="E37" s="74"/>
      <c r="F37" s="78">
        <f>COUNT(F3:F33)</f>
        <v>12</v>
      </c>
      <c r="G37" s="74"/>
      <c r="H37" s="79">
        <f>COUNT(H3:H33)</f>
        <v>20</v>
      </c>
      <c r="I37" s="74"/>
      <c r="J37" s="79">
        <f>COUNT(J3:J33)</f>
        <v>16</v>
      </c>
      <c r="K37" s="74"/>
      <c r="L37" s="79">
        <f>SUM(B37,D37,F37,H37)</f>
        <v>51</v>
      </c>
      <c r="M37" s="49" t="s">
        <v>25</v>
      </c>
      <c r="N37" s="49">
        <v>3.48</v>
      </c>
      <c r="O37" s="73" t="s">
        <v>24</v>
      </c>
      <c r="P37" s="74"/>
      <c r="Q37" s="78">
        <f>COUNT(Q3:Q33)</f>
        <v>13</v>
      </c>
      <c r="R37" s="74"/>
      <c r="S37" s="78">
        <f>COUNT(S3:S33)</f>
        <v>18</v>
      </c>
      <c r="T37" s="74"/>
      <c r="U37" s="79">
        <f>COUNT(U3:U33)</f>
        <v>16</v>
      </c>
      <c r="V37" s="74"/>
      <c r="W37" s="79">
        <f>COUNT(W3:W33)</f>
        <v>13</v>
      </c>
      <c r="X37" s="74"/>
      <c r="Y37" s="79">
        <f>SUM(M37,O37,Q37,S37)</f>
        <v>31</v>
      </c>
      <c r="Z37" s="49" t="s">
        <v>25</v>
      </c>
      <c r="AA37" s="49">
        <v>7.4</v>
      </c>
      <c r="AB37" s="73" t="s">
        <v>24</v>
      </c>
      <c r="AC37" s="74"/>
      <c r="AD37" s="78">
        <f>COUNT(AD3:AD33)</f>
        <v>15</v>
      </c>
      <c r="AE37" s="74"/>
      <c r="AF37" s="78">
        <f>COUNT(AF3:AF33)</f>
        <v>17</v>
      </c>
      <c r="AG37" s="74"/>
      <c r="AH37" s="79">
        <f>COUNT(AH3:AH33)</f>
        <v>14</v>
      </c>
      <c r="AI37" s="74"/>
      <c r="AJ37" s="79">
        <f>COUNT(AJ3:AJ33)</f>
        <v>17</v>
      </c>
      <c r="AK37" s="74"/>
      <c r="AL37" s="79">
        <f>SUM(Z37,AB37,AD37,AF37)</f>
        <v>32</v>
      </c>
      <c r="AM37" s="49" t="s">
        <v>25</v>
      </c>
      <c r="AN37" s="49">
        <v>6.34</v>
      </c>
      <c r="AO37" s="73" t="s">
        <v>24</v>
      </c>
      <c r="AP37" s="74"/>
      <c r="AQ37" s="78">
        <f>COUNT(AQ3:AQ33)</f>
        <v>12</v>
      </c>
      <c r="AR37" s="74"/>
      <c r="AS37" s="75">
        <f>COUNT(AS3:AS33)</f>
        <v>15</v>
      </c>
      <c r="AT37" s="74"/>
      <c r="AU37" s="76">
        <f>COUNT(AU3:AU33)</f>
        <v>12</v>
      </c>
      <c r="AV37" s="74"/>
      <c r="AW37" s="76">
        <f>COUNT(AW3:AW33)</f>
        <v>6</v>
      </c>
      <c r="AX37" s="74"/>
      <c r="AY37" s="76">
        <f>SUM(AO37,AQ37,AS37,AU37)</f>
        <v>39</v>
      </c>
      <c r="AZ37" s="49" t="s">
        <v>25</v>
      </c>
      <c r="BA37" s="49">
        <v>1.33</v>
      </c>
      <c r="BB37" s="73" t="s">
        <v>24</v>
      </c>
      <c r="BC37" s="74"/>
      <c r="BD37" s="78">
        <f>COUNT(BD3:BD33)</f>
        <v>12</v>
      </c>
      <c r="BE37" s="74"/>
      <c r="BF37" s="78">
        <f>COUNT(BF3:BF33)</f>
        <v>16</v>
      </c>
      <c r="BG37" s="74"/>
      <c r="BH37" s="76">
        <f>COUNT(BH3:BH33)</f>
        <v>13</v>
      </c>
      <c r="BI37" s="74"/>
      <c r="BJ37" s="76">
        <f>COUNT(BJ3:BJ33)</f>
        <v>14</v>
      </c>
      <c r="BK37" s="74"/>
      <c r="BL37" s="76">
        <f>SUM(BB37,BD37,BF37,BH37)</f>
        <v>41</v>
      </c>
      <c r="BM37" s="10"/>
      <c r="BN37" s="10"/>
      <c r="BO37" s="73" t="s">
        <v>24</v>
      </c>
      <c r="BP37" s="74"/>
      <c r="BQ37" s="78">
        <f>COUNT(BQ3:BQ33)</f>
        <v>15</v>
      </c>
      <c r="BR37" s="74"/>
      <c r="BS37" s="75">
        <f>COUNT(BS3:BS33)</f>
        <v>10</v>
      </c>
      <c r="BT37" s="74"/>
      <c r="BU37" s="76">
        <f>COUNT(BU3:BU33)</f>
        <v>13</v>
      </c>
      <c r="BV37" s="74"/>
      <c r="BW37" s="76">
        <f>COUNT(BW3:BW33)</f>
        <v>11</v>
      </c>
      <c r="BX37" s="74"/>
      <c r="BY37" s="2">
        <f>SUM(BQ37,BS37,BU37,BW37)</f>
        <v>49</v>
      </c>
      <c r="CB37" s="73" t="s">
        <v>24</v>
      </c>
      <c r="CC37" s="74"/>
      <c r="CD37" s="78">
        <f>COUNT(CD3:CD33)</f>
        <v>13</v>
      </c>
      <c r="CE37" s="74"/>
      <c r="CF37" s="78">
        <f>COUNT(CF3:CF33)</f>
        <v>16</v>
      </c>
      <c r="CG37" s="74"/>
      <c r="CH37" s="79">
        <f>COUNT(CH3:CH33)</f>
        <v>13</v>
      </c>
      <c r="CI37" s="74"/>
      <c r="CJ37" s="79">
        <f>COUNT(CJ3:CJ33)</f>
        <v>13</v>
      </c>
      <c r="CK37" s="74"/>
      <c r="CL37" s="80">
        <f>SUM(CD37,CF37,CH37,CJ37)</f>
        <v>55</v>
      </c>
      <c r="CO37" s="73" t="s">
        <v>24</v>
      </c>
      <c r="CP37" s="74"/>
      <c r="CQ37" s="78">
        <f>COUNT(CQ3:CQ33)</f>
        <v>12</v>
      </c>
      <c r="CR37" s="74"/>
      <c r="CS37" s="78">
        <f>COUNT(CS3:CS33)</f>
        <v>7</v>
      </c>
      <c r="CT37" s="74"/>
      <c r="CU37" s="79">
        <f>COUNT(CU3:CU33)</f>
        <v>6</v>
      </c>
      <c r="CV37" s="74"/>
      <c r="CW37" s="79">
        <f>COUNT(CW3:CW33)</f>
        <v>10</v>
      </c>
      <c r="CX37" s="74"/>
      <c r="CY37" s="80">
        <f>SUM(CO37,CQ37,CS37,CU37,CW37)</f>
        <v>35</v>
      </c>
      <c r="DA37" s="10"/>
      <c r="DB37" s="73" t="s">
        <v>24</v>
      </c>
      <c r="DC37" s="74"/>
      <c r="DD37" s="78">
        <f>COUNT(DD3:DD33)</f>
        <v>14</v>
      </c>
      <c r="DE37" s="74"/>
      <c r="DF37" s="78">
        <f>COUNT(DF3:DF33)</f>
        <v>12</v>
      </c>
      <c r="DG37" s="74"/>
      <c r="DH37" s="76">
        <f>COUNT(DH3:DH33)</f>
        <v>11</v>
      </c>
      <c r="DI37" s="74"/>
      <c r="DJ37" s="76">
        <f>COUNT(DJ3:DJ33)</f>
        <v>13</v>
      </c>
      <c r="DK37" s="74"/>
      <c r="DL37" s="80">
        <f>SUM(DB37,DD37,DF37,DH37)</f>
        <v>37</v>
      </c>
      <c r="DO37" s="73" t="s">
        <v>24</v>
      </c>
      <c r="DP37" s="74"/>
      <c r="DQ37" s="78">
        <f>COUNT(DQ3:DQ33)</f>
        <v>17</v>
      </c>
      <c r="DR37" s="74"/>
      <c r="DS37" s="75">
        <f>COUNT(DS3:DS33)</f>
        <v>15</v>
      </c>
      <c r="DT37" s="74"/>
      <c r="DU37" s="76">
        <f>COUNT(DU3:DU33)</f>
        <v>6</v>
      </c>
      <c r="DV37" s="74"/>
      <c r="DW37" s="79">
        <f>COUNT(DW3:DW33)</f>
        <v>15</v>
      </c>
      <c r="DX37" s="74"/>
      <c r="DY37" s="80">
        <f>SUM(DO37,DQ37,DS37,DU37)</f>
        <v>38</v>
      </c>
      <c r="EB37" s="73" t="s">
        <v>24</v>
      </c>
      <c r="EC37" s="74"/>
      <c r="ED37" s="78">
        <f>COUNT(ED3:ED33)</f>
        <v>16</v>
      </c>
      <c r="EE37" s="74"/>
      <c r="EF37" s="75">
        <f>COUNT(EF3:EF33)</f>
        <v>14</v>
      </c>
      <c r="EG37" s="74"/>
      <c r="EH37" s="76">
        <f>COUNT(EH3:EH33)</f>
        <v>12</v>
      </c>
      <c r="EI37" s="74"/>
      <c r="EJ37" s="76">
        <f>COUNT(EJ3:EJ33)</f>
        <v>13</v>
      </c>
      <c r="EK37" s="74"/>
      <c r="EL37" s="80">
        <f>SUM(EB37,ED37,EF37,EH37)</f>
        <v>42</v>
      </c>
      <c r="EO37" s="73" t="s">
        <v>24</v>
      </c>
      <c r="EP37" s="74"/>
      <c r="EQ37" s="78">
        <f>COUNT(EQ3:EQ33)</f>
        <v>17</v>
      </c>
      <c r="ER37" s="74"/>
      <c r="ES37" s="75">
        <f>COUNT(ES3:ES33)</f>
        <v>14</v>
      </c>
      <c r="ET37" s="74"/>
      <c r="EU37" s="76">
        <f>COUNT(EU3:EU33)</f>
        <v>14</v>
      </c>
      <c r="EV37" s="74"/>
      <c r="EW37" s="76">
        <f>COUNT(EW3:EW33)</f>
        <v>15</v>
      </c>
      <c r="EX37" s="74"/>
      <c r="EY37" s="80">
        <f>SUM(EO37,EQ37,ES37,EU37)</f>
        <v>45</v>
      </c>
    </row>
    <row r="38" spans="1:156" x14ac:dyDescent="0.3">
      <c r="A38" s="100"/>
      <c r="B38" s="73" t="s">
        <v>26</v>
      </c>
      <c r="C38" s="74"/>
      <c r="D38" s="81">
        <f>COUNTIF(D3:D33,"&gt;0")/D37</f>
        <v>0.31578947368421051</v>
      </c>
      <c r="E38" s="74"/>
      <c r="F38" s="81">
        <f>COUNTIF(F3:F33,"&gt;0")/F37</f>
        <v>0.5</v>
      </c>
      <c r="G38" s="74"/>
      <c r="H38" s="82">
        <f>COUNTIF(H3:H33,"&gt;0")/H37</f>
        <v>0.5</v>
      </c>
      <c r="I38" s="74"/>
      <c r="J38" s="82">
        <f>COUNTIF(J3:J33,"&gt;0")/J37</f>
        <v>0.375</v>
      </c>
      <c r="K38" s="74"/>
      <c r="L38" s="109">
        <f>AVERAGE(F38:J38)</f>
        <v>0.45833333333333331</v>
      </c>
      <c r="M38" s="77" t="s">
        <v>27</v>
      </c>
      <c r="N38" s="49">
        <v>10.15</v>
      </c>
      <c r="O38" s="73" t="s">
        <v>26</v>
      </c>
      <c r="P38" s="74"/>
      <c r="Q38" s="81">
        <f>COUNTIF(Q3:Q33,"&gt;0")/Q37</f>
        <v>0.69230769230769229</v>
      </c>
      <c r="R38" s="74"/>
      <c r="S38" s="81">
        <f>COUNTIF(S3:S33,"&gt;0")/S37</f>
        <v>0.66666666666666663</v>
      </c>
      <c r="T38" s="74"/>
      <c r="U38" s="82">
        <f>COUNTIF(U3:U33,"&gt;0")/U37</f>
        <v>0.5625</v>
      </c>
      <c r="V38" s="74"/>
      <c r="W38" s="82">
        <f>COUNTIF(W3:W33,"&gt;0")/W37</f>
        <v>0.69230769230769229</v>
      </c>
      <c r="X38" s="74"/>
      <c r="Y38" s="109">
        <f>AVERAGE(Q38:W38)</f>
        <v>0.65344551282051277</v>
      </c>
      <c r="Z38" s="77" t="s">
        <v>27</v>
      </c>
      <c r="AA38" s="49">
        <v>4.9400000000000004</v>
      </c>
      <c r="AB38" s="73" t="s">
        <v>26</v>
      </c>
      <c r="AC38" s="74"/>
      <c r="AD38" s="81">
        <f>COUNTIF(AD3:AD33,"&gt;0")/AD37</f>
        <v>0.4</v>
      </c>
      <c r="AE38" s="74"/>
      <c r="AF38" s="81">
        <f>COUNTIF(AF3:AF33,"&gt;0")/AF37</f>
        <v>0.35294117647058826</v>
      </c>
      <c r="AG38" s="74"/>
      <c r="AH38" s="82">
        <f>COUNTIF(AH3:AH33,"&gt;0")/AH37</f>
        <v>0.42857142857142855</v>
      </c>
      <c r="AI38" s="74"/>
      <c r="AJ38" s="82">
        <f>COUNTIF(AJ3:AJ33,"&gt;0")/AJ37</f>
        <v>0.52941176470588236</v>
      </c>
      <c r="AK38" s="74"/>
      <c r="AL38" s="109">
        <f>AVERAGE(AD38:AJ38)</f>
        <v>0.42773109243697482</v>
      </c>
      <c r="AM38" s="77" t="s">
        <v>27</v>
      </c>
      <c r="AN38" s="49">
        <v>-8.17</v>
      </c>
      <c r="AO38" s="73" t="s">
        <v>26</v>
      </c>
      <c r="AP38" s="74"/>
      <c r="AQ38" s="81">
        <f>COUNTIF(AQ3:AQ33,"&gt;0")/AQ37</f>
        <v>0.91666666666666663</v>
      </c>
      <c r="AR38" s="74"/>
      <c r="AS38" s="81">
        <f>COUNTIF(AS3:AS33,"&gt;0")/AS37</f>
        <v>0.4</v>
      </c>
      <c r="AT38" s="74"/>
      <c r="AU38" s="82">
        <f>COUNTIF(AU3:AU33,"&gt;0")/AU37</f>
        <v>0.16666666666666666</v>
      </c>
      <c r="AV38" s="74"/>
      <c r="AW38" s="82">
        <f>COUNTIF(AW3:AW33,"&gt;0")/AW37</f>
        <v>0.83333333333333337</v>
      </c>
      <c r="AX38" s="74"/>
      <c r="AY38" s="82">
        <v>0.37</v>
      </c>
      <c r="AZ38" s="77" t="s">
        <v>27</v>
      </c>
      <c r="BA38" s="49"/>
      <c r="BB38" s="73" t="s">
        <v>26</v>
      </c>
      <c r="BC38" s="74"/>
      <c r="BD38" s="81">
        <f>COUNTIF(BD3:BD33,"&gt;0")/BD37</f>
        <v>0.5</v>
      </c>
      <c r="BE38" s="74"/>
      <c r="BF38" s="81">
        <f>COUNTIF(BF3:BF33,"&gt;0")/BF37</f>
        <v>0.5</v>
      </c>
      <c r="BG38" s="74"/>
      <c r="BH38" s="82">
        <f>COUNTIF(BH3:BH33,"&gt;0")/BH37</f>
        <v>0.38461538461538464</v>
      </c>
      <c r="BI38" s="74"/>
      <c r="BJ38" s="82">
        <f>COUNTIF(BJ3:BJ33,"&gt;0")/BJ37</f>
        <v>0.21428571428571427</v>
      </c>
      <c r="BK38" s="74"/>
      <c r="BL38" s="82">
        <v>0.37</v>
      </c>
      <c r="BM38" s="18"/>
      <c r="BN38" s="18"/>
      <c r="BO38" s="73" t="s">
        <v>26</v>
      </c>
      <c r="BP38" s="74"/>
      <c r="BQ38" s="81">
        <f>COUNTIF(BQ3:BQ33,"&gt;0")/BQ37</f>
        <v>0.53333333333333333</v>
      </c>
      <c r="BR38" s="74"/>
      <c r="BS38" s="81">
        <f t="shared" ref="BS38" si="379">COUNTIF(BS3:BS33,"&gt;0")/BS37</f>
        <v>0.7</v>
      </c>
      <c r="BT38" s="74"/>
      <c r="BU38" s="82">
        <f t="shared" ref="BU38" si="380">COUNTIF(BU3:BU33,"&gt;0")/BU37</f>
        <v>0.38461538461538464</v>
      </c>
      <c r="BV38" s="74"/>
      <c r="BW38" s="82">
        <f t="shared" ref="BW38" si="381">COUNTIF(BW3:BW33,"&gt;0")/BW37</f>
        <v>0.45454545454545453</v>
      </c>
      <c r="BX38" s="74"/>
      <c r="BY38" s="83">
        <f>AVERAGE(BQ38:BW38)</f>
        <v>0.51812354312354314</v>
      </c>
      <c r="CB38" s="73" t="s">
        <v>26</v>
      </c>
      <c r="CC38" s="74"/>
      <c r="CD38" s="81">
        <f>COUNTIF(CD3:CD33,"&gt;0")/CD37</f>
        <v>0.46153846153846156</v>
      </c>
      <c r="CE38" s="74"/>
      <c r="CF38" s="81">
        <f t="shared" ref="CF38" si="382">COUNTIF(CF3:CF33,"&gt;0")/CF37</f>
        <v>0.4375</v>
      </c>
      <c r="CG38" s="74"/>
      <c r="CH38" s="82">
        <f t="shared" ref="CH38" si="383">COUNTIF(CH3:CH33,"&gt;0")/CH37</f>
        <v>0.61538461538461542</v>
      </c>
      <c r="CI38" s="74"/>
      <c r="CJ38" s="82">
        <f t="shared" ref="CJ38" si="384">COUNTIF(CJ3:CJ33,"&gt;0")/CJ37</f>
        <v>0.69230769230769229</v>
      </c>
      <c r="CK38" s="74"/>
      <c r="CL38" s="83">
        <f>AVERAGE(CD38:CJ38)</f>
        <v>0.55168269230769229</v>
      </c>
      <c r="CO38" s="73" t="s">
        <v>26</v>
      </c>
      <c r="CP38" s="74"/>
      <c r="CQ38" s="81">
        <f>COUNTIF(CQ3:CQ33,"&gt;0")/CQ37</f>
        <v>0.75</v>
      </c>
      <c r="CR38" s="74"/>
      <c r="CS38" s="81">
        <f t="shared" ref="CS38" si="385">COUNTIF(CS3:CS33,"&gt;0")/CS37</f>
        <v>0.2857142857142857</v>
      </c>
      <c r="CT38" s="74"/>
      <c r="CU38" s="82">
        <f t="shared" ref="CU38" si="386">COUNTIF(CU3:CU33,"&gt;0")/CU37</f>
        <v>0.16666666666666666</v>
      </c>
      <c r="CV38" s="74"/>
      <c r="CW38" s="82">
        <f t="shared" ref="CW38" si="387">COUNTIF(CW3:CW33,"&gt;0")/CW37</f>
        <v>0.5</v>
      </c>
      <c r="CX38" s="74"/>
      <c r="CY38" s="83">
        <f>AVERAGE(CO38:CU38)</f>
        <v>0.40079365079365076</v>
      </c>
      <c r="DA38" s="10"/>
      <c r="DB38" s="73" t="s">
        <v>26</v>
      </c>
      <c r="DC38" s="74"/>
      <c r="DD38" s="81">
        <f>COUNTIF(DD3:DD33,"&gt;0")/DD37</f>
        <v>0.5</v>
      </c>
      <c r="DE38" s="74"/>
      <c r="DF38" s="81">
        <f t="shared" ref="DF38" si="388">COUNTIF(DF3:DF33,"&gt;0")/DF37</f>
        <v>0.58333333333333337</v>
      </c>
      <c r="DG38" s="74"/>
      <c r="DH38" s="76">
        <f t="shared" ref="DH38" si="389">COUNTIF(DH3:DH33,"&gt;0")/DH37</f>
        <v>0.27272727272727271</v>
      </c>
      <c r="DI38" s="74"/>
      <c r="DJ38" s="76">
        <f t="shared" ref="DJ38" si="390">COUNTIF(DJ3:DJ33,"&gt;0")/DJ37</f>
        <v>0.53846153846153844</v>
      </c>
      <c r="DK38" s="74"/>
      <c r="DL38" s="1">
        <f>AVERAGE(DB38:DH38)</f>
        <v>0.45202020202020204</v>
      </c>
      <c r="DO38" s="73" t="s">
        <v>26</v>
      </c>
      <c r="DP38" s="74"/>
      <c r="DQ38" s="81">
        <f>COUNTIF(DQ3:DQ33,"&gt;0")/DQ37</f>
        <v>0.6470588235294118</v>
      </c>
      <c r="DR38" s="74"/>
      <c r="DS38" s="81">
        <f t="shared" ref="DS38" si="391">COUNTIF(DS3:DS33,"&gt;0")/DS37</f>
        <v>0.66666666666666663</v>
      </c>
      <c r="DT38" s="74"/>
      <c r="DU38" s="76">
        <f t="shared" ref="DU38" si="392">COUNTIF(DU3:DU33,"&gt;0")/DU37</f>
        <v>0.66666666666666663</v>
      </c>
      <c r="DV38" s="74"/>
      <c r="DW38" s="82">
        <f t="shared" ref="DW38" si="393">COUNTIF(DW3:DW33,"&gt;0")/DW37</f>
        <v>0.73333333333333328</v>
      </c>
      <c r="DX38" s="74"/>
      <c r="DY38" s="1">
        <f>AVERAGE(DO38:DU38)</f>
        <v>0.66013071895424835</v>
      </c>
      <c r="EB38" s="73" t="s">
        <v>26</v>
      </c>
      <c r="EC38" s="74"/>
      <c r="ED38" s="81">
        <f>COUNTIF(ED3:ED33,"&gt;0")/ED37</f>
        <v>0.5</v>
      </c>
      <c r="EE38" s="74"/>
      <c r="EF38" s="81">
        <f t="shared" ref="EF38" si="394">COUNTIF(EF3:EF33,"&gt;0")/EF37</f>
        <v>0.14285714285714285</v>
      </c>
      <c r="EG38" s="74"/>
      <c r="EH38" s="82">
        <f t="shared" ref="EH38" si="395">COUNTIF(EH3:EH33,"&gt;0")/EH37</f>
        <v>0.5</v>
      </c>
      <c r="EI38" s="74"/>
      <c r="EJ38" s="82">
        <f t="shared" ref="EJ38" si="396">COUNTIF(EJ3:EJ33,"&gt;0")/EJ37</f>
        <v>0.53846153846153844</v>
      </c>
      <c r="EK38" s="74"/>
      <c r="EL38" s="1">
        <f>AVERAGE(EB38:EH38)</f>
        <v>0.38095238095238093</v>
      </c>
      <c r="EO38" s="73" t="s">
        <v>26</v>
      </c>
      <c r="EP38" s="74"/>
      <c r="EQ38" s="81">
        <f>COUNTIF(EQ3:EQ33,"&gt;0")/EQ37</f>
        <v>0.52941176470588236</v>
      </c>
      <c r="ER38" s="74"/>
      <c r="ES38" s="81">
        <f t="shared" ref="ES38" si="397">COUNTIF(ES3:ES33,"&gt;0")/ES37</f>
        <v>0.2857142857142857</v>
      </c>
      <c r="ET38" s="74"/>
      <c r="EU38" s="82">
        <f t="shared" ref="EU38" si="398">COUNTIF(EU3:EU33,"&gt;0")/EU37</f>
        <v>0.2857142857142857</v>
      </c>
      <c r="EV38" s="74"/>
      <c r="EW38" s="82">
        <f t="shared" ref="EW38" si="399">COUNTIF(EW3:EW33,"&gt;0")/EW37</f>
        <v>0.6</v>
      </c>
      <c r="EX38" s="74"/>
      <c r="EY38" s="1">
        <f>AVERAGE(EO38:EU38)</f>
        <v>0.36694677871148462</v>
      </c>
    </row>
    <row r="39" spans="1:156" x14ac:dyDescent="0.3">
      <c r="A39" s="100"/>
      <c r="B39" s="84" t="s">
        <v>28</v>
      </c>
      <c r="C39" s="74"/>
      <c r="D39" s="75">
        <f>(SUMIF(D3:D33,"&gt;0")/COUNTIF(D3:D33,"&gt;0"))/-(SUMIF(D3:D33,"&lt;0")/COUNTIF(D3:D33,"&lt;0"))</f>
        <v>2.3809414585059789</v>
      </c>
      <c r="E39" s="74"/>
      <c r="F39" s="75">
        <f>(SUMIF(F3:F33,"&gt;0")/COUNTIF(F3:F33,"&gt;0"))/-(SUMIF(F3:F33,"&lt;0")/COUNTIF(F3:F33,"&lt;0"))</f>
        <v>3.0851243660951462</v>
      </c>
      <c r="G39" s="74"/>
      <c r="H39" s="76">
        <f>(SUMIF(H3:H33,"&gt;0")/COUNTIF(H3:H33,"&gt;0"))/-(SUMIF(H3:H33,"&lt;0")/COUNTIF(H3:H33,"&lt;0"))</f>
        <v>1.6654701550531033</v>
      </c>
      <c r="I39" s="74"/>
      <c r="J39" s="76">
        <f>(SUMIF(J3:J33,"&gt;0")/COUNTIF(J3:J33,"&gt;0"))/-(SUMIF(J3:J33,"&lt;0")/COUNTIF(J3:J33,"&lt;0"))</f>
        <v>2.0861292905862538</v>
      </c>
      <c r="K39" s="74"/>
      <c r="L39" s="76">
        <f>(SUMIF(L3:L33,"&gt;0")/COUNTIF(L3:L33,"&gt;0"))/-(SUMIF(L3:L33,"&lt;0")/COUNTIF(L3:L33,"&lt;0"))</f>
        <v>1.9039846163197409</v>
      </c>
      <c r="M39" s="49" t="s">
        <v>29</v>
      </c>
      <c r="N39" s="77">
        <f>-3.52+Y3</f>
        <v>1.9823999999999997</v>
      </c>
      <c r="O39" s="84" t="s">
        <v>28</v>
      </c>
      <c r="P39" s="74"/>
      <c r="Q39" s="75">
        <f>(SUMIF(Q3:Q33,"&gt;0")/COUNTIF(Q3:Q33,"&gt;0"))/-(SUMIF(Q3:Q33,"&lt;0")/COUNTIF(Q3:Q33,"&lt;0"))</f>
        <v>1.4376802754799933</v>
      </c>
      <c r="R39" s="74"/>
      <c r="S39" s="75">
        <f>(SUMIF(S3:S33,"&gt;0")/COUNTIF(S3:S33,"&gt;0"))/-(SUMIF(S3:S33,"&lt;0")/COUNTIF(S3:S33,"&lt;0"))</f>
        <v>2.0506348020911123</v>
      </c>
      <c r="T39" s="74"/>
      <c r="U39" s="76">
        <f>(SUMIF(U3:U33,"&gt;0")/COUNTIF(U3:U33,"&gt;0"))/-(SUMIF(U3:U33,"&lt;0")/COUNTIF(U3:U33,"&lt;0"))</f>
        <v>2.0938001395813997</v>
      </c>
      <c r="V39" s="74"/>
      <c r="W39" s="76">
        <f>(SUMIF(W3:W33,"&gt;0")/COUNTIF(W3:W33,"&gt;0"))/-(SUMIF(W3:W33,"&lt;0")/COUNTIF(W3:W33,"&lt;0"))</f>
        <v>2.7599243856332705</v>
      </c>
      <c r="X39" s="74"/>
      <c r="Y39" s="76">
        <f>(SUMIF(Y3:Y33,"&gt;0")/COUNTIF(Y3:Y33,"&gt;0"))/-(SUMIF(Y3:Y33,"&lt;0")/COUNTIF(Y3:Y33,"&lt;0"))</f>
        <v>2.9041011767439544</v>
      </c>
      <c r="Z39" s="49" t="s">
        <v>29</v>
      </c>
      <c r="AA39" s="77"/>
      <c r="AB39" s="84" t="s">
        <v>28</v>
      </c>
      <c r="AC39" s="74"/>
      <c r="AD39" s="75">
        <f>(SUMIF(AD3:AD33,"&gt;0")/COUNTIF(AD3:AD33,"&gt;0"))/-(SUMIF(AD3:AD33,"&lt;0")/COUNTIF(AD3:AD33,"&lt;0"))</f>
        <v>1.952147826407038</v>
      </c>
      <c r="AE39" s="74"/>
      <c r="AF39" s="75">
        <f>(SUMIF(AF3:AF33,"&gt;0")/COUNTIF(AF3:AF33,"&gt;0"))/-(SUMIF(AF3:AF33,"&lt;0")/COUNTIF(AF3:AF33,"&lt;0"))</f>
        <v>1.8203967000175532</v>
      </c>
      <c r="AG39" s="74"/>
      <c r="AH39" s="76">
        <f>(SUMIF(AH3:AH33,"&gt;0")/COUNTIF(AH3:AH33,"&gt;0"))/-(SUMIF(AH3:AH33,"&lt;0")/COUNTIF(AH3:AH33,"&lt;0"))</f>
        <v>1.6588849943786785</v>
      </c>
      <c r="AI39" s="74"/>
      <c r="AJ39" s="76">
        <f>(SUMIF(AJ3:AJ33,"&gt;0")/COUNTIF(AJ3:AJ33,"&gt;0"))/-(SUMIF(AJ3:AJ33,"&lt;0")/COUNTIF(AJ3:AJ33,"&lt;0"))</f>
        <v>0.82300425620263662</v>
      </c>
      <c r="AK39" s="74"/>
      <c r="AL39" s="76">
        <f>(SUMIF(AL3:AL33,"&gt;0")/COUNTIF(AL3:AL33,"&gt;0"))/-(SUMIF(AL3:AL33,"&lt;0")/COUNTIF(AL3:AL33,"&lt;0"))</f>
        <v>2.4336361878987041</v>
      </c>
      <c r="AM39" s="49" t="s">
        <v>29</v>
      </c>
      <c r="AN39" s="77"/>
      <c r="AO39" s="84" t="s">
        <v>28</v>
      </c>
      <c r="AP39" s="74"/>
      <c r="AQ39" s="75">
        <f>(SUMIF(AQ3:AQ33,"&gt;0")/COUNTIF(AQ3:AQ33,"&gt;0"))/-(SUMIF(AQ3:AQ33,"&lt;0")/COUNTIF(AQ3:AQ33,"&lt;0"))</f>
        <v>21.041480907152547</v>
      </c>
      <c r="AR39" s="74"/>
      <c r="AS39" s="75">
        <f>(SUMIF(AS3:AS33,"&gt;0")/COUNTIF(AS3:AS33,"&gt;0"))/-(SUMIF(AS3:AS33,"&lt;0")/COUNTIF(AS3:AS33,"&lt;0"))</f>
        <v>1.5124940162757301</v>
      </c>
      <c r="AT39" s="74"/>
      <c r="AU39" s="76">
        <f>(SUMIF(AU3:AU33,"&gt;0")/COUNTIF(AU3:AU33,"&gt;0"))/-(SUMIF(AU3:AU33,"&lt;0")/COUNTIF(AU3:AU33,"&lt;0"))</f>
        <v>1.6945661413718696</v>
      </c>
      <c r="AV39" s="74"/>
      <c r="AW39" s="76">
        <f>(SUMIF(AW3:AW33,"&gt;0")/COUNTIF(AW3:AW33,"&gt;0"))/-(SUMIF(AW3:AW33,"&lt;0")/COUNTIF(AW3:AW33,"&lt;0"))</f>
        <v>2.8794063079777366</v>
      </c>
      <c r="AX39" s="74"/>
      <c r="AY39" s="76">
        <f>(SUMIF(AY3:AY33,"&gt;0")/COUNTIF(AY3:AY33,"&gt;0"))/-(SUMIF(AY3:AY33,"&lt;0")/COUNTIF(AY3:AY33,"&lt;0"))</f>
        <v>1.7624812425207519</v>
      </c>
      <c r="AZ39" s="49" t="s">
        <v>29</v>
      </c>
      <c r="BA39" s="77"/>
      <c r="BB39" s="84" t="s">
        <v>28</v>
      </c>
      <c r="BC39" s="74"/>
      <c r="BD39" s="75">
        <f>(SUMIF(BD3:BD33,"&gt;0")/COUNTIF(BD3:BD33,"&gt;0"))/-(SUMIF(BD3:BD33,"&lt;0")/COUNTIF(BD3:BD33,"&lt;0"))</f>
        <v>0.9214005520848465</v>
      </c>
      <c r="BE39" s="74"/>
      <c r="BF39" s="75">
        <f>(SUMIF(BF3:BF33,"&gt;0")/COUNTIF(BF3:BF33,"&gt;0"))/-(SUMIF(BF3:BF33,"&lt;0")/COUNTIF(BF3:BF33,"&lt;0"))</f>
        <v>1.2949339207048456</v>
      </c>
      <c r="BG39" s="74"/>
      <c r="BH39" s="76">
        <f>(SUMIF(BH3:BH33,"&gt;0")/COUNTIF(BH3:BH33,"&gt;0"))/-(SUMIF(BH3:BH33,"&lt;0")/COUNTIF(BH3:BH33,"&lt;0"))</f>
        <v>1.7038468732464618</v>
      </c>
      <c r="BI39" s="74"/>
      <c r="BJ39" s="76">
        <f>(SUMIF(BJ3:BJ33,"&gt;0")/COUNTIF(BJ3:BJ33,"&gt;0"))/-(SUMIF(BJ3:BJ33,"&lt;0")/COUNTIF(BJ3:BJ33,"&lt;0"))</f>
        <v>0.50925117128563502</v>
      </c>
      <c r="BK39" s="74"/>
      <c r="BL39" s="76">
        <f>(SUMIF(BL3:BL33,"&gt;0")/COUNTIF(BL3:BL33,"&gt;0"))/-(SUMIF(BL3:BL33,"&lt;0")/COUNTIF(BL3:BL33,"&lt;0"))</f>
        <v>1.4030668961314869</v>
      </c>
      <c r="BM39" s="10"/>
      <c r="BN39" s="10"/>
      <c r="BO39" s="84" t="s">
        <v>28</v>
      </c>
      <c r="BP39" s="74"/>
      <c r="BQ39" s="75">
        <f>(SUMIF(BQ3:BQ33,"&gt;0")/COUNTIF(BQ3:BQ33,"&gt;0"))/-(SUMIF(BQ3:BQ33,"&lt;0")/COUNTIF(BQ3:BQ33,"&lt;0"))</f>
        <v>1.4657601140303023</v>
      </c>
      <c r="BR39" s="74"/>
      <c r="BS39" s="75">
        <f>(SUMIF(BS3:BS33,"&gt;0")/COUNTIF(BS3:BS33,"&gt;0"))/-(SUMIF(BS3:BS33,"&lt;0")/COUNTIF(BS3:BS33,"&lt;0"))</f>
        <v>1.0337352022659596</v>
      </c>
      <c r="BT39" s="74"/>
      <c r="BU39" s="76">
        <f>(SUMIF(BU3:BU33,"&gt;0")/COUNTIF(BU3:BU33,"&gt;0"))/-(SUMIF(BU3:BU33,"&lt;0")/COUNTIF(BU3:BU33,"&lt;0"))</f>
        <v>2.2963469119579498</v>
      </c>
      <c r="BV39" s="74"/>
      <c r="BW39" s="76">
        <f>(SUMIF(BW3:BW33,"&gt;0")/COUNTIF(BW3:BW33,"&gt;0"))/-(SUMIF(BW3:BW33,"&lt;0")/COUNTIF(BW3:BW33,"&lt;0"))</f>
        <v>0.88658261446582609</v>
      </c>
      <c r="BX39" s="74"/>
      <c r="BY39" s="2">
        <f>(SUMIF(BY3:BY33,"&gt;0")/COUNTIF(BY3:BY33,"&gt;0"))/-(SUMIF(BY3:BY33,"&lt;0")/COUNTIF(BY3:BY33,"&lt;0"))</f>
        <v>1.2970879474056773</v>
      </c>
      <c r="CB39" s="84" t="s">
        <v>28</v>
      </c>
      <c r="CC39" s="74"/>
      <c r="CD39" s="75">
        <f>(SUMIF(CD3:CD33,"&gt;0")/COUNTIF(CD3:CD33,"&gt;0"))/-(SUMIF(CD3:CD33,"&lt;0")/COUNTIF(CD3:CD33,"&lt;0"))</f>
        <v>0.61814728398156549</v>
      </c>
      <c r="CE39" s="74"/>
      <c r="CF39" s="75">
        <f>(SUMIF(CF3:CF33,"&gt;0")/COUNTIF(CF3:CF33,"&gt;0"))/-(SUMIF(CF3:CF33,"&lt;0")/COUNTIF(CF3:CF33,"&lt;0"))</f>
        <v>1.6842976300807624</v>
      </c>
      <c r="CG39" s="74"/>
      <c r="CH39" s="76">
        <f>(SUMIF(CH3:CH33,"&gt;0")/COUNTIF(CH3:CH33,"&gt;0"))/-(SUMIF(CH3:CH33,"&lt;0")/COUNTIF(CH3:CH33,"&lt;0"))</f>
        <v>0.42460556944564193</v>
      </c>
      <c r="CI39" s="74"/>
      <c r="CJ39" s="76">
        <f>(SUMIF(CJ3:CJ33,"&gt;0")/COUNTIF(CJ3:CJ33,"&gt;0"))/-(SUMIF(CJ3:CJ33,"&lt;0")/COUNTIF(CJ3:CJ33,"&lt;0"))</f>
        <v>2.1225157595880857</v>
      </c>
      <c r="CK39" s="74"/>
      <c r="CL39" s="2">
        <f>(SUMIF(CL3:CL33,"&gt;0")/COUNTIF(CL3:CL33,"&gt;0"))/-(SUMIF(CL3:CL33,"&lt;0")/COUNTIF(CL3:CL33,"&lt;0"))</f>
        <v>1.0097592728590641</v>
      </c>
      <c r="CO39" s="84" t="s">
        <v>28</v>
      </c>
      <c r="CP39" s="74"/>
      <c r="CQ39" s="75">
        <f>(SUMIF(CQ3:CQ33,"&gt;0")/COUNTIF(CQ3:CQ33,"&gt;0"))/-(SUMIF(CQ3:CQ33,"&lt;0")/COUNTIF(CQ3:CQ33,"&lt;0"))</f>
        <v>1.1393006818039655</v>
      </c>
      <c r="CR39" s="74"/>
      <c r="CS39" s="75">
        <f>(SUMIF(CS3:CS33,"&gt;0")/COUNTIF(CS3:CS33,"&gt;0"))/-(SUMIF(CS3:CS33,"&lt;0")/COUNTIF(CS3:CS33,"&lt;0"))</f>
        <v>2.3348190875721029</v>
      </c>
      <c r="CT39" s="74"/>
      <c r="CU39" s="76">
        <f>(SUMIF(CU3:CU33,"&gt;0")/COUNTIF(CU3:CU33,"&gt;0"))/-(SUMIF(CU3:CU33,"&lt;0")/COUNTIF(CU3:CU33,"&lt;0"))</f>
        <v>1.284727798297737E-2</v>
      </c>
      <c r="CV39" s="74"/>
      <c r="CW39" s="76">
        <f>(SUMIF(CW3:CW33,"&gt;0")/COUNTIF(CW3:CW33,"&gt;0"))/-(SUMIF(CW3:CW33,"&lt;0")/COUNTIF(CW3:CW33,"&lt;0"))</f>
        <v>2.2676624509376357</v>
      </c>
      <c r="CX39" s="74"/>
      <c r="CY39" s="2">
        <f>(SUMIF(CY3:CY33,"&gt;0")/COUNTIF(CY3:CY33,"&gt;0"))/-(SUMIF(CY3:CY33,"&lt;0")/COUNTIF(CY3:CY33,"&lt;0"))</f>
        <v>1.6083056901022554</v>
      </c>
      <c r="DA39" s="10"/>
      <c r="DB39" s="84" t="s">
        <v>28</v>
      </c>
      <c r="DC39" s="74"/>
      <c r="DD39" s="75">
        <f>(SUMIF(DD3:DD33,"&gt;0")/COUNTIF(DD3:DD33,"&gt;0"))/-(SUMIF(DD3:DD33,"&lt;0")/COUNTIF(DD3:DD33,"&lt;0"))</f>
        <v>1.2433569390127894</v>
      </c>
      <c r="DE39" s="74"/>
      <c r="DF39" s="75">
        <f>(SUMIF(DF3:DF33,"&gt;0")/COUNTIF(DF3:DF33,"&gt;0"))/-(SUMIF(DF3:DF33,"&lt;0")/COUNTIF(DF3:DF33,"&lt;0"))</f>
        <v>0.55817378497790859</v>
      </c>
      <c r="DG39" s="74"/>
      <c r="DH39" s="76">
        <f>(SUMIF(DH3:DH33,"&gt;0")/COUNTIF(DH3:DH33,"&gt;0"))/-(SUMIF(DH3:DH33,"&lt;0")/COUNTIF(DH3:DH33,"&lt;0"))</f>
        <v>2.9780382406914101</v>
      </c>
      <c r="DI39" s="74"/>
      <c r="DJ39" s="76">
        <f>(SUMIF(DJ3:DJ33,"&gt;0")/COUNTIF(DJ3:DJ33,"&gt;0"))/-(SUMIF(DJ3:DJ33,"&lt;0")/COUNTIF(DJ3:DJ33,"&lt;0"))</f>
        <v>1.3841502109074619</v>
      </c>
      <c r="DK39" s="74"/>
      <c r="DL39" s="2">
        <f>(SUMIF(DL3:DL33,"&gt;0")/COUNTIF(DL3:DL33,"&gt;0"))/-(SUMIF(DL3:DL33,"&lt;0")/COUNTIF(DL3:DL33,"&lt;0"))</f>
        <v>1.2839596655981698</v>
      </c>
      <c r="DO39" s="84" t="s">
        <v>28</v>
      </c>
      <c r="DP39" s="74"/>
      <c r="DQ39" s="75">
        <f>(SUMIF(DQ3:DQ33,"&gt;0")/COUNTIF(DQ3:DQ33,"&gt;0"))/-(SUMIF(DQ3:DQ33,"&lt;0")/COUNTIF(DQ3:DQ33,"&lt;0"))</f>
        <v>1.6261054120976302</v>
      </c>
      <c r="DR39" s="74"/>
      <c r="DS39" s="75">
        <f>(SUMIF(DS3:DS33,"&gt;0")/COUNTIF(DS3:DS33,"&gt;0"))/-(SUMIF(DS3:DS33,"&lt;0")/COUNTIF(DS3:DS33,"&lt;0"))</f>
        <v>1.2121279431363838</v>
      </c>
      <c r="DT39" s="74"/>
      <c r="DU39" s="76">
        <f>(SUMIF(DU3:DU33,"&gt;0")/COUNTIF(DU3:DU33,"&gt;0"))/-(SUMIF(DU3:DU33,"&lt;0")/COUNTIF(DU3:DU33,"&lt;0"))</f>
        <v>1.3303423522915518</v>
      </c>
      <c r="DV39" s="74"/>
      <c r="DW39" s="76">
        <f>(SUMIF(DW3:DW33,"&gt;0")/COUNTIF(DW3:DW33,"&gt;0"))/-(SUMIF(DW3:DW33,"&lt;0")/COUNTIF(DW3:DW33,"&lt;0"))</f>
        <v>1.8312812923135056</v>
      </c>
      <c r="DX39" s="74"/>
      <c r="DY39" s="2">
        <f>(SUMIF(DY3:DY33,"&gt;0")/COUNTIF(DY3:DY33,"&gt;0"))/-(SUMIF(DY3:DY33,"&lt;0")/COUNTIF(DY3:DY33,"&lt;0"))</f>
        <v>0.95190550620893044</v>
      </c>
      <c r="EB39" s="84" t="s">
        <v>28</v>
      </c>
      <c r="EC39" s="74"/>
      <c r="ED39" s="75">
        <f>(SUMIF(ED3:ED33,"&gt;0")/COUNTIF(ED3:ED33,"&gt;0"))/-(SUMIF(ED3:ED33,"&lt;0")/COUNTIF(ED3:ED33,"&lt;0"))</f>
        <v>1.646125363660407</v>
      </c>
      <c r="EE39" s="74"/>
      <c r="EF39" s="75">
        <f>(SUMIF(EF3:EF33,"&gt;0")/COUNTIF(EF3:EF33,"&gt;0"))/-(SUMIF(EF3:EF33,"&lt;0")/COUNTIF(EF3:EF33,"&lt;0"))</f>
        <v>0.94254459446141703</v>
      </c>
      <c r="EG39" s="74"/>
      <c r="EH39" s="76">
        <f>(SUMIF(EH3:EH33,"&gt;0")/COUNTIF(EH3:EH33,"&gt;0"))/-(SUMIF(EH3:EH33,"&lt;0")/COUNTIF(EH3:EH33,"&lt;0"))</f>
        <v>1.274806629834254</v>
      </c>
      <c r="EI39" s="74"/>
      <c r="EJ39" s="76">
        <f>(SUMIF(EJ3:EJ33,"&gt;0")/COUNTIF(EJ3:EJ33,"&gt;0"))/-(SUMIF(EJ3:EJ33,"&lt;0")/COUNTIF(EJ3:EJ33,"&lt;0"))</f>
        <v>2.0531053923797402</v>
      </c>
      <c r="EK39" s="74"/>
      <c r="EL39" s="2">
        <f>(SUMIF(EL3:EL33,"&gt;0")/COUNTIF(EL3:EL33,"&gt;0"))/-(SUMIF(EL3:EL33,"&lt;0")/COUNTIF(EL3:EL33,"&lt;0"))</f>
        <v>1.3214618928217388</v>
      </c>
      <c r="EO39" s="84" t="s">
        <v>28</v>
      </c>
      <c r="EP39" s="74"/>
      <c r="EQ39" s="75">
        <f>(SUMIF(EQ3:EQ33,"&gt;0")/COUNTIF(EQ3:EQ33,"&gt;0"))/-(SUMIF(EQ3:EQ33,"&lt;0")/COUNTIF(EQ3:EQ33,"&lt;0"))</f>
        <v>2.3987041207380191</v>
      </c>
      <c r="ER39" s="74"/>
      <c r="ES39" s="75">
        <f>(SUMIF(ES3:ES33,"&gt;0")/COUNTIF(ES3:ES33,"&gt;0"))/-(SUMIF(ES3:ES33,"&lt;0")/COUNTIF(ES3:ES33,"&lt;0"))</f>
        <v>1.3703610832497493</v>
      </c>
      <c r="ET39" s="74"/>
      <c r="EU39" s="76">
        <f>(SUMIF(EU3:EU33,"&gt;0")/COUNTIF(EU3:EU33,"&gt;0"))/-(SUMIF(EU3:EU33,"&lt;0")/COUNTIF(EU3:EU33,"&lt;0"))</f>
        <v>1.2967</v>
      </c>
      <c r="EV39" s="74"/>
      <c r="EW39" s="76">
        <f>(SUMIF(EW3:EW33,"&gt;0")/COUNTIF(EW3:EW33,"&gt;0"))/-(SUMIF(EW3:EW33,"&lt;0")/COUNTIF(EW3:EW33,"&lt;0"))</f>
        <v>3.357688525830119</v>
      </c>
      <c r="EX39" s="74"/>
      <c r="EY39" s="2">
        <f>(SUMIF(EY3:EY33,"&gt;0")/COUNTIF(EY3:EY33,"&gt;0"))/-(SUMIF(EY3:EY33,"&lt;0")/COUNTIF(EY3:EY33,"&lt;0"))</f>
        <v>1.717328689681354</v>
      </c>
    </row>
    <row r="40" spans="1:156" x14ac:dyDescent="0.3">
      <c r="A40" s="100"/>
      <c r="B40" s="85" t="s">
        <v>30</v>
      </c>
      <c r="C40" s="74"/>
      <c r="D40" s="90">
        <f>D34/500</f>
        <v>1.3365999999999975E-3</v>
      </c>
      <c r="E40" s="74"/>
      <c r="F40" s="90">
        <f>F34/500</f>
        <v>1.03614E-2</v>
      </c>
      <c r="G40" s="74"/>
      <c r="H40" s="86">
        <f>H34/500</f>
        <v>1.7983000000000002E-2</v>
      </c>
      <c r="I40" s="74"/>
      <c r="J40" s="86">
        <f>J34/500</f>
        <v>3.0380000000000012E-3</v>
      </c>
      <c r="K40" s="74"/>
      <c r="L40" s="110">
        <f>L34/500</f>
        <v>3.2718999999999991E-2</v>
      </c>
      <c r="M40" s="48"/>
      <c r="N40" s="111">
        <f>SUM(N35:N39)</f>
        <v>21.862400000000001</v>
      </c>
      <c r="O40" s="85" t="s">
        <v>31</v>
      </c>
      <c r="P40" s="74"/>
      <c r="Q40" s="81">
        <f>Q34/500</f>
        <v>1.1724999999999999E-2</v>
      </c>
      <c r="R40" s="74"/>
      <c r="S40" s="81">
        <f>S34/500</f>
        <v>1.2457800000000002E-2</v>
      </c>
      <c r="T40" s="74"/>
      <c r="U40" s="82">
        <f>U34/500</f>
        <v>2.6130000000000004E-2</v>
      </c>
      <c r="V40" s="74"/>
      <c r="W40" s="82">
        <f>W34/500</f>
        <v>1.9292E-2</v>
      </c>
      <c r="X40" s="74"/>
      <c r="Y40" s="110">
        <f>Y34/500</f>
        <v>6.9604799999999981E-2</v>
      </c>
      <c r="Z40" s="48"/>
      <c r="AA40" s="111">
        <f>SUM(AA35:AA39)</f>
        <v>29.3</v>
      </c>
      <c r="AB40" s="85" t="s">
        <v>31</v>
      </c>
      <c r="AC40" s="74"/>
      <c r="AD40" s="81">
        <f>AD34/500</f>
        <v>4.9133999999999975E-3</v>
      </c>
      <c r="AE40" s="74"/>
      <c r="AF40" s="81">
        <f>AF34/500</f>
        <v>-4.0200000000000239E-5</v>
      </c>
      <c r="AG40" s="74"/>
      <c r="AH40" s="82">
        <f>AH34/500</f>
        <v>3.6920000000000013E-3</v>
      </c>
      <c r="AI40" s="74"/>
      <c r="AJ40" s="82">
        <f>AJ34/500</f>
        <v>-7.1400000000000109E-4</v>
      </c>
      <c r="AK40" s="74"/>
      <c r="AL40" s="110">
        <f>AL34/500</f>
        <v>7.8512000000000026E-3</v>
      </c>
      <c r="AM40" s="48"/>
      <c r="AN40" s="111">
        <f>SUM(AN35:AN39)</f>
        <v>-3.54</v>
      </c>
      <c r="AO40" s="85" t="s">
        <v>31</v>
      </c>
      <c r="AP40" s="74"/>
      <c r="AQ40" s="81">
        <f>AQ34/500</f>
        <v>2.1616799999999999E-2</v>
      </c>
      <c r="AR40" s="74"/>
      <c r="AS40" s="81">
        <f>AS34/500</f>
        <v>5.2199999999999358E-5</v>
      </c>
      <c r="AT40" s="74"/>
      <c r="AU40" s="82">
        <f>AU34/500</f>
        <v>-1.0110000000000001E-2</v>
      </c>
      <c r="AV40" s="74"/>
      <c r="AW40" s="82">
        <f>AW34/500</f>
        <v>7.2210000000000009E-3</v>
      </c>
      <c r="AX40" s="74"/>
      <c r="AY40" s="112">
        <f>AY34/500</f>
        <v>1.8780000000000002E-2</v>
      </c>
      <c r="AZ40" s="48"/>
      <c r="BA40" s="111">
        <f>SUM(BA35:BA39)</f>
        <v>9.6199999999999992</v>
      </c>
      <c r="BB40" s="85" t="s">
        <v>31</v>
      </c>
      <c r="BC40" s="74"/>
      <c r="BD40" s="81">
        <f>BD34/500</f>
        <v>-9.7380000000000069E-4</v>
      </c>
      <c r="BE40" s="74"/>
      <c r="BF40" s="81">
        <f>BF34/500</f>
        <v>1.6067999999999994E-3</v>
      </c>
      <c r="BG40" s="74"/>
      <c r="BH40" s="82">
        <f>BH34/500</f>
        <v>1.0410000000000039E-3</v>
      </c>
      <c r="BI40" s="74"/>
      <c r="BJ40" s="82">
        <f>BJ34/500</f>
        <v>-1.0843999999999999E-2</v>
      </c>
      <c r="BK40" s="74"/>
      <c r="BL40" s="87">
        <f>BL34/500</f>
        <v>-9.1700000000000011E-3</v>
      </c>
      <c r="BM40" s="18"/>
      <c r="BN40" s="18"/>
      <c r="BO40" s="85" t="s">
        <v>31</v>
      </c>
      <c r="BP40" s="74"/>
      <c r="BQ40" s="81">
        <f>BQ34/500</f>
        <v>7.6733999999999978E-3</v>
      </c>
      <c r="BR40" s="74"/>
      <c r="BS40" s="81">
        <f>BS34/500</f>
        <v>3.3329999999999996E-3</v>
      </c>
      <c r="BT40" s="74"/>
      <c r="BU40" s="82">
        <f>BU34/500</f>
        <v>4.9680000000000002E-3</v>
      </c>
      <c r="BV40" s="74"/>
      <c r="BW40" s="82">
        <f>BW34/500</f>
        <v>-1.968000000000001E-3</v>
      </c>
      <c r="BX40" s="74"/>
      <c r="BY40" s="83">
        <f>BY34/500</f>
        <v>1.4006399999999995E-2</v>
      </c>
      <c r="CB40" s="85" t="s">
        <v>31</v>
      </c>
      <c r="CC40" s="74"/>
      <c r="CD40" s="81">
        <f>CD34/500</f>
        <v>-4.8764000000000012E-3</v>
      </c>
      <c r="CE40" s="74"/>
      <c r="CF40" s="81">
        <f>CF34/500</f>
        <v>2.0069999999999992E-3</v>
      </c>
      <c r="CG40" s="74"/>
      <c r="CH40" s="82">
        <f>CH34/500</f>
        <v>-3.7189999999999992E-3</v>
      </c>
      <c r="CI40" s="74"/>
      <c r="CJ40" s="82">
        <f>CJ34/500</f>
        <v>8.7180000000000018E-3</v>
      </c>
      <c r="CK40" s="74"/>
      <c r="CL40" s="113">
        <f>CL34/500</f>
        <v>2.129600000000001E-3</v>
      </c>
      <c r="CO40" s="85" t="s">
        <v>31</v>
      </c>
      <c r="CP40" s="74"/>
      <c r="CQ40" s="81">
        <f>CQ34/500</f>
        <v>1.5462E-2</v>
      </c>
      <c r="CR40" s="74"/>
      <c r="CS40" s="81">
        <f>CS34/500</f>
        <v>-2.2679999999999966E-4</v>
      </c>
      <c r="CT40" s="74"/>
      <c r="CU40" s="82">
        <f>CU34/500</f>
        <v>-6.2109999999999995E-3</v>
      </c>
      <c r="CV40" s="74"/>
      <c r="CW40" s="82">
        <f>CW34/500</f>
        <v>1.1626999999999998E-2</v>
      </c>
      <c r="CX40" s="74"/>
      <c r="CY40" s="113">
        <f>CY34/500</f>
        <v>2.0651199999999995E-2</v>
      </c>
      <c r="DA40" s="10"/>
      <c r="DB40" s="85" t="s">
        <v>31</v>
      </c>
      <c r="DC40" s="74"/>
      <c r="DD40" s="81">
        <f>DD34/500</f>
        <v>2.3024E-3</v>
      </c>
      <c r="DE40" s="74"/>
      <c r="DF40" s="81">
        <f>DF34/500</f>
        <v>-1.2719999999999997E-3</v>
      </c>
      <c r="DG40" s="74"/>
      <c r="DH40" s="82">
        <f>DH34/500</f>
        <v>1.3149999999999978E-3</v>
      </c>
      <c r="DI40" s="74"/>
      <c r="DJ40" s="82">
        <f>DJ34/500</f>
        <v>3.5110000000000002E-3</v>
      </c>
      <c r="DK40" s="74"/>
      <c r="DL40" s="3">
        <f>DL34/500</f>
        <v>7.0513999999999976E-3</v>
      </c>
      <c r="DO40" s="85" t="s">
        <v>31</v>
      </c>
      <c r="DP40" s="74"/>
      <c r="DQ40" s="81">
        <f>DQ34/500</f>
        <v>9.776E-3</v>
      </c>
      <c r="DR40" s="74"/>
      <c r="DS40" s="81">
        <f>DS34/500</f>
        <v>3.8472000000000003E-3</v>
      </c>
      <c r="DT40" s="74"/>
      <c r="DU40" s="82">
        <f>DU34/500</f>
        <v>1.1402000000000004E-2</v>
      </c>
      <c r="DV40" s="74"/>
      <c r="DW40" s="82">
        <f>DW34/500</f>
        <v>6.7459999999999994E-3</v>
      </c>
      <c r="DX40" s="74"/>
      <c r="DY40" s="3">
        <f>DY34/500</f>
        <v>3.7305199999999997E-2</v>
      </c>
      <c r="EB40" s="85" t="s">
        <v>31</v>
      </c>
      <c r="EC40" s="74"/>
      <c r="ED40" s="81">
        <f>ED34/500</f>
        <v>3.9087999999999987E-3</v>
      </c>
      <c r="EE40" s="74"/>
      <c r="EF40" s="81">
        <f>EF34/500</f>
        <v>-5.1317999999999997E-3</v>
      </c>
      <c r="EG40" s="74"/>
      <c r="EH40" s="82">
        <f>EH34/500</f>
        <v>3.4229999999999998E-3</v>
      </c>
      <c r="EI40" s="74"/>
      <c r="EJ40" s="82">
        <f>EJ34/500</f>
        <v>6.5759999999999994E-3</v>
      </c>
      <c r="EK40" s="74"/>
      <c r="EL40" s="3">
        <f>EL34/500</f>
        <v>7.839999999999998E-3</v>
      </c>
      <c r="EO40" s="85" t="s">
        <v>31</v>
      </c>
      <c r="EP40" s="74"/>
      <c r="EQ40" s="81">
        <f>EQ34/500</f>
        <v>1.4330599999999997E-2</v>
      </c>
      <c r="ER40" s="74"/>
      <c r="ES40" s="81">
        <f>ES34/500</f>
        <v>-2.7030000000000001E-3</v>
      </c>
      <c r="ET40" s="74"/>
      <c r="EU40" s="82">
        <f>EU34/500</f>
        <v>-1.2033000000000002E-2</v>
      </c>
      <c r="EV40" s="74"/>
      <c r="EW40" s="82">
        <f>EW34/500</f>
        <v>1.0796999999999999E-2</v>
      </c>
      <c r="EX40" s="74"/>
      <c r="EY40" s="3">
        <f>EY34/500</f>
        <v>1.7383599999999999E-2</v>
      </c>
    </row>
    <row r="41" spans="1:156" x14ac:dyDescent="0.3">
      <c r="A41" s="100"/>
      <c r="B41" s="91" t="s">
        <v>32</v>
      </c>
      <c r="D41" s="92">
        <f>D38*D35+(1-D38*D36)</f>
        <v>1.5549890688259109</v>
      </c>
      <c r="F41" s="77">
        <f>F38*F35+(1-F38*F36)</f>
        <v>1.845825</v>
      </c>
      <c r="G41" s="49"/>
      <c r="H41" s="77">
        <f>H38*H35+(1-H38*H36)</f>
        <v>2.8007249999999999</v>
      </c>
      <c r="I41" s="49"/>
      <c r="J41" s="77">
        <f>J38*J35+(1-J38*J36)</f>
        <v>1.6984875000000001</v>
      </c>
      <c r="L41" s="77">
        <f>L38*L35+(1-L38*L36)</f>
        <v>3.1897374999999997</v>
      </c>
      <c r="O41" s="91" t="s">
        <v>32</v>
      </c>
      <c r="Q41" s="92">
        <f>Q38*Q35+(1-Q38*Q36)</f>
        <v>2.1067865384615385</v>
      </c>
      <c r="S41" s="77">
        <f>S38*S35+(1-S38*S36)</f>
        <v>1.6808000000000001</v>
      </c>
      <c r="T41" s="49"/>
      <c r="U41" s="77">
        <f>U38*U35+(1-U38*U36)</f>
        <v>2.9196339285714288</v>
      </c>
      <c r="V41" s="49"/>
      <c r="W41" s="77">
        <f>W38*W35+(1-W38*W36)</f>
        <v>2.2048750000000004</v>
      </c>
      <c r="Y41" s="77">
        <f>Y38*Y35+(1-Y38*Y36)</f>
        <v>3.5617895699786324</v>
      </c>
      <c r="AB41" s="91" t="s">
        <v>32</v>
      </c>
      <c r="AD41" s="92">
        <f>AD38*AD35+(1-AD38*AD36)</f>
        <v>2.0693466666666667</v>
      </c>
      <c r="AF41" s="77">
        <f>AF38*AF35+(1-AF38*AF36)</f>
        <v>1.2577721925133691</v>
      </c>
      <c r="AG41" s="49"/>
      <c r="AH41" s="77">
        <f>AH38*AH35+(1-AH38*AH36)</f>
        <v>2.0769196428571428</v>
      </c>
      <c r="AI41" s="49"/>
      <c r="AJ41" s="77">
        <f>AJ38*AJ35+(1-AJ38*AJ36)</f>
        <v>1.5810625</v>
      </c>
      <c r="AL41" s="77">
        <f>AL38*AL35+(1-AL38*AL36)</f>
        <v>2.8993613025210081</v>
      </c>
      <c r="AM41" s="10"/>
      <c r="AO41" s="91" t="s">
        <v>32</v>
      </c>
      <c r="AQ41" s="92">
        <f>AQ38*AQ35+(1-AQ38*AQ36)</f>
        <v>1.9476</v>
      </c>
      <c r="AS41" s="77">
        <f>AS38*AS35+(1-AS38*AS36)</f>
        <v>1.3499066666666666</v>
      </c>
      <c r="AT41" s="49"/>
      <c r="AU41" s="77">
        <f>AU38*AU35+(1-AU38*AU36)</f>
        <v>1.3433999999999999</v>
      </c>
      <c r="AV41" s="49"/>
      <c r="AW41" s="77">
        <f>AW38*AW35+(1-AW38*AW36)</f>
        <v>1.8712500000000001</v>
      </c>
      <c r="AY41" s="77">
        <f>AY38*AY35+(1-AY38*AY36)</f>
        <v>1.6898729059829058</v>
      </c>
      <c r="AZ41" s="10"/>
      <c r="BA41" s="10"/>
      <c r="BB41" s="91" t="s">
        <v>32</v>
      </c>
      <c r="BD41" s="92">
        <f>BD38*BD35+(1-BD38*BD36)</f>
        <v>1.9918749999999998</v>
      </c>
      <c r="BF41" s="77">
        <f>BF38*BF35+(1-BF38*BF36)</f>
        <v>1.3907125</v>
      </c>
      <c r="BG41" s="49"/>
      <c r="BH41" s="77">
        <f>BH38*BH35+(1-BH38*BH36)</f>
        <v>2.0424759615384618</v>
      </c>
      <c r="BI41" s="49"/>
      <c r="BJ41" s="77">
        <f>BJ38*BJ35+(1-BJ38*BJ36)</f>
        <v>1.1851233766233766</v>
      </c>
      <c r="BL41" s="77">
        <f>BL38*BL35+(1-BL38*BL36)</f>
        <v>2.0797830250000002</v>
      </c>
      <c r="BM41" s="10"/>
      <c r="BN41" s="10"/>
      <c r="BO41" s="91" t="s">
        <v>32</v>
      </c>
      <c r="BQ41" s="92">
        <f>BQ38*BQ35+(1-BQ38*BQ36)</f>
        <v>2.0675942857142857</v>
      </c>
      <c r="BS41" s="77">
        <f>BS38*BS35+(1-BS38*BS36)</f>
        <v>1.5600499999999999</v>
      </c>
      <c r="BT41" s="49"/>
      <c r="BU41" s="77">
        <f>BU38*BU35+(1-BU38*BU36)</f>
        <v>1.9045144230769231</v>
      </c>
      <c r="BV41" s="49"/>
      <c r="BW41" s="77">
        <f>BW38*BW35+(1-BW38*BW36)</f>
        <v>1.5384621212121212</v>
      </c>
      <c r="BY41" s="93">
        <f>BY38*BY35+(1-BY38*BY36)</f>
        <v>2.3297829142826867</v>
      </c>
      <c r="CB41" s="91" t="s">
        <v>32</v>
      </c>
      <c r="CD41" s="92">
        <f>CD38*CD35+(1-CD38*CD36)</f>
        <v>1.553289010989011</v>
      </c>
      <c r="CF41" s="77">
        <f>CF38*CF35+(1-CF38*CF36)</f>
        <v>1.4223854166666667</v>
      </c>
      <c r="CG41" s="49"/>
      <c r="CH41" s="77">
        <f>CH38*CH35+(1-CH38*CH36)</f>
        <v>2.0168615384615385</v>
      </c>
      <c r="CI41" s="49"/>
      <c r="CJ41" s="77">
        <f>CJ38*CJ35+(1-CJ38*CJ36)</f>
        <v>1.6239326923076924</v>
      </c>
      <c r="CL41" s="93">
        <f>CL38*CL35+(1-CL38*CL36)</f>
        <v>2.0568296956949301</v>
      </c>
      <c r="CO41" s="91" t="s">
        <v>32</v>
      </c>
      <c r="CQ41" s="92">
        <f>CQ38*CQ35+(1-CQ38*CQ36)</f>
        <v>2.7100499999999998</v>
      </c>
      <c r="CS41" s="77">
        <f>CS38*CS35+(1-CS38*CS36)</f>
        <v>1.3270600000000001</v>
      </c>
      <c r="CT41" s="49"/>
      <c r="CU41" s="77">
        <f>CU38*CU35+(1-CU38*CU36)</f>
        <v>1.1051166666666667</v>
      </c>
      <c r="CV41" s="49"/>
      <c r="CW41" s="77">
        <f>CW38*CW35+(1-CW38*CW36)</f>
        <v>2.4985499999999998</v>
      </c>
      <c r="CY41" s="93">
        <f>CY38*CY35+(1-CY38*CY36)</f>
        <v>2.3354234027777778</v>
      </c>
      <c r="DA41" s="10"/>
      <c r="DB41" s="91" t="s">
        <v>32</v>
      </c>
      <c r="DD41" s="92">
        <f>DD38*DD35+(1-DD38*DD36)</f>
        <v>1.7580142857142858</v>
      </c>
      <c r="DF41" s="77">
        <f>DF38*DF35+(1-DF38*DF36)</f>
        <v>1.5290000000000001</v>
      </c>
      <c r="DG41" s="49"/>
      <c r="DH41" s="77">
        <f>DH38*DH35+(1-DH38*DH36)</f>
        <v>1.7636477272727271</v>
      </c>
      <c r="DI41" s="49"/>
      <c r="DJ41" s="77">
        <f>DJ38*DJ35+(1-DJ38*DJ36)</f>
        <v>1.8188333333333335</v>
      </c>
      <c r="DL41" s="93">
        <f>DL38*DL35+(1-DL38*DL36)</f>
        <v>2.281843409090909</v>
      </c>
      <c r="DO41" s="91" t="s">
        <v>32</v>
      </c>
      <c r="DQ41" s="92">
        <f>DQ38*DQ35+(1-DQ38*DQ36)</f>
        <v>1.6987294117647058</v>
      </c>
      <c r="DS41" s="77">
        <f>DS38*DS35+(1-DS38*DS36)</f>
        <v>1.39836</v>
      </c>
      <c r="DT41" s="49"/>
      <c r="DU41" s="77">
        <f>DU38*DU35+(1-DU38*DU36)</f>
        <v>3.8135000000000003</v>
      </c>
      <c r="DV41" s="49"/>
      <c r="DW41" s="77">
        <f>DW38*DW35+(1-DW38*DW36)</f>
        <v>1.7492749999999999</v>
      </c>
      <c r="DY41" s="93">
        <f>DY38*DY35+(1-DY38*DY36)</f>
        <v>2.7062164172686618</v>
      </c>
      <c r="EB41" s="91" t="s">
        <v>32</v>
      </c>
      <c r="ED41" s="92">
        <f>ED38*ED35+(1-ED38*ED36)</f>
        <v>1.5002499999999999</v>
      </c>
      <c r="EF41" s="77">
        <f>EF38*EF35+(1-EF38*EF36)</f>
        <v>1.0703964285714285</v>
      </c>
      <c r="EG41" s="49"/>
      <c r="EH41" s="77">
        <f>EH38*EH35+(1-EH38*EH36)</f>
        <v>1.8577916666666667</v>
      </c>
      <c r="EI41" s="49"/>
      <c r="EJ41" s="77">
        <f>EJ38*EJ35+(1-EJ38*EJ36)</f>
        <v>1.645673076923077</v>
      </c>
      <c r="EL41" s="93">
        <f>EL38*EL35+(1-EL38*EL36)</f>
        <v>1.5055333333333332</v>
      </c>
      <c r="EO41" s="91" t="s">
        <v>32</v>
      </c>
      <c r="EQ41" s="92">
        <f>EQ38*EQ35+(1-EQ38*EQ36)</f>
        <v>1.9488007352941177</v>
      </c>
      <c r="ES41" s="77">
        <f>ES38*ES35+(1-ES38*ES36)</f>
        <v>1.2025642857142858</v>
      </c>
      <c r="ET41" s="49"/>
      <c r="EU41" s="77">
        <f>EU38*EU35+(1-EU38*EU36)</f>
        <v>1.8202500000000001</v>
      </c>
      <c r="EV41" s="49"/>
      <c r="EW41" s="77">
        <f>EW38*EW35+(1-EW38*EW36)</f>
        <v>1.9602166666666667</v>
      </c>
      <c r="EY41" s="93">
        <f>EY38*EY35+(1-EY38*EY36)</f>
        <v>2.2081942857142858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D44"/>
  <sheetViews>
    <sheetView topLeftCell="DF1" zoomScale="62" workbookViewId="0">
      <selection activeCell="M2" sqref="M2"/>
    </sheetView>
  </sheetViews>
  <sheetFormatPr baseColWidth="10" defaultRowHeight="14.4" x14ac:dyDescent="0.3"/>
  <sheetData>
    <row r="1" spans="1:160" ht="25.8" x14ac:dyDescent="0.5">
      <c r="A1" s="115">
        <v>2020</v>
      </c>
      <c r="B1" s="6" t="s">
        <v>0</v>
      </c>
      <c r="C1" s="7" t="s">
        <v>1</v>
      </c>
      <c r="D1" s="8"/>
      <c r="E1" s="7" t="s">
        <v>2</v>
      </c>
      <c r="F1" s="8"/>
      <c r="G1" s="7" t="s">
        <v>3</v>
      </c>
      <c r="H1" s="8"/>
      <c r="I1" s="7" t="s">
        <v>4</v>
      </c>
      <c r="J1" s="8"/>
      <c r="K1" s="7" t="s">
        <v>6</v>
      </c>
      <c r="L1" s="8"/>
      <c r="M1" s="19" t="s">
        <v>7</v>
      </c>
      <c r="N1" s="4"/>
      <c r="O1" s="6" t="s">
        <v>8</v>
      </c>
      <c r="P1" s="7" t="s">
        <v>1</v>
      </c>
      <c r="Q1" s="8"/>
      <c r="R1" s="7" t="s">
        <v>2</v>
      </c>
      <c r="S1" s="8"/>
      <c r="T1" s="7" t="s">
        <v>3</v>
      </c>
      <c r="U1" s="8"/>
      <c r="V1" s="7" t="s">
        <v>4</v>
      </c>
      <c r="W1" s="8"/>
      <c r="X1" s="7" t="s">
        <v>6</v>
      </c>
      <c r="Y1" s="8"/>
      <c r="Z1" s="11" t="s">
        <v>7</v>
      </c>
      <c r="AA1" s="4"/>
      <c r="AB1" s="6" t="s">
        <v>9</v>
      </c>
      <c r="AC1" s="7" t="s">
        <v>1</v>
      </c>
      <c r="AD1" s="8"/>
      <c r="AE1" s="7" t="s">
        <v>2</v>
      </c>
      <c r="AF1" s="8"/>
      <c r="AG1" s="7" t="s">
        <v>3</v>
      </c>
      <c r="AH1" s="8"/>
      <c r="AI1" s="7" t="s">
        <v>4</v>
      </c>
      <c r="AJ1" s="8"/>
      <c r="AK1" s="7" t="s">
        <v>6</v>
      </c>
      <c r="AL1" s="8"/>
      <c r="AM1" s="11" t="s">
        <v>7</v>
      </c>
      <c r="AN1" s="4"/>
      <c r="AO1" s="6" t="s">
        <v>10</v>
      </c>
      <c r="AP1" s="7" t="s">
        <v>1</v>
      </c>
      <c r="AQ1" s="8"/>
      <c r="AR1" s="7" t="s">
        <v>2</v>
      </c>
      <c r="AS1" s="8"/>
      <c r="AT1" s="7" t="s">
        <v>3</v>
      </c>
      <c r="AU1" s="8"/>
      <c r="AV1" s="7" t="s">
        <v>4</v>
      </c>
      <c r="AW1" s="8"/>
      <c r="AX1" s="7" t="s">
        <v>6</v>
      </c>
      <c r="AY1" s="8"/>
      <c r="AZ1" s="11" t="s">
        <v>7</v>
      </c>
      <c r="BA1" s="4"/>
      <c r="BB1" s="6" t="s">
        <v>11</v>
      </c>
      <c r="BC1" s="7" t="s">
        <v>1</v>
      </c>
      <c r="BD1" s="8"/>
      <c r="BE1" s="7" t="s">
        <v>2</v>
      </c>
      <c r="BF1" s="8"/>
      <c r="BG1" s="7" t="s">
        <v>3</v>
      </c>
      <c r="BH1" s="8"/>
      <c r="BI1" s="7" t="s">
        <v>4</v>
      </c>
      <c r="BJ1" s="8"/>
      <c r="BK1" s="7" t="s">
        <v>6</v>
      </c>
      <c r="BL1" s="8"/>
      <c r="BM1" s="11" t="s">
        <v>7</v>
      </c>
      <c r="BN1" s="4"/>
      <c r="BO1" s="12" t="s">
        <v>12</v>
      </c>
      <c r="BP1" s="7" t="s">
        <v>1</v>
      </c>
      <c r="BQ1" s="8"/>
      <c r="BR1" s="7" t="s">
        <v>2</v>
      </c>
      <c r="BS1" s="8"/>
      <c r="BT1" s="7" t="s">
        <v>3</v>
      </c>
      <c r="BU1" s="8"/>
      <c r="BV1" s="7" t="s">
        <v>4</v>
      </c>
      <c r="BW1" s="8"/>
      <c r="BX1" s="7" t="s">
        <v>6</v>
      </c>
      <c r="BY1" s="8"/>
      <c r="BZ1" s="11" t="s">
        <v>7</v>
      </c>
      <c r="CB1" s="12" t="s">
        <v>13</v>
      </c>
      <c r="CC1" s="7" t="s">
        <v>1</v>
      </c>
      <c r="CD1" s="8"/>
      <c r="CE1" s="7" t="s">
        <v>2</v>
      </c>
      <c r="CF1" s="8"/>
      <c r="CG1" s="7" t="s">
        <v>3</v>
      </c>
      <c r="CH1" s="8"/>
      <c r="CI1" s="7" t="s">
        <v>4</v>
      </c>
      <c r="CJ1" s="8"/>
      <c r="CK1" s="9" t="s">
        <v>5</v>
      </c>
      <c r="CL1" s="9"/>
      <c r="CM1" s="11" t="s">
        <v>7</v>
      </c>
      <c r="CN1" s="8"/>
      <c r="CO1" s="6" t="s">
        <v>42</v>
      </c>
      <c r="CP1" s="7" t="s">
        <v>1</v>
      </c>
      <c r="CQ1" s="8"/>
      <c r="CR1" s="7" t="s">
        <v>2</v>
      </c>
      <c r="CS1" s="8"/>
      <c r="CT1" s="7" t="s">
        <v>3</v>
      </c>
      <c r="CU1" s="8"/>
      <c r="CV1" s="7" t="s">
        <v>4</v>
      </c>
      <c r="CW1" s="8"/>
      <c r="CX1" s="7" t="s">
        <v>6</v>
      </c>
      <c r="CY1" s="8"/>
      <c r="CZ1" s="11" t="s">
        <v>7</v>
      </c>
      <c r="DA1" s="9"/>
      <c r="DB1" s="6" t="s">
        <v>46</v>
      </c>
      <c r="DC1" s="7" t="s">
        <v>1</v>
      </c>
      <c r="DD1" s="8"/>
      <c r="DE1" s="7" t="s">
        <v>2</v>
      </c>
      <c r="DF1" s="8"/>
      <c r="DG1" s="7" t="s">
        <v>3</v>
      </c>
      <c r="DH1" s="8"/>
      <c r="DI1" s="7" t="s">
        <v>4</v>
      </c>
      <c r="DJ1" s="8"/>
      <c r="DK1" s="7" t="s">
        <v>6</v>
      </c>
      <c r="DL1" s="8"/>
      <c r="DM1" s="11" t="s">
        <v>7</v>
      </c>
      <c r="DN1" s="8"/>
      <c r="DO1" s="6" t="s">
        <v>45</v>
      </c>
      <c r="DP1" s="7" t="s">
        <v>1</v>
      </c>
      <c r="DQ1" s="8"/>
      <c r="DR1" s="7" t="s">
        <v>2</v>
      </c>
      <c r="DS1" s="8"/>
      <c r="DT1" s="7" t="s">
        <v>3</v>
      </c>
      <c r="DU1" s="8"/>
      <c r="DV1" s="7" t="s">
        <v>4</v>
      </c>
      <c r="DW1" s="8"/>
      <c r="DX1" s="7" t="s">
        <v>6</v>
      </c>
      <c r="DY1" s="8"/>
      <c r="DZ1" s="11" t="s">
        <v>7</v>
      </c>
      <c r="EA1" s="8"/>
      <c r="EB1" s="6" t="s">
        <v>44</v>
      </c>
      <c r="EC1" s="7" t="s">
        <v>1</v>
      </c>
      <c r="ED1" s="8"/>
      <c r="EE1" s="7" t="s">
        <v>2</v>
      </c>
      <c r="EF1" s="8"/>
      <c r="EG1" s="7" t="s">
        <v>3</v>
      </c>
      <c r="EH1" s="8"/>
      <c r="EI1" s="7" t="s">
        <v>4</v>
      </c>
      <c r="EJ1" s="8"/>
      <c r="EK1" s="7" t="s">
        <v>6</v>
      </c>
      <c r="EL1" s="8"/>
      <c r="EM1" s="11" t="s">
        <v>7</v>
      </c>
      <c r="EN1" s="8"/>
      <c r="EO1" s="6" t="s">
        <v>43</v>
      </c>
      <c r="EP1" s="7" t="s">
        <v>1</v>
      </c>
      <c r="EQ1" s="8"/>
      <c r="ER1" s="7" t="s">
        <v>2</v>
      </c>
      <c r="ES1" s="8"/>
      <c r="ET1" s="7" t="s">
        <v>3</v>
      </c>
      <c r="EU1" s="8"/>
      <c r="EV1" s="7" t="s">
        <v>4</v>
      </c>
      <c r="EW1" s="8"/>
      <c r="EX1" s="7" t="s">
        <v>6</v>
      </c>
      <c r="EY1" s="8"/>
      <c r="EZ1" s="11" t="s">
        <v>7</v>
      </c>
      <c r="FA1" s="116"/>
      <c r="FB1" s="22"/>
      <c r="FC1" s="116"/>
      <c r="FD1" s="4"/>
    </row>
    <row r="2" spans="1:160" x14ac:dyDescent="0.3">
      <c r="A2" s="114"/>
      <c r="B2" s="15"/>
      <c r="C2" s="16" t="s">
        <v>16</v>
      </c>
      <c r="D2" s="17" t="s">
        <v>17</v>
      </c>
      <c r="E2" s="16" t="s">
        <v>16</v>
      </c>
      <c r="F2" s="17" t="s">
        <v>17</v>
      </c>
      <c r="G2" s="16" t="s">
        <v>16</v>
      </c>
      <c r="H2" s="17" t="s">
        <v>17</v>
      </c>
      <c r="I2" s="16" t="s">
        <v>16</v>
      </c>
      <c r="J2" s="17" t="s">
        <v>17</v>
      </c>
      <c r="K2" s="16" t="s">
        <v>16</v>
      </c>
      <c r="L2" s="17" t="s">
        <v>17</v>
      </c>
      <c r="M2" s="20">
        <v>613.07620000000031</v>
      </c>
      <c r="N2" s="10"/>
      <c r="O2" s="15"/>
      <c r="P2" s="16" t="s">
        <v>16</v>
      </c>
      <c r="Q2" s="17" t="s">
        <v>17</v>
      </c>
      <c r="R2" s="16" t="s">
        <v>16</v>
      </c>
      <c r="S2" s="17" t="s">
        <v>17</v>
      </c>
      <c r="T2" s="16" t="s">
        <v>16</v>
      </c>
      <c r="U2" s="17" t="s">
        <v>17</v>
      </c>
      <c r="V2" s="16" t="s">
        <v>16</v>
      </c>
      <c r="W2" s="17" t="s">
        <v>17</v>
      </c>
      <c r="X2" s="16" t="s">
        <v>16</v>
      </c>
      <c r="Y2" s="17" t="s">
        <v>17</v>
      </c>
      <c r="Z2" s="20">
        <f>M33</f>
        <v>615.3032000000004</v>
      </c>
      <c r="AA2" s="10"/>
      <c r="AB2" s="15"/>
      <c r="AC2" s="16" t="s">
        <v>16</v>
      </c>
      <c r="AD2" s="17" t="s">
        <v>17</v>
      </c>
      <c r="AE2" s="16" t="s">
        <v>16</v>
      </c>
      <c r="AF2" s="17" t="s">
        <v>17</v>
      </c>
      <c r="AG2" s="16" t="s">
        <v>16</v>
      </c>
      <c r="AH2" s="17" t="s">
        <v>17</v>
      </c>
      <c r="AI2" s="16" t="s">
        <v>16</v>
      </c>
      <c r="AJ2" s="17" t="s">
        <v>17</v>
      </c>
      <c r="AK2" s="16" t="s">
        <v>16</v>
      </c>
      <c r="AL2" s="17" t="s">
        <v>17</v>
      </c>
      <c r="AM2" s="20">
        <f>Z33</f>
        <v>610.95530000000053</v>
      </c>
      <c r="AN2" s="10"/>
      <c r="AO2" s="15"/>
      <c r="AP2" s="16" t="s">
        <v>16</v>
      </c>
      <c r="AQ2" s="17" t="s">
        <v>17</v>
      </c>
      <c r="AR2" s="16" t="s">
        <v>16</v>
      </c>
      <c r="AS2" s="17" t="s">
        <v>17</v>
      </c>
      <c r="AT2" s="16" t="s">
        <v>16</v>
      </c>
      <c r="AU2" s="17" t="s">
        <v>17</v>
      </c>
      <c r="AV2" s="16" t="s">
        <v>16</v>
      </c>
      <c r="AW2" s="17" t="s">
        <v>17</v>
      </c>
      <c r="AX2" s="16" t="s">
        <v>16</v>
      </c>
      <c r="AY2" s="17" t="s">
        <v>17</v>
      </c>
      <c r="AZ2" s="19">
        <f>AM33</f>
        <v>688.71680000000049</v>
      </c>
      <c r="BA2" s="10"/>
      <c r="BB2" s="15"/>
      <c r="BC2" s="16" t="s">
        <v>16</v>
      </c>
      <c r="BD2" s="17" t="s">
        <v>17</v>
      </c>
      <c r="BE2" s="16" t="s">
        <v>16</v>
      </c>
      <c r="BF2" s="17" t="s">
        <v>17</v>
      </c>
      <c r="BG2" s="16" t="s">
        <v>16</v>
      </c>
      <c r="BH2" s="17" t="s">
        <v>17</v>
      </c>
      <c r="BI2" s="16" t="s">
        <v>16</v>
      </c>
      <c r="BJ2" s="17" t="s">
        <v>17</v>
      </c>
      <c r="BK2" s="16" t="s">
        <v>16</v>
      </c>
      <c r="BL2" s="17" t="s">
        <v>17</v>
      </c>
      <c r="BM2" s="20">
        <f>AZ33</f>
        <v>662.13470000000041</v>
      </c>
      <c r="BN2" s="10"/>
      <c r="BO2" s="15"/>
      <c r="BP2" s="16" t="s">
        <v>16</v>
      </c>
      <c r="BQ2" s="17" t="s">
        <v>17</v>
      </c>
      <c r="BR2" s="16" t="s">
        <v>16</v>
      </c>
      <c r="BS2" s="17" t="s">
        <v>17</v>
      </c>
      <c r="BT2" s="16" t="s">
        <v>16</v>
      </c>
      <c r="BU2" s="17" t="s">
        <v>17</v>
      </c>
      <c r="BV2" s="16" t="s">
        <v>16</v>
      </c>
      <c r="BW2" s="17" t="s">
        <v>17</v>
      </c>
      <c r="BX2" s="16" t="s">
        <v>16</v>
      </c>
      <c r="BY2" s="17" t="s">
        <v>17</v>
      </c>
      <c r="BZ2" s="20">
        <f>BM33</f>
        <v>674.8399000000004</v>
      </c>
      <c r="CA2" s="4"/>
      <c r="CB2" s="15"/>
      <c r="CC2" s="16" t="s">
        <v>16</v>
      </c>
      <c r="CD2" s="17" t="s">
        <v>17</v>
      </c>
      <c r="CE2" s="16" t="s">
        <v>16</v>
      </c>
      <c r="CF2" s="17" t="s">
        <v>17</v>
      </c>
      <c r="CG2" s="16" t="s">
        <v>16</v>
      </c>
      <c r="CH2" s="17" t="s">
        <v>17</v>
      </c>
      <c r="CI2" s="16" t="s">
        <v>16</v>
      </c>
      <c r="CJ2" s="17" t="s">
        <v>17</v>
      </c>
      <c r="CK2" s="16" t="s">
        <v>16</v>
      </c>
      <c r="CL2" s="17" t="s">
        <v>17</v>
      </c>
      <c r="CM2" s="20">
        <f>BZ33</f>
        <v>703.10580000000039</v>
      </c>
      <c r="CN2" s="18"/>
      <c r="CO2" s="15"/>
      <c r="CP2" s="16" t="s">
        <v>16</v>
      </c>
      <c r="CQ2" s="17" t="s">
        <v>17</v>
      </c>
      <c r="CR2" s="16" t="s">
        <v>16</v>
      </c>
      <c r="CS2" s="17" t="s">
        <v>17</v>
      </c>
      <c r="CT2" s="16" t="s">
        <v>16</v>
      </c>
      <c r="CU2" s="17" t="s">
        <v>17</v>
      </c>
      <c r="CV2" s="16" t="s">
        <v>16</v>
      </c>
      <c r="CW2" s="17" t="s">
        <v>17</v>
      </c>
      <c r="CX2" s="16" t="s">
        <v>16</v>
      </c>
      <c r="CY2" s="17" t="s">
        <v>17</v>
      </c>
      <c r="CZ2" s="20">
        <f>CM33</f>
        <v>711.28150000000051</v>
      </c>
      <c r="DA2" s="4"/>
      <c r="DB2" s="15"/>
      <c r="DC2" s="16" t="s">
        <v>16</v>
      </c>
      <c r="DD2" s="17" t="s">
        <v>17</v>
      </c>
      <c r="DE2" s="16" t="s">
        <v>16</v>
      </c>
      <c r="DF2" s="17" t="s">
        <v>17</v>
      </c>
      <c r="DG2" s="16" t="s">
        <v>16</v>
      </c>
      <c r="DH2" s="17" t="s">
        <v>17</v>
      </c>
      <c r="DI2" s="16" t="s">
        <v>16</v>
      </c>
      <c r="DJ2" s="17" t="s">
        <v>17</v>
      </c>
      <c r="DK2" s="16" t="s">
        <v>16</v>
      </c>
      <c r="DL2" s="17" t="s">
        <v>17</v>
      </c>
      <c r="DM2" s="20">
        <f>CZ33</f>
        <v>712.14030000000071</v>
      </c>
      <c r="DN2" s="21"/>
      <c r="DO2" s="15"/>
      <c r="DP2" s="16" t="s">
        <v>16</v>
      </c>
      <c r="DQ2" s="17" t="s">
        <v>17</v>
      </c>
      <c r="DR2" s="16" t="s">
        <v>16</v>
      </c>
      <c r="DS2" s="17" t="s">
        <v>17</v>
      </c>
      <c r="DT2" s="16" t="s">
        <v>16</v>
      </c>
      <c r="DU2" s="17" t="s">
        <v>17</v>
      </c>
      <c r="DV2" s="16" t="s">
        <v>16</v>
      </c>
      <c r="DW2" s="17" t="s">
        <v>17</v>
      </c>
      <c r="DX2" s="16" t="s">
        <v>16</v>
      </c>
      <c r="DY2" s="17" t="s">
        <v>17</v>
      </c>
      <c r="DZ2" s="20">
        <f>DM33</f>
        <v>733.03130000000056</v>
      </c>
      <c r="EA2" s="18"/>
      <c r="EB2" s="15"/>
      <c r="EC2" s="16" t="s">
        <v>16</v>
      </c>
      <c r="ED2" s="17" t="s">
        <v>17</v>
      </c>
      <c r="EE2" s="16" t="s">
        <v>16</v>
      </c>
      <c r="EF2" s="17" t="s">
        <v>17</v>
      </c>
      <c r="EG2" s="16" t="s">
        <v>16</v>
      </c>
      <c r="EH2" s="17" t="s">
        <v>17</v>
      </c>
      <c r="EI2" s="16" t="s">
        <v>16</v>
      </c>
      <c r="EJ2" s="17" t="s">
        <v>17</v>
      </c>
      <c r="EK2" s="16" t="s">
        <v>16</v>
      </c>
      <c r="EL2" s="17" t="s">
        <v>17</v>
      </c>
      <c r="EM2" s="20">
        <f>DZ33</f>
        <v>731.97930000000042</v>
      </c>
      <c r="EN2" s="18"/>
      <c r="EO2" s="15"/>
      <c r="EP2" s="16" t="s">
        <v>16</v>
      </c>
      <c r="EQ2" s="17" t="s">
        <v>17</v>
      </c>
      <c r="ER2" s="16" t="s">
        <v>16</v>
      </c>
      <c r="ES2" s="17" t="s">
        <v>17</v>
      </c>
      <c r="ET2" s="16" t="s">
        <v>16</v>
      </c>
      <c r="EU2" s="17" t="s">
        <v>17</v>
      </c>
      <c r="EV2" s="16" t="s">
        <v>16</v>
      </c>
      <c r="EW2" s="17" t="s">
        <v>17</v>
      </c>
      <c r="EX2" s="16" t="s">
        <v>16</v>
      </c>
      <c r="EY2" s="17" t="s">
        <v>17</v>
      </c>
      <c r="EZ2" s="20">
        <f>EM33</f>
        <v>731.97930000000042</v>
      </c>
    </row>
    <row r="3" spans="1:160" x14ac:dyDescent="0.3">
      <c r="A3" s="114"/>
      <c r="B3" s="22">
        <v>1</v>
      </c>
      <c r="C3" s="23"/>
      <c r="D3" s="24"/>
      <c r="E3" s="23"/>
      <c r="F3" s="24"/>
      <c r="G3" s="23"/>
      <c r="H3" s="24"/>
      <c r="I3" s="23"/>
      <c r="J3" s="24"/>
      <c r="K3" s="25">
        <f t="shared" ref="K3:K33" si="0">SUM(C3,E3,G3,I3)</f>
        <v>0</v>
      </c>
      <c r="L3" s="26">
        <f t="shared" ref="L3:L33" si="1">SUM(D3+F3+H3+J3)</f>
        <v>0</v>
      </c>
      <c r="M3" s="20">
        <f>M2+L3</f>
        <v>613.07620000000031</v>
      </c>
      <c r="N3" s="10"/>
      <c r="O3" s="22">
        <v>1</v>
      </c>
      <c r="P3" s="23"/>
      <c r="Q3" s="24"/>
      <c r="R3" s="23"/>
      <c r="S3" s="24"/>
      <c r="T3" s="23"/>
      <c r="U3" s="24"/>
      <c r="V3" s="23"/>
      <c r="W3" s="24"/>
      <c r="X3" s="25">
        <f>SUM(P3,R3,T3,V3)</f>
        <v>0</v>
      </c>
      <c r="Y3" s="26">
        <f>SUM(Q3+S3+U3+W3)</f>
        <v>0</v>
      </c>
      <c r="Z3" s="20">
        <f>Z2+Y3</f>
        <v>615.3032000000004</v>
      </c>
      <c r="AA3" s="10"/>
      <c r="AB3" s="22">
        <v>1</v>
      </c>
      <c r="AC3" s="27"/>
      <c r="AD3" s="28"/>
      <c r="AE3" s="27"/>
      <c r="AF3" s="28"/>
      <c r="AG3" s="27"/>
      <c r="AH3" s="28"/>
      <c r="AI3" s="27"/>
      <c r="AJ3" s="28"/>
      <c r="AK3" s="25">
        <f>SUM(AC3,AE3,AG3,AI3)</f>
        <v>0</v>
      </c>
      <c r="AL3" s="26">
        <f>SUM(AD3+AF3+AH3+AJ3)</f>
        <v>0</v>
      </c>
      <c r="AM3" s="20">
        <f>AM2+AL3</f>
        <v>610.95530000000053</v>
      </c>
      <c r="AN3" s="10"/>
      <c r="AO3" s="22">
        <v>1</v>
      </c>
      <c r="AP3" s="29" t="s">
        <v>18</v>
      </c>
      <c r="AQ3" s="30"/>
      <c r="AR3" s="29" t="s">
        <v>19</v>
      </c>
      <c r="AS3" s="30"/>
      <c r="AT3" s="29">
        <v>37</v>
      </c>
      <c r="AU3" s="30">
        <f t="shared" ref="AU3:AU5" si="2">AT3*0.0085-0.06</f>
        <v>0.2545</v>
      </c>
      <c r="AV3" s="29">
        <v>-41</v>
      </c>
      <c r="AW3" s="30">
        <f t="shared" ref="AW3:AW4" si="3">AV3*0.0085-0.04</f>
        <v>-0.38850000000000001</v>
      </c>
      <c r="AX3" s="25">
        <f t="shared" ref="AX3:AX33" si="4">SUM(AP3,AR3,AT3,AV3)</f>
        <v>-4</v>
      </c>
      <c r="AY3" s="30">
        <f>SUM(AQ3+AS3+AU3+AW3)</f>
        <v>-0.13400000000000001</v>
      </c>
      <c r="AZ3" s="20">
        <f>AZ2+AY3</f>
        <v>688.58280000000047</v>
      </c>
      <c r="BA3" s="18"/>
      <c r="BB3" s="31">
        <v>1</v>
      </c>
      <c r="BC3" s="32">
        <v>325</v>
      </c>
      <c r="BD3" s="33">
        <f t="shared" ref="BD3" si="5">BC3*0.0069-0.04</f>
        <v>2.2025000000000001</v>
      </c>
      <c r="BE3" s="32">
        <v>-195</v>
      </c>
      <c r="BF3" s="33">
        <f t="shared" ref="BF3" si="6">BE3*0.0088-0.03</f>
        <v>-1.7460000000000002</v>
      </c>
      <c r="BG3" s="32">
        <v>-300</v>
      </c>
      <c r="BH3" s="33">
        <f t="shared" ref="BH3" si="7">BG3*0.0085-0.06</f>
        <v>-2.6100000000000003</v>
      </c>
      <c r="BI3" s="32" t="s">
        <v>18</v>
      </c>
      <c r="BJ3" s="30"/>
      <c r="BK3" s="25">
        <f>SUM(BC3,BE3,BG3,BI3)</f>
        <v>-170</v>
      </c>
      <c r="BL3" s="26">
        <f>SUM(BD3+BF3+BH3+BJ3)</f>
        <v>-2.1535000000000002</v>
      </c>
      <c r="BM3" s="20">
        <f>BM2+BL3</f>
        <v>659.9812000000004</v>
      </c>
      <c r="BN3" s="18"/>
      <c r="BO3" s="15">
        <v>1</v>
      </c>
      <c r="BP3" s="29">
        <v>361</v>
      </c>
      <c r="BQ3" s="30">
        <f t="shared" ref="BQ3:BQ4" si="8">BP3*0.0069-0.04</f>
        <v>2.4508999999999999</v>
      </c>
      <c r="BR3" s="29">
        <v>1</v>
      </c>
      <c r="BS3" s="30">
        <f t="shared" ref="BS3:BS7" si="9">BR3*0.0088-0.03</f>
        <v>-2.1199999999999997E-2</v>
      </c>
      <c r="BT3" s="29">
        <v>367</v>
      </c>
      <c r="BU3" s="30">
        <f t="shared" ref="BU3" si="10">BT3*0.0085-0.06</f>
        <v>3.0595000000000003</v>
      </c>
      <c r="BV3" s="29" t="s">
        <v>18</v>
      </c>
      <c r="BW3" s="30"/>
      <c r="BX3" s="34">
        <f t="shared" ref="BX3:BX33" si="11">SUM(BP3,BR3,BT3,BV3)</f>
        <v>729</v>
      </c>
      <c r="BY3" s="35">
        <f t="shared" ref="BY3:BY33" si="12">SUM(BQ3+BS3+BU3+BW3)</f>
        <v>5.4892000000000003</v>
      </c>
      <c r="BZ3" s="20">
        <f>BZ2+BY3</f>
        <v>680.32910000000038</v>
      </c>
      <c r="CA3" s="36"/>
      <c r="CB3" s="15">
        <v>1</v>
      </c>
      <c r="CC3" s="29" t="s">
        <v>18</v>
      </c>
      <c r="CD3" s="30"/>
      <c r="CE3" s="29">
        <v>106</v>
      </c>
      <c r="CF3" s="30">
        <f t="shared" ref="CF3:CF5" si="13">CE3*0.0088-0.03</f>
        <v>0.90280000000000005</v>
      </c>
      <c r="CG3" s="29">
        <v>316</v>
      </c>
      <c r="CH3" s="30">
        <f t="shared" ref="CH3:CH5" si="14">CG3*0.0085-0.06</f>
        <v>2.6260000000000003</v>
      </c>
      <c r="CI3" s="29" t="s">
        <v>18</v>
      </c>
      <c r="CJ3" s="30"/>
      <c r="CK3" s="34">
        <f t="shared" ref="CK3:CK33" si="15">SUM(CC3,CE3,CG3,CI3)</f>
        <v>422</v>
      </c>
      <c r="CL3" s="35">
        <f t="shared" ref="CL3:CL33" si="16">SUM(CD3+CF3+CH3+CJ3)</f>
        <v>3.5288000000000004</v>
      </c>
      <c r="CM3" s="20">
        <f>CM2+CL3</f>
        <v>706.63460000000043</v>
      </c>
      <c r="CN3" s="18"/>
      <c r="CO3" s="15">
        <v>1</v>
      </c>
      <c r="CP3" s="27"/>
      <c r="CQ3" s="28"/>
      <c r="CR3" s="27"/>
      <c r="CS3" s="28"/>
      <c r="CT3" s="27"/>
      <c r="CU3" s="28"/>
      <c r="CV3" s="27"/>
      <c r="CW3" s="28"/>
      <c r="CX3" s="37">
        <f t="shared" ref="CX3:CX33" si="17">SUM(CP3,CR3,CT3,CV3)</f>
        <v>0</v>
      </c>
      <c r="CY3" s="38">
        <f t="shared" ref="CY3:CY33" si="18">SUM(CQ3+CS3+CU3+CW3)</f>
        <v>0</v>
      </c>
      <c r="CZ3" s="20">
        <f>CZ2+CY3</f>
        <v>711.28150000000051</v>
      </c>
      <c r="DA3" s="39"/>
      <c r="DB3" s="15">
        <v>1</v>
      </c>
      <c r="DC3" s="29">
        <v>21</v>
      </c>
      <c r="DD3" s="30">
        <f>DC3*0.0064-0.04</f>
        <v>9.4400000000000012E-2</v>
      </c>
      <c r="DE3" s="29">
        <v>-158</v>
      </c>
      <c r="DF3" s="30">
        <f t="shared" ref="DF3:DF6" si="19">DE3*0.0088-0.03</f>
        <v>-1.4204000000000001</v>
      </c>
      <c r="DG3" s="29">
        <v>300</v>
      </c>
      <c r="DH3" s="30">
        <f t="shared" ref="DH3:DH6" si="20">DG3*0.0083-0.05</f>
        <v>2.4400000000000004</v>
      </c>
      <c r="DI3" s="29" t="s">
        <v>18</v>
      </c>
      <c r="DJ3" s="30"/>
      <c r="DK3" s="40">
        <f>SUM(DC3,DE3,DG3,DI3)</f>
        <v>163</v>
      </c>
      <c r="DL3" s="35">
        <f>SUM(DD3+DF3+DH3+DJ3)</f>
        <v>1.1140000000000003</v>
      </c>
      <c r="DM3" s="20">
        <f>DM2+DL3</f>
        <v>713.25430000000074</v>
      </c>
      <c r="DN3" s="21"/>
      <c r="DO3" s="15">
        <v>1</v>
      </c>
      <c r="DP3" s="29">
        <v>-185</v>
      </c>
      <c r="DQ3" s="30">
        <f>DP3*0.0064-0.04</f>
        <v>-1.2240000000000002</v>
      </c>
      <c r="DR3" s="29" t="s">
        <v>18</v>
      </c>
      <c r="DS3" s="30"/>
      <c r="DT3" s="29" t="s">
        <v>18</v>
      </c>
      <c r="DU3" s="30"/>
      <c r="DV3" s="29">
        <v>-67</v>
      </c>
      <c r="DW3" s="30">
        <f t="shared" ref="DW3" si="21">DV3*0.0085-0.04</f>
        <v>-0.60950000000000004</v>
      </c>
      <c r="DX3" s="40">
        <f>SUM(DP3,DR3,DT3,DV3)</f>
        <v>-252</v>
      </c>
      <c r="DY3" s="35">
        <f>SUM(DQ3+DS3+DU3+DW3)</f>
        <v>-1.8335000000000004</v>
      </c>
      <c r="DZ3" s="20">
        <f>DZ2+DY3</f>
        <v>731.1978000000006</v>
      </c>
      <c r="EA3" s="18"/>
      <c r="EB3" s="15">
        <v>1</v>
      </c>
      <c r="EC3" s="29"/>
      <c r="ED3" s="30"/>
      <c r="EE3" s="29"/>
      <c r="EF3" s="30"/>
      <c r="EG3" s="29"/>
      <c r="EH3" s="30"/>
      <c r="EI3" s="29"/>
      <c r="EJ3" s="30"/>
      <c r="EK3" s="34">
        <f>SUM(EC3,EE3,EG3,EI3)</f>
        <v>0</v>
      </c>
      <c r="EL3" s="35">
        <f>SUM(ED3+EF3+EH3+EJ3)</f>
        <v>0</v>
      </c>
      <c r="EM3" s="20">
        <f>EM2+EL3</f>
        <v>731.97930000000042</v>
      </c>
      <c r="EN3" s="18"/>
      <c r="EO3" s="15">
        <v>1</v>
      </c>
      <c r="EP3" s="29"/>
      <c r="EQ3" s="30"/>
      <c r="ER3" s="29"/>
      <c r="ES3" s="30"/>
      <c r="ET3" s="29"/>
      <c r="EU3" s="30"/>
      <c r="EV3" s="29"/>
      <c r="EW3" s="30"/>
      <c r="EX3" s="34">
        <f>SUM(EP3,ER3,ET3,EV3)</f>
        <v>0</v>
      </c>
      <c r="EY3" s="35">
        <f>SUM(EQ3+ES3+EU3+EW3)</f>
        <v>0</v>
      </c>
      <c r="EZ3" s="20">
        <f>EZ2+EY3</f>
        <v>731.97930000000042</v>
      </c>
    </row>
    <row r="4" spans="1:160" x14ac:dyDescent="0.3">
      <c r="A4" s="114"/>
      <c r="B4" s="15">
        <v>2</v>
      </c>
      <c r="C4" s="29" t="s">
        <v>19</v>
      </c>
      <c r="D4" s="30"/>
      <c r="E4" s="29">
        <v>-94</v>
      </c>
      <c r="F4" s="30">
        <f t="shared" ref="F4:F32" si="22">E4*0.0088-0.03</f>
        <v>-0.85720000000000007</v>
      </c>
      <c r="G4" s="29">
        <v>-81</v>
      </c>
      <c r="H4" s="30">
        <f t="shared" ref="H4" si="23">G4*0.0085-0.06</f>
        <v>-0.74849999999999994</v>
      </c>
      <c r="I4" s="29">
        <v>263</v>
      </c>
      <c r="J4" s="30">
        <f t="shared" ref="J4:J5" si="24">I4*0.0085-0.04</f>
        <v>2.1955</v>
      </c>
      <c r="K4" s="25">
        <f t="shared" si="0"/>
        <v>88</v>
      </c>
      <c r="L4" s="30">
        <f t="shared" si="1"/>
        <v>0.58979999999999988</v>
      </c>
      <c r="M4" s="20">
        <f t="shared" ref="M4:M33" si="25">M3+L4</f>
        <v>613.66600000000028</v>
      </c>
      <c r="N4" s="10"/>
      <c r="O4" s="15">
        <v>2</v>
      </c>
      <c r="P4" s="23"/>
      <c r="Q4" s="24"/>
      <c r="R4" s="23"/>
      <c r="S4" s="24"/>
      <c r="T4" s="23"/>
      <c r="U4" s="24"/>
      <c r="V4" s="23"/>
      <c r="W4" s="24"/>
      <c r="X4" s="25">
        <f t="shared" ref="X4:X33" si="26">SUM(P4,R4,T4,V4)</f>
        <v>0</v>
      </c>
      <c r="Y4" s="26">
        <f t="shared" ref="Y4:Y6" si="27">SUM(Q4+S4+U4+W4)</f>
        <v>0</v>
      </c>
      <c r="Z4" s="20">
        <f t="shared" ref="Z4:Z33" si="28">Z3+Y4</f>
        <v>615.3032000000004</v>
      </c>
      <c r="AA4" s="10"/>
      <c r="AB4" s="15">
        <v>2</v>
      </c>
      <c r="AC4" s="29">
        <v>-300</v>
      </c>
      <c r="AD4" s="30">
        <f t="shared" ref="AD4:AD6" si="29">AC4*0.0069-0.04</f>
        <v>-2.11</v>
      </c>
      <c r="AE4" s="29">
        <v>-50</v>
      </c>
      <c r="AF4" s="30">
        <f t="shared" ref="AF4:AF5" si="30">AE4*0.0088-0.03</f>
        <v>-0.47</v>
      </c>
      <c r="AG4" s="29">
        <v>-300</v>
      </c>
      <c r="AH4" s="30">
        <f t="shared" ref="AH4:AH8" si="31">AG4*0.0085-0.06</f>
        <v>-2.6100000000000003</v>
      </c>
      <c r="AI4" s="29">
        <v>-171</v>
      </c>
      <c r="AJ4" s="30">
        <f t="shared" ref="AJ4:AJ7" si="32">AI4*0.0085-0.04</f>
        <v>-1.4935</v>
      </c>
      <c r="AK4" s="25">
        <f t="shared" ref="AK4:AK33" si="33">SUM(AC4,AE4,AG4,AI4)</f>
        <v>-821</v>
      </c>
      <c r="AL4" s="26">
        <f t="shared" ref="AL4:AL7" si="34">SUM(AD4+AF4+AH4+AJ4)</f>
        <v>-6.6835000000000004</v>
      </c>
      <c r="AM4" s="20">
        <f t="shared" ref="AM4:AM33" si="35">AM3+AL4</f>
        <v>604.27180000000055</v>
      </c>
      <c r="AN4" s="10"/>
      <c r="AO4" s="15">
        <v>2</v>
      </c>
      <c r="AP4" s="29" t="s">
        <v>18</v>
      </c>
      <c r="AQ4" s="30"/>
      <c r="AR4" s="29" t="s">
        <v>19</v>
      </c>
      <c r="AS4" s="30"/>
      <c r="AT4" s="29">
        <v>-300</v>
      </c>
      <c r="AU4" s="30">
        <f t="shared" si="2"/>
        <v>-2.6100000000000003</v>
      </c>
      <c r="AV4" s="29">
        <v>1</v>
      </c>
      <c r="AW4" s="30">
        <f t="shared" si="3"/>
        <v>-3.15E-2</v>
      </c>
      <c r="AX4" s="25">
        <f t="shared" si="4"/>
        <v>-299</v>
      </c>
      <c r="AY4" s="30">
        <f t="shared" ref="AY4:AY7" si="36">SUM(AQ4+AS4+AU4+AW4)</f>
        <v>-2.6415000000000002</v>
      </c>
      <c r="AZ4" s="20">
        <f t="shared" ref="AZ4:AZ33" si="37">AZ3+AY4</f>
        <v>685.94130000000052</v>
      </c>
      <c r="BA4" s="18"/>
      <c r="BB4" s="15">
        <v>2</v>
      </c>
      <c r="BC4" s="27"/>
      <c r="BD4" s="28"/>
      <c r="BE4" s="27"/>
      <c r="BF4" s="28"/>
      <c r="BG4" s="27"/>
      <c r="BH4" s="28"/>
      <c r="BI4" s="27"/>
      <c r="BJ4" s="28"/>
      <c r="BK4" s="25">
        <f t="shared" ref="BK4:BK14" si="38">SUM(BC4,BE4,BG4,BI4)</f>
        <v>0</v>
      </c>
      <c r="BL4" s="26">
        <f t="shared" ref="BL4:BL33" si="39">SUM(BD4+BF4+BH4+BJ4)</f>
        <v>0</v>
      </c>
      <c r="BM4" s="20">
        <f t="shared" ref="BM4:BM33" si="40">BM3+BL4</f>
        <v>659.9812000000004</v>
      </c>
      <c r="BN4" s="18"/>
      <c r="BO4" s="15">
        <v>2</v>
      </c>
      <c r="BP4" s="29">
        <v>-233</v>
      </c>
      <c r="BQ4" s="30">
        <f t="shared" si="8"/>
        <v>-1.6476999999999999</v>
      </c>
      <c r="BR4" s="29">
        <v>16</v>
      </c>
      <c r="BS4" s="30">
        <f t="shared" si="9"/>
        <v>0.11080000000000001</v>
      </c>
      <c r="BT4" s="29" t="s">
        <v>18</v>
      </c>
      <c r="BU4" s="30"/>
      <c r="BV4" s="29">
        <v>208</v>
      </c>
      <c r="BW4" s="30">
        <f t="shared" ref="BW4:BW7" si="41">BV4*0.0085-0.04</f>
        <v>1.7280000000000002</v>
      </c>
      <c r="BX4" s="34">
        <f t="shared" si="11"/>
        <v>-9</v>
      </c>
      <c r="BY4" s="35">
        <f t="shared" si="12"/>
        <v>0.19110000000000027</v>
      </c>
      <c r="BZ4" s="20">
        <f t="shared" ref="BZ4:BZ33" si="42">BZ3+BY4</f>
        <v>680.52020000000039</v>
      </c>
      <c r="CA4" s="36"/>
      <c r="CB4" s="15">
        <v>2</v>
      </c>
      <c r="CC4" s="29">
        <v>-295</v>
      </c>
      <c r="CD4" s="30">
        <f t="shared" ref="CD4:CD5" si="43">CC4*0.0069-0.04</f>
        <v>-2.0754999999999999</v>
      </c>
      <c r="CE4" s="29">
        <v>-179</v>
      </c>
      <c r="CF4" s="30">
        <f t="shared" si="13"/>
        <v>-1.6052000000000002</v>
      </c>
      <c r="CG4" s="29">
        <v>34</v>
      </c>
      <c r="CH4" s="30">
        <f t="shared" si="14"/>
        <v>0.22900000000000004</v>
      </c>
      <c r="CI4" s="29" t="s">
        <v>18</v>
      </c>
      <c r="CJ4" s="30"/>
      <c r="CK4" s="34">
        <f t="shared" si="15"/>
        <v>-440</v>
      </c>
      <c r="CL4" s="35">
        <f t="shared" si="16"/>
        <v>-3.4516999999999998</v>
      </c>
      <c r="CM4" s="20">
        <f t="shared" ref="CM4:CM33" si="44">CM3+CL4</f>
        <v>703.18290000000047</v>
      </c>
      <c r="CN4" s="18"/>
      <c r="CO4" s="15">
        <v>2</v>
      </c>
      <c r="CP4" s="27"/>
      <c r="CQ4" s="28"/>
      <c r="CR4" s="27"/>
      <c r="CS4" s="28"/>
      <c r="CT4" s="27"/>
      <c r="CU4" s="28"/>
      <c r="CV4" s="27"/>
      <c r="CW4" s="28"/>
      <c r="CX4" s="37">
        <f t="shared" si="17"/>
        <v>0</v>
      </c>
      <c r="CY4" s="38">
        <f t="shared" si="18"/>
        <v>0</v>
      </c>
      <c r="CZ4" s="20">
        <f t="shared" ref="CZ4:CZ33" si="45">CZ3+CY4</f>
        <v>711.28150000000051</v>
      </c>
      <c r="DA4" s="39"/>
      <c r="DB4" s="15">
        <v>2</v>
      </c>
      <c r="DC4" s="29">
        <v>-127</v>
      </c>
      <c r="DD4" s="30">
        <f t="shared" ref="DD4:DD5" si="46">DC4*0.0064-0.04</f>
        <v>-0.85280000000000011</v>
      </c>
      <c r="DE4" s="29">
        <v>-112</v>
      </c>
      <c r="DF4" s="30">
        <f t="shared" si="19"/>
        <v>-1.0156000000000001</v>
      </c>
      <c r="DG4" s="29">
        <v>95</v>
      </c>
      <c r="DH4" s="30">
        <f t="shared" si="20"/>
        <v>0.73849999999999993</v>
      </c>
      <c r="DI4" s="29" t="s">
        <v>18</v>
      </c>
      <c r="DJ4" s="30"/>
      <c r="DK4" s="40">
        <f t="shared" ref="DK4:DK33" si="47">SUM(DC4,DE4,DG4,DI4)</f>
        <v>-144</v>
      </c>
      <c r="DL4" s="35">
        <f t="shared" ref="DL4:DL33" si="48">SUM(DD4+DF4+DH4+DJ4)</f>
        <v>-1.1299000000000003</v>
      </c>
      <c r="DM4" s="20">
        <f t="shared" ref="DM4:DM33" si="49">DM3+DL4</f>
        <v>712.12440000000072</v>
      </c>
      <c r="DN4" s="21"/>
      <c r="DO4" s="15">
        <v>2</v>
      </c>
      <c r="DP4" s="29" t="s">
        <v>18</v>
      </c>
      <c r="DQ4" s="30"/>
      <c r="DR4" s="29" t="s">
        <v>19</v>
      </c>
      <c r="DS4" s="30"/>
      <c r="DT4" s="29" t="s">
        <v>19</v>
      </c>
      <c r="DU4" s="30"/>
      <c r="DV4" s="29" t="s">
        <v>18</v>
      </c>
      <c r="DW4" s="30"/>
      <c r="DX4" s="40">
        <f t="shared" ref="DX4:DX33" si="50">SUM(DP4,DR4,DT4,DV4)</f>
        <v>0</v>
      </c>
      <c r="DY4" s="35">
        <f t="shared" ref="DY4:DY33" si="51">SUM(DQ4+DS4+DU4+DW4)</f>
        <v>0</v>
      </c>
      <c r="DZ4" s="20">
        <f t="shared" ref="DZ4:DZ33" si="52">DZ3+DY4</f>
        <v>731.1978000000006</v>
      </c>
      <c r="EA4" s="18"/>
      <c r="EB4" s="15">
        <v>2</v>
      </c>
      <c r="EC4" s="29"/>
      <c r="ED4" s="30"/>
      <c r="EE4" s="29"/>
      <c r="EF4" s="30"/>
      <c r="EG4" s="29"/>
      <c r="EH4" s="30"/>
      <c r="EI4" s="29"/>
      <c r="EJ4" s="30"/>
      <c r="EK4" s="34">
        <f t="shared" ref="EK4:EK33" si="53">SUM(EC4,EE4,EG4,EI4)</f>
        <v>0</v>
      </c>
      <c r="EL4" s="35">
        <f t="shared" ref="EL4:EL33" si="54">SUM(ED4+EF4+EH4+EJ4)</f>
        <v>0</v>
      </c>
      <c r="EM4" s="20">
        <f t="shared" ref="EM4:EM33" si="55">EM3+EL4</f>
        <v>731.97930000000042</v>
      </c>
      <c r="EN4" s="18"/>
      <c r="EO4" s="15">
        <v>2</v>
      </c>
      <c r="EP4" s="29"/>
      <c r="EQ4" s="30"/>
      <c r="ER4" s="29"/>
      <c r="ES4" s="30"/>
      <c r="ET4" s="29"/>
      <c r="EU4" s="30"/>
      <c r="EV4" s="29"/>
      <c r="EW4" s="30"/>
      <c r="EX4" s="34">
        <f t="shared" ref="EX4:EX33" si="56">SUM(EP4,ER4,ET4,EV4)</f>
        <v>0</v>
      </c>
      <c r="EY4" s="35">
        <f t="shared" ref="EY4:EY33" si="57">SUM(EQ4+ES4+EU4+EW4)</f>
        <v>0</v>
      </c>
      <c r="EZ4" s="20">
        <f t="shared" ref="EZ4:EZ33" si="58">EZ3+EY4</f>
        <v>731.97930000000042</v>
      </c>
    </row>
    <row r="5" spans="1:160" x14ac:dyDescent="0.3">
      <c r="A5" s="114"/>
      <c r="B5" s="15">
        <v>3</v>
      </c>
      <c r="C5" s="29" t="s">
        <v>19</v>
      </c>
      <c r="D5" s="30"/>
      <c r="E5" s="29">
        <v>-20</v>
      </c>
      <c r="F5" s="30">
        <f t="shared" si="22"/>
        <v>-0.20600000000000002</v>
      </c>
      <c r="G5" s="29" t="s">
        <v>18</v>
      </c>
      <c r="H5" s="30"/>
      <c r="I5" s="29">
        <v>-106</v>
      </c>
      <c r="J5" s="30">
        <f t="shared" si="24"/>
        <v>-0.94100000000000006</v>
      </c>
      <c r="K5" s="25">
        <f t="shared" si="0"/>
        <v>-126</v>
      </c>
      <c r="L5" s="30">
        <f t="shared" si="1"/>
        <v>-1.147</v>
      </c>
      <c r="M5" s="20">
        <f t="shared" si="25"/>
        <v>612.51900000000023</v>
      </c>
      <c r="N5" s="10"/>
      <c r="O5" s="15">
        <v>3</v>
      </c>
      <c r="P5" s="29">
        <v>407</v>
      </c>
      <c r="Q5" s="30">
        <f t="shared" ref="Q5:Q8" si="59">P5*0.0069-0.04</f>
        <v>2.7683</v>
      </c>
      <c r="R5" s="29">
        <v>-9</v>
      </c>
      <c r="S5" s="30">
        <f t="shared" ref="S5:S6" si="60">R5*0.0088-0.03</f>
        <v>-0.10920000000000001</v>
      </c>
      <c r="T5" s="29">
        <v>100</v>
      </c>
      <c r="U5" s="30">
        <f t="shared" ref="U5" si="61">T5*0.0085-0.06</f>
        <v>0.79</v>
      </c>
      <c r="V5" s="29" t="s">
        <v>18</v>
      </c>
      <c r="W5" s="30"/>
      <c r="X5" s="25">
        <f t="shared" si="26"/>
        <v>498</v>
      </c>
      <c r="Y5" s="26">
        <f t="shared" si="27"/>
        <v>3.4491000000000001</v>
      </c>
      <c r="Z5" s="20">
        <f t="shared" si="28"/>
        <v>618.75230000000045</v>
      </c>
      <c r="AA5" s="18"/>
      <c r="AB5" s="15">
        <v>3</v>
      </c>
      <c r="AC5" s="29">
        <v>-192</v>
      </c>
      <c r="AD5" s="30">
        <f t="shared" si="29"/>
        <v>-1.3648</v>
      </c>
      <c r="AE5" s="29">
        <v>339</v>
      </c>
      <c r="AF5" s="30">
        <f t="shared" si="30"/>
        <v>2.9532000000000003</v>
      </c>
      <c r="AG5" s="29">
        <v>-132</v>
      </c>
      <c r="AH5" s="30">
        <f t="shared" si="31"/>
        <v>-1.1820000000000002</v>
      </c>
      <c r="AI5" s="29">
        <v>113</v>
      </c>
      <c r="AJ5" s="30">
        <f t="shared" si="32"/>
        <v>0.92049999999999998</v>
      </c>
      <c r="AK5" s="25">
        <f t="shared" si="33"/>
        <v>128</v>
      </c>
      <c r="AL5" s="26">
        <f t="shared" si="34"/>
        <v>1.3269000000000002</v>
      </c>
      <c r="AM5" s="20">
        <f t="shared" si="35"/>
        <v>605.59870000000058</v>
      </c>
      <c r="AN5" s="18"/>
      <c r="AO5" s="15">
        <v>3</v>
      </c>
      <c r="AP5" s="29">
        <v>-161</v>
      </c>
      <c r="AQ5" s="30">
        <f>AP5*0.0069-0.04</f>
        <v>-1.1509</v>
      </c>
      <c r="AR5" s="29" t="s">
        <v>19</v>
      </c>
      <c r="AS5" s="30"/>
      <c r="AT5" s="29">
        <v>69</v>
      </c>
      <c r="AU5" s="30">
        <f t="shared" si="2"/>
        <v>0.52649999999999997</v>
      </c>
      <c r="AV5" s="29" t="s">
        <v>18</v>
      </c>
      <c r="AW5" s="30"/>
      <c r="AX5" s="25">
        <f t="shared" si="4"/>
        <v>-92</v>
      </c>
      <c r="AY5" s="30">
        <f t="shared" si="36"/>
        <v>-0.62440000000000007</v>
      </c>
      <c r="AZ5" s="20">
        <f t="shared" si="37"/>
        <v>685.31690000000049</v>
      </c>
      <c r="BA5" s="18"/>
      <c r="BB5" s="15">
        <v>3</v>
      </c>
      <c r="BC5" s="27"/>
      <c r="BD5" s="28"/>
      <c r="BE5" s="27"/>
      <c r="BF5" s="28"/>
      <c r="BG5" s="27"/>
      <c r="BH5" s="28"/>
      <c r="BI5" s="27"/>
      <c r="BJ5" s="28"/>
      <c r="BK5" s="25">
        <f t="shared" si="38"/>
        <v>0</v>
      </c>
      <c r="BL5" s="26">
        <f t="shared" si="39"/>
        <v>0</v>
      </c>
      <c r="BM5" s="20">
        <f t="shared" si="40"/>
        <v>659.9812000000004</v>
      </c>
      <c r="BN5" s="18"/>
      <c r="BO5" s="15">
        <v>3</v>
      </c>
      <c r="BP5" s="29" t="s">
        <v>18</v>
      </c>
      <c r="BQ5" s="30"/>
      <c r="BR5" s="29">
        <v>188</v>
      </c>
      <c r="BS5" s="30">
        <f t="shared" si="9"/>
        <v>1.6244000000000001</v>
      </c>
      <c r="BT5" s="29">
        <v>14</v>
      </c>
      <c r="BU5" s="30">
        <f t="shared" ref="BU5" si="62">BT5*0.0085-0.06</f>
        <v>5.9000000000000011E-2</v>
      </c>
      <c r="BV5" s="29">
        <v>105</v>
      </c>
      <c r="BW5" s="30">
        <f t="shared" si="41"/>
        <v>0.85250000000000004</v>
      </c>
      <c r="BX5" s="34">
        <f t="shared" si="11"/>
        <v>307</v>
      </c>
      <c r="BY5" s="35">
        <f t="shared" si="12"/>
        <v>2.5358999999999998</v>
      </c>
      <c r="BZ5" s="20">
        <f t="shared" si="42"/>
        <v>683.05610000000036</v>
      </c>
      <c r="CA5" s="36"/>
      <c r="CB5" s="15">
        <v>3</v>
      </c>
      <c r="CC5" s="29">
        <v>-104</v>
      </c>
      <c r="CD5" s="30">
        <f t="shared" si="43"/>
        <v>-0.75760000000000005</v>
      </c>
      <c r="CE5" s="29">
        <v>-29</v>
      </c>
      <c r="CF5" s="30">
        <f t="shared" si="13"/>
        <v>-0.28520000000000001</v>
      </c>
      <c r="CG5" s="29">
        <v>62</v>
      </c>
      <c r="CH5" s="30">
        <f t="shared" si="14"/>
        <v>0.46700000000000003</v>
      </c>
      <c r="CI5" s="29" t="s">
        <v>18</v>
      </c>
      <c r="CJ5" s="30"/>
      <c r="CK5" s="34">
        <f t="shared" si="15"/>
        <v>-71</v>
      </c>
      <c r="CL5" s="35">
        <f t="shared" si="16"/>
        <v>-0.57580000000000009</v>
      </c>
      <c r="CM5" s="20">
        <f t="shared" si="44"/>
        <v>702.60710000000051</v>
      </c>
      <c r="CN5" s="18"/>
      <c r="CO5" s="15">
        <v>3</v>
      </c>
      <c r="CP5" s="29">
        <v>-287</v>
      </c>
      <c r="CQ5" s="30">
        <f t="shared" ref="CQ5:CQ9" si="63">CP5*0.0069-0.04</f>
        <v>-2.0202999999999998</v>
      </c>
      <c r="CR5" s="29" t="s">
        <v>18</v>
      </c>
      <c r="CS5" s="30"/>
      <c r="CT5" s="29">
        <v>-171</v>
      </c>
      <c r="CU5" s="30">
        <f t="shared" ref="CU5:CU9" si="64">CT5*0.0085-0.06</f>
        <v>-1.5135000000000001</v>
      </c>
      <c r="CV5" s="29">
        <v>-71</v>
      </c>
      <c r="CW5" s="30">
        <f t="shared" ref="CW5:CW9" si="65">CV5*0.0085-0.04</f>
        <v>-0.64350000000000007</v>
      </c>
      <c r="CX5" s="40">
        <f t="shared" si="17"/>
        <v>-529</v>
      </c>
      <c r="CY5" s="35">
        <f t="shared" si="18"/>
        <v>-4.1772999999999998</v>
      </c>
      <c r="CZ5" s="20">
        <f t="shared" si="45"/>
        <v>707.10420000000056</v>
      </c>
      <c r="DA5" s="18"/>
      <c r="DB5" s="15">
        <v>3</v>
      </c>
      <c r="DC5" s="29">
        <v>35</v>
      </c>
      <c r="DD5" s="30">
        <f t="shared" si="46"/>
        <v>0.184</v>
      </c>
      <c r="DE5" s="29">
        <v>123</v>
      </c>
      <c r="DF5" s="30">
        <f t="shared" si="19"/>
        <v>1.0524</v>
      </c>
      <c r="DG5" s="29" t="s">
        <v>18</v>
      </c>
      <c r="DH5" s="30"/>
      <c r="DI5" s="29" t="s">
        <v>18</v>
      </c>
      <c r="DJ5" s="30"/>
      <c r="DK5" s="40">
        <f t="shared" si="47"/>
        <v>158</v>
      </c>
      <c r="DL5" s="35">
        <f t="shared" si="48"/>
        <v>1.2363999999999999</v>
      </c>
      <c r="DM5" s="20">
        <f t="shared" si="49"/>
        <v>713.36080000000072</v>
      </c>
      <c r="DN5" s="21"/>
      <c r="DO5" s="15">
        <v>3</v>
      </c>
      <c r="DP5" s="27"/>
      <c r="DQ5" s="28"/>
      <c r="DR5" s="27"/>
      <c r="DS5" s="28"/>
      <c r="DT5" s="27"/>
      <c r="DU5" s="28"/>
      <c r="DV5" s="27"/>
      <c r="DW5" s="28"/>
      <c r="DX5" s="37"/>
      <c r="DY5" s="38"/>
      <c r="DZ5" s="20">
        <f t="shared" si="52"/>
        <v>731.1978000000006</v>
      </c>
      <c r="EA5" s="18"/>
      <c r="EB5" s="15">
        <v>3</v>
      </c>
      <c r="EC5" s="29"/>
      <c r="ED5" s="30"/>
      <c r="EE5" s="29"/>
      <c r="EF5" s="30"/>
      <c r="EG5" s="29"/>
      <c r="EH5" s="30"/>
      <c r="EI5" s="29"/>
      <c r="EJ5" s="30"/>
      <c r="EK5" s="34">
        <f t="shared" si="53"/>
        <v>0</v>
      </c>
      <c r="EL5" s="35">
        <f t="shared" si="54"/>
        <v>0</v>
      </c>
      <c r="EM5" s="20">
        <f t="shared" si="55"/>
        <v>731.97930000000042</v>
      </c>
      <c r="EN5" s="18"/>
      <c r="EO5" s="15">
        <v>3</v>
      </c>
      <c r="EP5" s="29"/>
      <c r="EQ5" s="30"/>
      <c r="ER5" s="29"/>
      <c r="ES5" s="30"/>
      <c r="ET5" s="29"/>
      <c r="EU5" s="30"/>
      <c r="EV5" s="29"/>
      <c r="EW5" s="30"/>
      <c r="EX5" s="34">
        <f t="shared" si="56"/>
        <v>0</v>
      </c>
      <c r="EY5" s="35">
        <f t="shared" si="57"/>
        <v>0</v>
      </c>
      <c r="EZ5" s="20">
        <f t="shared" si="58"/>
        <v>731.97930000000042</v>
      </c>
    </row>
    <row r="6" spans="1:160" x14ac:dyDescent="0.3">
      <c r="A6" s="114"/>
      <c r="B6" s="15">
        <v>4</v>
      </c>
      <c r="C6" s="27"/>
      <c r="D6" s="28"/>
      <c r="E6" s="27"/>
      <c r="F6" s="28"/>
      <c r="G6" s="27"/>
      <c r="H6" s="28"/>
      <c r="I6" s="27"/>
      <c r="J6" s="28"/>
      <c r="K6" s="25">
        <f t="shared" si="0"/>
        <v>0</v>
      </c>
      <c r="L6" s="30">
        <f t="shared" si="1"/>
        <v>0</v>
      </c>
      <c r="M6" s="20">
        <f t="shared" si="25"/>
        <v>612.51900000000023</v>
      </c>
      <c r="N6" s="10"/>
      <c r="O6" s="15">
        <v>4</v>
      </c>
      <c r="P6" s="29">
        <v>-120</v>
      </c>
      <c r="Q6" s="30">
        <f t="shared" si="59"/>
        <v>-0.86799999999999999</v>
      </c>
      <c r="R6" s="29">
        <v>-81</v>
      </c>
      <c r="S6" s="30">
        <f t="shared" si="60"/>
        <v>-0.74280000000000002</v>
      </c>
      <c r="T6" s="29" t="s">
        <v>18</v>
      </c>
      <c r="U6" s="30"/>
      <c r="V6" s="29">
        <v>98</v>
      </c>
      <c r="W6" s="30">
        <f t="shared" ref="W6:W8" si="66">V6*0.0085-0.04</f>
        <v>0.79300000000000004</v>
      </c>
      <c r="X6" s="25">
        <f t="shared" si="26"/>
        <v>-103</v>
      </c>
      <c r="Y6" s="26">
        <f t="shared" si="27"/>
        <v>-0.81779999999999997</v>
      </c>
      <c r="Z6" s="20">
        <f t="shared" si="28"/>
        <v>617.93450000000041</v>
      </c>
      <c r="AA6" s="18"/>
      <c r="AB6" s="15">
        <v>4</v>
      </c>
      <c r="AC6" s="29">
        <v>265</v>
      </c>
      <c r="AD6" s="30">
        <f t="shared" si="29"/>
        <v>1.7885</v>
      </c>
      <c r="AE6" s="29" t="s">
        <v>19</v>
      </c>
      <c r="AF6" s="30"/>
      <c r="AG6" s="29">
        <v>261</v>
      </c>
      <c r="AH6" s="30">
        <f t="shared" si="31"/>
        <v>2.1585000000000001</v>
      </c>
      <c r="AI6" s="29">
        <v>-56</v>
      </c>
      <c r="AJ6" s="30">
        <f t="shared" si="32"/>
        <v>-0.51600000000000001</v>
      </c>
      <c r="AK6" s="25">
        <f t="shared" si="33"/>
        <v>470</v>
      </c>
      <c r="AL6" s="30">
        <f t="shared" si="34"/>
        <v>3.431</v>
      </c>
      <c r="AM6" s="20">
        <f t="shared" si="35"/>
        <v>609.02970000000062</v>
      </c>
      <c r="AN6" s="18"/>
      <c r="AO6" s="15">
        <v>4</v>
      </c>
      <c r="AP6" s="27"/>
      <c r="AQ6" s="28"/>
      <c r="AR6" s="27"/>
      <c r="AS6" s="28"/>
      <c r="AT6" s="27"/>
      <c r="AU6" s="28"/>
      <c r="AV6" s="27"/>
      <c r="AW6" s="28"/>
      <c r="AX6" s="25">
        <f t="shared" si="4"/>
        <v>0</v>
      </c>
      <c r="AY6" s="30">
        <f t="shared" si="36"/>
        <v>0</v>
      </c>
      <c r="AZ6" s="20">
        <f t="shared" si="37"/>
        <v>685.31690000000049</v>
      </c>
      <c r="BA6" s="18"/>
      <c r="BB6" s="15">
        <v>4</v>
      </c>
      <c r="BC6" s="29" t="s">
        <v>18</v>
      </c>
      <c r="BD6" s="30"/>
      <c r="BE6" s="29">
        <v>-176</v>
      </c>
      <c r="BF6" s="30">
        <f t="shared" ref="BF6:BF10" si="67">BE6*0.0088-0.03</f>
        <v>-1.5788000000000002</v>
      </c>
      <c r="BG6" s="29">
        <v>-221</v>
      </c>
      <c r="BH6" s="30">
        <f t="shared" ref="BH6:BH10" si="68">BG6*0.0085-0.06</f>
        <v>-1.9385000000000001</v>
      </c>
      <c r="BI6" s="29">
        <v>-6</v>
      </c>
      <c r="BJ6" s="30">
        <f t="shared" ref="BJ6:BJ9" si="69">BI6*0.0085-0.04</f>
        <v>-9.0999999999999998E-2</v>
      </c>
      <c r="BK6" s="25">
        <f t="shared" si="38"/>
        <v>-403</v>
      </c>
      <c r="BL6" s="26">
        <f t="shared" si="39"/>
        <v>-3.6083000000000007</v>
      </c>
      <c r="BM6" s="20">
        <f t="shared" si="40"/>
        <v>656.37290000000041</v>
      </c>
      <c r="BN6" s="18"/>
      <c r="BO6" s="15">
        <v>4</v>
      </c>
      <c r="BP6" s="29" t="s">
        <v>18</v>
      </c>
      <c r="BQ6" s="30"/>
      <c r="BR6" s="29">
        <v>98</v>
      </c>
      <c r="BS6" s="30">
        <f t="shared" si="9"/>
        <v>0.83240000000000003</v>
      </c>
      <c r="BT6" s="29">
        <v>7</v>
      </c>
      <c r="BU6" s="30"/>
      <c r="BV6" s="29">
        <v>-129</v>
      </c>
      <c r="BW6" s="30">
        <f t="shared" si="41"/>
        <v>-1.1365000000000001</v>
      </c>
      <c r="BX6" s="34">
        <f t="shared" si="11"/>
        <v>-24</v>
      </c>
      <c r="BY6" s="35">
        <f t="shared" si="12"/>
        <v>-0.30410000000000004</v>
      </c>
      <c r="BZ6" s="20">
        <f t="shared" si="42"/>
        <v>682.75200000000041</v>
      </c>
      <c r="CA6" s="36"/>
      <c r="CB6" s="15">
        <v>4</v>
      </c>
      <c r="CC6" s="27"/>
      <c r="CD6" s="28"/>
      <c r="CE6" s="27"/>
      <c r="CF6" s="28"/>
      <c r="CG6" s="27"/>
      <c r="CH6" s="28"/>
      <c r="CI6" s="27"/>
      <c r="CJ6" s="28"/>
      <c r="CK6" s="34">
        <f t="shared" si="15"/>
        <v>0</v>
      </c>
      <c r="CL6" s="35">
        <f t="shared" si="16"/>
        <v>0</v>
      </c>
      <c r="CM6" s="20">
        <f t="shared" si="44"/>
        <v>702.60710000000051</v>
      </c>
      <c r="CN6" s="18"/>
      <c r="CO6" s="15">
        <v>4</v>
      </c>
      <c r="CP6" s="29">
        <v>-31</v>
      </c>
      <c r="CQ6" s="30">
        <f t="shared" si="63"/>
        <v>-0.25390000000000001</v>
      </c>
      <c r="CR6" s="29">
        <v>65</v>
      </c>
      <c r="CS6" s="30">
        <f t="shared" ref="CS6:CS9" si="70">CR6*0.0088-0.03</f>
        <v>0.54200000000000004</v>
      </c>
      <c r="CT6" s="29">
        <v>1</v>
      </c>
      <c r="CU6" s="30">
        <f t="shared" si="64"/>
        <v>-5.1499999999999997E-2</v>
      </c>
      <c r="CV6" s="29">
        <v>30</v>
      </c>
      <c r="CW6" s="30">
        <f t="shared" si="65"/>
        <v>0.215</v>
      </c>
      <c r="CX6" s="40">
        <f t="shared" si="17"/>
        <v>65</v>
      </c>
      <c r="CY6" s="35">
        <f t="shared" si="18"/>
        <v>0.4516</v>
      </c>
      <c r="CZ6" s="20">
        <f t="shared" si="45"/>
        <v>707.55580000000054</v>
      </c>
      <c r="DA6" s="41"/>
      <c r="DB6" s="15">
        <v>4</v>
      </c>
      <c r="DC6" s="29" t="s">
        <v>18</v>
      </c>
      <c r="DD6" s="30"/>
      <c r="DE6" s="29">
        <v>196</v>
      </c>
      <c r="DF6" s="30">
        <f t="shared" si="19"/>
        <v>1.6948000000000001</v>
      </c>
      <c r="DG6" s="29">
        <v>-1</v>
      </c>
      <c r="DH6" s="30">
        <f t="shared" si="20"/>
        <v>-5.8300000000000005E-2</v>
      </c>
      <c r="DI6" s="29" t="s">
        <v>18</v>
      </c>
      <c r="DJ6" s="30"/>
      <c r="DK6" s="40">
        <f t="shared" si="47"/>
        <v>195</v>
      </c>
      <c r="DL6" s="35">
        <f t="shared" si="48"/>
        <v>1.6365000000000001</v>
      </c>
      <c r="DM6" s="20">
        <f t="shared" si="49"/>
        <v>714.99730000000068</v>
      </c>
      <c r="DN6" s="21"/>
      <c r="DO6" s="15">
        <v>4</v>
      </c>
      <c r="DP6" s="27"/>
      <c r="DQ6" s="28"/>
      <c r="DR6" s="27"/>
      <c r="DS6" s="28"/>
      <c r="DT6" s="27"/>
      <c r="DU6" s="28"/>
      <c r="DV6" s="27"/>
      <c r="DW6" s="28"/>
      <c r="DX6" s="37"/>
      <c r="DY6" s="38"/>
      <c r="DZ6" s="20">
        <f t="shared" si="52"/>
        <v>731.1978000000006</v>
      </c>
      <c r="EA6" s="18"/>
      <c r="EB6" s="15">
        <v>4</v>
      </c>
      <c r="EC6" s="29"/>
      <c r="ED6" s="30"/>
      <c r="EE6" s="29"/>
      <c r="EF6" s="30"/>
      <c r="EG6" s="29"/>
      <c r="EH6" s="30"/>
      <c r="EI6" s="29"/>
      <c r="EJ6" s="30"/>
      <c r="EK6" s="34">
        <f t="shared" si="53"/>
        <v>0</v>
      </c>
      <c r="EL6" s="35">
        <f t="shared" si="54"/>
        <v>0</v>
      </c>
      <c r="EM6" s="20">
        <f t="shared" si="55"/>
        <v>731.97930000000042</v>
      </c>
      <c r="EN6" s="18"/>
      <c r="EO6" s="15">
        <v>4</v>
      </c>
      <c r="EP6" s="29"/>
      <c r="EQ6" s="30"/>
      <c r="ER6" s="29"/>
      <c r="ES6" s="30"/>
      <c r="ET6" s="29"/>
      <c r="EU6" s="30"/>
      <c r="EV6" s="29"/>
      <c r="EW6" s="30"/>
      <c r="EX6" s="34">
        <f t="shared" si="56"/>
        <v>0</v>
      </c>
      <c r="EY6" s="35">
        <f t="shared" si="57"/>
        <v>0</v>
      </c>
      <c r="EZ6" s="20">
        <f t="shared" si="58"/>
        <v>731.97930000000042</v>
      </c>
    </row>
    <row r="7" spans="1:160" x14ac:dyDescent="0.3">
      <c r="A7" s="114"/>
      <c r="B7" s="15">
        <v>5</v>
      </c>
      <c r="C7" s="27"/>
      <c r="D7" s="28"/>
      <c r="E7" s="27"/>
      <c r="F7" s="28"/>
      <c r="G7" s="27"/>
      <c r="H7" s="28"/>
      <c r="I7" s="27"/>
      <c r="J7" s="28"/>
      <c r="K7" s="25">
        <f t="shared" si="0"/>
        <v>0</v>
      </c>
      <c r="L7" s="30">
        <f t="shared" si="1"/>
        <v>0</v>
      </c>
      <c r="M7" s="20">
        <f t="shared" si="25"/>
        <v>612.51900000000023</v>
      </c>
      <c r="N7" s="10"/>
      <c r="O7" s="15">
        <v>5</v>
      </c>
      <c r="P7" s="29">
        <v>-115</v>
      </c>
      <c r="Q7" s="30">
        <f t="shared" si="59"/>
        <v>-0.83350000000000002</v>
      </c>
      <c r="R7" s="29" t="s">
        <v>19</v>
      </c>
      <c r="S7" s="30"/>
      <c r="T7" s="29">
        <v>-128</v>
      </c>
      <c r="U7" s="30">
        <f t="shared" ref="U7:U9" si="71">T7*0.0085-0.06</f>
        <v>-1.1480000000000001</v>
      </c>
      <c r="V7" s="29">
        <v>-67</v>
      </c>
      <c r="W7" s="30">
        <f t="shared" si="66"/>
        <v>-0.60950000000000004</v>
      </c>
      <c r="X7" s="25">
        <f t="shared" si="26"/>
        <v>-310</v>
      </c>
      <c r="Y7" s="30">
        <f>SUM(Q7+S7+U7+W7)</f>
        <v>-2.5910000000000002</v>
      </c>
      <c r="Z7" s="20">
        <f t="shared" si="28"/>
        <v>615.3435000000004</v>
      </c>
      <c r="AA7" s="18"/>
      <c r="AB7" s="15">
        <v>5</v>
      </c>
      <c r="AC7" s="29" t="s">
        <v>19</v>
      </c>
      <c r="AD7" s="30"/>
      <c r="AE7" s="29" t="s">
        <v>19</v>
      </c>
      <c r="AF7" s="30"/>
      <c r="AG7" s="29">
        <v>-22</v>
      </c>
      <c r="AH7" s="30">
        <f t="shared" si="31"/>
        <v>-0.247</v>
      </c>
      <c r="AI7" s="29">
        <v>-139</v>
      </c>
      <c r="AJ7" s="30">
        <f t="shared" si="32"/>
        <v>-1.2215</v>
      </c>
      <c r="AK7" s="25">
        <f t="shared" si="33"/>
        <v>-161</v>
      </c>
      <c r="AL7" s="30">
        <f t="shared" si="34"/>
        <v>-1.4685000000000001</v>
      </c>
      <c r="AM7" s="20">
        <f t="shared" si="35"/>
        <v>607.56120000000067</v>
      </c>
      <c r="AN7" s="18"/>
      <c r="AO7" s="15">
        <v>5</v>
      </c>
      <c r="AP7" s="27"/>
      <c r="AQ7" s="28"/>
      <c r="AR7" s="27"/>
      <c r="AS7" s="28"/>
      <c r="AT7" s="27"/>
      <c r="AU7" s="28"/>
      <c r="AV7" s="27"/>
      <c r="AW7" s="28"/>
      <c r="AX7" s="25">
        <f t="shared" si="4"/>
        <v>0</v>
      </c>
      <c r="AY7" s="30">
        <f t="shared" si="36"/>
        <v>0</v>
      </c>
      <c r="AZ7" s="20">
        <f t="shared" si="37"/>
        <v>685.31690000000049</v>
      </c>
      <c r="BA7" s="18"/>
      <c r="BB7" s="15">
        <v>5</v>
      </c>
      <c r="BC7" s="29">
        <v>-260</v>
      </c>
      <c r="BD7" s="30">
        <f t="shared" ref="BD7:BD10" si="72">BC7*0.0069-0.04</f>
        <v>-1.8340000000000001</v>
      </c>
      <c r="BE7" s="29">
        <v>-44</v>
      </c>
      <c r="BF7" s="30">
        <f t="shared" si="67"/>
        <v>-0.41720000000000002</v>
      </c>
      <c r="BG7" s="29">
        <v>-205</v>
      </c>
      <c r="BH7" s="30">
        <f t="shared" si="68"/>
        <v>-1.8025000000000002</v>
      </c>
      <c r="BI7" s="29">
        <v>-12</v>
      </c>
      <c r="BJ7" s="30">
        <f t="shared" si="69"/>
        <v>-0.14200000000000002</v>
      </c>
      <c r="BK7" s="25">
        <f t="shared" si="38"/>
        <v>-521</v>
      </c>
      <c r="BL7" s="26">
        <f t="shared" si="39"/>
        <v>-4.1957000000000004</v>
      </c>
      <c r="BM7" s="20">
        <f t="shared" si="40"/>
        <v>652.17720000000043</v>
      </c>
      <c r="BN7" s="18"/>
      <c r="BO7" s="15">
        <v>5</v>
      </c>
      <c r="BP7" s="29">
        <v>-300</v>
      </c>
      <c r="BQ7" s="30">
        <f t="shared" ref="BQ7" si="73">BP7*0.0069-0.04</f>
        <v>-2.11</v>
      </c>
      <c r="BR7" s="29">
        <v>-255</v>
      </c>
      <c r="BS7" s="30">
        <f t="shared" si="9"/>
        <v>-2.274</v>
      </c>
      <c r="BT7" s="29">
        <v>-57</v>
      </c>
      <c r="BU7" s="30">
        <f t="shared" ref="BU7" si="74">BT7*0.0085-0.06</f>
        <v>-0.54449999999999998</v>
      </c>
      <c r="BV7" s="29">
        <v>-35</v>
      </c>
      <c r="BW7" s="30">
        <f t="shared" si="41"/>
        <v>-0.33750000000000002</v>
      </c>
      <c r="BX7" s="34">
        <f t="shared" si="11"/>
        <v>-647</v>
      </c>
      <c r="BY7" s="35">
        <f t="shared" si="12"/>
        <v>-5.2660000000000009</v>
      </c>
      <c r="BZ7" s="20">
        <f t="shared" si="42"/>
        <v>677.48600000000044</v>
      </c>
      <c r="CA7" s="36"/>
      <c r="CB7" s="15">
        <v>5</v>
      </c>
      <c r="CC7" s="27"/>
      <c r="CD7" s="28"/>
      <c r="CE7" s="27"/>
      <c r="CF7" s="28"/>
      <c r="CG7" s="27"/>
      <c r="CH7" s="28"/>
      <c r="CI7" s="27"/>
      <c r="CJ7" s="28"/>
      <c r="CK7" s="34">
        <f t="shared" si="15"/>
        <v>0</v>
      </c>
      <c r="CL7" s="35">
        <f t="shared" si="16"/>
        <v>0</v>
      </c>
      <c r="CM7" s="20">
        <f t="shared" si="44"/>
        <v>702.60710000000051</v>
      </c>
      <c r="CN7" s="18"/>
      <c r="CO7" s="15">
        <v>5</v>
      </c>
      <c r="CP7" s="29">
        <v>-152</v>
      </c>
      <c r="CQ7" s="30">
        <f t="shared" si="63"/>
        <v>-1.0888</v>
      </c>
      <c r="CR7" s="29">
        <v>-48</v>
      </c>
      <c r="CS7" s="30">
        <f t="shared" si="70"/>
        <v>-0.45240000000000002</v>
      </c>
      <c r="CT7" s="29">
        <v>-87</v>
      </c>
      <c r="CU7" s="30">
        <f t="shared" si="64"/>
        <v>-0.7995000000000001</v>
      </c>
      <c r="CV7" s="29">
        <v>47</v>
      </c>
      <c r="CW7" s="30">
        <f t="shared" si="65"/>
        <v>0.35950000000000004</v>
      </c>
      <c r="CX7" s="40">
        <f t="shared" si="17"/>
        <v>-240</v>
      </c>
      <c r="CY7" s="35">
        <f t="shared" si="18"/>
        <v>-1.9811999999999999</v>
      </c>
      <c r="CZ7" s="20">
        <f t="shared" si="45"/>
        <v>705.5746000000006</v>
      </c>
      <c r="DA7" s="18"/>
      <c r="DB7" s="15">
        <v>5</v>
      </c>
      <c r="DC7" s="27"/>
      <c r="DD7" s="28"/>
      <c r="DE7" s="27"/>
      <c r="DF7" s="28"/>
      <c r="DG7" s="27"/>
      <c r="DH7" s="28"/>
      <c r="DI7" s="27"/>
      <c r="DJ7" s="28"/>
      <c r="DK7" s="40">
        <f t="shared" si="47"/>
        <v>0</v>
      </c>
      <c r="DL7" s="35">
        <f t="shared" si="48"/>
        <v>0</v>
      </c>
      <c r="DM7" s="20">
        <f t="shared" si="49"/>
        <v>714.99730000000068</v>
      </c>
      <c r="DN7" s="21"/>
      <c r="DO7" s="42">
        <v>5</v>
      </c>
      <c r="DP7" s="29">
        <v>-123</v>
      </c>
      <c r="DQ7" s="30">
        <f>DP7*0.0064-0.04</f>
        <v>-0.82720000000000005</v>
      </c>
      <c r="DR7" s="29">
        <v>-101</v>
      </c>
      <c r="DS7" s="30">
        <f t="shared" ref="DS7:DS11" si="75">DR7*0.0088-0.03</f>
        <v>-0.91880000000000006</v>
      </c>
      <c r="DT7" s="29" t="s">
        <v>18</v>
      </c>
      <c r="DU7" s="30"/>
      <c r="DV7" s="29">
        <v>52</v>
      </c>
      <c r="DW7" s="30">
        <f t="shared" ref="DW7" si="76">DV7*0.0085-0.04</f>
        <v>0.40200000000000008</v>
      </c>
      <c r="DX7" s="40">
        <f t="shared" si="50"/>
        <v>-172</v>
      </c>
      <c r="DY7" s="35">
        <f t="shared" si="51"/>
        <v>-1.3439999999999999</v>
      </c>
      <c r="DZ7" s="20">
        <f t="shared" si="52"/>
        <v>729.85380000000055</v>
      </c>
      <c r="EA7" s="18"/>
      <c r="EB7" s="15">
        <v>5</v>
      </c>
      <c r="EC7" s="29"/>
      <c r="ED7" s="30"/>
      <c r="EE7" s="29"/>
      <c r="EF7" s="30"/>
      <c r="EG7" s="29"/>
      <c r="EH7" s="30"/>
      <c r="EI7" s="29"/>
      <c r="EJ7" s="30"/>
      <c r="EK7" s="34">
        <f t="shared" si="53"/>
        <v>0</v>
      </c>
      <c r="EL7" s="35">
        <f t="shared" si="54"/>
        <v>0</v>
      </c>
      <c r="EM7" s="20">
        <f t="shared" si="55"/>
        <v>731.97930000000042</v>
      </c>
      <c r="EN7" s="18"/>
      <c r="EO7" s="15">
        <v>5</v>
      </c>
      <c r="EP7" s="29"/>
      <c r="EQ7" s="30"/>
      <c r="ER7" s="29"/>
      <c r="ES7" s="30"/>
      <c r="ET7" s="29"/>
      <c r="EU7" s="30"/>
      <c r="EV7" s="29"/>
      <c r="EW7" s="30"/>
      <c r="EX7" s="34">
        <f t="shared" si="56"/>
        <v>0</v>
      </c>
      <c r="EY7" s="35">
        <f t="shared" si="57"/>
        <v>0</v>
      </c>
      <c r="EZ7" s="20">
        <f t="shared" si="58"/>
        <v>731.97930000000042</v>
      </c>
    </row>
    <row r="8" spans="1:160" x14ac:dyDescent="0.3">
      <c r="A8" s="114"/>
      <c r="B8" s="15">
        <v>6</v>
      </c>
      <c r="C8" s="29">
        <v>-123</v>
      </c>
      <c r="D8" s="30">
        <f t="shared" ref="D8:D11" si="77">C8*0.0069-0.04</f>
        <v>-0.88870000000000005</v>
      </c>
      <c r="E8" s="29">
        <v>9</v>
      </c>
      <c r="F8" s="30">
        <f t="shared" si="22"/>
        <v>4.9200000000000008E-2</v>
      </c>
      <c r="G8" s="29">
        <v>-50</v>
      </c>
      <c r="H8" s="30">
        <f t="shared" ref="H8:H9" si="78">G8*0.0085-0.06</f>
        <v>-0.48500000000000004</v>
      </c>
      <c r="I8" s="29">
        <v>173</v>
      </c>
      <c r="J8" s="30">
        <f t="shared" ref="J8:J12" si="79">I8*0.0085-0.04</f>
        <v>1.4305000000000001</v>
      </c>
      <c r="K8" s="25">
        <f t="shared" si="0"/>
        <v>9</v>
      </c>
      <c r="L8" s="30">
        <f t="shared" si="1"/>
        <v>0.10600000000000009</v>
      </c>
      <c r="M8" s="20">
        <f t="shared" si="25"/>
        <v>612.62500000000023</v>
      </c>
      <c r="N8" s="10"/>
      <c r="O8" s="15">
        <v>6</v>
      </c>
      <c r="P8" s="29">
        <v>-17</v>
      </c>
      <c r="Q8" s="30">
        <f t="shared" si="59"/>
        <v>-0.1573</v>
      </c>
      <c r="R8" s="29">
        <v>-11</v>
      </c>
      <c r="S8" s="30">
        <f t="shared" ref="S8" si="80">R8*0.0088-0.03</f>
        <v>-0.12680000000000002</v>
      </c>
      <c r="T8" s="29">
        <v>119</v>
      </c>
      <c r="U8" s="30">
        <f t="shared" si="71"/>
        <v>0.95150000000000001</v>
      </c>
      <c r="V8" s="29">
        <v>-83</v>
      </c>
      <c r="W8" s="30">
        <f t="shared" si="66"/>
        <v>-0.74550000000000005</v>
      </c>
      <c r="X8" s="25">
        <f t="shared" si="26"/>
        <v>8</v>
      </c>
      <c r="Y8" s="30">
        <f>SUM(Q8+S8+U8+W8)</f>
        <v>-7.8100000000000058E-2</v>
      </c>
      <c r="Z8" s="20">
        <f t="shared" si="28"/>
        <v>615.26540000000045</v>
      </c>
      <c r="AA8" s="18"/>
      <c r="AB8" s="15">
        <v>6</v>
      </c>
      <c r="AC8" s="29">
        <v>-115</v>
      </c>
      <c r="AD8" s="30">
        <f t="shared" ref="AD8" si="81">AC8*0.0069-0.04</f>
        <v>-0.83350000000000002</v>
      </c>
      <c r="AE8" s="29" t="s">
        <v>19</v>
      </c>
      <c r="AF8" s="30"/>
      <c r="AG8" s="29">
        <v>-91</v>
      </c>
      <c r="AH8" s="30">
        <f t="shared" si="31"/>
        <v>-0.83350000000000013</v>
      </c>
      <c r="AI8" s="29" t="s">
        <v>18</v>
      </c>
      <c r="AJ8" s="30"/>
      <c r="AK8" s="25">
        <f t="shared" si="33"/>
        <v>-206</v>
      </c>
      <c r="AL8" s="30">
        <f>SUM(AD8+AF8+AH8+AJ8)</f>
        <v>-1.6670000000000003</v>
      </c>
      <c r="AM8" s="20">
        <f t="shared" si="35"/>
        <v>605.89420000000064</v>
      </c>
      <c r="AN8" s="18"/>
      <c r="AO8" s="15">
        <v>6</v>
      </c>
      <c r="AP8" s="29">
        <v>-300</v>
      </c>
      <c r="AQ8" s="30">
        <f>AP8*0.0069-0.04</f>
        <v>-2.11</v>
      </c>
      <c r="AR8" s="29">
        <v>-30</v>
      </c>
      <c r="AS8" s="30">
        <f t="shared" ref="AS8" si="82">AR8*0.0088-0.03</f>
        <v>-0.29400000000000004</v>
      </c>
      <c r="AT8" s="29">
        <v>-293</v>
      </c>
      <c r="AU8" s="30">
        <f t="shared" ref="AU8" si="83">AT8*0.0085-0.06</f>
        <v>-2.5505000000000004</v>
      </c>
      <c r="AV8" s="29" t="s">
        <v>18</v>
      </c>
      <c r="AW8" s="30"/>
      <c r="AX8" s="25">
        <f t="shared" si="4"/>
        <v>-623</v>
      </c>
      <c r="AY8" s="33">
        <f>SUM(AQ8+AS8+AU8+AW8)</f>
        <v>-4.9545000000000003</v>
      </c>
      <c r="AZ8" s="20">
        <f t="shared" si="37"/>
        <v>680.36240000000043</v>
      </c>
      <c r="BA8" s="18"/>
      <c r="BB8" s="15">
        <v>6</v>
      </c>
      <c r="BC8" s="29">
        <v>237</v>
      </c>
      <c r="BD8" s="30">
        <f t="shared" si="72"/>
        <v>1.5952999999999999</v>
      </c>
      <c r="BE8" s="29">
        <v>-162</v>
      </c>
      <c r="BF8" s="30">
        <f t="shared" si="67"/>
        <v>-1.4556</v>
      </c>
      <c r="BG8" s="29">
        <v>127</v>
      </c>
      <c r="BH8" s="30">
        <f t="shared" si="68"/>
        <v>1.0195000000000001</v>
      </c>
      <c r="BI8" s="29">
        <v>-124</v>
      </c>
      <c r="BJ8" s="30">
        <f t="shared" si="69"/>
        <v>-1.0940000000000001</v>
      </c>
      <c r="BK8" s="25">
        <f t="shared" si="38"/>
        <v>78</v>
      </c>
      <c r="BL8" s="26">
        <f t="shared" si="39"/>
        <v>6.5199999999999925E-2</v>
      </c>
      <c r="BM8" s="20">
        <f t="shared" si="40"/>
        <v>652.24240000000043</v>
      </c>
      <c r="BN8" s="18"/>
      <c r="BO8" s="15">
        <v>6</v>
      </c>
      <c r="BP8" s="27"/>
      <c r="BQ8" s="28"/>
      <c r="BR8" s="27"/>
      <c r="BS8" s="28"/>
      <c r="BT8" s="27"/>
      <c r="BU8" s="28"/>
      <c r="BV8" s="27"/>
      <c r="BW8" s="28"/>
      <c r="BX8" s="34">
        <f t="shared" si="11"/>
        <v>0</v>
      </c>
      <c r="BY8" s="35">
        <f t="shared" si="12"/>
        <v>0</v>
      </c>
      <c r="BZ8" s="20">
        <f t="shared" si="42"/>
        <v>677.48600000000044</v>
      </c>
      <c r="CA8" s="36"/>
      <c r="CB8" s="15">
        <v>6</v>
      </c>
      <c r="CC8" s="29" t="s">
        <v>18</v>
      </c>
      <c r="CD8" s="30"/>
      <c r="CE8" s="29">
        <v>-87</v>
      </c>
      <c r="CF8" s="30">
        <f t="shared" ref="CF8:CF11" si="84">CE8*0.0088-0.03</f>
        <v>-0.79560000000000008</v>
      </c>
      <c r="CG8" s="29">
        <v>-156</v>
      </c>
      <c r="CH8" s="30">
        <f t="shared" ref="CH8:CH12" si="85">CG8*0.0085-0.06</f>
        <v>-1.3860000000000001</v>
      </c>
      <c r="CI8" s="29">
        <v>-52</v>
      </c>
      <c r="CJ8" s="30">
        <f t="shared" ref="CJ8:CJ12" si="86">CI8*0.0085-0.04</f>
        <v>-0.48200000000000004</v>
      </c>
      <c r="CK8" s="34">
        <f t="shared" si="15"/>
        <v>-295</v>
      </c>
      <c r="CL8" s="35">
        <f t="shared" si="16"/>
        <v>-2.6636000000000006</v>
      </c>
      <c r="CM8" s="20">
        <f t="shared" si="44"/>
        <v>699.94350000000054</v>
      </c>
      <c r="CN8" s="18"/>
      <c r="CO8" s="15">
        <v>6</v>
      </c>
      <c r="CP8" s="29">
        <v>-56</v>
      </c>
      <c r="CQ8" s="30">
        <f t="shared" si="63"/>
        <v>-0.42639999999999995</v>
      </c>
      <c r="CR8" s="29">
        <v>-117</v>
      </c>
      <c r="CS8" s="30">
        <f t="shared" si="70"/>
        <v>-1.0596000000000001</v>
      </c>
      <c r="CT8" s="29">
        <v>-237</v>
      </c>
      <c r="CU8" s="30">
        <f t="shared" si="64"/>
        <v>-2.0745</v>
      </c>
      <c r="CV8" s="29">
        <v>-119</v>
      </c>
      <c r="CW8" s="30">
        <f t="shared" si="65"/>
        <v>-1.0515000000000001</v>
      </c>
      <c r="CX8" s="40">
        <f t="shared" si="17"/>
        <v>-529</v>
      </c>
      <c r="CY8" s="35">
        <f t="shared" si="18"/>
        <v>-4.6120000000000001</v>
      </c>
      <c r="CZ8" s="20">
        <f t="shared" si="45"/>
        <v>700.96260000000063</v>
      </c>
      <c r="DA8" s="18"/>
      <c r="DB8" s="15">
        <v>6</v>
      </c>
      <c r="DC8" s="27"/>
      <c r="DD8" s="28"/>
      <c r="DE8" s="27"/>
      <c r="DF8" s="28"/>
      <c r="DG8" s="27"/>
      <c r="DH8" s="28"/>
      <c r="DI8" s="27"/>
      <c r="DJ8" s="28"/>
      <c r="DK8" s="40">
        <f t="shared" si="47"/>
        <v>0</v>
      </c>
      <c r="DL8" s="35">
        <f t="shared" si="48"/>
        <v>0</v>
      </c>
      <c r="DM8" s="20">
        <f t="shared" si="49"/>
        <v>714.99730000000068</v>
      </c>
      <c r="DN8" s="21"/>
      <c r="DO8" s="15">
        <v>6</v>
      </c>
      <c r="DP8" s="29">
        <v>-25</v>
      </c>
      <c r="DQ8" s="30">
        <f>DP8*0.0064-0.04</f>
        <v>-0.2</v>
      </c>
      <c r="DR8" s="29" t="s">
        <v>18</v>
      </c>
      <c r="DS8" s="30"/>
      <c r="DT8" s="29" t="s">
        <v>18</v>
      </c>
      <c r="DU8" s="30"/>
      <c r="DV8" s="29" t="s">
        <v>18</v>
      </c>
      <c r="DW8" s="30"/>
      <c r="DX8" s="40">
        <f t="shared" si="50"/>
        <v>-25</v>
      </c>
      <c r="DY8" s="35">
        <f t="shared" si="51"/>
        <v>-0.2</v>
      </c>
      <c r="DZ8" s="20">
        <f t="shared" si="52"/>
        <v>729.6538000000005</v>
      </c>
      <c r="EA8" s="18"/>
      <c r="EB8" s="15">
        <v>6</v>
      </c>
      <c r="EC8" s="29"/>
      <c r="ED8" s="30"/>
      <c r="EE8" s="29"/>
      <c r="EF8" s="30"/>
      <c r="EG8" s="29"/>
      <c r="EH8" s="30"/>
      <c r="EI8" s="29"/>
      <c r="EJ8" s="30"/>
      <c r="EK8" s="34">
        <f t="shared" si="53"/>
        <v>0</v>
      </c>
      <c r="EL8" s="35">
        <f t="shared" si="54"/>
        <v>0</v>
      </c>
      <c r="EM8" s="20">
        <f t="shared" si="55"/>
        <v>731.97930000000042</v>
      </c>
      <c r="EN8" s="18"/>
      <c r="EO8" s="15">
        <v>6</v>
      </c>
      <c r="EP8" s="29"/>
      <c r="EQ8" s="30"/>
      <c r="ER8" s="29"/>
      <c r="ES8" s="30"/>
      <c r="ET8" s="29"/>
      <c r="EU8" s="30"/>
      <c r="EV8" s="29"/>
      <c r="EW8" s="30"/>
      <c r="EX8" s="34">
        <f t="shared" si="56"/>
        <v>0</v>
      </c>
      <c r="EY8" s="35">
        <f t="shared" si="57"/>
        <v>0</v>
      </c>
      <c r="EZ8" s="20">
        <f t="shared" si="58"/>
        <v>731.97930000000042</v>
      </c>
    </row>
    <row r="9" spans="1:160" x14ac:dyDescent="0.3">
      <c r="A9" s="114"/>
      <c r="B9" s="15">
        <v>7</v>
      </c>
      <c r="C9" s="29">
        <v>35</v>
      </c>
      <c r="D9" s="30">
        <f t="shared" si="77"/>
        <v>0.20149999999999998</v>
      </c>
      <c r="E9" s="29">
        <v>-79</v>
      </c>
      <c r="F9" s="30">
        <f t="shared" si="22"/>
        <v>-0.72520000000000007</v>
      </c>
      <c r="G9" s="29">
        <v>-213</v>
      </c>
      <c r="H9" s="30">
        <f t="shared" si="78"/>
        <v>-1.8705000000000003</v>
      </c>
      <c r="I9" s="29">
        <v>14</v>
      </c>
      <c r="J9" s="30">
        <f t="shared" si="79"/>
        <v>7.9000000000000015E-2</v>
      </c>
      <c r="K9" s="25">
        <f t="shared" si="0"/>
        <v>-243</v>
      </c>
      <c r="L9" s="30">
        <f t="shared" si="1"/>
        <v>-2.3152000000000004</v>
      </c>
      <c r="M9" s="20">
        <f t="shared" si="25"/>
        <v>610.30980000000022</v>
      </c>
      <c r="N9" s="10"/>
      <c r="O9" s="15">
        <v>7</v>
      </c>
      <c r="P9" s="29" t="s">
        <v>19</v>
      </c>
      <c r="Q9" s="30"/>
      <c r="R9" s="29" t="s">
        <v>19</v>
      </c>
      <c r="S9" s="30"/>
      <c r="T9" s="29">
        <v>-173</v>
      </c>
      <c r="U9" s="30">
        <f t="shared" si="71"/>
        <v>-1.5305000000000002</v>
      </c>
      <c r="V9" s="29" t="s">
        <v>18</v>
      </c>
      <c r="W9" s="30"/>
      <c r="X9" s="25">
        <f t="shared" si="26"/>
        <v>-173</v>
      </c>
      <c r="Y9" s="30">
        <f t="shared" ref="Y9:Y33" si="87">SUM(Q9+S9+U9+W9)</f>
        <v>-1.5305000000000002</v>
      </c>
      <c r="Z9" s="20">
        <f t="shared" si="28"/>
        <v>613.73490000000049</v>
      </c>
      <c r="AA9" s="18"/>
      <c r="AB9" s="15">
        <v>7</v>
      </c>
      <c r="AC9" s="27"/>
      <c r="AD9" s="28"/>
      <c r="AE9" s="27"/>
      <c r="AF9" s="28"/>
      <c r="AG9" s="27"/>
      <c r="AH9" s="28"/>
      <c r="AI9" s="27"/>
      <c r="AJ9" s="28"/>
      <c r="AK9" s="25">
        <f t="shared" si="33"/>
        <v>0</v>
      </c>
      <c r="AL9" s="30">
        <f t="shared" ref="AL9:AL33" si="88">SUM(AD9+AF9+AH9+AJ9)</f>
        <v>0</v>
      </c>
      <c r="AM9" s="20">
        <f t="shared" si="35"/>
        <v>605.89420000000064</v>
      </c>
      <c r="AN9" s="18"/>
      <c r="AO9" s="15">
        <v>7</v>
      </c>
      <c r="AP9" s="29">
        <v>-300</v>
      </c>
      <c r="AQ9" s="30">
        <f>AP9*0.0069-0.04</f>
        <v>-2.11</v>
      </c>
      <c r="AR9" s="29" t="s">
        <v>19</v>
      </c>
      <c r="AS9" s="30"/>
      <c r="AT9" s="29" t="s">
        <v>19</v>
      </c>
      <c r="AU9" s="30"/>
      <c r="AV9" s="29" t="s">
        <v>18</v>
      </c>
      <c r="AW9" s="30"/>
      <c r="AX9" s="25">
        <f t="shared" si="4"/>
        <v>-300</v>
      </c>
      <c r="AY9" s="33">
        <f t="shared" ref="AY9:AY33" si="89">SUM(AQ9+AS9+AU9+AW9)</f>
        <v>-2.11</v>
      </c>
      <c r="AZ9" s="20">
        <f t="shared" si="37"/>
        <v>678.25240000000042</v>
      </c>
      <c r="BA9" s="18"/>
      <c r="BB9" s="15">
        <v>7</v>
      </c>
      <c r="BC9" s="29">
        <v>864</v>
      </c>
      <c r="BD9" s="30">
        <f t="shared" si="72"/>
        <v>5.9215999999999998</v>
      </c>
      <c r="BE9" s="29">
        <v>146</v>
      </c>
      <c r="BF9" s="30">
        <f t="shared" si="67"/>
        <v>1.2548000000000001</v>
      </c>
      <c r="BG9" s="29">
        <v>183</v>
      </c>
      <c r="BH9" s="30">
        <f t="shared" si="68"/>
        <v>1.4955000000000001</v>
      </c>
      <c r="BI9" s="29">
        <v>-104</v>
      </c>
      <c r="BJ9" s="30">
        <f t="shared" si="69"/>
        <v>-0.92400000000000015</v>
      </c>
      <c r="BK9" s="25">
        <f t="shared" si="38"/>
        <v>1089</v>
      </c>
      <c r="BL9" s="26">
        <f t="shared" si="39"/>
        <v>7.7479000000000005</v>
      </c>
      <c r="BM9" s="20">
        <f t="shared" si="40"/>
        <v>659.99030000000039</v>
      </c>
      <c r="BN9" s="18"/>
      <c r="BO9" s="15">
        <v>7</v>
      </c>
      <c r="BP9" s="27"/>
      <c r="BQ9" s="28"/>
      <c r="BR9" s="27"/>
      <c r="BS9" s="28"/>
      <c r="BT9" s="27"/>
      <c r="BU9" s="28"/>
      <c r="BV9" s="27"/>
      <c r="BW9" s="28"/>
      <c r="BX9" s="34">
        <f t="shared" si="11"/>
        <v>0</v>
      </c>
      <c r="BY9" s="35">
        <f t="shared" si="12"/>
        <v>0</v>
      </c>
      <c r="BZ9" s="20">
        <f t="shared" si="42"/>
        <v>677.48600000000044</v>
      </c>
      <c r="CA9" s="36"/>
      <c r="CB9" s="15">
        <v>7</v>
      </c>
      <c r="CC9" s="29">
        <v>-148</v>
      </c>
      <c r="CD9" s="30">
        <f t="shared" ref="CD9:CD11" si="90">CC9*0.0069-0.04</f>
        <v>-1.0611999999999999</v>
      </c>
      <c r="CE9" s="29">
        <v>36</v>
      </c>
      <c r="CF9" s="30">
        <f t="shared" si="84"/>
        <v>0.28680000000000005</v>
      </c>
      <c r="CG9" s="29">
        <v>279</v>
      </c>
      <c r="CH9" s="30">
        <f t="shared" si="85"/>
        <v>2.3115000000000001</v>
      </c>
      <c r="CI9" s="29">
        <v>6</v>
      </c>
      <c r="CJ9" s="30">
        <f t="shared" si="86"/>
        <v>1.1000000000000003E-2</v>
      </c>
      <c r="CK9" s="34">
        <f t="shared" si="15"/>
        <v>173</v>
      </c>
      <c r="CL9" s="35">
        <f t="shared" si="16"/>
        <v>1.5481</v>
      </c>
      <c r="CM9" s="20">
        <f t="shared" si="44"/>
        <v>701.49160000000052</v>
      </c>
      <c r="CN9" s="18"/>
      <c r="CO9" s="15">
        <v>7</v>
      </c>
      <c r="CP9" s="29">
        <v>-72</v>
      </c>
      <c r="CQ9" s="30">
        <f t="shared" si="63"/>
        <v>-0.53680000000000005</v>
      </c>
      <c r="CR9" s="29">
        <v>-54</v>
      </c>
      <c r="CS9" s="30">
        <f t="shared" si="70"/>
        <v>-0.50519999999999998</v>
      </c>
      <c r="CT9" s="29">
        <v>-141</v>
      </c>
      <c r="CU9" s="30">
        <f t="shared" si="64"/>
        <v>-1.2585000000000002</v>
      </c>
      <c r="CV9" s="29">
        <v>6</v>
      </c>
      <c r="CW9" s="30">
        <f t="shared" si="65"/>
        <v>1.1000000000000003E-2</v>
      </c>
      <c r="CX9" s="40">
        <f t="shared" si="17"/>
        <v>-261</v>
      </c>
      <c r="CY9" s="35">
        <f t="shared" si="18"/>
        <v>-2.2895000000000003</v>
      </c>
      <c r="CZ9" s="20">
        <f t="shared" si="45"/>
        <v>698.67310000000066</v>
      </c>
      <c r="DA9" s="41"/>
      <c r="DB9" s="15">
        <v>7</v>
      </c>
      <c r="DC9" s="29">
        <v>72</v>
      </c>
      <c r="DD9" s="30">
        <f>DC9*0.0064-0.04</f>
        <v>0.42080000000000006</v>
      </c>
      <c r="DE9" s="29">
        <v>-33</v>
      </c>
      <c r="DF9" s="30">
        <f t="shared" ref="DF9" si="91">DE9*0.0088-0.03</f>
        <v>-0.32040000000000002</v>
      </c>
      <c r="DG9" s="29" t="s">
        <v>18</v>
      </c>
      <c r="DH9" s="30"/>
      <c r="DI9" s="29" t="s">
        <v>18</v>
      </c>
      <c r="DJ9" s="30"/>
      <c r="DK9" s="40">
        <f t="shared" si="47"/>
        <v>39</v>
      </c>
      <c r="DL9" s="35">
        <f t="shared" si="48"/>
        <v>0.10040000000000004</v>
      </c>
      <c r="DM9" s="20">
        <f t="shared" si="49"/>
        <v>715.09770000000071</v>
      </c>
      <c r="DN9" s="21"/>
      <c r="DO9" s="15">
        <v>7</v>
      </c>
      <c r="DP9" s="29" t="s">
        <v>18</v>
      </c>
      <c r="DQ9" s="30"/>
      <c r="DR9" s="29">
        <v>-82</v>
      </c>
      <c r="DS9" s="30">
        <f t="shared" si="75"/>
        <v>-0.75160000000000005</v>
      </c>
      <c r="DT9" s="29" t="s">
        <v>18</v>
      </c>
      <c r="DU9" s="30"/>
      <c r="DV9" s="29" t="s">
        <v>18</v>
      </c>
      <c r="DW9" s="30"/>
      <c r="DX9" s="40">
        <f t="shared" si="50"/>
        <v>-82</v>
      </c>
      <c r="DY9" s="35">
        <f t="shared" si="51"/>
        <v>-0.75160000000000005</v>
      </c>
      <c r="DZ9" s="20">
        <f t="shared" si="52"/>
        <v>728.90220000000045</v>
      </c>
      <c r="EA9" s="18"/>
      <c r="EB9" s="15">
        <v>7</v>
      </c>
      <c r="EC9" s="29"/>
      <c r="ED9" s="30"/>
      <c r="EE9" s="29"/>
      <c r="EF9" s="30"/>
      <c r="EG9" s="29"/>
      <c r="EH9" s="30"/>
      <c r="EI9" s="29"/>
      <c r="EJ9" s="30"/>
      <c r="EK9" s="34">
        <f t="shared" si="53"/>
        <v>0</v>
      </c>
      <c r="EL9" s="35">
        <f t="shared" si="54"/>
        <v>0</v>
      </c>
      <c r="EM9" s="20">
        <f t="shared" si="55"/>
        <v>731.97930000000042</v>
      </c>
      <c r="EN9" s="18"/>
      <c r="EO9" s="15">
        <v>7</v>
      </c>
      <c r="EP9" s="29"/>
      <c r="EQ9" s="30"/>
      <c r="ER9" s="29"/>
      <c r="ES9" s="30"/>
      <c r="ET9" s="29"/>
      <c r="EU9" s="30"/>
      <c r="EV9" s="29"/>
      <c r="EW9" s="30"/>
      <c r="EX9" s="34">
        <f t="shared" si="56"/>
        <v>0</v>
      </c>
      <c r="EY9" s="35">
        <f t="shared" si="57"/>
        <v>0</v>
      </c>
      <c r="EZ9" s="20">
        <f t="shared" si="58"/>
        <v>731.97930000000042</v>
      </c>
    </row>
    <row r="10" spans="1:160" x14ac:dyDescent="0.3">
      <c r="A10" s="114"/>
      <c r="B10" s="15">
        <v>8</v>
      </c>
      <c r="C10" s="29">
        <v>30</v>
      </c>
      <c r="D10" s="30">
        <f t="shared" si="77"/>
        <v>0.16699999999999998</v>
      </c>
      <c r="E10" s="29">
        <v>24</v>
      </c>
      <c r="F10" s="30">
        <f t="shared" si="22"/>
        <v>0.1812</v>
      </c>
      <c r="G10" s="29" t="s">
        <v>19</v>
      </c>
      <c r="H10" s="30"/>
      <c r="I10" s="29">
        <v>362</v>
      </c>
      <c r="J10" s="30">
        <f t="shared" si="79"/>
        <v>3.0370000000000004</v>
      </c>
      <c r="K10" s="25">
        <f t="shared" si="0"/>
        <v>416</v>
      </c>
      <c r="L10" s="30">
        <f t="shared" si="1"/>
        <v>3.3852000000000002</v>
      </c>
      <c r="M10" s="20">
        <f t="shared" si="25"/>
        <v>613.69500000000028</v>
      </c>
      <c r="N10" s="10"/>
      <c r="O10" s="15">
        <v>8</v>
      </c>
      <c r="P10" s="27"/>
      <c r="Q10" s="28"/>
      <c r="R10" s="27"/>
      <c r="S10" s="28"/>
      <c r="T10" s="27"/>
      <c r="U10" s="28"/>
      <c r="V10" s="27"/>
      <c r="W10" s="28"/>
      <c r="X10" s="25">
        <f t="shared" si="26"/>
        <v>0</v>
      </c>
      <c r="Y10" s="30">
        <f t="shared" si="87"/>
        <v>0</v>
      </c>
      <c r="Z10" s="20">
        <f t="shared" si="28"/>
        <v>613.73490000000049</v>
      </c>
      <c r="AA10" s="18"/>
      <c r="AB10" s="15">
        <v>8</v>
      </c>
      <c r="AC10" s="27"/>
      <c r="AD10" s="28"/>
      <c r="AE10" s="27"/>
      <c r="AF10" s="28"/>
      <c r="AG10" s="27"/>
      <c r="AH10" s="28"/>
      <c r="AI10" s="27"/>
      <c r="AJ10" s="28"/>
      <c r="AK10" s="25">
        <f t="shared" si="33"/>
        <v>0</v>
      </c>
      <c r="AL10" s="30">
        <f t="shared" si="88"/>
        <v>0</v>
      </c>
      <c r="AM10" s="20">
        <f t="shared" si="35"/>
        <v>605.89420000000064</v>
      </c>
      <c r="AN10" s="18"/>
      <c r="AO10" s="15">
        <v>8</v>
      </c>
      <c r="AP10" s="29">
        <v>-211</v>
      </c>
      <c r="AQ10" s="30">
        <f>AP10*0.0069-0.04</f>
        <v>-1.4959</v>
      </c>
      <c r="AR10" s="29">
        <v>-137</v>
      </c>
      <c r="AS10" s="30">
        <f t="shared" ref="AS10:AS11" si="92">AR10*0.0088-0.03</f>
        <v>-1.2356</v>
      </c>
      <c r="AT10" s="29">
        <v>-149</v>
      </c>
      <c r="AU10" s="30">
        <f t="shared" ref="AU10" si="93">AT10*0.0085-0.06</f>
        <v>-1.3265000000000002</v>
      </c>
      <c r="AV10" s="29">
        <v>-12</v>
      </c>
      <c r="AW10" s="30">
        <f t="shared" ref="AW10:AW11" si="94">AV10*0.0085-0.04</f>
        <v>-0.14200000000000002</v>
      </c>
      <c r="AX10" s="25">
        <f t="shared" si="4"/>
        <v>-509</v>
      </c>
      <c r="AY10" s="33">
        <f t="shared" si="89"/>
        <v>-4.2</v>
      </c>
      <c r="AZ10" s="20">
        <f t="shared" si="37"/>
        <v>674.05240000000038</v>
      </c>
      <c r="BA10" s="18"/>
      <c r="BB10" s="15">
        <v>8</v>
      </c>
      <c r="BC10" s="29">
        <v>-60</v>
      </c>
      <c r="BD10" s="30">
        <f t="shared" si="72"/>
        <v>-0.45399999999999996</v>
      </c>
      <c r="BE10" s="29">
        <v>-28</v>
      </c>
      <c r="BF10" s="30">
        <f t="shared" si="67"/>
        <v>-0.27639999999999998</v>
      </c>
      <c r="BG10" s="29">
        <v>205</v>
      </c>
      <c r="BH10" s="30">
        <f t="shared" si="68"/>
        <v>1.6825000000000001</v>
      </c>
      <c r="BI10" s="29" t="s">
        <v>18</v>
      </c>
      <c r="BJ10" s="30"/>
      <c r="BK10" s="25">
        <f t="shared" si="38"/>
        <v>117</v>
      </c>
      <c r="BL10" s="26">
        <f t="shared" si="39"/>
        <v>0.95210000000000017</v>
      </c>
      <c r="BM10" s="20">
        <f t="shared" si="40"/>
        <v>660.94240000000036</v>
      </c>
      <c r="BN10" s="18"/>
      <c r="BO10" s="15">
        <v>8</v>
      </c>
      <c r="BP10" s="29">
        <v>-47</v>
      </c>
      <c r="BQ10" s="30">
        <f t="shared" ref="BQ10" si="95">BP10*0.0069-0.04</f>
        <v>-0.36429999999999996</v>
      </c>
      <c r="BR10" s="29">
        <v>193</v>
      </c>
      <c r="BS10" s="30">
        <f t="shared" ref="BS10:BS11" si="96">BR10*0.0088-0.03</f>
        <v>1.6684000000000001</v>
      </c>
      <c r="BT10" s="29">
        <v>-167</v>
      </c>
      <c r="BU10" s="30">
        <f t="shared" ref="BU10:BU11" si="97">BT10*0.0085-0.06</f>
        <v>-1.4795000000000003</v>
      </c>
      <c r="BV10" s="29">
        <v>678</v>
      </c>
      <c r="BW10" s="30">
        <f t="shared" ref="BW10:BW13" si="98">BV10*0.0085-0.04</f>
        <v>5.7230000000000008</v>
      </c>
      <c r="BX10" s="34">
        <f t="shared" si="11"/>
        <v>657</v>
      </c>
      <c r="BY10" s="35">
        <f t="shared" si="12"/>
        <v>5.547600000000001</v>
      </c>
      <c r="BZ10" s="20">
        <f t="shared" si="42"/>
        <v>683.03360000000043</v>
      </c>
      <c r="CA10" s="36"/>
      <c r="CB10" s="15">
        <v>8</v>
      </c>
      <c r="CC10" s="29">
        <v>-100</v>
      </c>
      <c r="CD10" s="30">
        <f t="shared" si="90"/>
        <v>-0.73</v>
      </c>
      <c r="CE10" s="29">
        <v>31</v>
      </c>
      <c r="CF10" s="30">
        <f t="shared" si="84"/>
        <v>0.24280000000000004</v>
      </c>
      <c r="CG10" s="29">
        <v>83</v>
      </c>
      <c r="CH10" s="30">
        <f t="shared" si="85"/>
        <v>0.64549999999999996</v>
      </c>
      <c r="CI10" s="29">
        <v>99</v>
      </c>
      <c r="CJ10" s="30">
        <f t="shared" si="86"/>
        <v>0.80149999999999999</v>
      </c>
      <c r="CK10" s="34">
        <f t="shared" si="15"/>
        <v>113</v>
      </c>
      <c r="CL10" s="35">
        <f t="shared" si="16"/>
        <v>0.95979999999999999</v>
      </c>
      <c r="CM10" s="20">
        <f t="shared" si="44"/>
        <v>702.45140000000049</v>
      </c>
      <c r="CN10" s="18"/>
      <c r="CO10" s="15">
        <v>8</v>
      </c>
      <c r="CP10" s="27"/>
      <c r="CQ10" s="28"/>
      <c r="CR10" s="27"/>
      <c r="CS10" s="28"/>
      <c r="CT10" s="27"/>
      <c r="CU10" s="28"/>
      <c r="CV10" s="27"/>
      <c r="CW10" s="28"/>
      <c r="CX10" s="37">
        <f t="shared" si="17"/>
        <v>0</v>
      </c>
      <c r="CY10" s="38">
        <f t="shared" si="18"/>
        <v>0</v>
      </c>
      <c r="CZ10" s="20">
        <f t="shared" si="45"/>
        <v>698.67310000000066</v>
      </c>
      <c r="DA10" s="18"/>
      <c r="DB10" s="15">
        <v>8</v>
      </c>
      <c r="DC10" s="29">
        <v>-153</v>
      </c>
      <c r="DD10" s="30">
        <f t="shared" ref="DD10:DD11" si="99">DC10*0.0064-0.04</f>
        <v>-1.0192000000000001</v>
      </c>
      <c r="DE10" s="29" t="s">
        <v>18</v>
      </c>
      <c r="DF10" s="30"/>
      <c r="DG10" s="29" t="s">
        <v>18</v>
      </c>
      <c r="DH10" s="30"/>
      <c r="DI10" s="29">
        <v>-73</v>
      </c>
      <c r="DJ10" s="30">
        <f t="shared" ref="DJ10:DJ11" si="100">DI10*0.0085-0.04</f>
        <v>-0.66050000000000009</v>
      </c>
      <c r="DK10" s="40">
        <f t="shared" si="47"/>
        <v>-226</v>
      </c>
      <c r="DL10" s="35">
        <f t="shared" si="48"/>
        <v>-1.6797000000000002</v>
      </c>
      <c r="DM10" s="20">
        <f t="shared" si="49"/>
        <v>713.41800000000069</v>
      </c>
      <c r="DN10" s="21"/>
      <c r="DO10" s="15">
        <v>8</v>
      </c>
      <c r="DP10" s="29">
        <v>218</v>
      </c>
      <c r="DQ10" s="30">
        <f>DP10*0.0064-0.04</f>
        <v>1.3552</v>
      </c>
      <c r="DR10" s="29" t="s">
        <v>18</v>
      </c>
      <c r="DS10" s="30"/>
      <c r="DT10" s="29">
        <v>-64</v>
      </c>
      <c r="DU10" s="30">
        <f t="shared" ref="DU10:DU11" si="101">DT10*0.0085-0.06</f>
        <v>-0.60400000000000009</v>
      </c>
      <c r="DV10" s="29">
        <v>-59</v>
      </c>
      <c r="DW10" s="30">
        <f t="shared" ref="DW10:DW11" si="102">DV10*0.0085-0.04</f>
        <v>-0.54150000000000009</v>
      </c>
      <c r="DX10" s="40">
        <f t="shared" si="50"/>
        <v>95</v>
      </c>
      <c r="DY10" s="35">
        <f t="shared" si="51"/>
        <v>0.20969999999999978</v>
      </c>
      <c r="DZ10" s="20">
        <f t="shared" si="52"/>
        <v>729.11190000000045</v>
      </c>
      <c r="EA10" s="18"/>
      <c r="EB10" s="15">
        <v>8</v>
      </c>
      <c r="EC10" s="29"/>
      <c r="ED10" s="30"/>
      <c r="EE10" s="29"/>
      <c r="EF10" s="30"/>
      <c r="EG10" s="29"/>
      <c r="EH10" s="30"/>
      <c r="EI10" s="29"/>
      <c r="EJ10" s="30"/>
      <c r="EK10" s="34">
        <f t="shared" si="53"/>
        <v>0</v>
      </c>
      <c r="EL10" s="35">
        <f t="shared" si="54"/>
        <v>0</v>
      </c>
      <c r="EM10" s="20">
        <f t="shared" si="55"/>
        <v>731.97930000000042</v>
      </c>
      <c r="EN10" s="18"/>
      <c r="EO10" s="15">
        <v>8</v>
      </c>
      <c r="EP10" s="29"/>
      <c r="EQ10" s="30"/>
      <c r="ER10" s="29"/>
      <c r="ES10" s="30"/>
      <c r="ET10" s="29"/>
      <c r="EU10" s="30"/>
      <c r="EV10" s="29"/>
      <c r="EW10" s="30"/>
      <c r="EX10" s="34">
        <f t="shared" si="56"/>
        <v>0</v>
      </c>
      <c r="EY10" s="35">
        <f t="shared" si="57"/>
        <v>0</v>
      </c>
      <c r="EZ10" s="20">
        <f t="shared" si="58"/>
        <v>731.97930000000042</v>
      </c>
    </row>
    <row r="11" spans="1:160" x14ac:dyDescent="0.3">
      <c r="A11" s="114"/>
      <c r="B11" s="15">
        <v>9</v>
      </c>
      <c r="C11" s="29">
        <v>163</v>
      </c>
      <c r="D11" s="30">
        <f t="shared" si="77"/>
        <v>1.0847</v>
      </c>
      <c r="E11" s="29">
        <v>12</v>
      </c>
      <c r="F11" s="30">
        <f t="shared" si="22"/>
        <v>7.5600000000000001E-2</v>
      </c>
      <c r="G11" s="29" t="s">
        <v>19</v>
      </c>
      <c r="H11" s="30"/>
      <c r="I11" s="29">
        <v>24</v>
      </c>
      <c r="J11" s="30">
        <f t="shared" si="79"/>
        <v>0.16400000000000001</v>
      </c>
      <c r="K11" s="25">
        <f t="shared" si="0"/>
        <v>199</v>
      </c>
      <c r="L11" s="30">
        <f t="shared" si="1"/>
        <v>1.3242999999999998</v>
      </c>
      <c r="M11" s="20">
        <f t="shared" si="25"/>
        <v>615.01930000000027</v>
      </c>
      <c r="N11" s="10"/>
      <c r="O11" s="15">
        <v>9</v>
      </c>
      <c r="P11" s="27"/>
      <c r="Q11" s="28"/>
      <c r="R11" s="27"/>
      <c r="S11" s="28"/>
      <c r="T11" s="27"/>
      <c r="U11" s="28"/>
      <c r="V11" s="27"/>
      <c r="W11" s="28"/>
      <c r="X11" s="25">
        <f t="shared" si="26"/>
        <v>0</v>
      </c>
      <c r="Y11" s="30">
        <f t="shared" si="87"/>
        <v>0</v>
      </c>
      <c r="Z11" s="20">
        <f t="shared" si="28"/>
        <v>613.73490000000049</v>
      </c>
      <c r="AA11" s="18"/>
      <c r="AB11" s="43">
        <v>9</v>
      </c>
      <c r="AC11" s="29" t="s">
        <v>18</v>
      </c>
      <c r="AD11" s="30"/>
      <c r="AE11" s="29">
        <v>389</v>
      </c>
      <c r="AF11" s="30">
        <f t="shared" ref="AF11:AF15" si="103">AE11*0.0088-0.03</f>
        <v>3.3932000000000002</v>
      </c>
      <c r="AG11" s="29" t="s">
        <v>18</v>
      </c>
      <c r="AH11" s="30"/>
      <c r="AI11" s="29">
        <v>-300</v>
      </c>
      <c r="AJ11" s="30">
        <f t="shared" ref="AJ11:AJ14" si="104">AI11*0.0085-0.04</f>
        <v>-2.5900000000000003</v>
      </c>
      <c r="AK11" s="25">
        <f t="shared" si="33"/>
        <v>89</v>
      </c>
      <c r="AL11" s="30">
        <f t="shared" si="88"/>
        <v>0.80319999999999991</v>
      </c>
      <c r="AM11" s="20">
        <f t="shared" si="35"/>
        <v>606.69740000000058</v>
      </c>
      <c r="AN11" s="18"/>
      <c r="AO11" s="15">
        <v>9</v>
      </c>
      <c r="AP11" s="29">
        <v>-300</v>
      </c>
      <c r="AQ11" s="30">
        <f>AP11*0.0069-0.04</f>
        <v>-2.11</v>
      </c>
      <c r="AR11" s="29">
        <v>-65</v>
      </c>
      <c r="AS11" s="30">
        <f t="shared" si="92"/>
        <v>-0.60200000000000009</v>
      </c>
      <c r="AT11" s="29" t="s">
        <v>19</v>
      </c>
      <c r="AU11" s="30"/>
      <c r="AV11" s="29">
        <v>263</v>
      </c>
      <c r="AW11" s="30">
        <f t="shared" si="94"/>
        <v>2.1955</v>
      </c>
      <c r="AX11" s="25">
        <f t="shared" si="4"/>
        <v>-102</v>
      </c>
      <c r="AY11" s="33">
        <f t="shared" si="89"/>
        <v>-0.51649999999999974</v>
      </c>
      <c r="AZ11" s="20">
        <f t="shared" si="37"/>
        <v>673.53590000000042</v>
      </c>
      <c r="BA11" s="18"/>
      <c r="BB11" s="15">
        <v>9</v>
      </c>
      <c r="BC11" s="27"/>
      <c r="BD11" s="28"/>
      <c r="BE11" s="27"/>
      <c r="BF11" s="28"/>
      <c r="BG11" s="27"/>
      <c r="BH11" s="28"/>
      <c r="BI11" s="27"/>
      <c r="BJ11" s="28"/>
      <c r="BK11" s="25">
        <f t="shared" si="38"/>
        <v>0</v>
      </c>
      <c r="BL11" s="26">
        <f t="shared" si="39"/>
        <v>0</v>
      </c>
      <c r="BM11" s="20">
        <f t="shared" si="40"/>
        <v>660.94240000000036</v>
      </c>
      <c r="BN11" s="18"/>
      <c r="BO11" s="15">
        <v>9</v>
      </c>
      <c r="BP11" s="29" t="s">
        <v>18</v>
      </c>
      <c r="BQ11" s="30"/>
      <c r="BR11" s="29">
        <v>32</v>
      </c>
      <c r="BS11" s="30">
        <f t="shared" si="96"/>
        <v>0.25160000000000005</v>
      </c>
      <c r="BT11" s="29">
        <v>209</v>
      </c>
      <c r="BU11" s="30">
        <f t="shared" si="97"/>
        <v>1.7165000000000001</v>
      </c>
      <c r="BV11" s="29">
        <v>-57</v>
      </c>
      <c r="BW11" s="30">
        <f t="shared" si="98"/>
        <v>-0.52450000000000008</v>
      </c>
      <c r="BX11" s="34">
        <f t="shared" si="11"/>
        <v>184</v>
      </c>
      <c r="BY11" s="35">
        <f t="shared" si="12"/>
        <v>1.4436</v>
      </c>
      <c r="BZ11" s="20">
        <f t="shared" si="42"/>
        <v>684.47720000000038</v>
      </c>
      <c r="CA11" s="36"/>
      <c r="CB11" s="15">
        <v>9</v>
      </c>
      <c r="CC11" s="29">
        <v>512</v>
      </c>
      <c r="CD11" s="30">
        <f t="shared" si="90"/>
        <v>3.4927999999999999</v>
      </c>
      <c r="CE11" s="29">
        <v>53</v>
      </c>
      <c r="CF11" s="30">
        <f t="shared" si="84"/>
        <v>0.43640000000000001</v>
      </c>
      <c r="CG11" s="29">
        <v>32</v>
      </c>
      <c r="CH11" s="30">
        <f t="shared" si="85"/>
        <v>0.21200000000000002</v>
      </c>
      <c r="CI11" s="29">
        <v>-51</v>
      </c>
      <c r="CJ11" s="30">
        <f t="shared" si="86"/>
        <v>-0.47350000000000003</v>
      </c>
      <c r="CK11" s="34">
        <f t="shared" si="15"/>
        <v>546</v>
      </c>
      <c r="CL11" s="35">
        <f t="shared" si="16"/>
        <v>3.6676999999999995</v>
      </c>
      <c r="CM11" s="20">
        <f t="shared" si="44"/>
        <v>706.11910000000046</v>
      </c>
      <c r="CN11" s="18"/>
      <c r="CO11" s="15">
        <v>9</v>
      </c>
      <c r="CP11" s="27"/>
      <c r="CQ11" s="28"/>
      <c r="CR11" s="27"/>
      <c r="CS11" s="28"/>
      <c r="CT11" s="27"/>
      <c r="CU11" s="28"/>
      <c r="CV11" s="27"/>
      <c r="CW11" s="28"/>
      <c r="CX11" s="37">
        <f t="shared" si="17"/>
        <v>0</v>
      </c>
      <c r="CY11" s="38">
        <f t="shared" si="18"/>
        <v>0</v>
      </c>
      <c r="CZ11" s="20">
        <f t="shared" si="45"/>
        <v>698.67310000000066</v>
      </c>
      <c r="DA11" s="18"/>
      <c r="DB11" s="22">
        <v>9</v>
      </c>
      <c r="DC11" s="29">
        <v>257</v>
      </c>
      <c r="DD11" s="30">
        <f t="shared" si="99"/>
        <v>1.6048</v>
      </c>
      <c r="DE11" s="29">
        <v>81</v>
      </c>
      <c r="DF11" s="30">
        <f t="shared" ref="DF11" si="105">DE11*0.0088-0.03</f>
        <v>0.68279999999999996</v>
      </c>
      <c r="DG11" s="29" t="s">
        <v>18</v>
      </c>
      <c r="DH11" s="30"/>
      <c r="DI11" s="29">
        <v>45</v>
      </c>
      <c r="DJ11" s="30">
        <f t="shared" si="100"/>
        <v>0.34250000000000003</v>
      </c>
      <c r="DK11" s="44">
        <f t="shared" si="47"/>
        <v>383</v>
      </c>
      <c r="DL11" s="35">
        <f t="shared" si="48"/>
        <v>2.6300999999999997</v>
      </c>
      <c r="DM11" s="20">
        <f t="shared" si="49"/>
        <v>716.04810000000066</v>
      </c>
      <c r="DN11" s="21"/>
      <c r="DO11" s="15">
        <v>9</v>
      </c>
      <c r="DP11" s="29">
        <v>11</v>
      </c>
      <c r="DQ11" s="30">
        <f>DP11*0.0064-0.04</f>
        <v>3.0400000000000003E-2</v>
      </c>
      <c r="DR11" s="29">
        <v>95</v>
      </c>
      <c r="DS11" s="30">
        <f t="shared" si="75"/>
        <v>0.80600000000000005</v>
      </c>
      <c r="DT11" s="29">
        <v>590</v>
      </c>
      <c r="DU11" s="30">
        <f t="shared" si="101"/>
        <v>4.955000000000001</v>
      </c>
      <c r="DV11" s="29">
        <v>129</v>
      </c>
      <c r="DW11" s="30">
        <f t="shared" si="102"/>
        <v>1.0565</v>
      </c>
      <c r="DX11" s="40">
        <f t="shared" si="50"/>
        <v>825</v>
      </c>
      <c r="DY11" s="35">
        <f t="shared" si="51"/>
        <v>6.847900000000001</v>
      </c>
      <c r="DZ11" s="20">
        <f t="shared" si="52"/>
        <v>735.95980000000043</v>
      </c>
      <c r="EA11" s="18"/>
      <c r="EB11" s="15">
        <v>9</v>
      </c>
      <c r="EC11" s="29"/>
      <c r="ED11" s="30"/>
      <c r="EE11" s="29"/>
      <c r="EF11" s="30"/>
      <c r="EG11" s="29"/>
      <c r="EH11" s="30"/>
      <c r="EI11" s="29"/>
      <c r="EJ11" s="30"/>
      <c r="EK11" s="34">
        <f t="shared" si="53"/>
        <v>0</v>
      </c>
      <c r="EL11" s="35">
        <f t="shared" si="54"/>
        <v>0</v>
      </c>
      <c r="EM11" s="20">
        <f t="shared" si="55"/>
        <v>731.97930000000042</v>
      </c>
      <c r="EN11" s="18"/>
      <c r="EO11" s="15">
        <v>9</v>
      </c>
      <c r="EP11" s="29"/>
      <c r="EQ11" s="30"/>
      <c r="ER11" s="29"/>
      <c r="ES11" s="30"/>
      <c r="ET11" s="29"/>
      <c r="EU11" s="30"/>
      <c r="EV11" s="29"/>
      <c r="EW11" s="30"/>
      <c r="EX11" s="34">
        <f t="shared" si="56"/>
        <v>0</v>
      </c>
      <c r="EY11" s="35">
        <f t="shared" si="57"/>
        <v>0</v>
      </c>
      <c r="EZ11" s="20">
        <f t="shared" si="58"/>
        <v>731.97930000000042</v>
      </c>
    </row>
    <row r="12" spans="1:160" x14ac:dyDescent="0.3">
      <c r="A12" s="114"/>
      <c r="B12" s="15">
        <v>10</v>
      </c>
      <c r="C12" s="29" t="s">
        <v>19</v>
      </c>
      <c r="D12" s="30"/>
      <c r="E12" s="29">
        <v>31</v>
      </c>
      <c r="F12" s="30">
        <f t="shared" si="22"/>
        <v>0.24280000000000004</v>
      </c>
      <c r="G12" s="29">
        <v>-86</v>
      </c>
      <c r="H12" s="30">
        <f t="shared" ref="H12" si="106">G12*0.0085-0.06</f>
        <v>-0.79100000000000015</v>
      </c>
      <c r="I12" s="29">
        <v>-25</v>
      </c>
      <c r="J12" s="30">
        <f t="shared" si="79"/>
        <v>-0.2525</v>
      </c>
      <c r="K12" s="25">
        <f t="shared" si="0"/>
        <v>-80</v>
      </c>
      <c r="L12" s="30">
        <f t="shared" si="1"/>
        <v>-0.80070000000000019</v>
      </c>
      <c r="M12" s="20">
        <f t="shared" si="25"/>
        <v>614.21860000000027</v>
      </c>
      <c r="N12" s="10"/>
      <c r="O12" s="15">
        <v>10</v>
      </c>
      <c r="P12" s="29" t="s">
        <v>19</v>
      </c>
      <c r="Q12" s="30"/>
      <c r="R12" s="29">
        <v>8</v>
      </c>
      <c r="S12" s="30">
        <f t="shared" ref="S12:S15" si="107">R12*0.0088-0.03</f>
        <v>4.0400000000000005E-2</v>
      </c>
      <c r="T12" s="29" t="s">
        <v>18</v>
      </c>
      <c r="U12" s="30"/>
      <c r="V12" s="29" t="s">
        <v>18</v>
      </c>
      <c r="W12" s="30"/>
      <c r="X12" s="25">
        <f t="shared" si="26"/>
        <v>8</v>
      </c>
      <c r="Y12" s="30">
        <f t="shared" si="87"/>
        <v>4.0400000000000005E-2</v>
      </c>
      <c r="Z12" s="20">
        <f t="shared" si="28"/>
        <v>613.77530000000047</v>
      </c>
      <c r="AA12" s="18"/>
      <c r="AB12" s="43">
        <v>10</v>
      </c>
      <c r="AC12" s="29">
        <v>602</v>
      </c>
      <c r="AD12" s="30">
        <f t="shared" ref="AD12:AD15" si="108">AC12*0.0069-0.04</f>
        <v>4.1137999999999995</v>
      </c>
      <c r="AE12" s="29">
        <v>611</v>
      </c>
      <c r="AF12" s="30">
        <f t="shared" si="103"/>
        <v>5.3468</v>
      </c>
      <c r="AG12" s="29">
        <v>651</v>
      </c>
      <c r="AH12" s="30">
        <f t="shared" ref="AH12:AH15" si="109">AG12*0.0085-0.06</f>
        <v>5.4735000000000005</v>
      </c>
      <c r="AI12" s="29">
        <v>-235</v>
      </c>
      <c r="AJ12" s="30">
        <f t="shared" si="104"/>
        <v>-2.0375000000000001</v>
      </c>
      <c r="AK12" s="25">
        <f t="shared" si="33"/>
        <v>1629</v>
      </c>
      <c r="AL12" s="30">
        <f t="shared" si="88"/>
        <v>12.896600000000001</v>
      </c>
      <c r="AM12" s="20">
        <f t="shared" si="35"/>
        <v>619.59400000000062</v>
      </c>
      <c r="AN12" s="18"/>
      <c r="AO12" s="31">
        <v>10</v>
      </c>
      <c r="AP12" s="32"/>
      <c r="AQ12" s="30"/>
      <c r="AR12" s="32"/>
      <c r="AS12" s="30"/>
      <c r="AT12" s="32"/>
      <c r="AU12" s="30"/>
      <c r="AV12" s="32"/>
      <c r="AW12" s="30"/>
      <c r="AX12" s="25">
        <f t="shared" si="4"/>
        <v>0</v>
      </c>
      <c r="AY12" s="33">
        <f t="shared" si="89"/>
        <v>0</v>
      </c>
      <c r="AZ12" s="20">
        <f t="shared" si="37"/>
        <v>673.53590000000042</v>
      </c>
      <c r="BA12" s="18"/>
      <c r="BB12" s="15">
        <v>10</v>
      </c>
      <c r="BC12" s="27"/>
      <c r="BD12" s="28"/>
      <c r="BE12" s="27"/>
      <c r="BF12" s="28"/>
      <c r="BG12" s="27"/>
      <c r="BH12" s="28"/>
      <c r="BI12" s="27"/>
      <c r="BJ12" s="28"/>
      <c r="BK12" s="25">
        <f t="shared" si="38"/>
        <v>0</v>
      </c>
      <c r="BL12" s="26">
        <f t="shared" si="39"/>
        <v>0</v>
      </c>
      <c r="BM12" s="20">
        <f t="shared" si="40"/>
        <v>660.94240000000036</v>
      </c>
      <c r="BN12" s="18"/>
      <c r="BO12" s="15">
        <v>10</v>
      </c>
      <c r="BP12" s="29">
        <v>4</v>
      </c>
      <c r="BQ12" s="30">
        <f t="shared" ref="BQ12:BQ14" si="110">BP12*0.0069-0.04</f>
        <v>-1.2400000000000001E-2</v>
      </c>
      <c r="BR12" s="29" t="s">
        <v>18</v>
      </c>
      <c r="BS12" s="30"/>
      <c r="BT12" s="29" t="s">
        <v>18</v>
      </c>
      <c r="BU12" s="30"/>
      <c r="BV12" s="29">
        <v>-37</v>
      </c>
      <c r="BW12" s="30">
        <f t="shared" si="98"/>
        <v>-0.35449999999999998</v>
      </c>
      <c r="BX12" s="34">
        <f t="shared" si="11"/>
        <v>-33</v>
      </c>
      <c r="BY12" s="35">
        <f t="shared" si="12"/>
        <v>-0.3669</v>
      </c>
      <c r="BZ12" s="20">
        <f t="shared" si="42"/>
        <v>684.11030000000039</v>
      </c>
      <c r="CA12" s="36"/>
      <c r="CB12" s="15">
        <v>10</v>
      </c>
      <c r="CC12" s="29" t="s">
        <v>18</v>
      </c>
      <c r="CD12" s="30"/>
      <c r="CE12" s="29" t="s">
        <v>18</v>
      </c>
      <c r="CF12" s="30"/>
      <c r="CG12" s="29">
        <v>-58</v>
      </c>
      <c r="CH12" s="30">
        <f t="shared" si="85"/>
        <v>-0.55300000000000005</v>
      </c>
      <c r="CI12" s="29">
        <v>-30</v>
      </c>
      <c r="CJ12" s="30">
        <f t="shared" si="86"/>
        <v>-0.29499999999999998</v>
      </c>
      <c r="CK12" s="34">
        <f t="shared" si="15"/>
        <v>-88</v>
      </c>
      <c r="CL12" s="35">
        <f t="shared" si="16"/>
        <v>-0.84800000000000009</v>
      </c>
      <c r="CM12" s="20">
        <f t="shared" si="44"/>
        <v>705.2711000000005</v>
      </c>
      <c r="CN12" s="18"/>
      <c r="CO12" s="15">
        <v>10</v>
      </c>
      <c r="CP12" s="29" t="s">
        <v>18</v>
      </c>
      <c r="CQ12" s="30"/>
      <c r="CR12" s="29">
        <v>-41</v>
      </c>
      <c r="CS12" s="30">
        <f t="shared" ref="CS12:CS14" si="111">CR12*0.0088-0.03</f>
        <v>-0.39080000000000004</v>
      </c>
      <c r="CT12" s="29">
        <v>66</v>
      </c>
      <c r="CU12" s="30">
        <f t="shared" ref="CU12:CU15" si="112">CT12*0.0085-0.06</f>
        <v>0.50100000000000011</v>
      </c>
      <c r="CV12" s="29">
        <v>54</v>
      </c>
      <c r="CW12" s="30">
        <f t="shared" ref="CW12:CW13" si="113">CV12*0.0085-0.04</f>
        <v>0.41900000000000004</v>
      </c>
      <c r="CX12" s="40">
        <f t="shared" si="17"/>
        <v>79</v>
      </c>
      <c r="CY12" s="35">
        <f t="shared" si="18"/>
        <v>0.52920000000000011</v>
      </c>
      <c r="CZ12" s="20">
        <f t="shared" si="45"/>
        <v>699.2023000000006</v>
      </c>
      <c r="DA12" s="18"/>
      <c r="DB12" s="15">
        <v>10</v>
      </c>
      <c r="DC12" s="29">
        <v>-47</v>
      </c>
      <c r="DD12" s="30">
        <f>DC12*0.0064-0.04</f>
        <v>-0.34079999999999999</v>
      </c>
      <c r="DE12" s="29" t="s">
        <v>18</v>
      </c>
      <c r="DF12" s="30"/>
      <c r="DG12" s="29">
        <v>258</v>
      </c>
      <c r="DH12" s="30">
        <f t="shared" ref="DH12:DH13" si="114">DG12*0.0083-0.05</f>
        <v>2.0914000000000001</v>
      </c>
      <c r="DI12" s="29" t="s">
        <v>18</v>
      </c>
      <c r="DJ12" s="30"/>
      <c r="DK12" s="40">
        <f t="shared" si="47"/>
        <v>211</v>
      </c>
      <c r="DL12" s="35">
        <f t="shared" si="48"/>
        <v>1.7506000000000002</v>
      </c>
      <c r="DM12" s="20">
        <f t="shared" si="49"/>
        <v>717.79870000000062</v>
      </c>
      <c r="DN12" s="21"/>
      <c r="DO12" s="15">
        <v>10</v>
      </c>
      <c r="DP12" s="27"/>
      <c r="DQ12" s="28"/>
      <c r="DR12" s="27"/>
      <c r="DS12" s="28"/>
      <c r="DT12" s="27"/>
      <c r="DU12" s="28"/>
      <c r="DV12" s="27"/>
      <c r="DW12" s="28"/>
      <c r="DX12" s="37"/>
      <c r="DY12" s="38"/>
      <c r="DZ12" s="20">
        <f t="shared" si="52"/>
        <v>735.95980000000043</v>
      </c>
      <c r="EA12" s="18"/>
      <c r="EB12" s="15">
        <v>10</v>
      </c>
      <c r="EC12" s="29"/>
      <c r="ED12" s="30"/>
      <c r="EE12" s="29"/>
      <c r="EF12" s="30"/>
      <c r="EG12" s="29"/>
      <c r="EH12" s="30"/>
      <c r="EI12" s="29"/>
      <c r="EJ12" s="30"/>
      <c r="EK12" s="34">
        <f t="shared" si="53"/>
        <v>0</v>
      </c>
      <c r="EL12" s="35">
        <f t="shared" si="54"/>
        <v>0</v>
      </c>
      <c r="EM12" s="20">
        <f t="shared" si="55"/>
        <v>731.97930000000042</v>
      </c>
      <c r="EN12" s="18"/>
      <c r="EO12" s="15">
        <v>10</v>
      </c>
      <c r="EP12" s="29"/>
      <c r="EQ12" s="30"/>
      <c r="ER12" s="29"/>
      <c r="ES12" s="30"/>
      <c r="ET12" s="29"/>
      <c r="EU12" s="30"/>
      <c r="EV12" s="29"/>
      <c r="EW12" s="30"/>
      <c r="EX12" s="34">
        <f t="shared" si="56"/>
        <v>0</v>
      </c>
      <c r="EY12" s="35">
        <f t="shared" si="57"/>
        <v>0</v>
      </c>
      <c r="EZ12" s="20">
        <f t="shared" si="58"/>
        <v>731.97930000000042</v>
      </c>
    </row>
    <row r="13" spans="1:160" x14ac:dyDescent="0.3">
      <c r="A13" s="114"/>
      <c r="B13" s="15">
        <v>11</v>
      </c>
      <c r="C13" s="27"/>
      <c r="D13" s="28"/>
      <c r="E13" s="27"/>
      <c r="F13" s="28"/>
      <c r="G13" s="27"/>
      <c r="H13" s="28"/>
      <c r="I13" s="27"/>
      <c r="J13" s="28"/>
      <c r="K13" s="25">
        <f t="shared" si="0"/>
        <v>0</v>
      </c>
      <c r="L13" s="30">
        <f t="shared" si="1"/>
        <v>0</v>
      </c>
      <c r="M13" s="20">
        <f t="shared" si="25"/>
        <v>614.21860000000027</v>
      </c>
      <c r="N13" s="10"/>
      <c r="O13" s="15">
        <v>11</v>
      </c>
      <c r="P13" s="29">
        <v>2</v>
      </c>
      <c r="Q13" s="30">
        <f t="shared" ref="Q13:Q14" si="115">P13*0.0069-0.04</f>
        <v>-2.6200000000000001E-2</v>
      </c>
      <c r="R13" s="29">
        <v>-15</v>
      </c>
      <c r="S13" s="30">
        <f t="shared" si="107"/>
        <v>-0.16200000000000001</v>
      </c>
      <c r="T13" s="29">
        <v>-115</v>
      </c>
      <c r="U13" s="30">
        <f t="shared" ref="U13" si="116">T13*0.0085-0.06</f>
        <v>-1.0375000000000001</v>
      </c>
      <c r="V13" s="29">
        <v>-91</v>
      </c>
      <c r="W13" s="30">
        <f t="shared" ref="W13:W16" si="117">V13*0.0085-0.04</f>
        <v>-0.81350000000000011</v>
      </c>
      <c r="X13" s="25">
        <f t="shared" si="26"/>
        <v>-219</v>
      </c>
      <c r="Y13" s="30">
        <f t="shared" si="87"/>
        <v>-2.0392000000000001</v>
      </c>
      <c r="Z13" s="20">
        <f t="shared" si="28"/>
        <v>611.73610000000042</v>
      </c>
      <c r="AA13" s="18"/>
      <c r="AB13" s="43">
        <v>11</v>
      </c>
      <c r="AC13" s="29">
        <v>-244</v>
      </c>
      <c r="AD13" s="30">
        <f t="shared" si="108"/>
        <v>-1.7236</v>
      </c>
      <c r="AE13" s="29">
        <v>-50</v>
      </c>
      <c r="AF13" s="30">
        <f t="shared" si="103"/>
        <v>-0.47</v>
      </c>
      <c r="AG13" s="29">
        <v>534</v>
      </c>
      <c r="AH13" s="30">
        <f t="shared" si="109"/>
        <v>4.479000000000001</v>
      </c>
      <c r="AI13" s="29">
        <v>-300</v>
      </c>
      <c r="AJ13" s="30">
        <f t="shared" si="104"/>
        <v>-2.5900000000000003</v>
      </c>
      <c r="AK13" s="25">
        <f t="shared" si="33"/>
        <v>-60</v>
      </c>
      <c r="AL13" s="30">
        <f t="shared" si="88"/>
        <v>-0.30459999999999932</v>
      </c>
      <c r="AM13" s="20">
        <f t="shared" si="35"/>
        <v>619.28940000000057</v>
      </c>
      <c r="AN13" s="18"/>
      <c r="AO13" s="15">
        <v>11</v>
      </c>
      <c r="AP13" s="27"/>
      <c r="AQ13" s="28"/>
      <c r="AR13" s="27"/>
      <c r="AS13" s="28"/>
      <c r="AT13" s="27"/>
      <c r="AU13" s="28"/>
      <c r="AV13" s="27"/>
      <c r="AW13" s="28"/>
      <c r="AX13" s="25">
        <f t="shared" si="4"/>
        <v>0</v>
      </c>
      <c r="AY13" s="30">
        <f t="shared" si="89"/>
        <v>0</v>
      </c>
      <c r="AZ13" s="20">
        <f t="shared" si="37"/>
        <v>673.53590000000042</v>
      </c>
      <c r="BA13" s="18"/>
      <c r="BB13" s="15">
        <v>11</v>
      </c>
      <c r="BC13" s="29">
        <v>4</v>
      </c>
      <c r="BD13" s="30">
        <f t="shared" ref="BD13:BD16" si="118">BC13*0.0069-0.04</f>
        <v>-1.2400000000000001E-2</v>
      </c>
      <c r="BE13" s="29">
        <v>-191</v>
      </c>
      <c r="BF13" s="30">
        <f t="shared" ref="BF13" si="119">BE13*0.0088-0.03</f>
        <v>-1.7108000000000001</v>
      </c>
      <c r="BG13" s="29" t="s">
        <v>18</v>
      </c>
      <c r="BH13" s="30"/>
      <c r="BI13" s="29">
        <v>27</v>
      </c>
      <c r="BJ13" s="30">
        <f t="shared" ref="BJ13:BJ14" si="120">BI13*0.0085-0.04</f>
        <v>0.1895</v>
      </c>
      <c r="BK13" s="25">
        <f t="shared" si="38"/>
        <v>-160</v>
      </c>
      <c r="BL13" s="26">
        <f t="shared" si="39"/>
        <v>-1.5337000000000001</v>
      </c>
      <c r="BM13" s="20">
        <f t="shared" si="40"/>
        <v>659.40870000000041</v>
      </c>
      <c r="BN13" s="18"/>
      <c r="BO13" s="15">
        <v>11</v>
      </c>
      <c r="BP13" s="29">
        <v>494</v>
      </c>
      <c r="BQ13" s="30">
        <f t="shared" si="110"/>
        <v>3.3685999999999998</v>
      </c>
      <c r="BR13" s="29">
        <v>-208</v>
      </c>
      <c r="BS13" s="30">
        <f t="shared" ref="BS13" si="121">BR13*0.0088-0.03</f>
        <v>-1.8604000000000001</v>
      </c>
      <c r="BT13" s="29">
        <v>-279</v>
      </c>
      <c r="BU13" s="30">
        <f t="shared" ref="BU13:BU14" si="122">BT13*0.0085-0.06</f>
        <v>-2.4315000000000002</v>
      </c>
      <c r="BV13" s="29">
        <v>126</v>
      </c>
      <c r="BW13" s="30">
        <f t="shared" si="98"/>
        <v>1.0310000000000001</v>
      </c>
      <c r="BX13" s="34">
        <f t="shared" si="11"/>
        <v>133</v>
      </c>
      <c r="BY13" s="35">
        <f t="shared" si="12"/>
        <v>0.10769999999999968</v>
      </c>
      <c r="BZ13" s="20">
        <f t="shared" si="42"/>
        <v>684.21800000000042</v>
      </c>
      <c r="CA13" s="36"/>
      <c r="CB13" s="15">
        <v>11</v>
      </c>
      <c r="CC13" s="27"/>
      <c r="CD13" s="28"/>
      <c r="CE13" s="27"/>
      <c r="CF13" s="28"/>
      <c r="CG13" s="27"/>
      <c r="CH13" s="28"/>
      <c r="CI13" s="27"/>
      <c r="CJ13" s="28"/>
      <c r="CK13" s="34">
        <f t="shared" si="15"/>
        <v>0</v>
      </c>
      <c r="CL13" s="35">
        <f t="shared" si="16"/>
        <v>0</v>
      </c>
      <c r="CM13" s="20">
        <f t="shared" si="44"/>
        <v>705.2711000000005</v>
      </c>
      <c r="CN13" s="18"/>
      <c r="CO13" s="15">
        <v>11</v>
      </c>
      <c r="CP13" s="29" t="s">
        <v>18</v>
      </c>
      <c r="CQ13" s="30"/>
      <c r="CR13" s="29">
        <v>-28</v>
      </c>
      <c r="CS13" s="30">
        <f t="shared" si="111"/>
        <v>-0.27639999999999998</v>
      </c>
      <c r="CT13" s="29">
        <v>-36</v>
      </c>
      <c r="CU13" s="30">
        <f t="shared" si="112"/>
        <v>-0.36600000000000005</v>
      </c>
      <c r="CV13" s="29">
        <v>278</v>
      </c>
      <c r="CW13" s="30">
        <f t="shared" si="113"/>
        <v>2.323</v>
      </c>
      <c r="CX13" s="40">
        <f t="shared" si="17"/>
        <v>214</v>
      </c>
      <c r="CY13" s="35">
        <f t="shared" si="18"/>
        <v>1.6805999999999999</v>
      </c>
      <c r="CZ13" s="20">
        <f t="shared" si="45"/>
        <v>700.88290000000063</v>
      </c>
      <c r="DA13" s="18"/>
      <c r="DB13" s="15">
        <v>11</v>
      </c>
      <c r="DC13" s="29">
        <v>-153</v>
      </c>
      <c r="DD13" s="30">
        <f t="shared" ref="DD13" si="123">DC13*0.0064-0.04</f>
        <v>-1.0192000000000001</v>
      </c>
      <c r="DE13" s="29" t="s">
        <v>18</v>
      </c>
      <c r="DF13" s="30"/>
      <c r="DG13" s="29">
        <v>222</v>
      </c>
      <c r="DH13" s="30">
        <f t="shared" si="114"/>
        <v>1.7926</v>
      </c>
      <c r="DI13" s="29">
        <v>-46</v>
      </c>
      <c r="DJ13" s="30">
        <f t="shared" ref="DJ13" si="124">DI13*0.0085-0.04</f>
        <v>-0.43099999999999999</v>
      </c>
      <c r="DK13" s="40">
        <f t="shared" si="47"/>
        <v>23</v>
      </c>
      <c r="DL13" s="35">
        <f t="shared" si="48"/>
        <v>0.34239999999999987</v>
      </c>
      <c r="DM13" s="20">
        <f t="shared" si="49"/>
        <v>718.14110000000062</v>
      </c>
      <c r="DN13" s="21"/>
      <c r="DO13" s="15">
        <v>11</v>
      </c>
      <c r="DP13" s="27"/>
      <c r="DQ13" s="28"/>
      <c r="DR13" s="27"/>
      <c r="DS13" s="28"/>
      <c r="DT13" s="27"/>
      <c r="DU13" s="28"/>
      <c r="DV13" s="27"/>
      <c r="DW13" s="28"/>
      <c r="DX13" s="37"/>
      <c r="DY13" s="38"/>
      <c r="DZ13" s="20">
        <f t="shared" si="52"/>
        <v>735.95980000000043</v>
      </c>
      <c r="EA13" s="18"/>
      <c r="EB13" s="15">
        <v>11</v>
      </c>
      <c r="EC13" s="29"/>
      <c r="ED13" s="30"/>
      <c r="EE13" s="29"/>
      <c r="EF13" s="30"/>
      <c r="EG13" s="29"/>
      <c r="EH13" s="30"/>
      <c r="EI13" s="29"/>
      <c r="EJ13" s="30"/>
      <c r="EK13" s="34">
        <f t="shared" si="53"/>
        <v>0</v>
      </c>
      <c r="EL13" s="35">
        <f t="shared" si="54"/>
        <v>0</v>
      </c>
      <c r="EM13" s="20">
        <f t="shared" si="55"/>
        <v>731.97930000000042</v>
      </c>
      <c r="EN13" s="18"/>
      <c r="EO13" s="15">
        <v>11</v>
      </c>
      <c r="EP13" s="29"/>
      <c r="EQ13" s="30"/>
      <c r="ER13" s="29"/>
      <c r="ES13" s="30"/>
      <c r="ET13" s="29"/>
      <c r="EU13" s="30"/>
      <c r="EV13" s="29"/>
      <c r="EW13" s="30"/>
      <c r="EX13" s="34">
        <f t="shared" si="56"/>
        <v>0</v>
      </c>
      <c r="EY13" s="35">
        <f t="shared" si="57"/>
        <v>0</v>
      </c>
      <c r="EZ13" s="20">
        <f t="shared" si="58"/>
        <v>731.97930000000042</v>
      </c>
    </row>
    <row r="14" spans="1:160" x14ac:dyDescent="0.3">
      <c r="A14" s="114"/>
      <c r="B14" s="15">
        <v>12</v>
      </c>
      <c r="C14" s="27"/>
      <c r="D14" s="28"/>
      <c r="E14" s="27"/>
      <c r="F14" s="28"/>
      <c r="G14" s="27"/>
      <c r="H14" s="28"/>
      <c r="I14" s="27"/>
      <c r="J14" s="28"/>
      <c r="K14" s="25">
        <f t="shared" si="0"/>
        <v>0</v>
      </c>
      <c r="L14" s="30">
        <f t="shared" si="1"/>
        <v>0</v>
      </c>
      <c r="M14" s="20">
        <f t="shared" si="25"/>
        <v>614.21860000000027</v>
      </c>
      <c r="N14" s="10"/>
      <c r="O14" s="15">
        <v>12</v>
      </c>
      <c r="P14" s="29">
        <v>-44</v>
      </c>
      <c r="Q14" s="30">
        <f t="shared" si="115"/>
        <v>-0.34359999999999996</v>
      </c>
      <c r="R14" s="29">
        <v>-87</v>
      </c>
      <c r="S14" s="30">
        <f t="shared" si="107"/>
        <v>-0.79560000000000008</v>
      </c>
      <c r="T14" s="29" t="s">
        <v>18</v>
      </c>
      <c r="U14" s="30"/>
      <c r="V14" s="29">
        <v>-52</v>
      </c>
      <c r="W14" s="30">
        <f t="shared" si="117"/>
        <v>-0.48200000000000004</v>
      </c>
      <c r="X14" s="25">
        <f t="shared" si="26"/>
        <v>-183</v>
      </c>
      <c r="Y14" s="30">
        <f t="shared" si="87"/>
        <v>-1.6212</v>
      </c>
      <c r="Z14" s="20">
        <f t="shared" si="28"/>
        <v>610.11490000000038</v>
      </c>
      <c r="AA14" s="18"/>
      <c r="AB14" s="43">
        <v>12</v>
      </c>
      <c r="AC14" s="29">
        <v>-300</v>
      </c>
      <c r="AD14" s="30">
        <f t="shared" si="108"/>
        <v>-2.11</v>
      </c>
      <c r="AE14" s="29">
        <v>-204</v>
      </c>
      <c r="AF14" s="30">
        <f t="shared" si="103"/>
        <v>-1.8252000000000002</v>
      </c>
      <c r="AG14" s="29">
        <v>130</v>
      </c>
      <c r="AH14" s="30">
        <f t="shared" si="109"/>
        <v>1.0449999999999999</v>
      </c>
      <c r="AI14" s="29">
        <v>1011</v>
      </c>
      <c r="AJ14" s="30">
        <f t="shared" si="104"/>
        <v>8.5535000000000014</v>
      </c>
      <c r="AK14" s="25">
        <f t="shared" si="33"/>
        <v>637</v>
      </c>
      <c r="AL14" s="30">
        <f t="shared" si="88"/>
        <v>5.6633000000000013</v>
      </c>
      <c r="AM14" s="20">
        <f t="shared" si="35"/>
        <v>624.95270000000062</v>
      </c>
      <c r="AN14" s="18"/>
      <c r="AO14" s="15">
        <v>12</v>
      </c>
      <c r="AP14" s="27"/>
      <c r="AQ14" s="28"/>
      <c r="AR14" s="27"/>
      <c r="AS14" s="28"/>
      <c r="AT14" s="27"/>
      <c r="AU14" s="28"/>
      <c r="AV14" s="27"/>
      <c r="AW14" s="28"/>
      <c r="AX14" s="25">
        <f t="shared" si="4"/>
        <v>0</v>
      </c>
      <c r="AY14" s="30">
        <f t="shared" si="89"/>
        <v>0</v>
      </c>
      <c r="AZ14" s="20">
        <f t="shared" si="37"/>
        <v>673.53590000000042</v>
      </c>
      <c r="BA14" s="18"/>
      <c r="BB14" s="15">
        <v>12</v>
      </c>
      <c r="BC14" s="29" t="s">
        <v>18</v>
      </c>
      <c r="BD14" s="30"/>
      <c r="BE14" s="29" t="s">
        <v>18</v>
      </c>
      <c r="BF14" s="30"/>
      <c r="BG14" s="29">
        <v>401</v>
      </c>
      <c r="BH14" s="30">
        <f t="shared" ref="BH14:BH15" si="125">BG14*0.0085-0.06</f>
        <v>3.3485</v>
      </c>
      <c r="BI14" s="29">
        <v>-9</v>
      </c>
      <c r="BJ14" s="30">
        <f t="shared" si="120"/>
        <v>-0.11650000000000002</v>
      </c>
      <c r="BK14" s="25">
        <f t="shared" si="38"/>
        <v>392</v>
      </c>
      <c r="BL14" s="26">
        <f t="shared" si="39"/>
        <v>3.2320000000000002</v>
      </c>
      <c r="BM14" s="20">
        <f t="shared" si="40"/>
        <v>662.64070000000038</v>
      </c>
      <c r="BN14" s="18"/>
      <c r="BO14" s="15">
        <v>12</v>
      </c>
      <c r="BP14" s="29">
        <v>-109</v>
      </c>
      <c r="BQ14" s="30">
        <f t="shared" si="110"/>
        <v>-0.79210000000000003</v>
      </c>
      <c r="BR14" s="29" t="s">
        <v>18</v>
      </c>
      <c r="BS14" s="30"/>
      <c r="BT14" s="29">
        <v>861</v>
      </c>
      <c r="BU14" s="30">
        <f t="shared" si="122"/>
        <v>7.2585000000000006</v>
      </c>
      <c r="BV14" s="29" t="s">
        <v>18</v>
      </c>
      <c r="BW14" s="30"/>
      <c r="BX14" s="34">
        <f t="shared" si="11"/>
        <v>752</v>
      </c>
      <c r="BY14" s="35">
        <f t="shared" si="12"/>
        <v>6.4664000000000001</v>
      </c>
      <c r="BZ14" s="20">
        <f t="shared" si="42"/>
        <v>690.68440000000044</v>
      </c>
      <c r="CA14" s="36"/>
      <c r="CB14" s="15">
        <v>12</v>
      </c>
      <c r="CC14" s="27"/>
      <c r="CD14" s="28"/>
      <c r="CE14" s="27"/>
      <c r="CF14" s="28"/>
      <c r="CG14" s="27"/>
      <c r="CH14" s="28"/>
      <c r="CI14" s="27"/>
      <c r="CJ14" s="28"/>
      <c r="CK14" s="34">
        <f t="shared" si="15"/>
        <v>0</v>
      </c>
      <c r="CL14" s="35">
        <f t="shared" si="16"/>
        <v>0</v>
      </c>
      <c r="CM14" s="20">
        <f t="shared" si="44"/>
        <v>705.2711000000005</v>
      </c>
      <c r="CN14" s="18"/>
      <c r="CO14" s="15">
        <v>12</v>
      </c>
      <c r="CP14" s="29">
        <v>96</v>
      </c>
      <c r="CQ14" s="30">
        <f t="shared" ref="CQ14:CQ16" si="126">CP14*0.0069-0.04</f>
        <v>0.62239999999999995</v>
      </c>
      <c r="CR14" s="29">
        <v>33</v>
      </c>
      <c r="CS14" s="30">
        <f t="shared" si="111"/>
        <v>0.26039999999999996</v>
      </c>
      <c r="CT14" s="29">
        <v>-169</v>
      </c>
      <c r="CU14" s="30">
        <f t="shared" si="112"/>
        <v>-1.4965000000000002</v>
      </c>
      <c r="CV14" s="29" t="s">
        <v>18</v>
      </c>
      <c r="CW14" s="30"/>
      <c r="CX14" s="40">
        <f t="shared" si="17"/>
        <v>-40</v>
      </c>
      <c r="CY14" s="35">
        <f t="shared" si="18"/>
        <v>-0.61370000000000025</v>
      </c>
      <c r="CZ14" s="20">
        <f t="shared" si="45"/>
        <v>700.26920000000064</v>
      </c>
      <c r="DA14" s="18"/>
      <c r="DB14" s="15">
        <v>12</v>
      </c>
      <c r="DC14" s="27"/>
      <c r="DD14" s="28"/>
      <c r="DE14" s="27"/>
      <c r="DF14" s="28"/>
      <c r="DG14" s="27"/>
      <c r="DH14" s="28"/>
      <c r="DI14" s="27"/>
      <c r="DJ14" s="28"/>
      <c r="DK14" s="40">
        <f t="shared" si="47"/>
        <v>0</v>
      </c>
      <c r="DL14" s="35">
        <f t="shared" si="48"/>
        <v>0</v>
      </c>
      <c r="DM14" s="20">
        <f t="shared" si="49"/>
        <v>718.14110000000062</v>
      </c>
      <c r="DN14" s="21"/>
      <c r="DO14" s="31">
        <v>12</v>
      </c>
      <c r="DP14" s="32"/>
      <c r="DQ14" s="33"/>
      <c r="DR14" s="32"/>
      <c r="DS14" s="33"/>
      <c r="DT14" s="32"/>
      <c r="DU14" s="33"/>
      <c r="DV14" s="32"/>
      <c r="DW14" s="33"/>
      <c r="DX14" s="45"/>
      <c r="DY14" s="46"/>
      <c r="DZ14" s="20">
        <f t="shared" si="52"/>
        <v>735.95980000000043</v>
      </c>
      <c r="EA14" s="18"/>
      <c r="EB14" s="15">
        <v>12</v>
      </c>
      <c r="EC14" s="29"/>
      <c r="ED14" s="30"/>
      <c r="EE14" s="29"/>
      <c r="EF14" s="30"/>
      <c r="EG14" s="29"/>
      <c r="EH14" s="30"/>
      <c r="EI14" s="29"/>
      <c r="EJ14" s="30"/>
      <c r="EK14" s="34">
        <f t="shared" si="53"/>
        <v>0</v>
      </c>
      <c r="EL14" s="35">
        <f t="shared" si="54"/>
        <v>0</v>
      </c>
      <c r="EM14" s="20">
        <f t="shared" si="55"/>
        <v>731.97930000000042</v>
      </c>
      <c r="EN14" s="18"/>
      <c r="EO14" s="15">
        <v>12</v>
      </c>
      <c r="EP14" s="29"/>
      <c r="EQ14" s="30"/>
      <c r="ER14" s="29"/>
      <c r="ES14" s="30"/>
      <c r="ET14" s="29"/>
      <c r="EU14" s="30"/>
      <c r="EV14" s="29"/>
      <c r="EW14" s="30"/>
      <c r="EX14" s="34">
        <f t="shared" si="56"/>
        <v>0</v>
      </c>
      <c r="EY14" s="35">
        <f t="shared" si="57"/>
        <v>0</v>
      </c>
      <c r="EZ14" s="20">
        <f t="shared" si="58"/>
        <v>731.97930000000042</v>
      </c>
    </row>
    <row r="15" spans="1:160" x14ac:dyDescent="0.3">
      <c r="A15" s="114"/>
      <c r="B15" s="15">
        <v>13</v>
      </c>
      <c r="C15" s="29">
        <v>-190</v>
      </c>
      <c r="D15" s="30">
        <f t="shared" ref="D15:D19" si="127">C15*0.0069-0.04</f>
        <v>-1.351</v>
      </c>
      <c r="E15" s="29">
        <v>25</v>
      </c>
      <c r="F15" s="30">
        <f t="shared" si="22"/>
        <v>0.19</v>
      </c>
      <c r="G15" s="29" t="s">
        <v>19</v>
      </c>
      <c r="H15" s="30"/>
      <c r="I15" s="29">
        <v>-66</v>
      </c>
      <c r="J15" s="30">
        <f t="shared" ref="J15" si="128">I15*0.0085-0.04</f>
        <v>-0.60100000000000009</v>
      </c>
      <c r="K15" s="25">
        <f t="shared" si="0"/>
        <v>-231</v>
      </c>
      <c r="L15" s="30">
        <f t="shared" si="1"/>
        <v>-1.762</v>
      </c>
      <c r="M15" s="20">
        <f t="shared" si="25"/>
        <v>612.45660000000032</v>
      </c>
      <c r="N15" s="10"/>
      <c r="O15" s="15">
        <v>13</v>
      </c>
      <c r="P15" s="29" t="s">
        <v>19</v>
      </c>
      <c r="Q15" s="30"/>
      <c r="R15" s="29">
        <v>-74</v>
      </c>
      <c r="S15" s="30">
        <f t="shared" si="107"/>
        <v>-0.68120000000000003</v>
      </c>
      <c r="T15" s="29">
        <v>3</v>
      </c>
      <c r="U15" s="30">
        <f t="shared" ref="U15" si="129">T15*0.0085-0.06</f>
        <v>-3.4499999999999996E-2</v>
      </c>
      <c r="V15" s="29">
        <v>-119</v>
      </c>
      <c r="W15" s="30">
        <f t="shared" si="117"/>
        <v>-1.0515000000000001</v>
      </c>
      <c r="X15" s="25">
        <f t="shared" si="26"/>
        <v>-190</v>
      </c>
      <c r="Y15" s="30">
        <f t="shared" si="87"/>
        <v>-1.7672000000000001</v>
      </c>
      <c r="Z15" s="20">
        <f t="shared" si="28"/>
        <v>608.34770000000037</v>
      </c>
      <c r="AA15" s="18"/>
      <c r="AB15" s="43">
        <v>13</v>
      </c>
      <c r="AC15" s="29">
        <v>683</v>
      </c>
      <c r="AD15" s="30">
        <f t="shared" si="108"/>
        <v>4.6726999999999999</v>
      </c>
      <c r="AE15" s="29">
        <v>1066</v>
      </c>
      <c r="AF15" s="30">
        <f t="shared" si="103"/>
        <v>9.3508000000000013</v>
      </c>
      <c r="AG15" s="29">
        <v>1386</v>
      </c>
      <c r="AH15" s="30">
        <f t="shared" si="109"/>
        <v>11.721</v>
      </c>
      <c r="AI15" s="29" t="s">
        <v>18</v>
      </c>
      <c r="AJ15" s="30"/>
      <c r="AK15" s="25">
        <f t="shared" si="33"/>
        <v>3135</v>
      </c>
      <c r="AL15" s="30">
        <f t="shared" si="88"/>
        <v>25.744500000000002</v>
      </c>
      <c r="AM15" s="20">
        <f t="shared" si="35"/>
        <v>650.69720000000063</v>
      </c>
      <c r="AN15" s="18"/>
      <c r="AO15" s="47">
        <v>13</v>
      </c>
      <c r="AP15" s="29">
        <v>-183</v>
      </c>
      <c r="AQ15" s="30">
        <f>AP15*0.0069-0.04</f>
        <v>-1.3027</v>
      </c>
      <c r="AR15" s="29" t="s">
        <v>19</v>
      </c>
      <c r="AS15" s="30"/>
      <c r="AT15" s="29">
        <v>47</v>
      </c>
      <c r="AU15" s="30">
        <f t="shared" ref="AU15:AU16" si="130">AT15*0.0085-0.06</f>
        <v>0.33950000000000002</v>
      </c>
      <c r="AV15" s="29">
        <v>134</v>
      </c>
      <c r="AW15" s="30">
        <f t="shared" ref="AW15:AW16" si="131">AV15*0.0085-0.04</f>
        <v>1.099</v>
      </c>
      <c r="AX15" s="25">
        <f t="shared" si="4"/>
        <v>-2</v>
      </c>
      <c r="AY15" s="30">
        <f t="shared" si="89"/>
        <v>0.13580000000000003</v>
      </c>
      <c r="AZ15" s="20">
        <f t="shared" si="37"/>
        <v>673.67170000000044</v>
      </c>
      <c r="BA15" s="18"/>
      <c r="BB15" s="15">
        <v>13</v>
      </c>
      <c r="BC15" s="29">
        <v>247</v>
      </c>
      <c r="BD15" s="30">
        <f t="shared" si="118"/>
        <v>1.6642999999999999</v>
      </c>
      <c r="BE15" s="29">
        <v>283</v>
      </c>
      <c r="BF15" s="30">
        <f t="shared" ref="BF15" si="132">BE15*0.0088-0.03</f>
        <v>2.4604000000000004</v>
      </c>
      <c r="BG15" s="29">
        <v>485</v>
      </c>
      <c r="BH15" s="30">
        <f t="shared" si="125"/>
        <v>4.0625000000000009</v>
      </c>
      <c r="BI15" s="29" t="s">
        <v>18</v>
      </c>
      <c r="BJ15" s="30"/>
      <c r="BK15" s="25">
        <f>SUM(BC15,BE15,BG15,BI15)</f>
        <v>1015</v>
      </c>
      <c r="BL15" s="26">
        <f t="shared" si="39"/>
        <v>8.1872000000000007</v>
      </c>
      <c r="BM15" s="20">
        <f t="shared" si="40"/>
        <v>670.82790000000034</v>
      </c>
      <c r="BN15" s="18"/>
      <c r="BO15" s="15">
        <v>13</v>
      </c>
      <c r="BP15" s="27"/>
      <c r="BQ15" s="28"/>
      <c r="BR15" s="27"/>
      <c r="BS15" s="28"/>
      <c r="BT15" s="27"/>
      <c r="BU15" s="28"/>
      <c r="BV15" s="27"/>
      <c r="BW15" s="28"/>
      <c r="BX15" s="34">
        <f t="shared" si="11"/>
        <v>0</v>
      </c>
      <c r="BY15" s="35">
        <f t="shared" si="12"/>
        <v>0</v>
      </c>
      <c r="BZ15" s="20">
        <f t="shared" si="42"/>
        <v>690.68440000000044</v>
      </c>
      <c r="CA15" s="36"/>
      <c r="CB15" s="15">
        <v>13</v>
      </c>
      <c r="CC15" s="29" t="s">
        <v>18</v>
      </c>
      <c r="CD15" s="30"/>
      <c r="CE15" s="29">
        <v>-19</v>
      </c>
      <c r="CF15" s="30">
        <f t="shared" ref="CF15:CF16" si="133">CE15*0.0088-0.03</f>
        <v>-0.19720000000000001</v>
      </c>
      <c r="CG15" s="29">
        <v>-77</v>
      </c>
      <c r="CH15" s="30">
        <f t="shared" ref="CH15:CH18" si="134">CG15*0.0085-0.06</f>
        <v>-0.71450000000000014</v>
      </c>
      <c r="CI15" s="29">
        <v>-53</v>
      </c>
      <c r="CJ15" s="30">
        <f t="shared" ref="CJ15:CJ19" si="135">CI15*0.0085-0.04</f>
        <v>-0.49049999999999999</v>
      </c>
      <c r="CK15" s="34">
        <f t="shared" si="15"/>
        <v>-149</v>
      </c>
      <c r="CL15" s="35">
        <f t="shared" si="16"/>
        <v>-1.4022000000000001</v>
      </c>
      <c r="CM15" s="20">
        <f t="shared" si="44"/>
        <v>703.86890000000051</v>
      </c>
      <c r="CN15" s="18"/>
      <c r="CO15" s="15">
        <v>13</v>
      </c>
      <c r="CP15" s="29">
        <v>-87</v>
      </c>
      <c r="CQ15" s="30">
        <f t="shared" si="126"/>
        <v>-0.64029999999999998</v>
      </c>
      <c r="CR15" s="29" t="s">
        <v>19</v>
      </c>
      <c r="CS15" s="30"/>
      <c r="CT15" s="29">
        <v>-116</v>
      </c>
      <c r="CU15" s="30">
        <f t="shared" si="112"/>
        <v>-1.046</v>
      </c>
      <c r="CV15" s="29" t="s">
        <v>18</v>
      </c>
      <c r="CW15" s="30"/>
      <c r="CX15" s="40">
        <f t="shared" si="17"/>
        <v>-203</v>
      </c>
      <c r="CY15" s="35">
        <f t="shared" si="18"/>
        <v>-1.6863000000000001</v>
      </c>
      <c r="CZ15" s="20">
        <f t="shared" si="45"/>
        <v>698.58290000000068</v>
      </c>
      <c r="DA15" s="18"/>
      <c r="DB15" s="15">
        <v>13</v>
      </c>
      <c r="DC15" s="27"/>
      <c r="DD15" s="28"/>
      <c r="DE15" s="27"/>
      <c r="DF15" s="28"/>
      <c r="DG15" s="27"/>
      <c r="DH15" s="28"/>
      <c r="DI15" s="27"/>
      <c r="DJ15" s="28"/>
      <c r="DK15" s="40">
        <f t="shared" si="47"/>
        <v>0</v>
      </c>
      <c r="DL15" s="35">
        <f t="shared" si="48"/>
        <v>0</v>
      </c>
      <c r="DM15" s="20">
        <f t="shared" si="49"/>
        <v>718.14110000000062</v>
      </c>
      <c r="DN15" s="21"/>
      <c r="DO15" s="15">
        <v>13</v>
      </c>
      <c r="DP15" s="29">
        <v>6</v>
      </c>
      <c r="DQ15" s="30">
        <f>DP15*0.0064-0.04</f>
        <v>-1.5999999999999973E-3</v>
      </c>
      <c r="DR15" s="29">
        <v>76</v>
      </c>
      <c r="DS15" s="30">
        <f t="shared" ref="DS15" si="136">DR15*0.0088-0.03</f>
        <v>0.63880000000000003</v>
      </c>
      <c r="DT15" s="29" t="s">
        <v>18</v>
      </c>
      <c r="DU15" s="30"/>
      <c r="DV15" s="29">
        <v>-63</v>
      </c>
      <c r="DW15" s="30">
        <f t="shared" ref="DW15:DW18" si="137">DV15*0.0085-0.04</f>
        <v>-0.57550000000000012</v>
      </c>
      <c r="DX15" s="40">
        <f t="shared" si="50"/>
        <v>19</v>
      </c>
      <c r="DY15" s="35">
        <f t="shared" si="51"/>
        <v>6.1699999999999866E-2</v>
      </c>
      <c r="DZ15" s="20">
        <f t="shared" si="52"/>
        <v>736.0215000000004</v>
      </c>
      <c r="EA15" s="18"/>
      <c r="EB15" s="15">
        <v>13</v>
      </c>
      <c r="EC15" s="29"/>
      <c r="ED15" s="30"/>
      <c r="EE15" s="29"/>
      <c r="EF15" s="30"/>
      <c r="EG15" s="29"/>
      <c r="EH15" s="30"/>
      <c r="EI15" s="29"/>
      <c r="EJ15" s="30"/>
      <c r="EK15" s="34">
        <f t="shared" si="53"/>
        <v>0</v>
      </c>
      <c r="EL15" s="35">
        <f t="shared" si="54"/>
        <v>0</v>
      </c>
      <c r="EM15" s="20">
        <f t="shared" si="55"/>
        <v>731.97930000000042</v>
      </c>
      <c r="EN15" s="18"/>
      <c r="EO15" s="15">
        <v>13</v>
      </c>
      <c r="EP15" s="29"/>
      <c r="EQ15" s="30"/>
      <c r="ER15" s="29"/>
      <c r="ES15" s="30"/>
      <c r="ET15" s="29"/>
      <c r="EU15" s="30"/>
      <c r="EV15" s="29"/>
      <c r="EW15" s="30"/>
      <c r="EX15" s="34">
        <f t="shared" si="56"/>
        <v>0</v>
      </c>
      <c r="EY15" s="35">
        <f t="shared" si="57"/>
        <v>0</v>
      </c>
      <c r="EZ15" s="20">
        <f t="shared" si="58"/>
        <v>731.97930000000042</v>
      </c>
    </row>
    <row r="16" spans="1:160" x14ac:dyDescent="0.3">
      <c r="A16" s="114"/>
      <c r="B16" s="15">
        <v>14</v>
      </c>
      <c r="C16" s="29">
        <v>48</v>
      </c>
      <c r="D16" s="30">
        <f t="shared" si="127"/>
        <v>0.29120000000000001</v>
      </c>
      <c r="E16" s="29">
        <v>-68</v>
      </c>
      <c r="F16" s="30">
        <f t="shared" si="22"/>
        <v>-0.62840000000000007</v>
      </c>
      <c r="G16" s="29">
        <v>18</v>
      </c>
      <c r="H16" s="30">
        <f t="shared" ref="H16:H18" si="138">G16*0.0085-0.06</f>
        <v>9.3000000000000027E-2</v>
      </c>
      <c r="I16" s="29" t="s">
        <v>18</v>
      </c>
      <c r="J16" s="30"/>
      <c r="K16" s="25">
        <f t="shared" si="0"/>
        <v>-2</v>
      </c>
      <c r="L16" s="30">
        <f t="shared" si="1"/>
        <v>-0.24420000000000003</v>
      </c>
      <c r="M16" s="20">
        <f t="shared" si="25"/>
        <v>612.21240000000034</v>
      </c>
      <c r="N16" s="10"/>
      <c r="O16" s="15">
        <v>14</v>
      </c>
      <c r="P16" s="29">
        <v>-77</v>
      </c>
      <c r="Q16" s="30">
        <f t="shared" ref="Q16" si="139">P16*0.0069-0.04</f>
        <v>-0.57130000000000003</v>
      </c>
      <c r="R16" s="29" t="s">
        <v>19</v>
      </c>
      <c r="S16" s="30"/>
      <c r="T16" s="29" t="s">
        <v>18</v>
      </c>
      <c r="U16" s="30"/>
      <c r="V16" s="29">
        <v>-28</v>
      </c>
      <c r="W16" s="30">
        <f t="shared" si="117"/>
        <v>-0.27800000000000002</v>
      </c>
      <c r="X16" s="25">
        <f t="shared" si="26"/>
        <v>-105</v>
      </c>
      <c r="Y16" s="30">
        <f t="shared" si="87"/>
        <v>-0.84930000000000005</v>
      </c>
      <c r="Z16" s="20">
        <f t="shared" si="28"/>
        <v>607.4984000000004</v>
      </c>
      <c r="AA16" s="18"/>
      <c r="AB16" s="43">
        <v>14</v>
      </c>
      <c r="AC16" s="27"/>
      <c r="AD16" s="28"/>
      <c r="AE16" s="27"/>
      <c r="AF16" s="28"/>
      <c r="AG16" s="27"/>
      <c r="AH16" s="28"/>
      <c r="AI16" s="27"/>
      <c r="AJ16" s="28"/>
      <c r="AK16" s="25">
        <f t="shared" si="33"/>
        <v>0</v>
      </c>
      <c r="AL16" s="30">
        <f t="shared" si="88"/>
        <v>0</v>
      </c>
      <c r="AM16" s="20">
        <f t="shared" si="35"/>
        <v>650.69720000000063</v>
      </c>
      <c r="AN16" s="18"/>
      <c r="AO16" s="47">
        <v>14</v>
      </c>
      <c r="AP16" s="29" t="s">
        <v>18</v>
      </c>
      <c r="AQ16" s="30"/>
      <c r="AR16" s="29">
        <v>155</v>
      </c>
      <c r="AS16" s="30">
        <f t="shared" ref="AS16:AS17" si="140">AR16*0.0088-0.03</f>
        <v>1.3340000000000001</v>
      </c>
      <c r="AT16" s="29">
        <v>-114</v>
      </c>
      <c r="AU16" s="30">
        <f t="shared" si="130"/>
        <v>-1.0290000000000001</v>
      </c>
      <c r="AV16" s="29">
        <v>78</v>
      </c>
      <c r="AW16" s="30">
        <f t="shared" si="131"/>
        <v>0.623</v>
      </c>
      <c r="AX16" s="25">
        <f t="shared" si="4"/>
        <v>119</v>
      </c>
      <c r="AY16" s="30">
        <f t="shared" si="89"/>
        <v>0.92799999999999994</v>
      </c>
      <c r="AZ16" s="20">
        <f t="shared" si="37"/>
        <v>674.59970000000044</v>
      </c>
      <c r="BA16" s="18"/>
      <c r="BB16" s="15">
        <v>14</v>
      </c>
      <c r="BC16" s="29">
        <v>-238</v>
      </c>
      <c r="BD16" s="30">
        <f t="shared" si="118"/>
        <v>-1.6821999999999999</v>
      </c>
      <c r="BE16" s="29" t="s">
        <v>18</v>
      </c>
      <c r="BF16" s="30"/>
      <c r="BG16" s="29" t="s">
        <v>18</v>
      </c>
      <c r="BH16" s="30"/>
      <c r="BI16" s="29">
        <v>408</v>
      </c>
      <c r="BJ16" s="30">
        <f t="shared" ref="BJ16:BJ17" si="141">BI16*0.0085-0.04</f>
        <v>3.4280000000000004</v>
      </c>
      <c r="BK16" s="25">
        <f>SUM(BC16,BE16,BG16,BI16)</f>
        <v>170</v>
      </c>
      <c r="BL16" s="26">
        <f t="shared" si="39"/>
        <v>1.7458000000000005</v>
      </c>
      <c r="BM16" s="20">
        <f t="shared" si="40"/>
        <v>672.57370000000037</v>
      </c>
      <c r="BN16" s="18"/>
      <c r="BO16" s="15">
        <v>14</v>
      </c>
      <c r="BP16" s="27"/>
      <c r="BQ16" s="28"/>
      <c r="BR16" s="27"/>
      <c r="BS16" s="28"/>
      <c r="BT16" s="27"/>
      <c r="BU16" s="28"/>
      <c r="BV16" s="27"/>
      <c r="BW16" s="28"/>
      <c r="BX16" s="34">
        <f t="shared" si="11"/>
        <v>0</v>
      </c>
      <c r="BY16" s="35">
        <f t="shared" si="12"/>
        <v>0</v>
      </c>
      <c r="BZ16" s="20">
        <f t="shared" si="42"/>
        <v>690.68440000000044</v>
      </c>
      <c r="CA16" s="36"/>
      <c r="CB16" s="15">
        <v>14</v>
      </c>
      <c r="CC16" s="29">
        <v>-202</v>
      </c>
      <c r="CD16" s="30">
        <f t="shared" ref="CD16:CD17" si="142">CC16*0.0069-0.04</f>
        <v>-1.4338</v>
      </c>
      <c r="CE16" s="29">
        <v>1</v>
      </c>
      <c r="CF16" s="30">
        <f t="shared" si="133"/>
        <v>-2.1199999999999997E-2</v>
      </c>
      <c r="CG16" s="29">
        <v>126</v>
      </c>
      <c r="CH16" s="30">
        <f t="shared" si="134"/>
        <v>1.0110000000000001</v>
      </c>
      <c r="CI16" s="29">
        <v>65</v>
      </c>
      <c r="CJ16" s="30">
        <f t="shared" si="135"/>
        <v>0.51249999999999996</v>
      </c>
      <c r="CK16" s="34">
        <f t="shared" si="15"/>
        <v>-10</v>
      </c>
      <c r="CL16" s="35">
        <f t="shared" si="16"/>
        <v>6.8500000000000005E-2</v>
      </c>
      <c r="CM16" s="20">
        <f t="shared" si="44"/>
        <v>703.93740000000048</v>
      </c>
      <c r="CN16" s="18"/>
      <c r="CO16" s="15">
        <v>14</v>
      </c>
      <c r="CP16" s="29">
        <v>-100</v>
      </c>
      <c r="CQ16" s="30">
        <f t="shared" si="126"/>
        <v>-0.73</v>
      </c>
      <c r="CR16" s="29">
        <v>-69</v>
      </c>
      <c r="CS16" s="30">
        <f t="shared" ref="CS16" si="143">CR16*0.0088-0.03</f>
        <v>-0.6372000000000001</v>
      </c>
      <c r="CT16" s="29" t="s">
        <v>18</v>
      </c>
      <c r="CU16" s="30"/>
      <c r="CV16" s="29">
        <v>-77</v>
      </c>
      <c r="CW16" s="30">
        <f t="shared" ref="CW16" si="144">CV16*0.0085-0.04</f>
        <v>-0.69450000000000012</v>
      </c>
      <c r="CX16" s="40">
        <f t="shared" si="17"/>
        <v>-246</v>
      </c>
      <c r="CY16" s="35">
        <f t="shared" si="18"/>
        <v>-2.0617000000000001</v>
      </c>
      <c r="CZ16" s="20">
        <f t="shared" si="45"/>
        <v>696.5212000000007</v>
      </c>
      <c r="DA16" s="18"/>
      <c r="DB16" s="15">
        <v>14</v>
      </c>
      <c r="DC16" s="29" t="s">
        <v>18</v>
      </c>
      <c r="DD16" s="30"/>
      <c r="DE16" s="29">
        <v>-120</v>
      </c>
      <c r="DF16" s="30">
        <f t="shared" ref="DF16" si="145">DE16*0.0088-0.03</f>
        <v>-1.0860000000000001</v>
      </c>
      <c r="DG16" s="29" t="s">
        <v>18</v>
      </c>
      <c r="DH16" s="30"/>
      <c r="DI16" s="29" t="s">
        <v>18</v>
      </c>
      <c r="DJ16" s="30"/>
      <c r="DK16" s="40">
        <f t="shared" si="47"/>
        <v>-120</v>
      </c>
      <c r="DL16" s="35">
        <f t="shared" si="48"/>
        <v>-1.0860000000000001</v>
      </c>
      <c r="DM16" s="20">
        <f t="shared" si="49"/>
        <v>717.05510000000061</v>
      </c>
      <c r="DN16" s="21"/>
      <c r="DO16" s="15">
        <v>14</v>
      </c>
      <c r="DP16" s="29">
        <v>6</v>
      </c>
      <c r="DQ16" s="30">
        <f>DP16*0.0064-0.04</f>
        <v>-1.5999999999999973E-3</v>
      </c>
      <c r="DR16" s="29" t="s">
        <v>18</v>
      </c>
      <c r="DS16" s="30"/>
      <c r="DT16" s="29">
        <v>-104</v>
      </c>
      <c r="DU16" s="30">
        <f t="shared" ref="DU16:DU17" si="146">DT16*0.0085-0.06</f>
        <v>-0.94400000000000017</v>
      </c>
      <c r="DV16" s="29">
        <v>55</v>
      </c>
      <c r="DW16" s="30">
        <f t="shared" si="137"/>
        <v>0.42750000000000005</v>
      </c>
      <c r="DX16" s="40">
        <f t="shared" si="50"/>
        <v>-43</v>
      </c>
      <c r="DY16" s="35">
        <f t="shared" si="51"/>
        <v>-0.51810000000000023</v>
      </c>
      <c r="DZ16" s="20">
        <f t="shared" si="52"/>
        <v>735.5034000000004</v>
      </c>
      <c r="EA16" s="18"/>
      <c r="EB16" s="15">
        <v>14</v>
      </c>
      <c r="EC16" s="29"/>
      <c r="ED16" s="30"/>
      <c r="EE16" s="29"/>
      <c r="EF16" s="30"/>
      <c r="EG16" s="29"/>
      <c r="EH16" s="30"/>
      <c r="EI16" s="29"/>
      <c r="EJ16" s="30"/>
      <c r="EK16" s="34">
        <f t="shared" si="53"/>
        <v>0</v>
      </c>
      <c r="EL16" s="35">
        <f t="shared" si="54"/>
        <v>0</v>
      </c>
      <c r="EM16" s="20">
        <f t="shared" si="55"/>
        <v>731.97930000000042</v>
      </c>
      <c r="EN16" s="18"/>
      <c r="EO16" s="15">
        <v>14</v>
      </c>
      <c r="EP16" s="29"/>
      <c r="EQ16" s="30"/>
      <c r="ER16" s="29"/>
      <c r="ES16" s="30"/>
      <c r="ET16" s="29"/>
      <c r="EU16" s="30"/>
      <c r="EV16" s="29"/>
      <c r="EW16" s="30"/>
      <c r="EX16" s="34">
        <f t="shared" si="56"/>
        <v>0</v>
      </c>
      <c r="EY16" s="35">
        <f t="shared" si="57"/>
        <v>0</v>
      </c>
      <c r="EZ16" s="20">
        <f t="shared" si="58"/>
        <v>731.97930000000042</v>
      </c>
    </row>
    <row r="17" spans="1:156" x14ac:dyDescent="0.3">
      <c r="A17" s="114"/>
      <c r="B17" s="15">
        <v>15</v>
      </c>
      <c r="C17" s="29">
        <v>-40</v>
      </c>
      <c r="D17" s="30">
        <f t="shared" si="127"/>
        <v>-0.316</v>
      </c>
      <c r="E17" s="29">
        <v>110</v>
      </c>
      <c r="F17" s="30">
        <f t="shared" si="22"/>
        <v>0.93800000000000006</v>
      </c>
      <c r="G17" s="29">
        <v>-56</v>
      </c>
      <c r="H17" s="30">
        <f t="shared" si="138"/>
        <v>-0.53600000000000003</v>
      </c>
      <c r="I17" s="29">
        <v>-26</v>
      </c>
      <c r="J17" s="30">
        <f t="shared" ref="J17:J19" si="147">I17*0.0085-0.04</f>
        <v>-0.26100000000000001</v>
      </c>
      <c r="K17" s="25">
        <f t="shared" si="0"/>
        <v>-12</v>
      </c>
      <c r="L17" s="30">
        <f t="shared" si="1"/>
        <v>-0.17499999999999993</v>
      </c>
      <c r="M17" s="20">
        <f t="shared" si="25"/>
        <v>612.03740000000039</v>
      </c>
      <c r="N17" s="10"/>
      <c r="O17" s="15">
        <v>15</v>
      </c>
      <c r="P17" s="27"/>
      <c r="Q17" s="28"/>
      <c r="R17" s="27"/>
      <c r="S17" s="28"/>
      <c r="T17" s="27"/>
      <c r="U17" s="28"/>
      <c r="V17" s="27"/>
      <c r="W17" s="28"/>
      <c r="X17" s="25">
        <f t="shared" si="26"/>
        <v>0</v>
      </c>
      <c r="Y17" s="30">
        <f t="shared" si="87"/>
        <v>0</v>
      </c>
      <c r="Z17" s="20">
        <f t="shared" si="28"/>
        <v>607.4984000000004</v>
      </c>
      <c r="AA17" s="18"/>
      <c r="AB17" s="43">
        <v>15</v>
      </c>
      <c r="AC17" s="27"/>
      <c r="AD17" s="28"/>
      <c r="AE17" s="27"/>
      <c r="AF17" s="28"/>
      <c r="AG17" s="27"/>
      <c r="AH17" s="28"/>
      <c r="AI17" s="27"/>
      <c r="AJ17" s="28"/>
      <c r="AK17" s="25">
        <f t="shared" si="33"/>
        <v>0</v>
      </c>
      <c r="AL17" s="30">
        <f t="shared" si="88"/>
        <v>0</v>
      </c>
      <c r="AM17" s="20">
        <f t="shared" si="35"/>
        <v>650.69720000000063</v>
      </c>
      <c r="AN17" s="18"/>
      <c r="AO17" s="47">
        <v>15</v>
      </c>
      <c r="AP17" s="29">
        <v>-300</v>
      </c>
      <c r="AQ17" s="30">
        <f>AP17*0.0069-0.04</f>
        <v>-2.11</v>
      </c>
      <c r="AR17" s="29">
        <v>-127</v>
      </c>
      <c r="AS17" s="30">
        <f t="shared" si="140"/>
        <v>-1.1476000000000002</v>
      </c>
      <c r="AT17" s="29" t="s">
        <v>19</v>
      </c>
      <c r="AU17" s="30"/>
      <c r="AV17" s="29" t="s">
        <v>18</v>
      </c>
      <c r="AW17" s="30"/>
      <c r="AX17" s="25">
        <f t="shared" si="4"/>
        <v>-427</v>
      </c>
      <c r="AY17" s="30">
        <f t="shared" si="89"/>
        <v>-3.2576000000000001</v>
      </c>
      <c r="AZ17" s="20">
        <f t="shared" si="37"/>
        <v>671.34210000000041</v>
      </c>
      <c r="BA17" s="18"/>
      <c r="BB17" s="15">
        <v>15</v>
      </c>
      <c r="BC17" s="29" t="s">
        <v>18</v>
      </c>
      <c r="BD17" s="30"/>
      <c r="BE17" s="29">
        <v>94</v>
      </c>
      <c r="BF17" s="30">
        <f t="shared" ref="BF17" si="148">BE17*0.0088-0.03</f>
        <v>0.79720000000000002</v>
      </c>
      <c r="BG17" s="29">
        <v>252</v>
      </c>
      <c r="BH17" s="30">
        <f t="shared" ref="BH17" si="149">BG17*0.0085-0.06</f>
        <v>2.0820000000000003</v>
      </c>
      <c r="BI17" s="29">
        <v>78</v>
      </c>
      <c r="BJ17" s="30">
        <f t="shared" si="141"/>
        <v>0.623</v>
      </c>
      <c r="BK17" s="25">
        <f t="shared" ref="BK17:BK33" si="150">SUM(BC17,BE17,BG17,BI17)</f>
        <v>424</v>
      </c>
      <c r="BL17" s="26">
        <f t="shared" si="39"/>
        <v>3.5022000000000002</v>
      </c>
      <c r="BM17" s="20">
        <f t="shared" si="40"/>
        <v>676.07590000000039</v>
      </c>
      <c r="BN17" s="18"/>
      <c r="BO17" s="15">
        <v>15</v>
      </c>
      <c r="BP17" s="29">
        <v>-59</v>
      </c>
      <c r="BQ17" s="30">
        <f t="shared" ref="BQ17:BQ21" si="151">BP17*0.0069-0.04</f>
        <v>-0.4471</v>
      </c>
      <c r="BR17" s="29">
        <v>68</v>
      </c>
      <c r="BS17" s="30">
        <f t="shared" ref="BS17:BS18" si="152">BR17*0.0088-0.03</f>
        <v>0.56840000000000002</v>
      </c>
      <c r="BT17" s="29">
        <v>-161</v>
      </c>
      <c r="BU17" s="30">
        <f t="shared" ref="BU17:BU21" si="153">BT17*0.0085-0.06</f>
        <v>-1.4285000000000001</v>
      </c>
      <c r="BV17" s="29">
        <v>-112</v>
      </c>
      <c r="BW17" s="30">
        <f t="shared" ref="BW17:BW21" si="154">BV17*0.0085-0.04</f>
        <v>-0.9920000000000001</v>
      </c>
      <c r="BX17" s="34">
        <f t="shared" si="11"/>
        <v>-264</v>
      </c>
      <c r="BY17" s="35">
        <f t="shared" si="12"/>
        <v>-2.2992000000000004</v>
      </c>
      <c r="BZ17" s="20">
        <f t="shared" si="42"/>
        <v>688.3852000000004</v>
      </c>
      <c r="CA17" s="36"/>
      <c r="CB17" s="15">
        <v>15</v>
      </c>
      <c r="CC17" s="29">
        <v>418</v>
      </c>
      <c r="CD17" s="30">
        <f t="shared" si="142"/>
        <v>2.8441999999999998</v>
      </c>
      <c r="CE17" s="29" t="s">
        <v>18</v>
      </c>
      <c r="CF17" s="30"/>
      <c r="CG17" s="29">
        <v>-81</v>
      </c>
      <c r="CH17" s="30">
        <f t="shared" si="134"/>
        <v>-0.74849999999999994</v>
      </c>
      <c r="CI17" s="29">
        <v>-85</v>
      </c>
      <c r="CJ17" s="30">
        <f t="shared" si="135"/>
        <v>-0.76250000000000007</v>
      </c>
      <c r="CK17" s="34">
        <f t="shared" si="15"/>
        <v>252</v>
      </c>
      <c r="CL17" s="35">
        <f t="shared" si="16"/>
        <v>1.3331999999999997</v>
      </c>
      <c r="CM17" s="20">
        <f t="shared" si="44"/>
        <v>705.27060000000051</v>
      </c>
      <c r="CN17" s="18"/>
      <c r="CO17" s="15">
        <v>15</v>
      </c>
      <c r="CP17" s="27"/>
      <c r="CQ17" s="28"/>
      <c r="CR17" s="27"/>
      <c r="CS17" s="28"/>
      <c r="CT17" s="27"/>
      <c r="CU17" s="28"/>
      <c r="CV17" s="27"/>
      <c r="CW17" s="28"/>
      <c r="CX17" s="37">
        <f t="shared" si="17"/>
        <v>0</v>
      </c>
      <c r="CY17" s="38">
        <f t="shared" si="18"/>
        <v>0</v>
      </c>
      <c r="CZ17" s="20">
        <f t="shared" si="45"/>
        <v>696.5212000000007</v>
      </c>
      <c r="DA17" s="39"/>
      <c r="DB17" s="15">
        <v>15</v>
      </c>
      <c r="DC17" s="29">
        <v>133</v>
      </c>
      <c r="DD17" s="30">
        <f>DC17*0.0064-0.04</f>
        <v>0.81120000000000003</v>
      </c>
      <c r="DE17" s="29" t="s">
        <v>18</v>
      </c>
      <c r="DF17" s="30"/>
      <c r="DG17" s="29" t="s">
        <v>18</v>
      </c>
      <c r="DH17" s="30"/>
      <c r="DI17" s="29" t="s">
        <v>18</v>
      </c>
      <c r="DJ17" s="30"/>
      <c r="DK17" s="40">
        <f t="shared" si="47"/>
        <v>133</v>
      </c>
      <c r="DL17" s="35">
        <f t="shared" si="48"/>
        <v>0.81120000000000003</v>
      </c>
      <c r="DM17" s="20">
        <f t="shared" si="49"/>
        <v>717.86630000000059</v>
      </c>
      <c r="DN17" s="21"/>
      <c r="DO17" s="15">
        <v>15</v>
      </c>
      <c r="DP17" s="29">
        <v>6</v>
      </c>
      <c r="DQ17" s="30">
        <f>DP17*0.0064-0.04</f>
        <v>-1.5999999999999973E-3</v>
      </c>
      <c r="DR17" s="29" t="s">
        <v>18</v>
      </c>
      <c r="DS17" s="30"/>
      <c r="DT17" s="29">
        <v>-300</v>
      </c>
      <c r="DU17" s="30">
        <f t="shared" si="146"/>
        <v>-2.6100000000000003</v>
      </c>
      <c r="DV17" s="29">
        <v>-50</v>
      </c>
      <c r="DW17" s="30">
        <f t="shared" si="137"/>
        <v>-0.46500000000000002</v>
      </c>
      <c r="DX17" s="40">
        <f t="shared" si="50"/>
        <v>-344</v>
      </c>
      <c r="DY17" s="35">
        <f t="shared" si="51"/>
        <v>-3.0766</v>
      </c>
      <c r="DZ17" s="20">
        <f t="shared" si="52"/>
        <v>732.42680000000041</v>
      </c>
      <c r="EA17" s="18"/>
      <c r="EB17" s="15">
        <v>15</v>
      </c>
      <c r="EC17" s="29"/>
      <c r="ED17" s="30"/>
      <c r="EE17" s="29"/>
      <c r="EF17" s="30"/>
      <c r="EG17" s="29"/>
      <c r="EH17" s="30"/>
      <c r="EI17" s="29"/>
      <c r="EJ17" s="30"/>
      <c r="EK17" s="34">
        <f t="shared" si="53"/>
        <v>0</v>
      </c>
      <c r="EL17" s="35">
        <f t="shared" si="54"/>
        <v>0</v>
      </c>
      <c r="EM17" s="20">
        <f t="shared" si="55"/>
        <v>731.97930000000042</v>
      </c>
      <c r="EN17" s="18"/>
      <c r="EO17" s="15">
        <v>15</v>
      </c>
      <c r="EP17" s="29"/>
      <c r="EQ17" s="30"/>
      <c r="ER17" s="29"/>
      <c r="ES17" s="30"/>
      <c r="ET17" s="29"/>
      <c r="EU17" s="30"/>
      <c r="EV17" s="29"/>
      <c r="EW17" s="30"/>
      <c r="EX17" s="34">
        <f t="shared" si="56"/>
        <v>0</v>
      </c>
      <c r="EY17" s="35">
        <f t="shared" si="57"/>
        <v>0</v>
      </c>
      <c r="EZ17" s="20">
        <f t="shared" si="58"/>
        <v>731.97930000000042</v>
      </c>
    </row>
    <row r="18" spans="1:156" x14ac:dyDescent="0.3">
      <c r="A18" s="114"/>
      <c r="B18" s="15">
        <v>16</v>
      </c>
      <c r="C18" s="29">
        <v>-53</v>
      </c>
      <c r="D18" s="30">
        <f t="shared" si="127"/>
        <v>-0.40569999999999995</v>
      </c>
      <c r="E18" s="29">
        <v>113</v>
      </c>
      <c r="F18" s="30">
        <f t="shared" si="22"/>
        <v>0.96440000000000003</v>
      </c>
      <c r="G18" s="29">
        <v>-58</v>
      </c>
      <c r="H18" s="30">
        <f t="shared" si="138"/>
        <v>-0.55300000000000005</v>
      </c>
      <c r="I18" s="29">
        <v>-72</v>
      </c>
      <c r="J18" s="30">
        <f t="shared" si="147"/>
        <v>-0.65200000000000014</v>
      </c>
      <c r="K18" s="25">
        <f t="shared" si="0"/>
        <v>-70</v>
      </c>
      <c r="L18" s="30">
        <f t="shared" si="1"/>
        <v>-0.6463000000000001</v>
      </c>
      <c r="M18" s="20">
        <f t="shared" si="25"/>
        <v>611.39110000000039</v>
      </c>
      <c r="N18" s="10"/>
      <c r="O18" s="15">
        <v>16</v>
      </c>
      <c r="P18" s="27"/>
      <c r="Q18" s="28"/>
      <c r="R18" s="27"/>
      <c r="S18" s="28"/>
      <c r="T18" s="27"/>
      <c r="U18" s="28"/>
      <c r="V18" s="27"/>
      <c r="W18" s="28"/>
      <c r="X18" s="25">
        <f t="shared" si="26"/>
        <v>0</v>
      </c>
      <c r="Y18" s="30">
        <f t="shared" si="87"/>
        <v>0</v>
      </c>
      <c r="Z18" s="20">
        <f t="shared" si="28"/>
        <v>607.4984000000004</v>
      </c>
      <c r="AA18" s="18"/>
      <c r="AB18" s="43">
        <v>16</v>
      </c>
      <c r="AC18" s="29">
        <v>-300</v>
      </c>
      <c r="AD18" s="30">
        <f t="shared" ref="AD18:AD21" si="155">AC18*0.0069-0.04</f>
        <v>-2.11</v>
      </c>
      <c r="AE18" s="29">
        <v>-300</v>
      </c>
      <c r="AF18" s="30">
        <f t="shared" ref="AF18:AF22" si="156">AE18*0.0088-0.03</f>
        <v>-2.67</v>
      </c>
      <c r="AG18" s="29">
        <v>-300</v>
      </c>
      <c r="AH18" s="30">
        <f t="shared" ref="AH18:AH22" si="157">AG18*0.0085-0.06</f>
        <v>-2.6100000000000003</v>
      </c>
      <c r="AI18" s="29">
        <v>-300</v>
      </c>
      <c r="AJ18" s="30">
        <f t="shared" ref="AJ18:AJ22" si="158">AI18*0.0085-0.04</f>
        <v>-2.5900000000000003</v>
      </c>
      <c r="AK18" s="25">
        <f t="shared" si="33"/>
        <v>-1200</v>
      </c>
      <c r="AL18" s="30">
        <f t="shared" si="88"/>
        <v>-9.98</v>
      </c>
      <c r="AM18" s="20">
        <f t="shared" si="35"/>
        <v>640.71720000000062</v>
      </c>
      <c r="AN18" s="18"/>
      <c r="AO18" s="47">
        <v>16</v>
      </c>
      <c r="AP18" s="29">
        <v>121</v>
      </c>
      <c r="AQ18" s="30">
        <f>AP18*0.0069-0.04</f>
        <v>0.79489999999999994</v>
      </c>
      <c r="AR18" s="29" t="s">
        <v>19</v>
      </c>
      <c r="AS18" s="30"/>
      <c r="AT18" s="29">
        <v>261</v>
      </c>
      <c r="AU18" s="30">
        <f t="shared" ref="AU18:AU19" si="159">AT18*0.0085-0.06</f>
        <v>2.1585000000000001</v>
      </c>
      <c r="AV18" s="29">
        <v>-77</v>
      </c>
      <c r="AW18" s="30">
        <f t="shared" ref="AW18" si="160">AV18*0.0085-0.04</f>
        <v>-0.69450000000000012</v>
      </c>
      <c r="AX18" s="25">
        <f t="shared" si="4"/>
        <v>305</v>
      </c>
      <c r="AY18" s="30">
        <f t="shared" si="89"/>
        <v>2.2589000000000001</v>
      </c>
      <c r="AZ18" s="20">
        <f t="shared" si="37"/>
        <v>673.60100000000045</v>
      </c>
      <c r="BA18" s="18"/>
      <c r="BB18" s="15">
        <v>16</v>
      </c>
      <c r="BC18" s="27"/>
      <c r="BD18" s="28"/>
      <c r="BE18" s="27"/>
      <c r="BF18" s="28"/>
      <c r="BG18" s="27"/>
      <c r="BH18" s="28"/>
      <c r="BI18" s="27"/>
      <c r="BJ18" s="28"/>
      <c r="BK18" s="25">
        <f t="shared" si="150"/>
        <v>0</v>
      </c>
      <c r="BL18" s="26">
        <f t="shared" si="39"/>
        <v>0</v>
      </c>
      <c r="BM18" s="20">
        <f t="shared" si="40"/>
        <v>676.07590000000039</v>
      </c>
      <c r="BN18" s="18"/>
      <c r="BO18" s="15">
        <v>16</v>
      </c>
      <c r="BP18" s="29">
        <v>-300</v>
      </c>
      <c r="BQ18" s="30">
        <f t="shared" si="151"/>
        <v>-2.11</v>
      </c>
      <c r="BR18" s="29">
        <v>105</v>
      </c>
      <c r="BS18" s="30">
        <f t="shared" si="152"/>
        <v>0.89400000000000002</v>
      </c>
      <c r="BT18" s="29">
        <v>158</v>
      </c>
      <c r="BU18" s="30">
        <f t="shared" si="153"/>
        <v>1.2830000000000001</v>
      </c>
      <c r="BV18" s="29">
        <v>-49</v>
      </c>
      <c r="BW18" s="30">
        <f t="shared" si="154"/>
        <v>-0.45650000000000002</v>
      </c>
      <c r="BX18" s="34">
        <f t="shared" si="11"/>
        <v>-86</v>
      </c>
      <c r="BY18" s="35">
        <f t="shared" si="12"/>
        <v>-0.38949999999999962</v>
      </c>
      <c r="BZ18" s="20">
        <f t="shared" si="42"/>
        <v>687.9957000000004</v>
      </c>
      <c r="CA18" s="36"/>
      <c r="CB18" s="15">
        <v>16</v>
      </c>
      <c r="CC18" s="29" t="s">
        <v>18</v>
      </c>
      <c r="CD18" s="30"/>
      <c r="CE18" s="29">
        <v>42</v>
      </c>
      <c r="CF18" s="30">
        <f t="shared" ref="CF18:CF19" si="161">CE18*0.0088-0.03</f>
        <v>0.33960000000000001</v>
      </c>
      <c r="CG18" s="29">
        <v>333</v>
      </c>
      <c r="CH18" s="30">
        <f t="shared" si="134"/>
        <v>2.7705000000000002</v>
      </c>
      <c r="CI18" s="29">
        <v>-85</v>
      </c>
      <c r="CJ18" s="30">
        <f t="shared" si="135"/>
        <v>-0.76250000000000007</v>
      </c>
      <c r="CK18" s="34">
        <f t="shared" si="15"/>
        <v>290</v>
      </c>
      <c r="CL18" s="35">
        <f t="shared" si="16"/>
        <v>2.3475999999999999</v>
      </c>
      <c r="CM18" s="20">
        <f t="shared" si="44"/>
        <v>707.61820000000057</v>
      </c>
      <c r="CN18" s="18"/>
      <c r="CO18" s="15">
        <v>16</v>
      </c>
      <c r="CP18" s="27"/>
      <c r="CQ18" s="28"/>
      <c r="CR18" s="27"/>
      <c r="CS18" s="28"/>
      <c r="CT18" s="27"/>
      <c r="CU18" s="28"/>
      <c r="CV18" s="27"/>
      <c r="CW18" s="28"/>
      <c r="CX18" s="37">
        <f t="shared" si="17"/>
        <v>0</v>
      </c>
      <c r="CY18" s="38">
        <f t="shared" si="18"/>
        <v>0</v>
      </c>
      <c r="CZ18" s="20">
        <f t="shared" si="45"/>
        <v>696.5212000000007</v>
      </c>
      <c r="DA18" s="39"/>
      <c r="DB18" s="15">
        <v>16</v>
      </c>
      <c r="DC18" s="29">
        <v>-183</v>
      </c>
      <c r="DD18" s="30">
        <f>DC18*0.0064-0.04</f>
        <v>-1.2112000000000001</v>
      </c>
      <c r="DE18" s="29" t="s">
        <v>18</v>
      </c>
      <c r="DF18" s="30"/>
      <c r="DG18" s="29">
        <v>133</v>
      </c>
      <c r="DH18" s="30">
        <f t="shared" ref="DH18:DH20" si="162">DG18*0.0083-0.05</f>
        <v>1.0539000000000001</v>
      </c>
      <c r="DI18" s="29" t="s">
        <v>18</v>
      </c>
      <c r="DJ18" s="30"/>
      <c r="DK18" s="40">
        <f t="shared" si="47"/>
        <v>-50</v>
      </c>
      <c r="DL18" s="35">
        <f t="shared" si="48"/>
        <v>-0.1573</v>
      </c>
      <c r="DM18" s="20">
        <f t="shared" si="49"/>
        <v>717.70900000000063</v>
      </c>
      <c r="DN18" s="21"/>
      <c r="DO18" s="15">
        <v>16</v>
      </c>
      <c r="DP18" s="29">
        <v>50</v>
      </c>
      <c r="DQ18" s="30">
        <f>DP18*0.0064-0.04</f>
        <v>0.28000000000000003</v>
      </c>
      <c r="DR18" s="29" t="s">
        <v>18</v>
      </c>
      <c r="DS18" s="30"/>
      <c r="DT18" s="29" t="s">
        <v>18</v>
      </c>
      <c r="DU18" s="30"/>
      <c r="DV18" s="29">
        <v>-29</v>
      </c>
      <c r="DW18" s="30">
        <f t="shared" si="137"/>
        <v>-0.28650000000000003</v>
      </c>
      <c r="DX18" s="40">
        <f t="shared" si="50"/>
        <v>21</v>
      </c>
      <c r="DY18" s="35">
        <f t="shared" si="51"/>
        <v>-6.5000000000000058E-3</v>
      </c>
      <c r="DZ18" s="20">
        <f t="shared" si="52"/>
        <v>732.42030000000045</v>
      </c>
      <c r="EA18" s="18"/>
      <c r="EB18" s="15">
        <v>16</v>
      </c>
      <c r="EC18" s="29"/>
      <c r="ED18" s="30"/>
      <c r="EE18" s="29"/>
      <c r="EF18" s="30"/>
      <c r="EG18" s="29"/>
      <c r="EH18" s="30"/>
      <c r="EI18" s="29"/>
      <c r="EJ18" s="30"/>
      <c r="EK18" s="34">
        <f t="shared" si="53"/>
        <v>0</v>
      </c>
      <c r="EL18" s="35">
        <f t="shared" si="54"/>
        <v>0</v>
      </c>
      <c r="EM18" s="20">
        <f t="shared" si="55"/>
        <v>731.97930000000042</v>
      </c>
      <c r="EN18" s="18"/>
      <c r="EO18" s="15">
        <v>16</v>
      </c>
      <c r="EP18" s="29"/>
      <c r="EQ18" s="30"/>
      <c r="ER18" s="29"/>
      <c r="ES18" s="30"/>
      <c r="ET18" s="29"/>
      <c r="EU18" s="30"/>
      <c r="EV18" s="29"/>
      <c r="EW18" s="30"/>
      <c r="EX18" s="34">
        <f t="shared" si="56"/>
        <v>0</v>
      </c>
      <c r="EY18" s="35">
        <f t="shared" si="57"/>
        <v>0</v>
      </c>
      <c r="EZ18" s="20">
        <f t="shared" si="58"/>
        <v>731.97930000000042</v>
      </c>
    </row>
    <row r="19" spans="1:156" x14ac:dyDescent="0.3">
      <c r="A19" s="114"/>
      <c r="B19" s="15">
        <v>17</v>
      </c>
      <c r="C19" s="29">
        <v>86</v>
      </c>
      <c r="D19" s="30">
        <f t="shared" si="127"/>
        <v>0.5534</v>
      </c>
      <c r="E19" s="29">
        <v>58</v>
      </c>
      <c r="F19" s="30">
        <f t="shared" si="22"/>
        <v>0.48040000000000005</v>
      </c>
      <c r="G19" s="29" t="s">
        <v>19</v>
      </c>
      <c r="H19" s="30"/>
      <c r="I19" s="29">
        <v>-96</v>
      </c>
      <c r="J19" s="30">
        <f t="shared" si="147"/>
        <v>-0.85600000000000009</v>
      </c>
      <c r="K19" s="25">
        <f t="shared" si="0"/>
        <v>48</v>
      </c>
      <c r="L19" s="30">
        <f t="shared" si="1"/>
        <v>0.17779999999999996</v>
      </c>
      <c r="M19" s="20">
        <f t="shared" si="25"/>
        <v>611.56890000000044</v>
      </c>
      <c r="N19" s="10"/>
      <c r="O19" s="15">
        <v>17</v>
      </c>
      <c r="P19" s="29" t="s">
        <v>19</v>
      </c>
      <c r="Q19" s="30"/>
      <c r="R19" s="29">
        <v>-48</v>
      </c>
      <c r="S19" s="30">
        <f t="shared" ref="S19:S23" si="163">R19*0.0088-0.03</f>
        <v>-0.45240000000000002</v>
      </c>
      <c r="T19" s="29">
        <v>-68</v>
      </c>
      <c r="U19" s="30">
        <f t="shared" ref="U19" si="164">T19*0.0085-0.06</f>
        <v>-0.63800000000000012</v>
      </c>
      <c r="V19" s="29">
        <v>11</v>
      </c>
      <c r="W19" s="30">
        <f t="shared" ref="W19:W23" si="165">V19*0.0085-0.04</f>
        <v>5.3499999999999999E-2</v>
      </c>
      <c r="X19" s="25">
        <f t="shared" si="26"/>
        <v>-105</v>
      </c>
      <c r="Y19" s="30">
        <f t="shared" si="87"/>
        <v>-1.0369000000000002</v>
      </c>
      <c r="Z19" s="20">
        <f t="shared" si="28"/>
        <v>606.46150000000046</v>
      </c>
      <c r="AA19" s="18"/>
      <c r="AB19" s="43">
        <v>17</v>
      </c>
      <c r="AC19" s="29">
        <v>491</v>
      </c>
      <c r="AD19" s="30">
        <f t="shared" si="155"/>
        <v>3.3479000000000001</v>
      </c>
      <c r="AE19" s="29">
        <v>-122</v>
      </c>
      <c r="AF19" s="30">
        <f t="shared" si="156"/>
        <v>-1.1036000000000001</v>
      </c>
      <c r="AG19" s="29">
        <v>-89</v>
      </c>
      <c r="AH19" s="30">
        <f t="shared" si="157"/>
        <v>-0.8165</v>
      </c>
      <c r="AI19" s="29">
        <v>144</v>
      </c>
      <c r="AJ19" s="30">
        <f t="shared" si="158"/>
        <v>1.1840000000000002</v>
      </c>
      <c r="AK19" s="25">
        <f t="shared" si="33"/>
        <v>424</v>
      </c>
      <c r="AL19" s="30">
        <f t="shared" si="88"/>
        <v>2.6118000000000001</v>
      </c>
      <c r="AM19" s="20">
        <f t="shared" si="35"/>
        <v>643.32900000000063</v>
      </c>
      <c r="AN19" s="18"/>
      <c r="AO19" s="47">
        <v>17</v>
      </c>
      <c r="AP19" s="29">
        <v>55</v>
      </c>
      <c r="AQ19" s="30">
        <f>AP19*0.0069-0.04</f>
        <v>0.33950000000000002</v>
      </c>
      <c r="AR19" s="29" t="s">
        <v>19</v>
      </c>
      <c r="AS19" s="30"/>
      <c r="AT19" s="29">
        <v>-189</v>
      </c>
      <c r="AU19" s="30">
        <f t="shared" si="159"/>
        <v>-1.6665000000000001</v>
      </c>
      <c r="AV19" s="29" t="s">
        <v>18</v>
      </c>
      <c r="AW19" s="30"/>
      <c r="AX19" s="25">
        <f t="shared" si="4"/>
        <v>-134</v>
      </c>
      <c r="AY19" s="30">
        <f t="shared" si="89"/>
        <v>-1.327</v>
      </c>
      <c r="AZ19" s="20">
        <f t="shared" si="37"/>
        <v>672.27400000000046</v>
      </c>
      <c r="BA19" s="18"/>
      <c r="BB19" s="15">
        <v>17</v>
      </c>
      <c r="BC19" s="27"/>
      <c r="BD19" s="28"/>
      <c r="BE19" s="27"/>
      <c r="BF19" s="28"/>
      <c r="BG19" s="27"/>
      <c r="BH19" s="28"/>
      <c r="BI19" s="27"/>
      <c r="BJ19" s="28"/>
      <c r="BK19" s="25">
        <f t="shared" si="150"/>
        <v>0</v>
      </c>
      <c r="BL19" s="26">
        <f t="shared" si="39"/>
        <v>0</v>
      </c>
      <c r="BM19" s="20">
        <f t="shared" si="40"/>
        <v>676.07590000000039</v>
      </c>
      <c r="BN19" s="18"/>
      <c r="BO19" s="15">
        <v>17</v>
      </c>
      <c r="BP19" s="29">
        <v>-84</v>
      </c>
      <c r="BQ19" s="30">
        <f t="shared" si="151"/>
        <v>-0.61960000000000004</v>
      </c>
      <c r="BR19" s="29" t="s">
        <v>18</v>
      </c>
      <c r="BS19" s="30"/>
      <c r="BT19" s="29">
        <v>-263</v>
      </c>
      <c r="BU19" s="30">
        <f t="shared" si="153"/>
        <v>-2.2955000000000001</v>
      </c>
      <c r="BV19" s="29">
        <v>17</v>
      </c>
      <c r="BW19" s="30">
        <f t="shared" si="154"/>
        <v>0.10450000000000001</v>
      </c>
      <c r="BX19" s="34">
        <f t="shared" si="11"/>
        <v>-330</v>
      </c>
      <c r="BY19" s="35">
        <f t="shared" si="12"/>
        <v>-2.8106000000000004</v>
      </c>
      <c r="BZ19" s="20">
        <f t="shared" si="42"/>
        <v>685.18510000000038</v>
      </c>
      <c r="CA19" s="36"/>
      <c r="CB19" s="15">
        <v>17</v>
      </c>
      <c r="CC19" s="29" t="s">
        <v>18</v>
      </c>
      <c r="CD19" s="30"/>
      <c r="CE19" s="29">
        <v>81</v>
      </c>
      <c r="CF19" s="30">
        <f t="shared" si="161"/>
        <v>0.68279999999999996</v>
      </c>
      <c r="CG19" s="29" t="s">
        <v>18</v>
      </c>
      <c r="CH19" s="30"/>
      <c r="CI19" s="29">
        <v>119</v>
      </c>
      <c r="CJ19" s="30">
        <f t="shared" si="135"/>
        <v>0.97150000000000003</v>
      </c>
      <c r="CK19" s="34">
        <f t="shared" si="15"/>
        <v>200</v>
      </c>
      <c r="CL19" s="35">
        <f t="shared" si="16"/>
        <v>1.6543000000000001</v>
      </c>
      <c r="CM19" s="20">
        <f t="shared" si="44"/>
        <v>709.2725000000006</v>
      </c>
      <c r="CN19" s="18"/>
      <c r="CO19" s="15">
        <v>17</v>
      </c>
      <c r="CP19" s="29">
        <v>-37</v>
      </c>
      <c r="CQ19" s="30">
        <f t="shared" ref="CQ19" si="166">CP19*0.0069-0.04</f>
        <v>-0.29529999999999995</v>
      </c>
      <c r="CR19" s="29">
        <v>116</v>
      </c>
      <c r="CS19" s="30">
        <f t="shared" ref="CS19:CS21" si="167">CR19*0.0088-0.03</f>
        <v>0.99080000000000013</v>
      </c>
      <c r="CT19" s="29" t="s">
        <v>18</v>
      </c>
      <c r="CU19" s="30"/>
      <c r="CV19" s="29">
        <v>118</v>
      </c>
      <c r="CW19" s="30">
        <f t="shared" ref="CW19:CW21" si="168">CV19*0.0085-0.04</f>
        <v>0.96300000000000008</v>
      </c>
      <c r="CX19" s="40">
        <f t="shared" si="17"/>
        <v>197</v>
      </c>
      <c r="CY19" s="35">
        <f t="shared" si="18"/>
        <v>1.6585000000000003</v>
      </c>
      <c r="CZ19" s="20">
        <f t="shared" si="45"/>
        <v>698.17970000000071</v>
      </c>
      <c r="DA19" s="18"/>
      <c r="DB19" s="15">
        <v>17</v>
      </c>
      <c r="DC19" s="29" t="s">
        <v>18</v>
      </c>
      <c r="DD19" s="30"/>
      <c r="DE19" s="29" t="s">
        <v>18</v>
      </c>
      <c r="DF19" s="30"/>
      <c r="DG19" s="29">
        <v>321</v>
      </c>
      <c r="DH19" s="30">
        <f t="shared" si="162"/>
        <v>2.6143000000000001</v>
      </c>
      <c r="DI19" s="29">
        <v>1</v>
      </c>
      <c r="DJ19" s="30">
        <f t="shared" ref="DJ19:DJ20" si="169">DI19*0.0085-0.04</f>
        <v>-3.15E-2</v>
      </c>
      <c r="DK19" s="40">
        <f t="shared" si="47"/>
        <v>322</v>
      </c>
      <c r="DL19" s="35">
        <f t="shared" si="48"/>
        <v>2.5828000000000002</v>
      </c>
      <c r="DM19" s="20">
        <f t="shared" si="49"/>
        <v>720.29180000000065</v>
      </c>
      <c r="DN19" s="21"/>
      <c r="DO19" s="15">
        <v>17</v>
      </c>
      <c r="DP19" s="27"/>
      <c r="DQ19" s="28"/>
      <c r="DR19" s="27"/>
      <c r="DS19" s="28"/>
      <c r="DT19" s="27"/>
      <c r="DU19" s="28"/>
      <c r="DV19" s="27"/>
      <c r="DW19" s="28"/>
      <c r="DX19" s="37"/>
      <c r="DY19" s="38"/>
      <c r="DZ19" s="20">
        <f t="shared" si="52"/>
        <v>732.42030000000045</v>
      </c>
      <c r="EA19" s="18"/>
      <c r="EB19" s="15">
        <v>17</v>
      </c>
      <c r="EC19" s="29"/>
      <c r="ED19" s="30"/>
      <c r="EE19" s="29"/>
      <c r="EF19" s="30"/>
      <c r="EG19" s="29"/>
      <c r="EH19" s="30"/>
      <c r="EI19" s="29"/>
      <c r="EJ19" s="30"/>
      <c r="EK19" s="34">
        <f t="shared" si="53"/>
        <v>0</v>
      </c>
      <c r="EL19" s="35">
        <f t="shared" si="54"/>
        <v>0</v>
      </c>
      <c r="EM19" s="20">
        <f t="shared" si="55"/>
        <v>731.97930000000042</v>
      </c>
      <c r="EN19" s="18"/>
      <c r="EO19" s="15">
        <v>17</v>
      </c>
      <c r="EP19" s="29"/>
      <c r="EQ19" s="30"/>
      <c r="ER19" s="29"/>
      <c r="ES19" s="30"/>
      <c r="ET19" s="29"/>
      <c r="EU19" s="30"/>
      <c r="EV19" s="29"/>
      <c r="EW19" s="30"/>
      <c r="EX19" s="34">
        <f t="shared" si="56"/>
        <v>0</v>
      </c>
      <c r="EY19" s="35">
        <f t="shared" si="57"/>
        <v>0</v>
      </c>
      <c r="EZ19" s="20">
        <f t="shared" si="58"/>
        <v>731.97930000000042</v>
      </c>
    </row>
    <row r="20" spans="1:156" x14ac:dyDescent="0.3">
      <c r="A20" s="114"/>
      <c r="B20" s="15">
        <v>18</v>
      </c>
      <c r="C20" s="27"/>
      <c r="D20" s="28"/>
      <c r="E20" s="27"/>
      <c r="F20" s="28"/>
      <c r="G20" s="27"/>
      <c r="H20" s="28"/>
      <c r="I20" s="27"/>
      <c r="J20" s="28"/>
      <c r="K20" s="25">
        <f t="shared" si="0"/>
        <v>0</v>
      </c>
      <c r="L20" s="30">
        <f t="shared" si="1"/>
        <v>0</v>
      </c>
      <c r="M20" s="20">
        <f t="shared" si="25"/>
        <v>611.56890000000044</v>
      </c>
      <c r="N20" s="10"/>
      <c r="O20" s="15">
        <v>18</v>
      </c>
      <c r="P20" s="29" t="s">
        <v>19</v>
      </c>
      <c r="Q20" s="30"/>
      <c r="R20" s="29">
        <v>-67</v>
      </c>
      <c r="S20" s="30">
        <f t="shared" si="163"/>
        <v>-0.61960000000000004</v>
      </c>
      <c r="T20" s="29" t="s">
        <v>18</v>
      </c>
      <c r="U20" s="30"/>
      <c r="V20" s="29">
        <v>-27</v>
      </c>
      <c r="W20" s="30">
        <f t="shared" si="165"/>
        <v>-0.26950000000000002</v>
      </c>
      <c r="X20" s="25">
        <f t="shared" si="26"/>
        <v>-94</v>
      </c>
      <c r="Y20" s="30">
        <f t="shared" si="87"/>
        <v>-0.8891</v>
      </c>
      <c r="Z20" s="20">
        <f t="shared" si="28"/>
        <v>605.57240000000047</v>
      </c>
      <c r="AA20" s="18"/>
      <c r="AB20" s="43">
        <v>18</v>
      </c>
      <c r="AC20" s="29">
        <v>1012</v>
      </c>
      <c r="AD20" s="30">
        <f t="shared" si="155"/>
        <v>6.9428000000000001</v>
      </c>
      <c r="AE20" s="29">
        <v>-88</v>
      </c>
      <c r="AF20" s="30">
        <f t="shared" si="156"/>
        <v>-0.80440000000000011</v>
      </c>
      <c r="AG20" s="29">
        <v>2342</v>
      </c>
      <c r="AH20" s="30">
        <f t="shared" si="157"/>
        <v>19.847000000000001</v>
      </c>
      <c r="AI20" s="29">
        <v>428</v>
      </c>
      <c r="AJ20" s="30">
        <f t="shared" si="158"/>
        <v>3.5980000000000003</v>
      </c>
      <c r="AK20" s="25">
        <f t="shared" si="33"/>
        <v>3694</v>
      </c>
      <c r="AL20" s="30">
        <f t="shared" si="88"/>
        <v>29.583400000000001</v>
      </c>
      <c r="AM20" s="20">
        <f t="shared" si="35"/>
        <v>672.91240000000062</v>
      </c>
      <c r="AN20" s="18"/>
      <c r="AO20" s="47">
        <v>18</v>
      </c>
      <c r="AP20" s="27"/>
      <c r="AQ20" s="28"/>
      <c r="AR20" s="27"/>
      <c r="AS20" s="28"/>
      <c r="AT20" s="27"/>
      <c r="AU20" s="28"/>
      <c r="AV20" s="27"/>
      <c r="AW20" s="28"/>
      <c r="AX20" s="25">
        <f t="shared" si="4"/>
        <v>0</v>
      </c>
      <c r="AY20" s="30">
        <f t="shared" si="89"/>
        <v>0</v>
      </c>
      <c r="AZ20" s="20">
        <f t="shared" si="37"/>
        <v>672.27400000000046</v>
      </c>
      <c r="BA20" s="18"/>
      <c r="BB20" s="15">
        <v>18</v>
      </c>
      <c r="BC20" s="29">
        <v>-90</v>
      </c>
      <c r="BD20" s="30">
        <f t="shared" ref="BD20:BD21" si="170">BC20*0.0069-0.04</f>
        <v>-0.66100000000000003</v>
      </c>
      <c r="BE20" s="29">
        <v>218</v>
      </c>
      <c r="BF20" s="30">
        <f t="shared" ref="BF20:BF24" si="171">BE20*0.0088-0.03</f>
        <v>1.8884000000000001</v>
      </c>
      <c r="BG20" s="29">
        <v>53</v>
      </c>
      <c r="BH20" s="30">
        <f t="shared" ref="BH20" si="172">BG20*0.0085-0.06</f>
        <v>0.39050000000000001</v>
      </c>
      <c r="BI20" s="29">
        <v>-70</v>
      </c>
      <c r="BJ20" s="30">
        <f t="shared" ref="BJ20" si="173">BI20*0.0085-0.04</f>
        <v>-0.63500000000000012</v>
      </c>
      <c r="BK20" s="25">
        <f t="shared" si="150"/>
        <v>111</v>
      </c>
      <c r="BL20" s="26">
        <f t="shared" si="39"/>
        <v>0.9829</v>
      </c>
      <c r="BM20" s="20">
        <f t="shared" si="40"/>
        <v>677.05880000000036</v>
      </c>
      <c r="BN20" s="18"/>
      <c r="BO20" s="15">
        <v>18</v>
      </c>
      <c r="BP20" s="29">
        <v>-162</v>
      </c>
      <c r="BQ20" s="30">
        <f t="shared" si="151"/>
        <v>-1.1577999999999999</v>
      </c>
      <c r="BR20" s="29" t="s">
        <v>18</v>
      </c>
      <c r="BS20" s="30"/>
      <c r="BT20" s="29">
        <v>12</v>
      </c>
      <c r="BU20" s="30">
        <f t="shared" si="153"/>
        <v>4.200000000000001E-2</v>
      </c>
      <c r="BV20" s="29">
        <v>-98</v>
      </c>
      <c r="BW20" s="30">
        <f t="shared" si="154"/>
        <v>-0.87300000000000011</v>
      </c>
      <c r="BX20" s="34">
        <f t="shared" si="11"/>
        <v>-248</v>
      </c>
      <c r="BY20" s="35">
        <f t="shared" si="12"/>
        <v>-1.9887999999999999</v>
      </c>
      <c r="BZ20" s="20">
        <f t="shared" si="42"/>
        <v>683.19630000000041</v>
      </c>
      <c r="CA20" s="36"/>
      <c r="CB20" s="15">
        <v>18</v>
      </c>
      <c r="CC20" s="27"/>
      <c r="CD20" s="28"/>
      <c r="CE20" s="27"/>
      <c r="CF20" s="28"/>
      <c r="CG20" s="27"/>
      <c r="CH20" s="28"/>
      <c r="CI20" s="27"/>
      <c r="CJ20" s="28"/>
      <c r="CK20" s="34">
        <f t="shared" si="15"/>
        <v>0</v>
      </c>
      <c r="CL20" s="35">
        <f t="shared" si="16"/>
        <v>0</v>
      </c>
      <c r="CM20" s="20">
        <f t="shared" si="44"/>
        <v>709.2725000000006</v>
      </c>
      <c r="CN20" s="18"/>
      <c r="CO20" s="15">
        <v>18</v>
      </c>
      <c r="CP20" s="29" t="s">
        <v>18</v>
      </c>
      <c r="CQ20" s="30"/>
      <c r="CR20" s="29">
        <v>-60</v>
      </c>
      <c r="CS20" s="30">
        <f t="shared" si="167"/>
        <v>-0.55800000000000005</v>
      </c>
      <c r="CT20" s="29">
        <v>176</v>
      </c>
      <c r="CU20" s="30">
        <f t="shared" ref="CU20:CU23" si="174">CT20*0.0085-0.06</f>
        <v>1.4359999999999999</v>
      </c>
      <c r="CV20" s="29">
        <v>-126</v>
      </c>
      <c r="CW20" s="30">
        <f t="shared" si="168"/>
        <v>-1.1110000000000002</v>
      </c>
      <c r="CX20" s="40">
        <f t="shared" si="17"/>
        <v>-10</v>
      </c>
      <c r="CY20" s="35">
        <f t="shared" si="18"/>
        <v>-0.23300000000000032</v>
      </c>
      <c r="CZ20" s="20">
        <f t="shared" si="45"/>
        <v>697.94670000000076</v>
      </c>
      <c r="DA20" s="18"/>
      <c r="DB20" s="15">
        <v>18</v>
      </c>
      <c r="DC20" s="29">
        <v>-150</v>
      </c>
      <c r="DD20" s="30">
        <f>DC20*0.0064-0.04</f>
        <v>-1</v>
      </c>
      <c r="DE20" s="29">
        <v>84</v>
      </c>
      <c r="DF20" s="30"/>
      <c r="DG20" s="29">
        <v>166</v>
      </c>
      <c r="DH20" s="30">
        <f t="shared" si="162"/>
        <v>1.3277999999999999</v>
      </c>
      <c r="DI20" s="29">
        <v>-65</v>
      </c>
      <c r="DJ20" s="30">
        <f t="shared" si="169"/>
        <v>-0.59250000000000003</v>
      </c>
      <c r="DK20" s="40">
        <f t="shared" si="47"/>
        <v>35</v>
      </c>
      <c r="DL20" s="35">
        <f t="shared" si="48"/>
        <v>-0.26470000000000016</v>
      </c>
      <c r="DM20" s="20">
        <f t="shared" si="49"/>
        <v>720.0271000000007</v>
      </c>
      <c r="DN20" s="21"/>
      <c r="DO20" s="15">
        <v>18</v>
      </c>
      <c r="DP20" s="27"/>
      <c r="DQ20" s="28"/>
      <c r="DR20" s="27"/>
      <c r="DS20" s="28"/>
      <c r="DT20" s="27"/>
      <c r="DU20" s="28"/>
      <c r="DV20" s="27"/>
      <c r="DW20" s="28"/>
      <c r="DX20" s="37"/>
      <c r="DY20" s="38"/>
      <c r="DZ20" s="20">
        <f t="shared" si="52"/>
        <v>732.42030000000045</v>
      </c>
      <c r="EA20" s="18"/>
      <c r="EB20" s="15">
        <v>18</v>
      </c>
      <c r="EC20" s="29"/>
      <c r="ED20" s="30"/>
      <c r="EE20" s="29"/>
      <c r="EF20" s="30"/>
      <c r="EG20" s="29"/>
      <c r="EH20" s="30"/>
      <c r="EI20" s="29"/>
      <c r="EJ20" s="30"/>
      <c r="EK20" s="34">
        <f t="shared" si="53"/>
        <v>0</v>
      </c>
      <c r="EL20" s="35">
        <f t="shared" si="54"/>
        <v>0</v>
      </c>
      <c r="EM20" s="20">
        <f t="shared" si="55"/>
        <v>731.97930000000042</v>
      </c>
      <c r="EN20" s="18"/>
      <c r="EO20" s="15">
        <v>18</v>
      </c>
      <c r="EP20" s="29"/>
      <c r="EQ20" s="30"/>
      <c r="ER20" s="29"/>
      <c r="ES20" s="30"/>
      <c r="ET20" s="29"/>
      <c r="EU20" s="30"/>
      <c r="EV20" s="29"/>
      <c r="EW20" s="30"/>
      <c r="EX20" s="34">
        <f t="shared" si="56"/>
        <v>0</v>
      </c>
      <c r="EY20" s="35">
        <f t="shared" si="57"/>
        <v>0</v>
      </c>
      <c r="EZ20" s="20">
        <f t="shared" si="58"/>
        <v>731.97930000000042</v>
      </c>
    </row>
    <row r="21" spans="1:156" x14ac:dyDescent="0.3">
      <c r="A21" s="114"/>
      <c r="B21" s="15">
        <v>19</v>
      </c>
      <c r="C21" s="27"/>
      <c r="D21" s="28"/>
      <c r="E21" s="27"/>
      <c r="F21" s="28"/>
      <c r="G21" s="27"/>
      <c r="H21" s="28"/>
      <c r="I21" s="27"/>
      <c r="J21" s="28"/>
      <c r="K21" s="25">
        <f t="shared" si="0"/>
        <v>0</v>
      </c>
      <c r="L21" s="30">
        <f t="shared" si="1"/>
        <v>0</v>
      </c>
      <c r="M21" s="20">
        <f t="shared" si="25"/>
        <v>611.56890000000044</v>
      </c>
      <c r="N21" s="10"/>
      <c r="O21" s="15">
        <v>19</v>
      </c>
      <c r="P21" s="29" t="s">
        <v>19</v>
      </c>
      <c r="Q21" s="30"/>
      <c r="R21" s="29">
        <v>28</v>
      </c>
      <c r="S21" s="30">
        <f t="shared" si="163"/>
        <v>0.21640000000000001</v>
      </c>
      <c r="T21" s="29">
        <v>-109</v>
      </c>
      <c r="U21" s="30">
        <f t="shared" ref="U21" si="175">T21*0.0085-0.06</f>
        <v>-0.98650000000000015</v>
      </c>
      <c r="V21" s="29">
        <v>318</v>
      </c>
      <c r="W21" s="30">
        <f t="shared" si="165"/>
        <v>2.6630000000000003</v>
      </c>
      <c r="X21" s="25">
        <f t="shared" si="26"/>
        <v>237</v>
      </c>
      <c r="Y21" s="30">
        <f t="shared" si="87"/>
        <v>1.8929</v>
      </c>
      <c r="Z21" s="20">
        <f t="shared" si="28"/>
        <v>607.46530000000052</v>
      </c>
      <c r="AA21" s="18"/>
      <c r="AB21" s="43">
        <v>19</v>
      </c>
      <c r="AC21" s="29">
        <v>-300</v>
      </c>
      <c r="AD21" s="30">
        <f t="shared" si="155"/>
        <v>-2.11</v>
      </c>
      <c r="AE21" s="29">
        <v>141</v>
      </c>
      <c r="AF21" s="30">
        <f t="shared" si="156"/>
        <v>1.2108000000000001</v>
      </c>
      <c r="AG21" s="29">
        <v>532</v>
      </c>
      <c r="AH21" s="30">
        <f t="shared" si="157"/>
        <v>4.4620000000000006</v>
      </c>
      <c r="AI21" s="29">
        <v>-300</v>
      </c>
      <c r="AJ21" s="30">
        <f t="shared" si="158"/>
        <v>-2.5900000000000003</v>
      </c>
      <c r="AK21" s="25">
        <f t="shared" si="33"/>
        <v>73</v>
      </c>
      <c r="AL21" s="30">
        <f t="shared" si="88"/>
        <v>0.97280000000000078</v>
      </c>
      <c r="AM21" s="20">
        <f t="shared" si="35"/>
        <v>673.88520000000062</v>
      </c>
      <c r="AN21" s="18"/>
      <c r="AO21" s="47">
        <v>19</v>
      </c>
      <c r="AP21" s="27"/>
      <c r="AQ21" s="28"/>
      <c r="AR21" s="27"/>
      <c r="AS21" s="28"/>
      <c r="AT21" s="27"/>
      <c r="AU21" s="28"/>
      <c r="AV21" s="27"/>
      <c r="AW21" s="28"/>
      <c r="AX21" s="25">
        <f t="shared" si="4"/>
        <v>0</v>
      </c>
      <c r="AY21" s="30">
        <f t="shared" si="89"/>
        <v>0</v>
      </c>
      <c r="AZ21" s="20">
        <f t="shared" si="37"/>
        <v>672.27400000000046</v>
      </c>
      <c r="BA21" s="18"/>
      <c r="BB21" s="15">
        <v>19</v>
      </c>
      <c r="BC21" s="29">
        <v>-40</v>
      </c>
      <c r="BD21" s="30">
        <f t="shared" si="170"/>
        <v>-0.316</v>
      </c>
      <c r="BE21" s="29">
        <v>24</v>
      </c>
      <c r="BF21" s="30">
        <f t="shared" si="171"/>
        <v>0.1812</v>
      </c>
      <c r="BG21" s="29" t="s">
        <v>18</v>
      </c>
      <c r="BH21" s="30"/>
      <c r="BI21" s="29" t="s">
        <v>18</v>
      </c>
      <c r="BJ21" s="30"/>
      <c r="BK21" s="25">
        <f t="shared" si="150"/>
        <v>-16</v>
      </c>
      <c r="BL21" s="26">
        <f t="shared" si="39"/>
        <v>-0.1348</v>
      </c>
      <c r="BM21" s="20">
        <f t="shared" si="40"/>
        <v>676.92400000000032</v>
      </c>
      <c r="BN21" s="18"/>
      <c r="BO21" s="15">
        <v>19</v>
      </c>
      <c r="BP21" s="29">
        <v>-42</v>
      </c>
      <c r="BQ21" s="30">
        <f t="shared" si="151"/>
        <v>-0.32979999999999998</v>
      </c>
      <c r="BR21" s="29">
        <v>82</v>
      </c>
      <c r="BS21" s="30">
        <f t="shared" ref="BS21" si="176">BR21*0.0088-0.03</f>
        <v>0.69159999999999999</v>
      </c>
      <c r="BT21" s="29">
        <v>-122</v>
      </c>
      <c r="BU21" s="30">
        <f t="shared" si="153"/>
        <v>-1.0970000000000002</v>
      </c>
      <c r="BV21" s="29">
        <v>-173</v>
      </c>
      <c r="BW21" s="30">
        <f t="shared" si="154"/>
        <v>-1.5105000000000002</v>
      </c>
      <c r="BX21" s="34">
        <f t="shared" si="11"/>
        <v>-255</v>
      </c>
      <c r="BY21" s="35">
        <f t="shared" si="12"/>
        <v>-2.2457000000000003</v>
      </c>
      <c r="BZ21" s="20">
        <f t="shared" si="42"/>
        <v>680.95060000000035</v>
      </c>
      <c r="CA21" s="36"/>
      <c r="CB21" s="15">
        <v>19</v>
      </c>
      <c r="CC21" s="27"/>
      <c r="CD21" s="28"/>
      <c r="CE21" s="27"/>
      <c r="CF21" s="28"/>
      <c r="CG21" s="27"/>
      <c r="CH21" s="28"/>
      <c r="CI21" s="27"/>
      <c r="CJ21" s="28"/>
      <c r="CK21" s="34">
        <f t="shared" si="15"/>
        <v>0</v>
      </c>
      <c r="CL21" s="35">
        <f t="shared" si="16"/>
        <v>0</v>
      </c>
      <c r="CM21" s="20">
        <f t="shared" si="44"/>
        <v>709.2725000000006</v>
      </c>
      <c r="CN21" s="18"/>
      <c r="CO21" s="15">
        <v>19</v>
      </c>
      <c r="CP21" s="29">
        <v>55</v>
      </c>
      <c r="CQ21" s="30">
        <f t="shared" ref="CQ21:CQ23" si="177">CP21*0.0069-0.04</f>
        <v>0.33950000000000002</v>
      </c>
      <c r="CR21" s="29">
        <v>122</v>
      </c>
      <c r="CS21" s="30">
        <f t="shared" si="167"/>
        <v>1.0436000000000001</v>
      </c>
      <c r="CT21" s="29">
        <v>326</v>
      </c>
      <c r="CU21" s="30">
        <f t="shared" si="174"/>
        <v>2.7110000000000003</v>
      </c>
      <c r="CV21" s="29">
        <v>218</v>
      </c>
      <c r="CW21" s="30">
        <f t="shared" si="168"/>
        <v>1.8130000000000002</v>
      </c>
      <c r="CX21" s="40">
        <f t="shared" si="17"/>
        <v>721</v>
      </c>
      <c r="CY21" s="35">
        <f t="shared" si="18"/>
        <v>5.9071000000000016</v>
      </c>
      <c r="CZ21" s="20">
        <f t="shared" si="45"/>
        <v>703.85380000000077</v>
      </c>
      <c r="DA21" s="18"/>
      <c r="DB21" s="15">
        <v>19</v>
      </c>
      <c r="DC21" s="27"/>
      <c r="DD21" s="28"/>
      <c r="DE21" s="27"/>
      <c r="DF21" s="28"/>
      <c r="DG21" s="27"/>
      <c r="DH21" s="28"/>
      <c r="DI21" s="27"/>
      <c r="DJ21" s="28"/>
      <c r="DK21" s="40">
        <f t="shared" si="47"/>
        <v>0</v>
      </c>
      <c r="DL21" s="35">
        <f t="shared" si="48"/>
        <v>0</v>
      </c>
      <c r="DM21" s="20">
        <f t="shared" si="49"/>
        <v>720.0271000000007</v>
      </c>
      <c r="DN21" s="21"/>
      <c r="DO21" s="15">
        <v>19</v>
      </c>
      <c r="DP21" s="29">
        <v>-150</v>
      </c>
      <c r="DQ21" s="30">
        <f>DP21*0.0064-0.04</f>
        <v>-1</v>
      </c>
      <c r="DR21" s="29">
        <v>10</v>
      </c>
      <c r="DS21" s="30">
        <f t="shared" ref="DS21:DS25" si="178">DR21*0.0088-0.03</f>
        <v>5.800000000000001E-2</v>
      </c>
      <c r="DT21" s="29">
        <v>-300</v>
      </c>
      <c r="DU21" s="30">
        <f t="shared" ref="DU21:DU25" si="179">DT21*0.0085-0.06</f>
        <v>-2.6100000000000003</v>
      </c>
      <c r="DV21" s="29">
        <v>20</v>
      </c>
      <c r="DW21" s="30">
        <f t="shared" ref="DW21:DW25" si="180">DV21*0.0085-0.04</f>
        <v>0.13</v>
      </c>
      <c r="DX21" s="40">
        <f t="shared" si="50"/>
        <v>-420</v>
      </c>
      <c r="DY21" s="35">
        <f t="shared" si="51"/>
        <v>-3.4220000000000006</v>
      </c>
      <c r="DZ21" s="20">
        <f t="shared" si="52"/>
        <v>728.99830000000043</v>
      </c>
      <c r="EA21" s="18"/>
      <c r="EB21" s="15">
        <v>19</v>
      </c>
      <c r="EC21" s="29"/>
      <c r="ED21" s="30"/>
      <c r="EE21" s="29"/>
      <c r="EF21" s="30"/>
      <c r="EG21" s="29"/>
      <c r="EH21" s="30"/>
      <c r="EI21" s="29"/>
      <c r="EJ21" s="30"/>
      <c r="EK21" s="34">
        <f t="shared" si="53"/>
        <v>0</v>
      </c>
      <c r="EL21" s="35">
        <f t="shared" si="54"/>
        <v>0</v>
      </c>
      <c r="EM21" s="20">
        <f t="shared" si="55"/>
        <v>731.97930000000042</v>
      </c>
      <c r="EN21" s="18"/>
      <c r="EO21" s="15">
        <v>19</v>
      </c>
      <c r="EP21" s="29"/>
      <c r="EQ21" s="30"/>
      <c r="ER21" s="29"/>
      <c r="ES21" s="30"/>
      <c r="ET21" s="29"/>
      <c r="EU21" s="30"/>
      <c r="EV21" s="29"/>
      <c r="EW21" s="30"/>
      <c r="EX21" s="34">
        <f t="shared" si="56"/>
        <v>0</v>
      </c>
      <c r="EY21" s="35">
        <f t="shared" si="57"/>
        <v>0</v>
      </c>
      <c r="EZ21" s="20">
        <f t="shared" si="58"/>
        <v>731.97930000000042</v>
      </c>
    </row>
    <row r="22" spans="1:156" x14ac:dyDescent="0.3">
      <c r="A22" s="114"/>
      <c r="B22" s="15">
        <v>20</v>
      </c>
      <c r="C22" s="29">
        <v>-59</v>
      </c>
      <c r="D22" s="30">
        <f t="shared" ref="D22" si="181">C22*0.0069-0.04</f>
        <v>-0.4471</v>
      </c>
      <c r="E22" s="29">
        <v>-40</v>
      </c>
      <c r="F22" s="30">
        <f t="shared" si="22"/>
        <v>-0.38200000000000001</v>
      </c>
      <c r="G22" s="29" t="s">
        <v>19</v>
      </c>
      <c r="H22" s="30"/>
      <c r="I22" s="29" t="s">
        <v>18</v>
      </c>
      <c r="J22" s="30"/>
      <c r="K22" s="25">
        <f t="shared" si="0"/>
        <v>-99</v>
      </c>
      <c r="L22" s="30">
        <f t="shared" si="1"/>
        <v>-0.82909999999999995</v>
      </c>
      <c r="M22" s="20">
        <f t="shared" si="25"/>
        <v>610.7398000000004</v>
      </c>
      <c r="N22" s="10"/>
      <c r="O22" s="15">
        <v>20</v>
      </c>
      <c r="P22" s="29">
        <v>-74</v>
      </c>
      <c r="Q22" s="30">
        <f t="shared" ref="Q22:Q23" si="182">P22*0.0069-0.04</f>
        <v>-0.55059999999999998</v>
      </c>
      <c r="R22" s="29">
        <v>-41</v>
      </c>
      <c r="S22" s="30">
        <f t="shared" si="163"/>
        <v>-0.39080000000000004</v>
      </c>
      <c r="T22" s="29" t="s">
        <v>18</v>
      </c>
      <c r="U22" s="30"/>
      <c r="V22" s="29">
        <v>-197</v>
      </c>
      <c r="W22" s="30">
        <f t="shared" si="165"/>
        <v>-1.7145000000000001</v>
      </c>
      <c r="X22" s="25">
        <f t="shared" si="26"/>
        <v>-312</v>
      </c>
      <c r="Y22" s="30">
        <f t="shared" si="87"/>
        <v>-2.6558999999999999</v>
      </c>
      <c r="Z22" s="20">
        <f t="shared" si="28"/>
        <v>604.80940000000055</v>
      </c>
      <c r="AA22" s="18"/>
      <c r="AB22" s="43">
        <v>20</v>
      </c>
      <c r="AC22" s="29" t="s">
        <v>18</v>
      </c>
      <c r="AD22" s="30"/>
      <c r="AE22" s="29">
        <v>-273</v>
      </c>
      <c r="AF22" s="30">
        <f t="shared" si="156"/>
        <v>-2.4323999999999999</v>
      </c>
      <c r="AG22" s="29">
        <v>-300</v>
      </c>
      <c r="AH22" s="30">
        <f t="shared" si="157"/>
        <v>-2.6100000000000003</v>
      </c>
      <c r="AI22" s="29">
        <v>-300</v>
      </c>
      <c r="AJ22" s="30">
        <f t="shared" si="158"/>
        <v>-2.5900000000000003</v>
      </c>
      <c r="AK22" s="25">
        <f t="shared" si="33"/>
        <v>-873</v>
      </c>
      <c r="AL22" s="30">
        <f t="shared" si="88"/>
        <v>-7.6324000000000005</v>
      </c>
      <c r="AM22" s="20">
        <f t="shared" si="35"/>
        <v>666.25280000000066</v>
      </c>
      <c r="AN22" s="18"/>
      <c r="AO22" s="47">
        <v>20</v>
      </c>
      <c r="AP22" s="29">
        <v>-300</v>
      </c>
      <c r="AQ22" s="30">
        <f>AP22*0.0069-0.04</f>
        <v>-2.11</v>
      </c>
      <c r="AR22" s="29">
        <v>-183</v>
      </c>
      <c r="AS22" s="30">
        <f t="shared" ref="AS22:AS23" si="183">AR22*0.0088-0.03</f>
        <v>-1.6404000000000001</v>
      </c>
      <c r="AT22" s="29" t="s">
        <v>19</v>
      </c>
      <c r="AU22" s="30"/>
      <c r="AV22" s="29">
        <v>-34</v>
      </c>
      <c r="AW22" s="30">
        <f t="shared" ref="AW22:AW24" si="184">AV22*0.0085-0.04</f>
        <v>-0.32900000000000001</v>
      </c>
      <c r="AX22" s="25">
        <f t="shared" si="4"/>
        <v>-517</v>
      </c>
      <c r="AY22" s="30">
        <f t="shared" si="89"/>
        <v>-4.0793999999999997</v>
      </c>
      <c r="AZ22" s="20">
        <f t="shared" si="37"/>
        <v>668.19460000000049</v>
      </c>
      <c r="BA22" s="18"/>
      <c r="BB22" s="15">
        <v>20</v>
      </c>
      <c r="BC22" s="29" t="s">
        <v>18</v>
      </c>
      <c r="BD22" s="30"/>
      <c r="BE22" s="29">
        <v>132</v>
      </c>
      <c r="BF22" s="30">
        <f t="shared" si="171"/>
        <v>1.1315999999999999</v>
      </c>
      <c r="BG22" s="29" t="s">
        <v>18</v>
      </c>
      <c r="BH22" s="30"/>
      <c r="BI22" s="29">
        <v>96</v>
      </c>
      <c r="BJ22" s="30">
        <f t="shared" ref="BJ22:BJ24" si="185">BI22*0.0085-0.04</f>
        <v>0.77600000000000002</v>
      </c>
      <c r="BK22" s="25">
        <f t="shared" si="150"/>
        <v>228</v>
      </c>
      <c r="BL22" s="26">
        <f t="shared" si="39"/>
        <v>1.9076</v>
      </c>
      <c r="BM22" s="20">
        <f t="shared" si="40"/>
        <v>678.83160000000032</v>
      </c>
      <c r="BN22" s="18"/>
      <c r="BO22" s="15">
        <v>20</v>
      </c>
      <c r="BP22" s="27"/>
      <c r="BQ22" s="28"/>
      <c r="BR22" s="27"/>
      <c r="BS22" s="28"/>
      <c r="BT22" s="27"/>
      <c r="BU22" s="28"/>
      <c r="BV22" s="27"/>
      <c r="BW22" s="28"/>
      <c r="BX22" s="34">
        <f t="shared" si="11"/>
        <v>0</v>
      </c>
      <c r="BY22" s="35">
        <f t="shared" si="12"/>
        <v>0</v>
      </c>
      <c r="BZ22" s="20">
        <f t="shared" si="42"/>
        <v>680.95060000000035</v>
      </c>
      <c r="CA22" s="36"/>
      <c r="CB22" s="15">
        <v>20</v>
      </c>
      <c r="CC22" s="29">
        <v>109</v>
      </c>
      <c r="CD22" s="30">
        <f t="shared" ref="CD22:CD26" si="186">CC22*0.0069-0.04</f>
        <v>0.71209999999999996</v>
      </c>
      <c r="CE22" s="29">
        <v>-10</v>
      </c>
      <c r="CF22" s="30">
        <f t="shared" ref="CF22:CF23" si="187">CE22*0.0088-0.03</f>
        <v>-0.11800000000000001</v>
      </c>
      <c r="CG22" s="29">
        <v>-208</v>
      </c>
      <c r="CH22" s="30">
        <f t="shared" ref="CH22:CH26" si="188">CG22*0.0085-0.06</f>
        <v>-1.8280000000000003</v>
      </c>
      <c r="CI22" s="29">
        <v>-126</v>
      </c>
      <c r="CJ22" s="30">
        <f t="shared" ref="CJ22:CJ26" si="189">CI22*0.0085-0.04</f>
        <v>-1.1110000000000002</v>
      </c>
      <c r="CK22" s="34">
        <f t="shared" si="15"/>
        <v>-235</v>
      </c>
      <c r="CL22" s="35">
        <f t="shared" si="16"/>
        <v>-2.3449000000000004</v>
      </c>
      <c r="CM22" s="20">
        <f t="shared" si="44"/>
        <v>706.92760000000055</v>
      </c>
      <c r="CN22" s="18"/>
      <c r="CO22" s="15">
        <v>20</v>
      </c>
      <c r="CP22" s="29">
        <v>137</v>
      </c>
      <c r="CQ22" s="30">
        <f t="shared" si="177"/>
        <v>0.90529999999999999</v>
      </c>
      <c r="CR22" s="29" t="s">
        <v>19</v>
      </c>
      <c r="CS22" s="30"/>
      <c r="CT22" s="29">
        <v>325</v>
      </c>
      <c r="CU22" s="30">
        <f t="shared" si="174"/>
        <v>2.7025000000000001</v>
      </c>
      <c r="CV22" s="29" t="s">
        <v>18</v>
      </c>
      <c r="CW22" s="30"/>
      <c r="CX22" s="40">
        <f t="shared" si="17"/>
        <v>462</v>
      </c>
      <c r="CY22" s="35">
        <f t="shared" si="18"/>
        <v>3.6078000000000001</v>
      </c>
      <c r="CZ22" s="20">
        <f t="shared" si="45"/>
        <v>707.46160000000077</v>
      </c>
      <c r="DA22" s="39"/>
      <c r="DB22" s="15">
        <v>20</v>
      </c>
      <c r="DC22" s="27"/>
      <c r="DD22" s="28"/>
      <c r="DE22" s="27"/>
      <c r="DF22" s="28"/>
      <c r="DG22" s="27"/>
      <c r="DH22" s="28"/>
      <c r="DI22" s="27"/>
      <c r="DJ22" s="28"/>
      <c r="DK22" s="40">
        <f t="shared" si="47"/>
        <v>0</v>
      </c>
      <c r="DL22" s="35">
        <f t="shared" si="48"/>
        <v>0</v>
      </c>
      <c r="DM22" s="20">
        <f t="shared" si="49"/>
        <v>720.0271000000007</v>
      </c>
      <c r="DN22" s="21"/>
      <c r="DO22" s="15">
        <v>20</v>
      </c>
      <c r="DP22" s="29">
        <v>212</v>
      </c>
      <c r="DQ22" s="30">
        <f>DP22*0.0064-0.04</f>
        <v>1.3168</v>
      </c>
      <c r="DR22" s="29">
        <v>-41</v>
      </c>
      <c r="DS22" s="30">
        <f t="shared" si="178"/>
        <v>-0.39080000000000004</v>
      </c>
      <c r="DT22" s="29" t="s">
        <v>19</v>
      </c>
      <c r="DU22" s="30"/>
      <c r="DV22" s="29" t="s">
        <v>19</v>
      </c>
      <c r="DW22" s="30"/>
      <c r="DX22" s="40">
        <f t="shared" si="50"/>
        <v>171</v>
      </c>
      <c r="DY22" s="35">
        <f t="shared" si="51"/>
        <v>0.92599999999999993</v>
      </c>
      <c r="DZ22" s="20">
        <f t="shared" si="52"/>
        <v>729.92430000000047</v>
      </c>
      <c r="EA22" s="18"/>
      <c r="EB22" s="15">
        <v>20</v>
      </c>
      <c r="EC22" s="29"/>
      <c r="ED22" s="30"/>
      <c r="EE22" s="29"/>
      <c r="EF22" s="30"/>
      <c r="EG22" s="29"/>
      <c r="EH22" s="30"/>
      <c r="EI22" s="29"/>
      <c r="EJ22" s="30"/>
      <c r="EK22" s="34">
        <f t="shared" si="53"/>
        <v>0</v>
      </c>
      <c r="EL22" s="35">
        <f t="shared" si="54"/>
        <v>0</v>
      </c>
      <c r="EM22" s="20">
        <f t="shared" si="55"/>
        <v>731.97930000000042</v>
      </c>
      <c r="EN22" s="18"/>
      <c r="EO22" s="15">
        <v>20</v>
      </c>
      <c r="EP22" s="29"/>
      <c r="EQ22" s="30"/>
      <c r="ER22" s="29"/>
      <c r="ES22" s="30"/>
      <c r="ET22" s="29"/>
      <c r="EU22" s="30"/>
      <c r="EV22" s="29"/>
      <c r="EW22" s="30"/>
      <c r="EX22" s="34">
        <f t="shared" si="56"/>
        <v>0</v>
      </c>
      <c r="EY22" s="35">
        <f t="shared" si="57"/>
        <v>0</v>
      </c>
      <c r="EZ22" s="20">
        <f t="shared" si="58"/>
        <v>731.97930000000042</v>
      </c>
    </row>
    <row r="23" spans="1:156" x14ac:dyDescent="0.3">
      <c r="A23" s="114"/>
      <c r="B23" s="15">
        <v>21</v>
      </c>
      <c r="C23" s="29" t="s">
        <v>19</v>
      </c>
      <c r="D23" s="30"/>
      <c r="E23" s="29">
        <v>-20</v>
      </c>
      <c r="F23" s="30">
        <f t="shared" si="22"/>
        <v>-0.20600000000000002</v>
      </c>
      <c r="G23" s="29" t="s">
        <v>19</v>
      </c>
      <c r="H23" s="30"/>
      <c r="I23" s="29">
        <v>-89</v>
      </c>
      <c r="J23" s="30">
        <f t="shared" ref="J23:J26" si="190">I23*0.0085-0.04</f>
        <v>-0.7965000000000001</v>
      </c>
      <c r="K23" s="25">
        <f t="shared" si="0"/>
        <v>-109</v>
      </c>
      <c r="L23" s="30">
        <f t="shared" si="1"/>
        <v>-1.0025000000000002</v>
      </c>
      <c r="M23" s="20">
        <f t="shared" si="25"/>
        <v>609.73730000000035</v>
      </c>
      <c r="N23" s="10"/>
      <c r="O23" s="15">
        <v>21</v>
      </c>
      <c r="P23" s="29">
        <v>209</v>
      </c>
      <c r="Q23" s="30">
        <f t="shared" si="182"/>
        <v>1.4020999999999999</v>
      </c>
      <c r="R23" s="29">
        <v>196</v>
      </c>
      <c r="S23" s="30">
        <f t="shared" si="163"/>
        <v>1.6948000000000001</v>
      </c>
      <c r="T23" s="29">
        <v>161</v>
      </c>
      <c r="U23" s="30">
        <f t="shared" ref="U23" si="191">T23*0.0085-0.06</f>
        <v>1.3085</v>
      </c>
      <c r="V23" s="29">
        <v>-134</v>
      </c>
      <c r="W23" s="30">
        <f t="shared" si="165"/>
        <v>-1.179</v>
      </c>
      <c r="X23" s="25">
        <f t="shared" si="26"/>
        <v>432</v>
      </c>
      <c r="Y23" s="30">
        <f t="shared" si="87"/>
        <v>3.2263999999999999</v>
      </c>
      <c r="Z23" s="20">
        <f t="shared" si="28"/>
        <v>608.03580000000056</v>
      </c>
      <c r="AA23" s="18"/>
      <c r="AB23" s="43">
        <v>21</v>
      </c>
      <c r="AC23" s="27"/>
      <c r="AD23" s="28"/>
      <c r="AE23" s="27"/>
      <c r="AF23" s="28"/>
      <c r="AG23" s="27"/>
      <c r="AH23" s="28"/>
      <c r="AI23" s="27"/>
      <c r="AJ23" s="28"/>
      <c r="AK23" s="25">
        <f t="shared" si="33"/>
        <v>0</v>
      </c>
      <c r="AL23" s="30">
        <f t="shared" si="88"/>
        <v>0</v>
      </c>
      <c r="AM23" s="20">
        <f t="shared" si="35"/>
        <v>666.25280000000066</v>
      </c>
      <c r="AN23" s="18"/>
      <c r="AO23" s="47">
        <v>21</v>
      </c>
      <c r="AP23" s="29" t="s">
        <v>18</v>
      </c>
      <c r="AQ23" s="30"/>
      <c r="AR23" s="29">
        <v>-136</v>
      </c>
      <c r="AS23" s="30">
        <f t="shared" si="183"/>
        <v>-1.2268000000000001</v>
      </c>
      <c r="AT23" s="29">
        <v>-114</v>
      </c>
      <c r="AU23" s="30">
        <f t="shared" ref="AU23:AU25" si="192">AT23*0.0085-0.06</f>
        <v>-1.0290000000000001</v>
      </c>
      <c r="AV23" s="29">
        <v>-164</v>
      </c>
      <c r="AW23" s="30">
        <f t="shared" si="184"/>
        <v>-1.4340000000000002</v>
      </c>
      <c r="AX23" s="25">
        <f t="shared" si="4"/>
        <v>-414</v>
      </c>
      <c r="AY23" s="30">
        <f t="shared" si="89"/>
        <v>-3.6898000000000004</v>
      </c>
      <c r="AZ23" s="20">
        <f t="shared" si="37"/>
        <v>664.5048000000005</v>
      </c>
      <c r="BA23" s="18"/>
      <c r="BB23" s="15">
        <v>21</v>
      </c>
      <c r="BC23" s="29">
        <v>-56</v>
      </c>
      <c r="BD23" s="30">
        <f t="shared" ref="BD23:BD24" si="193">BC23*0.0069-0.04</f>
        <v>-0.42639999999999995</v>
      </c>
      <c r="BE23" s="29">
        <v>-144</v>
      </c>
      <c r="BF23" s="30">
        <f t="shared" si="171"/>
        <v>-1.2972000000000001</v>
      </c>
      <c r="BG23" s="29">
        <v>-300</v>
      </c>
      <c r="BH23" s="30">
        <f t="shared" ref="BH23" si="194">BG23*0.0085-0.06</f>
        <v>-2.6100000000000003</v>
      </c>
      <c r="BI23" s="29">
        <v>-87</v>
      </c>
      <c r="BJ23" s="30">
        <f t="shared" si="185"/>
        <v>-0.77950000000000008</v>
      </c>
      <c r="BK23" s="25">
        <f t="shared" si="150"/>
        <v>-587</v>
      </c>
      <c r="BL23" s="26">
        <f t="shared" si="39"/>
        <v>-5.1131000000000011</v>
      </c>
      <c r="BM23" s="20">
        <f t="shared" si="40"/>
        <v>673.71850000000029</v>
      </c>
      <c r="BN23" s="18"/>
      <c r="BO23" s="15">
        <v>21</v>
      </c>
      <c r="BP23" s="27"/>
      <c r="BQ23" s="28"/>
      <c r="BR23" s="27"/>
      <c r="BS23" s="28"/>
      <c r="BT23" s="27"/>
      <c r="BU23" s="28"/>
      <c r="BV23" s="27"/>
      <c r="BW23" s="28"/>
      <c r="BX23" s="34">
        <f t="shared" si="11"/>
        <v>0</v>
      </c>
      <c r="BY23" s="35">
        <f t="shared" si="12"/>
        <v>0</v>
      </c>
      <c r="BZ23" s="20">
        <f t="shared" si="42"/>
        <v>680.95060000000035</v>
      </c>
      <c r="CA23" s="36"/>
      <c r="CB23" s="15">
        <v>21</v>
      </c>
      <c r="CC23" s="29">
        <v>-22</v>
      </c>
      <c r="CD23" s="30">
        <f t="shared" si="186"/>
        <v>-0.1918</v>
      </c>
      <c r="CE23" s="29">
        <v>362</v>
      </c>
      <c r="CF23" s="30">
        <f t="shared" si="187"/>
        <v>3.1556000000000002</v>
      </c>
      <c r="CG23" s="29">
        <v>165</v>
      </c>
      <c r="CH23" s="30">
        <f t="shared" si="188"/>
        <v>1.3425</v>
      </c>
      <c r="CI23" s="29">
        <v>68</v>
      </c>
      <c r="CJ23" s="30">
        <f t="shared" si="189"/>
        <v>0.53800000000000003</v>
      </c>
      <c r="CK23" s="34">
        <f t="shared" si="15"/>
        <v>573</v>
      </c>
      <c r="CL23" s="35">
        <f t="shared" si="16"/>
        <v>4.8443000000000005</v>
      </c>
      <c r="CM23" s="20">
        <f t="shared" si="44"/>
        <v>711.77190000000053</v>
      </c>
      <c r="CN23" s="18"/>
      <c r="CO23" s="15">
        <v>21</v>
      </c>
      <c r="CP23" s="29">
        <v>-163</v>
      </c>
      <c r="CQ23" s="30">
        <f t="shared" si="177"/>
        <v>-1.1647000000000001</v>
      </c>
      <c r="CR23" s="29">
        <v>14</v>
      </c>
      <c r="CS23" s="30">
        <f t="shared" ref="CS23" si="195">CR23*0.0088-0.03</f>
        <v>9.3200000000000005E-2</v>
      </c>
      <c r="CT23" s="29">
        <v>-207</v>
      </c>
      <c r="CU23" s="30">
        <f t="shared" si="174"/>
        <v>-1.8195000000000001</v>
      </c>
      <c r="CV23" s="29">
        <v>8</v>
      </c>
      <c r="CW23" s="30">
        <f t="shared" ref="CW23" si="196">CV23*0.0085-0.04</f>
        <v>2.8000000000000004E-2</v>
      </c>
      <c r="CX23" s="40">
        <f t="shared" si="17"/>
        <v>-348</v>
      </c>
      <c r="CY23" s="35">
        <f t="shared" si="18"/>
        <v>-2.863</v>
      </c>
      <c r="CZ23" s="20">
        <f t="shared" si="45"/>
        <v>704.59860000000072</v>
      </c>
      <c r="DA23" s="39"/>
      <c r="DB23" s="15">
        <v>21</v>
      </c>
      <c r="DC23" s="29">
        <v>377</v>
      </c>
      <c r="DD23" s="30">
        <f t="shared" ref="DD23:DD24" si="197">DC23*0.0064-0.04</f>
        <v>2.3728000000000002</v>
      </c>
      <c r="DE23" s="29" t="s">
        <v>18</v>
      </c>
      <c r="DF23" s="30"/>
      <c r="DG23" s="29" t="s">
        <v>18</v>
      </c>
      <c r="DH23" s="30"/>
      <c r="DI23" s="29">
        <v>118</v>
      </c>
      <c r="DJ23" s="30">
        <f t="shared" ref="DJ23" si="198">DI23*0.0085-0.04</f>
        <v>0.96300000000000008</v>
      </c>
      <c r="DK23" s="40">
        <f t="shared" si="47"/>
        <v>495</v>
      </c>
      <c r="DL23" s="35">
        <f t="shared" si="48"/>
        <v>3.3358000000000003</v>
      </c>
      <c r="DM23" s="20">
        <f t="shared" si="49"/>
        <v>723.36290000000065</v>
      </c>
      <c r="DN23" s="21"/>
      <c r="DO23" s="15">
        <v>21</v>
      </c>
      <c r="DP23" s="29">
        <v>-203</v>
      </c>
      <c r="DQ23" s="30">
        <f>DP23*0.0064-0.04</f>
        <v>-1.3392000000000002</v>
      </c>
      <c r="DR23" s="29">
        <v>10</v>
      </c>
      <c r="DS23" s="30">
        <f t="shared" si="178"/>
        <v>5.800000000000001E-2</v>
      </c>
      <c r="DT23" s="29">
        <v>437</v>
      </c>
      <c r="DU23" s="30">
        <f t="shared" si="179"/>
        <v>3.6545000000000001</v>
      </c>
      <c r="DV23" s="29">
        <v>123</v>
      </c>
      <c r="DW23" s="30">
        <f t="shared" si="180"/>
        <v>1.0055000000000001</v>
      </c>
      <c r="DX23" s="40">
        <f t="shared" si="50"/>
        <v>367</v>
      </c>
      <c r="DY23" s="35">
        <f t="shared" si="51"/>
        <v>3.3788</v>
      </c>
      <c r="DZ23" s="20">
        <f t="shared" si="52"/>
        <v>733.30310000000043</v>
      </c>
      <c r="EA23" s="18"/>
      <c r="EB23" s="15">
        <v>21</v>
      </c>
      <c r="EC23" s="29"/>
      <c r="ED23" s="30"/>
      <c r="EE23" s="29"/>
      <c r="EF23" s="30"/>
      <c r="EG23" s="29"/>
      <c r="EH23" s="30"/>
      <c r="EI23" s="29"/>
      <c r="EJ23" s="30"/>
      <c r="EK23" s="34">
        <f t="shared" si="53"/>
        <v>0</v>
      </c>
      <c r="EL23" s="35">
        <f t="shared" si="54"/>
        <v>0</v>
      </c>
      <c r="EM23" s="20">
        <f t="shared" si="55"/>
        <v>731.97930000000042</v>
      </c>
      <c r="EN23" s="18"/>
      <c r="EO23" s="15">
        <v>21</v>
      </c>
      <c r="EP23" s="29"/>
      <c r="EQ23" s="30"/>
      <c r="ER23" s="29"/>
      <c r="ES23" s="30"/>
      <c r="ET23" s="29"/>
      <c r="EU23" s="30"/>
      <c r="EV23" s="29"/>
      <c r="EW23" s="30"/>
      <c r="EX23" s="34">
        <f t="shared" si="56"/>
        <v>0</v>
      </c>
      <c r="EY23" s="35">
        <f t="shared" si="57"/>
        <v>0</v>
      </c>
      <c r="EZ23" s="20">
        <f t="shared" si="58"/>
        <v>731.97930000000042</v>
      </c>
    </row>
    <row r="24" spans="1:156" x14ac:dyDescent="0.3">
      <c r="A24" s="114"/>
      <c r="B24" s="15">
        <v>22</v>
      </c>
      <c r="C24" s="29">
        <v>105</v>
      </c>
      <c r="D24" s="30">
        <f t="shared" ref="D24" si="199">C24*0.0069-0.04</f>
        <v>0.6845</v>
      </c>
      <c r="E24" s="29">
        <v>-67</v>
      </c>
      <c r="F24" s="30">
        <f t="shared" si="22"/>
        <v>-0.61960000000000004</v>
      </c>
      <c r="G24" s="29" t="s">
        <v>19</v>
      </c>
      <c r="H24" s="30"/>
      <c r="I24" s="29">
        <v>-36</v>
      </c>
      <c r="J24" s="30">
        <f t="shared" si="190"/>
        <v>-0.34600000000000003</v>
      </c>
      <c r="K24" s="25">
        <f t="shared" si="0"/>
        <v>2</v>
      </c>
      <c r="L24" s="30">
        <f t="shared" si="1"/>
        <v>-0.28110000000000007</v>
      </c>
      <c r="M24" s="20">
        <f t="shared" si="25"/>
        <v>609.45620000000031</v>
      </c>
      <c r="N24" s="10"/>
      <c r="O24" s="15">
        <v>22</v>
      </c>
      <c r="P24" s="27"/>
      <c r="Q24" s="28"/>
      <c r="R24" s="27"/>
      <c r="S24" s="28"/>
      <c r="T24" s="27"/>
      <c r="U24" s="28"/>
      <c r="V24" s="27"/>
      <c r="W24" s="28"/>
      <c r="X24" s="25">
        <f t="shared" si="26"/>
        <v>0</v>
      </c>
      <c r="Y24" s="26">
        <f t="shared" si="87"/>
        <v>0</v>
      </c>
      <c r="Z24" s="20">
        <f t="shared" si="28"/>
        <v>608.03580000000056</v>
      </c>
      <c r="AA24" s="18"/>
      <c r="AB24" s="43">
        <v>22</v>
      </c>
      <c r="AC24" s="27"/>
      <c r="AD24" s="28"/>
      <c r="AE24" s="27"/>
      <c r="AF24" s="28"/>
      <c r="AG24" s="27"/>
      <c r="AH24" s="28"/>
      <c r="AI24" s="27"/>
      <c r="AJ24" s="28"/>
      <c r="AK24" s="25">
        <f t="shared" si="33"/>
        <v>0</v>
      </c>
      <c r="AL24" s="26">
        <f t="shared" si="88"/>
        <v>0</v>
      </c>
      <c r="AM24" s="20">
        <f t="shared" si="35"/>
        <v>666.25280000000066</v>
      </c>
      <c r="AN24" s="18"/>
      <c r="AO24" s="47">
        <v>22</v>
      </c>
      <c r="AP24" s="29">
        <v>-277</v>
      </c>
      <c r="AQ24" s="30">
        <f>AP24*0.0069-0.04</f>
        <v>-1.9513</v>
      </c>
      <c r="AR24" s="29" t="s">
        <v>19</v>
      </c>
      <c r="AS24" s="30"/>
      <c r="AT24" s="29">
        <v>-255</v>
      </c>
      <c r="AU24" s="30">
        <f t="shared" si="192"/>
        <v>-2.2275</v>
      </c>
      <c r="AV24" s="29">
        <v>-104</v>
      </c>
      <c r="AW24" s="30">
        <f t="shared" si="184"/>
        <v>-0.92400000000000015</v>
      </c>
      <c r="AX24" s="25">
        <f t="shared" si="4"/>
        <v>-636</v>
      </c>
      <c r="AY24" s="30">
        <f t="shared" si="89"/>
        <v>-5.1028000000000002</v>
      </c>
      <c r="AZ24" s="20">
        <f t="shared" si="37"/>
        <v>659.4020000000005</v>
      </c>
      <c r="BA24" s="18"/>
      <c r="BB24" s="15">
        <v>22</v>
      </c>
      <c r="BC24" s="29">
        <v>-114</v>
      </c>
      <c r="BD24" s="30">
        <f t="shared" si="193"/>
        <v>-0.8266</v>
      </c>
      <c r="BE24" s="29">
        <v>-28</v>
      </c>
      <c r="BF24" s="30">
        <f t="shared" si="171"/>
        <v>-0.27639999999999998</v>
      </c>
      <c r="BG24" s="29" t="s">
        <v>18</v>
      </c>
      <c r="BH24" s="30"/>
      <c r="BI24" s="29">
        <v>-49</v>
      </c>
      <c r="BJ24" s="30">
        <f t="shared" si="185"/>
        <v>-0.45650000000000002</v>
      </c>
      <c r="BK24" s="25">
        <f t="shared" si="150"/>
        <v>-191</v>
      </c>
      <c r="BL24" s="26">
        <f t="shared" si="39"/>
        <v>-1.5594999999999999</v>
      </c>
      <c r="BM24" s="20">
        <f t="shared" si="40"/>
        <v>672.15900000000033</v>
      </c>
      <c r="BN24" s="18"/>
      <c r="BO24" s="15">
        <v>22</v>
      </c>
      <c r="BP24" s="29">
        <v>-21</v>
      </c>
      <c r="BQ24" s="30">
        <f t="shared" ref="BQ24" si="200">BP24*0.0069-0.04</f>
        <v>-0.18490000000000001</v>
      </c>
      <c r="BR24" s="29">
        <v>205</v>
      </c>
      <c r="BS24" s="30">
        <f t="shared" ref="BS24" si="201">BR24*0.0088-0.03</f>
        <v>1.774</v>
      </c>
      <c r="BT24" s="29">
        <v>91</v>
      </c>
      <c r="BU24" s="30">
        <f t="shared" ref="BU24:BU28" si="202">BT24*0.0085-0.06</f>
        <v>0.71350000000000002</v>
      </c>
      <c r="BV24" s="29">
        <v>-29</v>
      </c>
      <c r="BW24" s="30">
        <f t="shared" ref="BW24:BW26" si="203">BV24*0.0085-0.04</f>
        <v>-0.28650000000000003</v>
      </c>
      <c r="BX24" s="34">
        <f t="shared" si="11"/>
        <v>246</v>
      </c>
      <c r="BY24" s="35">
        <f t="shared" si="12"/>
        <v>2.0160999999999998</v>
      </c>
      <c r="BZ24" s="20">
        <f t="shared" si="42"/>
        <v>682.9667000000004</v>
      </c>
      <c r="CA24" s="36"/>
      <c r="CB24" s="15">
        <v>22</v>
      </c>
      <c r="CC24" s="29">
        <v>77</v>
      </c>
      <c r="CD24" s="30">
        <f t="shared" si="186"/>
        <v>0.49130000000000001</v>
      </c>
      <c r="CE24" s="29" t="s">
        <v>18</v>
      </c>
      <c r="CF24" s="30"/>
      <c r="CG24" s="29">
        <v>-20</v>
      </c>
      <c r="CH24" s="30">
        <f t="shared" si="188"/>
        <v>-0.23</v>
      </c>
      <c r="CI24" s="29">
        <v>-29</v>
      </c>
      <c r="CJ24" s="30">
        <f t="shared" si="189"/>
        <v>-0.28650000000000003</v>
      </c>
      <c r="CK24" s="34">
        <f t="shared" si="15"/>
        <v>28</v>
      </c>
      <c r="CL24" s="35">
        <f t="shared" si="16"/>
        <v>-2.5200000000000056E-2</v>
      </c>
      <c r="CM24" s="20">
        <f t="shared" si="44"/>
        <v>711.74670000000049</v>
      </c>
      <c r="CN24" s="18"/>
      <c r="CO24" s="15">
        <v>22</v>
      </c>
      <c r="CP24" s="27"/>
      <c r="CQ24" s="28"/>
      <c r="CR24" s="27"/>
      <c r="CS24" s="28"/>
      <c r="CT24" s="27"/>
      <c r="CU24" s="28"/>
      <c r="CV24" s="27"/>
      <c r="CW24" s="28"/>
      <c r="CX24" s="37">
        <f t="shared" si="17"/>
        <v>0</v>
      </c>
      <c r="CY24" s="38">
        <f t="shared" si="18"/>
        <v>0</v>
      </c>
      <c r="CZ24" s="20">
        <f t="shared" si="45"/>
        <v>704.59860000000072</v>
      </c>
      <c r="DA24" s="39"/>
      <c r="DB24" s="15">
        <v>22</v>
      </c>
      <c r="DC24" s="29">
        <v>-173</v>
      </c>
      <c r="DD24" s="30">
        <f t="shared" si="197"/>
        <v>-1.1472</v>
      </c>
      <c r="DE24" s="29" t="s">
        <v>18</v>
      </c>
      <c r="DF24" s="30"/>
      <c r="DG24" s="29" t="s">
        <v>18</v>
      </c>
      <c r="DH24" s="30"/>
      <c r="DI24" s="29" t="s">
        <v>18</v>
      </c>
      <c r="DJ24" s="30"/>
      <c r="DK24" s="40">
        <f t="shared" si="47"/>
        <v>-173</v>
      </c>
      <c r="DL24" s="35">
        <f t="shared" si="48"/>
        <v>-1.1472</v>
      </c>
      <c r="DM24" s="20">
        <f t="shared" si="49"/>
        <v>722.21570000000065</v>
      </c>
      <c r="DN24" s="21"/>
      <c r="DO24" s="15">
        <v>22</v>
      </c>
      <c r="DP24" s="29">
        <v>-74</v>
      </c>
      <c r="DQ24" s="30">
        <f>DP24*0.0064-0.04</f>
        <v>-0.51360000000000006</v>
      </c>
      <c r="DR24" s="29" t="s">
        <v>18</v>
      </c>
      <c r="DS24" s="30"/>
      <c r="DT24" s="29">
        <v>-123</v>
      </c>
      <c r="DU24" s="30">
        <f t="shared" si="179"/>
        <v>-1.1055000000000001</v>
      </c>
      <c r="DV24" s="29">
        <v>127</v>
      </c>
      <c r="DW24" s="30">
        <f t="shared" si="180"/>
        <v>1.0395000000000001</v>
      </c>
      <c r="DX24" s="40">
        <f t="shared" si="50"/>
        <v>-70</v>
      </c>
      <c r="DY24" s="35">
        <f t="shared" si="51"/>
        <v>-0.57960000000000012</v>
      </c>
      <c r="DZ24" s="20">
        <f t="shared" si="52"/>
        <v>732.7235000000004</v>
      </c>
      <c r="EA24" s="18"/>
      <c r="EB24" s="15">
        <v>22</v>
      </c>
      <c r="EC24" s="29"/>
      <c r="ED24" s="30"/>
      <c r="EE24" s="29"/>
      <c r="EF24" s="30"/>
      <c r="EG24" s="29"/>
      <c r="EH24" s="30"/>
      <c r="EI24" s="29"/>
      <c r="EJ24" s="30"/>
      <c r="EK24" s="34">
        <f t="shared" si="53"/>
        <v>0</v>
      </c>
      <c r="EL24" s="35">
        <f t="shared" si="54"/>
        <v>0</v>
      </c>
      <c r="EM24" s="20">
        <f t="shared" si="55"/>
        <v>731.97930000000042</v>
      </c>
      <c r="EN24" s="18"/>
      <c r="EO24" s="15">
        <v>22</v>
      </c>
      <c r="EP24" s="29"/>
      <c r="EQ24" s="30"/>
      <c r="ER24" s="29"/>
      <c r="ES24" s="30"/>
      <c r="ET24" s="29"/>
      <c r="EU24" s="30"/>
      <c r="EV24" s="29"/>
      <c r="EW24" s="30"/>
      <c r="EX24" s="34">
        <f t="shared" si="56"/>
        <v>0</v>
      </c>
      <c r="EY24" s="35">
        <f t="shared" si="57"/>
        <v>0</v>
      </c>
      <c r="EZ24" s="20">
        <f t="shared" si="58"/>
        <v>731.97930000000042</v>
      </c>
    </row>
    <row r="25" spans="1:156" x14ac:dyDescent="0.3">
      <c r="A25" s="114"/>
      <c r="B25" s="15">
        <v>23</v>
      </c>
      <c r="C25" s="29" t="s">
        <v>19</v>
      </c>
      <c r="D25" s="30"/>
      <c r="E25" s="29">
        <v>261</v>
      </c>
      <c r="F25" s="30">
        <f t="shared" si="22"/>
        <v>2.2668000000000004</v>
      </c>
      <c r="G25" s="29">
        <v>-54</v>
      </c>
      <c r="H25" s="30">
        <f t="shared" ref="H25:H26" si="204">G25*0.0085-0.06</f>
        <v>-0.51900000000000002</v>
      </c>
      <c r="I25" s="29">
        <v>42</v>
      </c>
      <c r="J25" s="30">
        <f t="shared" si="190"/>
        <v>0.31700000000000006</v>
      </c>
      <c r="K25" s="25">
        <f t="shared" si="0"/>
        <v>249</v>
      </c>
      <c r="L25" s="30">
        <f t="shared" si="1"/>
        <v>2.0648000000000004</v>
      </c>
      <c r="M25" s="20">
        <f t="shared" si="25"/>
        <v>611.5210000000003</v>
      </c>
      <c r="N25" s="10"/>
      <c r="O25" s="15">
        <v>23</v>
      </c>
      <c r="P25" s="27"/>
      <c r="Q25" s="28"/>
      <c r="R25" s="27"/>
      <c r="S25" s="28"/>
      <c r="T25" s="27"/>
      <c r="U25" s="28"/>
      <c r="V25" s="27"/>
      <c r="W25" s="28"/>
      <c r="X25" s="25">
        <f t="shared" si="26"/>
        <v>0</v>
      </c>
      <c r="Y25" s="26">
        <f t="shared" si="87"/>
        <v>0</v>
      </c>
      <c r="Z25" s="20">
        <f t="shared" si="28"/>
        <v>608.03580000000056</v>
      </c>
      <c r="AA25" s="18"/>
      <c r="AB25" s="43">
        <v>23</v>
      </c>
      <c r="AC25" s="29">
        <v>307</v>
      </c>
      <c r="AD25" s="30">
        <f t="shared" ref="AD25" si="205">AC25*0.0069-0.04</f>
        <v>2.0783</v>
      </c>
      <c r="AE25" s="29" t="s">
        <v>19</v>
      </c>
      <c r="AF25" s="30"/>
      <c r="AG25" s="29">
        <v>-300</v>
      </c>
      <c r="AH25" s="30">
        <f t="shared" ref="AH25" si="206">AG25*0.0085-0.06</f>
        <v>-2.6100000000000003</v>
      </c>
      <c r="AI25" s="29">
        <v>506</v>
      </c>
      <c r="AJ25" s="30">
        <f t="shared" ref="AJ25:AJ29" si="207">AI25*0.0085-0.04</f>
        <v>4.2610000000000001</v>
      </c>
      <c r="AK25" s="25">
        <f t="shared" si="33"/>
        <v>513</v>
      </c>
      <c r="AL25" s="26">
        <f t="shared" si="88"/>
        <v>3.7292999999999998</v>
      </c>
      <c r="AM25" s="20">
        <f t="shared" si="35"/>
        <v>669.98210000000063</v>
      </c>
      <c r="AN25" s="18"/>
      <c r="AO25" s="47">
        <v>23</v>
      </c>
      <c r="AP25" s="29">
        <v>480</v>
      </c>
      <c r="AQ25" s="30">
        <f>AP25*0.0069-0.04</f>
        <v>3.2719999999999998</v>
      </c>
      <c r="AR25" s="29">
        <v>-66</v>
      </c>
      <c r="AS25" s="30">
        <f t="shared" ref="AS25:AS26" si="208">AR25*0.0088-0.03</f>
        <v>-0.61080000000000001</v>
      </c>
      <c r="AT25" s="29">
        <v>-76</v>
      </c>
      <c r="AU25" s="30">
        <f t="shared" si="192"/>
        <v>-0.70599999999999996</v>
      </c>
      <c r="AV25" s="29" t="s">
        <v>18</v>
      </c>
      <c r="AW25" s="30"/>
      <c r="AX25" s="25">
        <f t="shared" si="4"/>
        <v>338</v>
      </c>
      <c r="AY25" s="30">
        <f t="shared" si="89"/>
        <v>1.9552</v>
      </c>
      <c r="AZ25" s="20">
        <f t="shared" si="37"/>
        <v>661.35720000000049</v>
      </c>
      <c r="BA25" s="18"/>
      <c r="BB25" s="15">
        <v>23</v>
      </c>
      <c r="BC25" s="27"/>
      <c r="BD25" s="28"/>
      <c r="BE25" s="27"/>
      <c r="BF25" s="28"/>
      <c r="BG25" s="27"/>
      <c r="BH25" s="28"/>
      <c r="BI25" s="27"/>
      <c r="BJ25" s="28"/>
      <c r="BK25" s="25">
        <f t="shared" si="150"/>
        <v>0</v>
      </c>
      <c r="BL25" s="26">
        <f t="shared" si="39"/>
        <v>0</v>
      </c>
      <c r="BM25" s="20">
        <f t="shared" si="40"/>
        <v>672.15900000000033</v>
      </c>
      <c r="BN25" s="18"/>
      <c r="BO25" s="15">
        <v>23</v>
      </c>
      <c r="BP25" s="29" t="s">
        <v>18</v>
      </c>
      <c r="BQ25" s="30"/>
      <c r="BR25" s="29" t="s">
        <v>18</v>
      </c>
      <c r="BS25" s="30"/>
      <c r="BT25" s="29">
        <v>13</v>
      </c>
      <c r="BU25" s="30">
        <f t="shared" si="202"/>
        <v>5.0500000000000017E-2</v>
      </c>
      <c r="BV25" s="29">
        <v>-27</v>
      </c>
      <c r="BW25" s="30">
        <f t="shared" si="203"/>
        <v>-0.26950000000000002</v>
      </c>
      <c r="BX25" s="34">
        <f t="shared" si="11"/>
        <v>-14</v>
      </c>
      <c r="BY25" s="35">
        <f t="shared" si="12"/>
        <v>-0.219</v>
      </c>
      <c r="BZ25" s="20">
        <f t="shared" si="42"/>
        <v>682.74770000000035</v>
      </c>
      <c r="CA25" s="36"/>
      <c r="CB25" s="15">
        <v>23</v>
      </c>
      <c r="CC25" s="29">
        <v>67</v>
      </c>
      <c r="CD25" s="30">
        <f t="shared" si="186"/>
        <v>0.42230000000000001</v>
      </c>
      <c r="CE25" s="29" t="s">
        <v>18</v>
      </c>
      <c r="CF25" s="30"/>
      <c r="CG25" s="29">
        <v>205</v>
      </c>
      <c r="CH25" s="30">
        <f t="shared" si="188"/>
        <v>1.6825000000000001</v>
      </c>
      <c r="CI25" s="29">
        <v>234</v>
      </c>
      <c r="CJ25" s="30">
        <f t="shared" si="189"/>
        <v>1.9490000000000001</v>
      </c>
      <c r="CK25" s="34">
        <f t="shared" si="15"/>
        <v>506</v>
      </c>
      <c r="CL25" s="35">
        <f t="shared" si="16"/>
        <v>4.0537999999999998</v>
      </c>
      <c r="CM25" s="20">
        <f t="shared" si="44"/>
        <v>715.80050000000051</v>
      </c>
      <c r="CN25" s="18"/>
      <c r="CO25" s="15">
        <v>23</v>
      </c>
      <c r="CP25" s="27"/>
      <c r="CQ25" s="28"/>
      <c r="CR25" s="27"/>
      <c r="CS25" s="28"/>
      <c r="CT25" s="27"/>
      <c r="CU25" s="28"/>
      <c r="CV25" s="27"/>
      <c r="CW25" s="28"/>
      <c r="CX25" s="37">
        <f t="shared" si="17"/>
        <v>0</v>
      </c>
      <c r="CY25" s="38">
        <f t="shared" si="18"/>
        <v>0</v>
      </c>
      <c r="CZ25" s="20">
        <f t="shared" si="45"/>
        <v>704.59860000000072</v>
      </c>
      <c r="DA25" s="39"/>
      <c r="DB25" s="15">
        <v>23</v>
      </c>
      <c r="DC25" s="29">
        <v>17</v>
      </c>
      <c r="DD25" s="30">
        <f>DC25*0.0064-0.04</f>
        <v>6.88E-2</v>
      </c>
      <c r="DE25" s="29">
        <v>135</v>
      </c>
      <c r="DF25" s="30">
        <f t="shared" ref="DF25" si="209">DE25*0.0088-0.03</f>
        <v>1.1580000000000001</v>
      </c>
      <c r="DG25" s="29">
        <v>245</v>
      </c>
      <c r="DH25" s="30">
        <f t="shared" ref="DH25" si="210">DG25*0.0083-0.05</f>
        <v>1.9835</v>
      </c>
      <c r="DI25" s="29">
        <v>-65</v>
      </c>
      <c r="DJ25" s="30">
        <f t="shared" ref="DJ25:DJ26" si="211">DI25*0.0085-0.04</f>
        <v>-0.59250000000000003</v>
      </c>
      <c r="DK25" s="40">
        <f t="shared" si="47"/>
        <v>332</v>
      </c>
      <c r="DL25" s="35">
        <f t="shared" si="48"/>
        <v>2.6177999999999999</v>
      </c>
      <c r="DM25" s="20">
        <f t="shared" si="49"/>
        <v>724.83350000000064</v>
      </c>
      <c r="DN25" s="21"/>
      <c r="DO25" s="15">
        <v>23</v>
      </c>
      <c r="DP25" s="29">
        <v>-177</v>
      </c>
      <c r="DQ25" s="30">
        <f>DP25*0.0064-0.04</f>
        <v>-1.1728000000000001</v>
      </c>
      <c r="DR25" s="29">
        <v>77</v>
      </c>
      <c r="DS25" s="30">
        <f t="shared" si="178"/>
        <v>0.64760000000000006</v>
      </c>
      <c r="DT25" s="29">
        <v>1</v>
      </c>
      <c r="DU25" s="30">
        <f t="shared" si="179"/>
        <v>-5.1499999999999997E-2</v>
      </c>
      <c r="DV25" s="29">
        <v>-15</v>
      </c>
      <c r="DW25" s="30">
        <f t="shared" si="180"/>
        <v>-0.16750000000000001</v>
      </c>
      <c r="DX25" s="40">
        <f t="shared" si="50"/>
        <v>-114</v>
      </c>
      <c r="DY25" s="35">
        <f t="shared" si="51"/>
        <v>-0.74419999999999997</v>
      </c>
      <c r="DZ25" s="20">
        <f t="shared" si="52"/>
        <v>731.97930000000042</v>
      </c>
      <c r="EA25" s="18"/>
      <c r="EB25" s="15">
        <v>23</v>
      </c>
      <c r="EC25" s="29"/>
      <c r="ED25" s="30"/>
      <c r="EE25" s="29"/>
      <c r="EF25" s="30"/>
      <c r="EG25" s="29"/>
      <c r="EH25" s="30"/>
      <c r="EI25" s="29"/>
      <c r="EJ25" s="30"/>
      <c r="EK25" s="34">
        <f t="shared" si="53"/>
        <v>0</v>
      </c>
      <c r="EL25" s="35">
        <f t="shared" si="54"/>
        <v>0</v>
      </c>
      <c r="EM25" s="20">
        <f t="shared" si="55"/>
        <v>731.97930000000042</v>
      </c>
      <c r="EN25" s="18"/>
      <c r="EO25" s="15">
        <v>23</v>
      </c>
      <c r="EP25" s="29"/>
      <c r="EQ25" s="30"/>
      <c r="ER25" s="29"/>
      <c r="ES25" s="30"/>
      <c r="ET25" s="29"/>
      <c r="EU25" s="30"/>
      <c r="EV25" s="29"/>
      <c r="EW25" s="30"/>
      <c r="EX25" s="34">
        <f t="shared" si="56"/>
        <v>0</v>
      </c>
      <c r="EY25" s="35">
        <f t="shared" si="57"/>
        <v>0</v>
      </c>
      <c r="EZ25" s="20">
        <f t="shared" si="58"/>
        <v>731.97930000000042</v>
      </c>
    </row>
    <row r="26" spans="1:156" x14ac:dyDescent="0.3">
      <c r="A26" s="114"/>
      <c r="B26" s="15">
        <v>24</v>
      </c>
      <c r="C26" s="29">
        <v>37</v>
      </c>
      <c r="D26" s="30">
        <f t="shared" ref="D26" si="212">C26*0.0069-0.04</f>
        <v>0.21529999999999996</v>
      </c>
      <c r="E26" s="29">
        <v>99</v>
      </c>
      <c r="F26" s="30">
        <f t="shared" si="22"/>
        <v>0.84120000000000006</v>
      </c>
      <c r="G26" s="29">
        <v>30</v>
      </c>
      <c r="H26" s="30">
        <f t="shared" si="204"/>
        <v>0.19500000000000001</v>
      </c>
      <c r="I26" s="29">
        <v>31</v>
      </c>
      <c r="J26" s="30">
        <f t="shared" si="190"/>
        <v>0.2235</v>
      </c>
      <c r="K26" s="25">
        <f t="shared" si="0"/>
        <v>197</v>
      </c>
      <c r="L26" s="30">
        <f t="shared" si="1"/>
        <v>1.4750000000000001</v>
      </c>
      <c r="M26" s="20">
        <f t="shared" si="25"/>
        <v>612.99600000000032</v>
      </c>
      <c r="N26" s="10"/>
      <c r="O26" s="15">
        <v>24</v>
      </c>
      <c r="P26" s="29">
        <v>-156</v>
      </c>
      <c r="Q26" s="30">
        <f t="shared" ref="Q26:Q27" si="213">P26*0.0069-0.04</f>
        <v>-1.1164000000000001</v>
      </c>
      <c r="R26" s="29">
        <v>56</v>
      </c>
      <c r="S26" s="30">
        <f t="shared" ref="S26" si="214">R26*0.0088-0.03</f>
        <v>0.46279999999999999</v>
      </c>
      <c r="T26" s="29">
        <v>-128</v>
      </c>
      <c r="U26" s="30">
        <f t="shared" ref="U26:U27" si="215">T26*0.0085-0.06</f>
        <v>-1.1480000000000001</v>
      </c>
      <c r="V26" s="29">
        <v>98</v>
      </c>
      <c r="W26" s="30">
        <f t="shared" ref="W26:W30" si="216">V26*0.0085-0.04</f>
        <v>0.79300000000000004</v>
      </c>
      <c r="X26" s="25">
        <f t="shared" si="26"/>
        <v>-130</v>
      </c>
      <c r="Y26" s="26">
        <f t="shared" si="87"/>
        <v>-1.0085999999999999</v>
      </c>
      <c r="Z26" s="20">
        <f t="shared" si="28"/>
        <v>607.02720000000056</v>
      </c>
      <c r="AA26" s="18"/>
      <c r="AB26" s="43">
        <v>24</v>
      </c>
      <c r="AC26" s="29" t="s">
        <v>18</v>
      </c>
      <c r="AD26" s="30"/>
      <c r="AE26" s="29" t="s">
        <v>19</v>
      </c>
      <c r="AF26" s="30"/>
      <c r="AG26" s="29" t="s">
        <v>18</v>
      </c>
      <c r="AH26" s="30"/>
      <c r="AI26" s="29">
        <v>408</v>
      </c>
      <c r="AJ26" s="30">
        <f t="shared" si="207"/>
        <v>3.4280000000000004</v>
      </c>
      <c r="AK26" s="25">
        <f t="shared" si="33"/>
        <v>408</v>
      </c>
      <c r="AL26" s="26">
        <f t="shared" si="88"/>
        <v>3.4280000000000004</v>
      </c>
      <c r="AM26" s="20">
        <f t="shared" si="35"/>
        <v>673.41010000000063</v>
      </c>
      <c r="AN26" s="18"/>
      <c r="AO26" s="47">
        <v>24</v>
      </c>
      <c r="AP26" s="29">
        <v>-141</v>
      </c>
      <c r="AQ26" s="30">
        <f>AP26*0.0069-0.04</f>
        <v>-1.0128999999999999</v>
      </c>
      <c r="AR26" s="29">
        <v>10</v>
      </c>
      <c r="AS26" s="30">
        <f t="shared" si="208"/>
        <v>5.800000000000001E-2</v>
      </c>
      <c r="AT26" s="29" t="s">
        <v>19</v>
      </c>
      <c r="AU26" s="30"/>
      <c r="AV26" s="29">
        <v>77</v>
      </c>
      <c r="AW26" s="30">
        <f t="shared" ref="AW26" si="217">AV26*0.0085-0.04</f>
        <v>0.61450000000000005</v>
      </c>
      <c r="AX26" s="25">
        <f t="shared" si="4"/>
        <v>-54</v>
      </c>
      <c r="AY26" s="30">
        <f t="shared" si="89"/>
        <v>-0.34039999999999981</v>
      </c>
      <c r="AZ26" s="20">
        <f t="shared" si="37"/>
        <v>661.01680000000044</v>
      </c>
      <c r="BA26" s="18"/>
      <c r="BB26" s="15">
        <v>24</v>
      </c>
      <c r="BC26" s="27"/>
      <c r="BD26" s="28"/>
      <c r="BE26" s="27"/>
      <c r="BF26" s="28"/>
      <c r="BG26" s="27"/>
      <c r="BH26" s="28"/>
      <c r="BI26" s="27"/>
      <c r="BJ26" s="28"/>
      <c r="BK26" s="25">
        <f t="shared" si="150"/>
        <v>0</v>
      </c>
      <c r="BL26" s="26">
        <f t="shared" si="39"/>
        <v>0</v>
      </c>
      <c r="BM26" s="20">
        <f t="shared" si="40"/>
        <v>672.15900000000033</v>
      </c>
      <c r="BN26" s="18"/>
      <c r="BO26" s="15">
        <v>24</v>
      </c>
      <c r="BP26" s="29">
        <v>-77</v>
      </c>
      <c r="BQ26" s="30">
        <f t="shared" ref="BQ26:BQ28" si="218">BP26*0.0069-0.04</f>
        <v>-0.57130000000000003</v>
      </c>
      <c r="BR26" s="29">
        <v>175</v>
      </c>
      <c r="BS26" s="30">
        <f t="shared" ref="BS26" si="219">BR26*0.0088-0.03</f>
        <v>1.51</v>
      </c>
      <c r="BT26" s="29">
        <v>268</v>
      </c>
      <c r="BU26" s="30">
        <f t="shared" si="202"/>
        <v>2.218</v>
      </c>
      <c r="BV26" s="29">
        <v>73</v>
      </c>
      <c r="BW26" s="30">
        <f t="shared" si="203"/>
        <v>0.58050000000000002</v>
      </c>
      <c r="BX26" s="34">
        <f t="shared" si="11"/>
        <v>439</v>
      </c>
      <c r="BY26" s="35">
        <f t="shared" si="12"/>
        <v>3.7371999999999996</v>
      </c>
      <c r="BZ26" s="20">
        <f t="shared" si="42"/>
        <v>686.48490000000038</v>
      </c>
      <c r="CA26" s="36"/>
      <c r="CB26" s="15">
        <v>24</v>
      </c>
      <c r="CC26" s="29">
        <v>-57</v>
      </c>
      <c r="CD26" s="30">
        <f t="shared" si="186"/>
        <v>-0.43329999999999996</v>
      </c>
      <c r="CE26" s="29">
        <v>-43</v>
      </c>
      <c r="CF26" s="30">
        <f t="shared" ref="CF26" si="220">CE26*0.0088-0.03</f>
        <v>-0.40839999999999999</v>
      </c>
      <c r="CG26" s="29">
        <v>67</v>
      </c>
      <c r="CH26" s="30">
        <f t="shared" si="188"/>
        <v>0.50950000000000006</v>
      </c>
      <c r="CI26" s="29">
        <v>121</v>
      </c>
      <c r="CJ26" s="30">
        <f t="shared" si="189"/>
        <v>0.98849999999999993</v>
      </c>
      <c r="CK26" s="34">
        <f t="shared" si="15"/>
        <v>88</v>
      </c>
      <c r="CL26" s="35">
        <f t="shared" si="16"/>
        <v>0.65630000000000011</v>
      </c>
      <c r="CM26" s="20">
        <f t="shared" si="44"/>
        <v>716.4568000000005</v>
      </c>
      <c r="CN26" s="18"/>
      <c r="CO26" s="15">
        <v>24</v>
      </c>
      <c r="CP26" s="32">
        <v>288</v>
      </c>
      <c r="CQ26" s="33">
        <f t="shared" ref="CQ26" si="221">CP26*0.0069-0.04</f>
        <v>1.9472</v>
      </c>
      <c r="CR26" s="32">
        <v>37</v>
      </c>
      <c r="CS26" s="33">
        <f t="shared" ref="CS26" si="222">CR26*0.0088-0.03</f>
        <v>0.29559999999999997</v>
      </c>
      <c r="CT26" s="32">
        <v>19</v>
      </c>
      <c r="CU26" s="33">
        <f t="shared" ref="CU26" si="223">CT26*0.0085-0.06</f>
        <v>0.10150000000000001</v>
      </c>
      <c r="CV26" s="32">
        <v>48</v>
      </c>
      <c r="CW26" s="33">
        <f t="shared" ref="CW26:CW30" si="224">CV26*0.0085-0.04</f>
        <v>0.36800000000000005</v>
      </c>
      <c r="CX26" s="40">
        <f t="shared" si="17"/>
        <v>392</v>
      </c>
      <c r="CY26" s="35">
        <f t="shared" si="18"/>
        <v>2.7122999999999999</v>
      </c>
      <c r="CZ26" s="20">
        <f t="shared" si="45"/>
        <v>707.31090000000074</v>
      </c>
      <c r="DA26" s="39"/>
      <c r="DB26" s="15">
        <v>24</v>
      </c>
      <c r="DC26" s="29">
        <v>380</v>
      </c>
      <c r="DD26" s="30">
        <f>DC26*0.0064-0.04</f>
        <v>2.3919999999999999</v>
      </c>
      <c r="DE26" s="29">
        <v>1</v>
      </c>
      <c r="DF26" s="30"/>
      <c r="DG26" s="29" t="s">
        <v>18</v>
      </c>
      <c r="DH26" s="30"/>
      <c r="DI26" s="29">
        <v>-71</v>
      </c>
      <c r="DJ26" s="30">
        <f t="shared" si="211"/>
        <v>-0.64350000000000007</v>
      </c>
      <c r="DK26" s="40">
        <f t="shared" si="47"/>
        <v>310</v>
      </c>
      <c r="DL26" s="35">
        <f t="shared" si="48"/>
        <v>1.7484999999999999</v>
      </c>
      <c r="DM26" s="20">
        <f t="shared" si="49"/>
        <v>726.58200000000068</v>
      </c>
      <c r="DN26" s="21"/>
      <c r="DO26" s="15">
        <v>24</v>
      </c>
      <c r="DP26" s="27"/>
      <c r="DQ26" s="28"/>
      <c r="DR26" s="27"/>
      <c r="DS26" s="28"/>
      <c r="DT26" s="27"/>
      <c r="DU26" s="28"/>
      <c r="DV26" s="27"/>
      <c r="DW26" s="28"/>
      <c r="DX26" s="37"/>
      <c r="DY26" s="38"/>
      <c r="DZ26" s="20">
        <f t="shared" si="52"/>
        <v>731.97930000000042</v>
      </c>
      <c r="EA26" s="18"/>
      <c r="EB26" s="15">
        <v>24</v>
      </c>
      <c r="EC26" s="29"/>
      <c r="ED26" s="30"/>
      <c r="EE26" s="29"/>
      <c r="EF26" s="30"/>
      <c r="EG26" s="29"/>
      <c r="EH26" s="30"/>
      <c r="EI26" s="29"/>
      <c r="EJ26" s="30"/>
      <c r="EK26" s="34">
        <f t="shared" si="53"/>
        <v>0</v>
      </c>
      <c r="EL26" s="35">
        <f t="shared" si="54"/>
        <v>0</v>
      </c>
      <c r="EM26" s="20">
        <f t="shared" si="55"/>
        <v>731.97930000000042</v>
      </c>
      <c r="EN26" s="18"/>
      <c r="EO26" s="15">
        <v>24</v>
      </c>
      <c r="EP26" s="29"/>
      <c r="EQ26" s="30"/>
      <c r="ER26" s="29"/>
      <c r="ES26" s="30"/>
      <c r="ET26" s="29"/>
      <c r="EU26" s="30"/>
      <c r="EV26" s="29"/>
      <c r="EW26" s="30"/>
      <c r="EX26" s="34">
        <f t="shared" si="56"/>
        <v>0</v>
      </c>
      <c r="EY26" s="35">
        <f t="shared" si="57"/>
        <v>0</v>
      </c>
      <c r="EZ26" s="20">
        <f t="shared" si="58"/>
        <v>731.97930000000042</v>
      </c>
    </row>
    <row r="27" spans="1:156" x14ac:dyDescent="0.3">
      <c r="A27" s="114"/>
      <c r="B27" s="15">
        <v>25</v>
      </c>
      <c r="C27" s="27"/>
      <c r="D27" s="28"/>
      <c r="E27" s="27"/>
      <c r="F27" s="28"/>
      <c r="G27" s="27"/>
      <c r="H27" s="28"/>
      <c r="I27" s="27"/>
      <c r="J27" s="28"/>
      <c r="K27" s="25">
        <f t="shared" si="0"/>
        <v>0</v>
      </c>
      <c r="L27" s="26">
        <f t="shared" si="1"/>
        <v>0</v>
      </c>
      <c r="M27" s="20">
        <f t="shared" si="25"/>
        <v>612.99600000000032</v>
      </c>
      <c r="N27" s="10"/>
      <c r="O27" s="15">
        <v>25</v>
      </c>
      <c r="P27" s="29">
        <v>-167</v>
      </c>
      <c r="Q27" s="30">
        <f t="shared" si="213"/>
        <v>-1.1922999999999999</v>
      </c>
      <c r="R27" s="29" t="s">
        <v>19</v>
      </c>
      <c r="S27" s="30"/>
      <c r="T27" s="29">
        <v>65</v>
      </c>
      <c r="U27" s="30">
        <f t="shared" si="215"/>
        <v>0.49249999999999999</v>
      </c>
      <c r="V27" s="29">
        <v>209</v>
      </c>
      <c r="W27" s="30">
        <f t="shared" si="216"/>
        <v>1.7365000000000002</v>
      </c>
      <c r="X27" s="25">
        <f t="shared" si="26"/>
        <v>107</v>
      </c>
      <c r="Y27" s="26">
        <f t="shared" si="87"/>
        <v>1.0367000000000002</v>
      </c>
      <c r="Z27" s="20">
        <f t="shared" si="28"/>
        <v>608.06390000000056</v>
      </c>
      <c r="AA27" s="18"/>
      <c r="AB27" s="43">
        <v>25</v>
      </c>
      <c r="AC27" s="29" t="s">
        <v>18</v>
      </c>
      <c r="AD27" s="30"/>
      <c r="AE27" s="29">
        <v>324</v>
      </c>
      <c r="AF27" s="30">
        <f t="shared" ref="AF27:AF29" si="225">AE27*0.0088-0.03</f>
        <v>2.8212000000000002</v>
      </c>
      <c r="AG27" s="29">
        <v>1179</v>
      </c>
      <c r="AH27" s="30">
        <f t="shared" ref="AH27:AH29" si="226">AG27*0.0085-0.06</f>
        <v>9.9615000000000009</v>
      </c>
      <c r="AI27" s="29">
        <v>-75</v>
      </c>
      <c r="AJ27" s="30">
        <f t="shared" si="207"/>
        <v>-0.6775000000000001</v>
      </c>
      <c r="AK27" s="25">
        <f t="shared" si="33"/>
        <v>1428</v>
      </c>
      <c r="AL27" s="26">
        <f t="shared" si="88"/>
        <v>12.105200000000002</v>
      </c>
      <c r="AM27" s="20">
        <f t="shared" si="35"/>
        <v>685.51530000000059</v>
      </c>
      <c r="AN27" s="18"/>
      <c r="AO27" s="15">
        <v>25</v>
      </c>
      <c r="AP27" s="27"/>
      <c r="AQ27" s="28"/>
      <c r="AR27" s="27"/>
      <c r="AS27" s="28"/>
      <c r="AT27" s="27"/>
      <c r="AU27" s="28"/>
      <c r="AV27" s="27"/>
      <c r="AW27" s="28"/>
      <c r="AX27" s="25">
        <f t="shared" si="4"/>
        <v>0</v>
      </c>
      <c r="AY27" s="30">
        <f t="shared" si="89"/>
        <v>0</v>
      </c>
      <c r="AZ27" s="20">
        <f t="shared" si="37"/>
        <v>661.01680000000044</v>
      </c>
      <c r="BA27" s="18"/>
      <c r="BB27" s="15">
        <v>25</v>
      </c>
      <c r="BC27" s="29">
        <v>-76</v>
      </c>
      <c r="BD27" s="30">
        <f t="shared" ref="BD27:BD29" si="227">BC27*0.0069-0.04</f>
        <v>-0.56440000000000001</v>
      </c>
      <c r="BE27" s="29">
        <v>-23</v>
      </c>
      <c r="BF27" s="30">
        <f t="shared" ref="BF27:BF31" si="228">BE27*0.0088-0.03</f>
        <v>-0.23240000000000002</v>
      </c>
      <c r="BG27" s="29">
        <v>7</v>
      </c>
      <c r="BH27" s="30">
        <f t="shared" ref="BH27:BH31" si="229">BG27*0.0085-0.06</f>
        <v>-4.9999999999999351E-4</v>
      </c>
      <c r="BI27" s="29" t="s">
        <v>18</v>
      </c>
      <c r="BJ27" s="30"/>
      <c r="BK27" s="25">
        <f t="shared" si="150"/>
        <v>-92</v>
      </c>
      <c r="BL27" s="26">
        <f t="shared" si="39"/>
        <v>-0.79730000000000001</v>
      </c>
      <c r="BM27" s="20">
        <f t="shared" si="40"/>
        <v>671.36170000000038</v>
      </c>
      <c r="BN27" s="18"/>
      <c r="BO27" s="15">
        <v>25</v>
      </c>
      <c r="BP27" s="29">
        <v>-208</v>
      </c>
      <c r="BQ27" s="30">
        <f t="shared" si="218"/>
        <v>-1.4752000000000001</v>
      </c>
      <c r="BR27" s="29" t="s">
        <v>18</v>
      </c>
      <c r="BS27" s="30"/>
      <c r="BT27" s="29">
        <v>-165</v>
      </c>
      <c r="BU27" s="30">
        <f t="shared" si="202"/>
        <v>-1.4625000000000001</v>
      </c>
      <c r="BV27" s="29" t="s">
        <v>18</v>
      </c>
      <c r="BW27" s="30"/>
      <c r="BX27" s="34">
        <f t="shared" si="11"/>
        <v>-373</v>
      </c>
      <c r="BY27" s="35">
        <f t="shared" si="12"/>
        <v>-2.9377000000000004</v>
      </c>
      <c r="BZ27" s="20">
        <f t="shared" si="42"/>
        <v>683.54720000000043</v>
      </c>
      <c r="CA27" s="36"/>
      <c r="CB27" s="15">
        <v>25</v>
      </c>
      <c r="CC27" s="27"/>
      <c r="CD27" s="28"/>
      <c r="CE27" s="27"/>
      <c r="CF27" s="28"/>
      <c r="CG27" s="27"/>
      <c r="CH27" s="28"/>
      <c r="CI27" s="27"/>
      <c r="CJ27" s="28"/>
      <c r="CK27" s="34">
        <f t="shared" si="15"/>
        <v>0</v>
      </c>
      <c r="CL27" s="35">
        <f t="shared" si="16"/>
        <v>0</v>
      </c>
      <c r="CM27" s="20">
        <f t="shared" si="44"/>
        <v>716.4568000000005</v>
      </c>
      <c r="CN27" s="18"/>
      <c r="CO27" s="15">
        <v>25</v>
      </c>
      <c r="CP27" s="32" t="s">
        <v>18</v>
      </c>
      <c r="CQ27" s="33"/>
      <c r="CR27" s="32" t="s">
        <v>19</v>
      </c>
      <c r="CS27" s="33"/>
      <c r="CT27" s="32" t="s">
        <v>18</v>
      </c>
      <c r="CU27" s="33"/>
      <c r="CV27" s="32">
        <v>-92</v>
      </c>
      <c r="CW27" s="33">
        <f t="shared" si="224"/>
        <v>-0.82200000000000006</v>
      </c>
      <c r="CX27" s="40">
        <f t="shared" si="17"/>
        <v>-92</v>
      </c>
      <c r="CY27" s="35">
        <f t="shared" si="18"/>
        <v>-0.82200000000000006</v>
      </c>
      <c r="CZ27" s="20">
        <f t="shared" si="45"/>
        <v>706.48890000000074</v>
      </c>
      <c r="DA27" s="39"/>
      <c r="DB27" s="15">
        <v>25</v>
      </c>
      <c r="DC27" s="29">
        <v>147</v>
      </c>
      <c r="DD27" s="30">
        <f>DC27*0.0064-0.04</f>
        <v>0.90080000000000005</v>
      </c>
      <c r="DE27" s="29">
        <v>1</v>
      </c>
      <c r="DF27" s="30"/>
      <c r="DG27" s="29">
        <v>186</v>
      </c>
      <c r="DH27" s="30">
        <f t="shared" ref="DH27" si="230">DG27*0.0083-0.05</f>
        <v>1.4938</v>
      </c>
      <c r="DI27" s="29" t="s">
        <v>18</v>
      </c>
      <c r="DJ27" s="30"/>
      <c r="DK27" s="40">
        <f t="shared" si="47"/>
        <v>334</v>
      </c>
      <c r="DL27" s="35">
        <f t="shared" si="48"/>
        <v>2.3946000000000001</v>
      </c>
      <c r="DM27" s="20">
        <f t="shared" si="49"/>
        <v>728.97660000000064</v>
      </c>
      <c r="DN27" s="21"/>
      <c r="DO27" s="15">
        <v>25</v>
      </c>
      <c r="DP27" s="27"/>
      <c r="DQ27" s="28"/>
      <c r="DR27" s="27"/>
      <c r="DS27" s="28"/>
      <c r="DT27" s="27"/>
      <c r="DU27" s="28"/>
      <c r="DV27" s="27"/>
      <c r="DW27" s="28"/>
      <c r="DX27" s="37"/>
      <c r="DY27" s="38"/>
      <c r="DZ27" s="20">
        <f t="shared" si="52"/>
        <v>731.97930000000042</v>
      </c>
      <c r="EA27" s="18"/>
      <c r="EB27" s="15">
        <v>25</v>
      </c>
      <c r="EC27" s="29"/>
      <c r="ED27" s="30"/>
      <c r="EE27" s="29"/>
      <c r="EF27" s="30"/>
      <c r="EG27" s="29"/>
      <c r="EH27" s="30"/>
      <c r="EI27" s="29"/>
      <c r="EJ27" s="30"/>
      <c r="EK27" s="34">
        <f t="shared" si="53"/>
        <v>0</v>
      </c>
      <c r="EL27" s="35">
        <f t="shared" si="54"/>
        <v>0</v>
      </c>
      <c r="EM27" s="20">
        <f t="shared" si="55"/>
        <v>731.97930000000042</v>
      </c>
      <c r="EN27" s="18"/>
      <c r="EO27" s="15">
        <v>25</v>
      </c>
      <c r="EP27" s="29"/>
      <c r="EQ27" s="30"/>
      <c r="ER27" s="29"/>
      <c r="ES27" s="30"/>
      <c r="ET27" s="29"/>
      <c r="EU27" s="30"/>
      <c r="EV27" s="29"/>
      <c r="EW27" s="30"/>
      <c r="EX27" s="34">
        <f t="shared" si="56"/>
        <v>0</v>
      </c>
      <c r="EY27" s="35">
        <f t="shared" si="57"/>
        <v>0</v>
      </c>
      <c r="EZ27" s="20">
        <f t="shared" si="58"/>
        <v>731.97930000000042</v>
      </c>
    </row>
    <row r="28" spans="1:156" x14ac:dyDescent="0.3">
      <c r="A28" s="114"/>
      <c r="B28" s="15">
        <v>26</v>
      </c>
      <c r="C28" s="27"/>
      <c r="D28" s="28"/>
      <c r="E28" s="27"/>
      <c r="F28" s="28"/>
      <c r="G28" s="27"/>
      <c r="H28" s="28"/>
      <c r="I28" s="27"/>
      <c r="J28" s="28"/>
      <c r="K28" s="25">
        <f t="shared" si="0"/>
        <v>0</v>
      </c>
      <c r="L28" s="26">
        <f t="shared" si="1"/>
        <v>0</v>
      </c>
      <c r="M28" s="20">
        <f t="shared" si="25"/>
        <v>612.99600000000032</v>
      </c>
      <c r="N28" s="10"/>
      <c r="O28" s="15">
        <v>26</v>
      </c>
      <c r="P28" s="29" t="s">
        <v>19</v>
      </c>
      <c r="Q28" s="30"/>
      <c r="R28" s="29">
        <v>95</v>
      </c>
      <c r="S28" s="30">
        <f t="shared" ref="S28:S30" si="231">R28*0.0088-0.03</f>
        <v>0.80600000000000005</v>
      </c>
      <c r="T28" s="29" t="s">
        <v>18</v>
      </c>
      <c r="U28" s="30"/>
      <c r="V28" s="29">
        <v>-96</v>
      </c>
      <c r="W28" s="30">
        <f t="shared" si="216"/>
        <v>-0.85600000000000009</v>
      </c>
      <c r="X28" s="25">
        <f t="shared" si="26"/>
        <v>-1</v>
      </c>
      <c r="Y28" s="26">
        <f t="shared" si="87"/>
        <v>-5.0000000000000044E-2</v>
      </c>
      <c r="Z28" s="20">
        <f t="shared" si="28"/>
        <v>608.0139000000006</v>
      </c>
      <c r="AA28" s="18"/>
      <c r="AB28" s="43">
        <v>26</v>
      </c>
      <c r="AC28" s="29">
        <v>-135</v>
      </c>
      <c r="AD28" s="30">
        <f t="shared" ref="AD28" si="232">AC28*0.0069-0.04</f>
        <v>-0.97150000000000003</v>
      </c>
      <c r="AE28" s="29">
        <v>-207</v>
      </c>
      <c r="AF28" s="30">
        <f t="shared" si="225"/>
        <v>-1.8516000000000001</v>
      </c>
      <c r="AG28" s="29">
        <v>-300</v>
      </c>
      <c r="AH28" s="30">
        <f t="shared" si="226"/>
        <v>-2.6100000000000003</v>
      </c>
      <c r="AI28" s="29">
        <v>-300</v>
      </c>
      <c r="AJ28" s="30">
        <f t="shared" si="207"/>
        <v>-2.5900000000000003</v>
      </c>
      <c r="AK28" s="25">
        <f t="shared" si="33"/>
        <v>-942</v>
      </c>
      <c r="AL28" s="26">
        <f t="shared" si="88"/>
        <v>-8.0231000000000012</v>
      </c>
      <c r="AM28" s="20">
        <f t="shared" si="35"/>
        <v>677.49220000000059</v>
      </c>
      <c r="AN28" s="18"/>
      <c r="AO28" s="15">
        <v>26</v>
      </c>
      <c r="AP28" s="27"/>
      <c r="AQ28" s="28"/>
      <c r="AR28" s="27"/>
      <c r="AS28" s="28"/>
      <c r="AT28" s="27"/>
      <c r="AU28" s="28"/>
      <c r="AV28" s="27"/>
      <c r="AW28" s="28"/>
      <c r="AX28" s="25">
        <f t="shared" si="4"/>
        <v>0</v>
      </c>
      <c r="AY28" s="30">
        <f t="shared" si="89"/>
        <v>0</v>
      </c>
      <c r="AZ28" s="20">
        <f t="shared" si="37"/>
        <v>661.01680000000044</v>
      </c>
      <c r="BA28" s="18"/>
      <c r="BB28" s="15">
        <v>26</v>
      </c>
      <c r="BC28" s="29">
        <v>-136</v>
      </c>
      <c r="BD28" s="30">
        <f t="shared" si="227"/>
        <v>-0.97840000000000005</v>
      </c>
      <c r="BE28" s="29">
        <v>-104</v>
      </c>
      <c r="BF28" s="30">
        <f t="shared" si="228"/>
        <v>-0.94520000000000004</v>
      </c>
      <c r="BG28" s="29">
        <v>-143</v>
      </c>
      <c r="BH28" s="30">
        <f t="shared" si="229"/>
        <v>-1.2755000000000001</v>
      </c>
      <c r="BI28" s="29" t="s">
        <v>18</v>
      </c>
      <c r="BJ28" s="30"/>
      <c r="BK28" s="25">
        <f t="shared" si="150"/>
        <v>-383</v>
      </c>
      <c r="BL28" s="26">
        <f t="shared" si="39"/>
        <v>-3.1991000000000001</v>
      </c>
      <c r="BM28" s="20">
        <f t="shared" si="40"/>
        <v>668.16260000000034</v>
      </c>
      <c r="BN28" s="18"/>
      <c r="BO28" s="15">
        <v>26</v>
      </c>
      <c r="BP28" s="29">
        <v>357</v>
      </c>
      <c r="BQ28" s="30">
        <f t="shared" si="218"/>
        <v>2.4232999999999998</v>
      </c>
      <c r="BR28" s="29">
        <v>101</v>
      </c>
      <c r="BS28" s="30">
        <f t="shared" ref="BS28" si="233">BR28*0.0088-0.03</f>
        <v>0.85880000000000001</v>
      </c>
      <c r="BT28" s="29">
        <v>296</v>
      </c>
      <c r="BU28" s="30">
        <f t="shared" si="202"/>
        <v>2.456</v>
      </c>
      <c r="BV28" s="29">
        <v>59</v>
      </c>
      <c r="BW28" s="30">
        <f t="shared" ref="BW28" si="234">BV28*0.0085-0.04</f>
        <v>0.46150000000000008</v>
      </c>
      <c r="BX28" s="34">
        <f t="shared" si="11"/>
        <v>813</v>
      </c>
      <c r="BY28" s="35">
        <f t="shared" si="12"/>
        <v>6.1995999999999993</v>
      </c>
      <c r="BZ28" s="20">
        <f t="shared" si="42"/>
        <v>689.74680000000046</v>
      </c>
      <c r="CA28" s="36"/>
      <c r="CB28" s="15">
        <v>26</v>
      </c>
      <c r="CC28" s="27"/>
      <c r="CD28" s="28"/>
      <c r="CE28" s="27"/>
      <c r="CF28" s="28"/>
      <c r="CG28" s="27"/>
      <c r="CH28" s="28"/>
      <c r="CI28" s="27"/>
      <c r="CJ28" s="28"/>
      <c r="CK28" s="34">
        <f t="shared" si="15"/>
        <v>0</v>
      </c>
      <c r="CL28" s="35">
        <f t="shared" si="16"/>
        <v>0</v>
      </c>
      <c r="CM28" s="20">
        <f t="shared" si="44"/>
        <v>716.4568000000005</v>
      </c>
      <c r="CN28" s="18"/>
      <c r="CO28" s="15">
        <v>26</v>
      </c>
      <c r="CP28" s="32">
        <v>-179</v>
      </c>
      <c r="CQ28" s="33">
        <f t="shared" ref="CQ28:CQ29" si="235">CP28*0.0069-0.04</f>
        <v>-1.2751000000000001</v>
      </c>
      <c r="CR28" s="32">
        <v>113</v>
      </c>
      <c r="CS28" s="33">
        <f t="shared" ref="CS28:CS30" si="236">CR28*0.0088-0.03</f>
        <v>0.96440000000000003</v>
      </c>
      <c r="CT28" s="32">
        <v>207</v>
      </c>
      <c r="CU28" s="33">
        <f t="shared" ref="CU28" si="237">CT28*0.0085-0.06</f>
        <v>1.6995</v>
      </c>
      <c r="CV28" s="32">
        <v>122</v>
      </c>
      <c r="CW28" s="33">
        <f t="shared" si="224"/>
        <v>0.99700000000000011</v>
      </c>
      <c r="CX28" s="40">
        <f t="shared" si="17"/>
        <v>263</v>
      </c>
      <c r="CY28" s="35">
        <f t="shared" si="18"/>
        <v>2.3857999999999997</v>
      </c>
      <c r="CZ28" s="20">
        <f t="shared" si="45"/>
        <v>708.87470000000076</v>
      </c>
      <c r="DA28" s="39"/>
      <c r="DB28" s="15">
        <v>26</v>
      </c>
      <c r="DC28" s="27"/>
      <c r="DD28" s="28"/>
      <c r="DE28" s="27"/>
      <c r="DF28" s="28"/>
      <c r="DG28" s="27"/>
      <c r="DH28" s="28"/>
      <c r="DI28" s="27"/>
      <c r="DJ28" s="28"/>
      <c r="DK28" s="40">
        <f t="shared" si="47"/>
        <v>0</v>
      </c>
      <c r="DL28" s="35">
        <f t="shared" si="48"/>
        <v>0</v>
      </c>
      <c r="DM28" s="20">
        <f t="shared" si="49"/>
        <v>728.97660000000064</v>
      </c>
      <c r="DN28" s="21"/>
      <c r="DO28" s="15">
        <v>26</v>
      </c>
      <c r="DP28" s="29"/>
      <c r="DQ28" s="30"/>
      <c r="DR28" s="29"/>
      <c r="DS28" s="30"/>
      <c r="DT28" s="29"/>
      <c r="DU28" s="30"/>
      <c r="DV28" s="29"/>
      <c r="DW28" s="30"/>
      <c r="DX28" s="40">
        <f t="shared" si="50"/>
        <v>0</v>
      </c>
      <c r="DY28" s="35">
        <f t="shared" si="51"/>
        <v>0</v>
      </c>
      <c r="DZ28" s="20">
        <f t="shared" si="52"/>
        <v>731.97930000000042</v>
      </c>
      <c r="EA28" s="18"/>
      <c r="EB28" s="15">
        <v>26</v>
      </c>
      <c r="EC28" s="29"/>
      <c r="ED28" s="30"/>
      <c r="EE28" s="29"/>
      <c r="EF28" s="30"/>
      <c r="EG28" s="29"/>
      <c r="EH28" s="30"/>
      <c r="EI28" s="29"/>
      <c r="EJ28" s="30"/>
      <c r="EK28" s="34">
        <f t="shared" si="53"/>
        <v>0</v>
      </c>
      <c r="EL28" s="35">
        <f t="shared" si="54"/>
        <v>0</v>
      </c>
      <c r="EM28" s="20">
        <f t="shared" si="55"/>
        <v>731.97930000000042</v>
      </c>
      <c r="EN28" s="18"/>
      <c r="EO28" s="15">
        <v>26</v>
      </c>
      <c r="EP28" s="29"/>
      <c r="EQ28" s="30"/>
      <c r="ER28" s="29"/>
      <c r="ES28" s="30"/>
      <c r="ET28" s="29"/>
      <c r="EU28" s="30"/>
      <c r="EV28" s="29"/>
      <c r="EW28" s="30"/>
      <c r="EX28" s="34">
        <f t="shared" si="56"/>
        <v>0</v>
      </c>
      <c r="EY28" s="35">
        <f t="shared" si="57"/>
        <v>0</v>
      </c>
      <c r="EZ28" s="20">
        <f t="shared" si="58"/>
        <v>731.97930000000042</v>
      </c>
    </row>
    <row r="29" spans="1:156" x14ac:dyDescent="0.3">
      <c r="A29" s="114"/>
      <c r="B29" s="15">
        <v>27</v>
      </c>
      <c r="C29" s="29" t="s">
        <v>19</v>
      </c>
      <c r="D29" s="30"/>
      <c r="E29" s="29">
        <v>15</v>
      </c>
      <c r="F29" s="30">
        <f t="shared" si="22"/>
        <v>0.10200000000000001</v>
      </c>
      <c r="G29" s="29">
        <v>-31</v>
      </c>
      <c r="H29" s="30">
        <f t="shared" ref="H29:H30" si="238">G29*0.0085-0.06</f>
        <v>-0.32350000000000001</v>
      </c>
      <c r="I29" s="29">
        <v>-159</v>
      </c>
      <c r="J29" s="30">
        <f t="shared" ref="J29:J33" si="239">I29*0.0085-0.04</f>
        <v>-1.3915000000000002</v>
      </c>
      <c r="K29" s="25">
        <f t="shared" si="0"/>
        <v>-175</v>
      </c>
      <c r="L29" s="26">
        <f t="shared" si="1"/>
        <v>-1.6130000000000002</v>
      </c>
      <c r="M29" s="20">
        <f t="shared" si="25"/>
        <v>611.38300000000027</v>
      </c>
      <c r="N29" s="10"/>
      <c r="O29" s="15">
        <v>27</v>
      </c>
      <c r="P29" s="29" t="s">
        <v>19</v>
      </c>
      <c r="Q29" s="30"/>
      <c r="R29" s="29">
        <v>-69</v>
      </c>
      <c r="S29" s="30">
        <f t="shared" si="231"/>
        <v>-0.6372000000000001</v>
      </c>
      <c r="T29" s="29" t="s">
        <v>18</v>
      </c>
      <c r="U29" s="30"/>
      <c r="V29" s="29">
        <v>-188</v>
      </c>
      <c r="W29" s="30">
        <f t="shared" si="216"/>
        <v>-1.6380000000000001</v>
      </c>
      <c r="X29" s="25">
        <f t="shared" si="26"/>
        <v>-257</v>
      </c>
      <c r="Y29" s="26">
        <f t="shared" si="87"/>
        <v>-2.2752000000000003</v>
      </c>
      <c r="Z29" s="20">
        <f t="shared" si="28"/>
        <v>605.73870000000056</v>
      </c>
      <c r="AA29" s="18"/>
      <c r="AB29" s="43">
        <v>27</v>
      </c>
      <c r="AC29" s="29" t="s">
        <v>18</v>
      </c>
      <c r="AD29" s="30"/>
      <c r="AE29" s="29">
        <v>532</v>
      </c>
      <c r="AF29" s="30">
        <f t="shared" si="225"/>
        <v>4.6516000000000002</v>
      </c>
      <c r="AG29" s="29">
        <v>1146</v>
      </c>
      <c r="AH29" s="30">
        <f t="shared" si="226"/>
        <v>9.6810000000000009</v>
      </c>
      <c r="AI29" s="29">
        <v>293</v>
      </c>
      <c r="AJ29" s="30">
        <f t="shared" si="207"/>
        <v>2.4505000000000003</v>
      </c>
      <c r="AK29" s="25">
        <f t="shared" si="33"/>
        <v>1971</v>
      </c>
      <c r="AL29" s="26">
        <f t="shared" si="88"/>
        <v>16.783100000000001</v>
      </c>
      <c r="AM29" s="20">
        <f t="shared" si="35"/>
        <v>694.27530000000058</v>
      </c>
      <c r="AN29" s="18"/>
      <c r="AO29" s="15">
        <v>27</v>
      </c>
      <c r="AP29" s="29">
        <v>-179</v>
      </c>
      <c r="AQ29" s="30">
        <f>AP29*0.0069-0.04</f>
        <v>-1.2751000000000001</v>
      </c>
      <c r="AR29" s="29" t="s">
        <v>19</v>
      </c>
      <c r="AS29" s="30"/>
      <c r="AT29" s="29" t="s">
        <v>19</v>
      </c>
      <c r="AU29" s="30"/>
      <c r="AV29" s="29" t="s">
        <v>18</v>
      </c>
      <c r="AW29" s="30"/>
      <c r="AX29" s="25">
        <f t="shared" si="4"/>
        <v>-179</v>
      </c>
      <c r="AY29" s="30">
        <f t="shared" si="89"/>
        <v>-1.2751000000000001</v>
      </c>
      <c r="AZ29" s="20">
        <f t="shared" si="37"/>
        <v>659.74170000000049</v>
      </c>
      <c r="BA29" s="18"/>
      <c r="BB29" s="15">
        <v>27</v>
      </c>
      <c r="BC29" s="29">
        <v>143</v>
      </c>
      <c r="BD29" s="30">
        <f t="shared" si="227"/>
        <v>0.94669999999999999</v>
      </c>
      <c r="BE29" s="29">
        <v>69</v>
      </c>
      <c r="BF29" s="30">
        <f t="shared" si="228"/>
        <v>0.57720000000000005</v>
      </c>
      <c r="BG29" s="29">
        <v>300</v>
      </c>
      <c r="BH29" s="30">
        <f t="shared" si="229"/>
        <v>2.4900000000000002</v>
      </c>
      <c r="BI29" s="29" t="s">
        <v>18</v>
      </c>
      <c r="BJ29" s="30"/>
      <c r="BK29" s="25">
        <f t="shared" si="150"/>
        <v>512</v>
      </c>
      <c r="BL29" s="26">
        <f t="shared" si="39"/>
        <v>4.0139000000000005</v>
      </c>
      <c r="BM29" s="20">
        <f t="shared" si="40"/>
        <v>672.17650000000037</v>
      </c>
      <c r="BN29" s="18"/>
      <c r="BO29" s="15">
        <v>27</v>
      </c>
      <c r="BP29" s="27"/>
      <c r="BQ29" s="28"/>
      <c r="BR29" s="27"/>
      <c r="BS29" s="28"/>
      <c r="BT29" s="27"/>
      <c r="BU29" s="28"/>
      <c r="BV29" s="27"/>
      <c r="BW29" s="28"/>
      <c r="BX29" s="34">
        <f t="shared" si="11"/>
        <v>0</v>
      </c>
      <c r="BY29" s="35">
        <f t="shared" si="12"/>
        <v>0</v>
      </c>
      <c r="BZ29" s="20">
        <f t="shared" si="42"/>
        <v>689.74680000000046</v>
      </c>
      <c r="CA29" s="36"/>
      <c r="CB29" s="15">
        <v>27</v>
      </c>
      <c r="CC29" s="29">
        <v>-177</v>
      </c>
      <c r="CD29" s="30">
        <f t="shared" ref="CD29:CD33" si="240">CC29*0.0069-0.04</f>
        <v>-1.2613000000000001</v>
      </c>
      <c r="CE29" s="29">
        <v>-68</v>
      </c>
      <c r="CF29" s="30">
        <f t="shared" ref="CF29:CF33" si="241">CE29*0.0088-0.03</f>
        <v>-0.62840000000000007</v>
      </c>
      <c r="CG29" s="29">
        <v>30</v>
      </c>
      <c r="CH29" s="30">
        <f t="shared" ref="CH29:CH30" si="242">CG29*0.0085-0.06</f>
        <v>0.19500000000000001</v>
      </c>
      <c r="CI29" s="29">
        <v>1</v>
      </c>
      <c r="CJ29" s="30">
        <f t="shared" ref="CJ29:CJ31" si="243">CI29*0.0085-0.04</f>
        <v>-3.15E-2</v>
      </c>
      <c r="CK29" s="34">
        <f t="shared" si="15"/>
        <v>-214</v>
      </c>
      <c r="CL29" s="35">
        <f t="shared" si="16"/>
        <v>-1.7262000000000002</v>
      </c>
      <c r="CM29" s="20">
        <f t="shared" si="44"/>
        <v>714.73060000000055</v>
      </c>
      <c r="CN29" s="18"/>
      <c r="CO29" s="15">
        <v>27</v>
      </c>
      <c r="CP29" s="32">
        <v>-261</v>
      </c>
      <c r="CQ29" s="33">
        <f t="shared" si="235"/>
        <v>-1.8409</v>
      </c>
      <c r="CR29" s="32">
        <v>-151</v>
      </c>
      <c r="CS29" s="33">
        <f t="shared" si="236"/>
        <v>-1.3588</v>
      </c>
      <c r="CT29" s="32" t="s">
        <v>18</v>
      </c>
      <c r="CU29" s="33"/>
      <c r="CV29" s="32">
        <v>415</v>
      </c>
      <c r="CW29" s="33">
        <f t="shared" si="224"/>
        <v>3.4875000000000003</v>
      </c>
      <c r="CX29" s="40">
        <f t="shared" si="17"/>
        <v>3</v>
      </c>
      <c r="CY29" s="35">
        <f t="shared" si="18"/>
        <v>0.28780000000000028</v>
      </c>
      <c r="CZ29" s="20">
        <f t="shared" si="45"/>
        <v>709.1625000000007</v>
      </c>
      <c r="DA29" s="39"/>
      <c r="DB29" s="15">
        <v>27</v>
      </c>
      <c r="DC29" s="27"/>
      <c r="DD29" s="28"/>
      <c r="DE29" s="27"/>
      <c r="DF29" s="28"/>
      <c r="DG29" s="27"/>
      <c r="DH29" s="28"/>
      <c r="DI29" s="27"/>
      <c r="DJ29" s="28"/>
      <c r="DK29" s="40">
        <f t="shared" si="47"/>
        <v>0</v>
      </c>
      <c r="DL29" s="35">
        <f t="shared" si="48"/>
        <v>0</v>
      </c>
      <c r="DM29" s="20">
        <f t="shared" si="49"/>
        <v>728.97660000000064</v>
      </c>
      <c r="DN29" s="21"/>
      <c r="DO29" s="15">
        <v>27</v>
      </c>
      <c r="DP29" s="29"/>
      <c r="DQ29" s="30"/>
      <c r="DR29" s="29"/>
      <c r="DS29" s="30"/>
      <c r="DT29" s="29"/>
      <c r="DU29" s="30"/>
      <c r="DV29" s="29"/>
      <c r="DW29" s="30"/>
      <c r="DX29" s="40">
        <f t="shared" si="50"/>
        <v>0</v>
      </c>
      <c r="DY29" s="35">
        <f t="shared" si="51"/>
        <v>0</v>
      </c>
      <c r="DZ29" s="20">
        <f t="shared" si="52"/>
        <v>731.97930000000042</v>
      </c>
      <c r="EA29" s="18"/>
      <c r="EB29" s="15">
        <v>27</v>
      </c>
      <c r="EC29" s="29"/>
      <c r="ED29" s="30"/>
      <c r="EE29" s="29"/>
      <c r="EF29" s="30"/>
      <c r="EG29" s="29"/>
      <c r="EH29" s="30"/>
      <c r="EI29" s="29"/>
      <c r="EJ29" s="30"/>
      <c r="EK29" s="34">
        <f t="shared" si="53"/>
        <v>0</v>
      </c>
      <c r="EL29" s="35">
        <f t="shared" si="54"/>
        <v>0</v>
      </c>
      <c r="EM29" s="20">
        <f t="shared" si="55"/>
        <v>731.97930000000042</v>
      </c>
      <c r="EN29" s="18"/>
      <c r="EO29" s="15">
        <v>27</v>
      </c>
      <c r="EP29" s="29"/>
      <c r="EQ29" s="30"/>
      <c r="ER29" s="29"/>
      <c r="ES29" s="30"/>
      <c r="ET29" s="29"/>
      <c r="EU29" s="30"/>
      <c r="EV29" s="29"/>
      <c r="EW29" s="30"/>
      <c r="EX29" s="34">
        <f t="shared" si="56"/>
        <v>0</v>
      </c>
      <c r="EY29" s="35">
        <f t="shared" si="57"/>
        <v>0</v>
      </c>
      <c r="EZ29" s="20">
        <f t="shared" si="58"/>
        <v>731.97930000000042</v>
      </c>
    </row>
    <row r="30" spans="1:156" x14ac:dyDescent="0.3">
      <c r="A30" s="114"/>
      <c r="B30" s="15">
        <v>28</v>
      </c>
      <c r="C30" s="29">
        <v>-9</v>
      </c>
      <c r="D30" s="30">
        <f t="shared" ref="D30:D32" si="244">C30*0.0069-0.04</f>
        <v>-0.1021</v>
      </c>
      <c r="E30" s="29" t="s">
        <v>19</v>
      </c>
      <c r="F30" s="30"/>
      <c r="G30" s="29">
        <v>-25</v>
      </c>
      <c r="H30" s="30">
        <f t="shared" si="238"/>
        <v>-0.27250000000000002</v>
      </c>
      <c r="I30" s="29">
        <v>26</v>
      </c>
      <c r="J30" s="30">
        <f t="shared" si="239"/>
        <v>0.18100000000000002</v>
      </c>
      <c r="K30" s="25">
        <f t="shared" si="0"/>
        <v>-8</v>
      </c>
      <c r="L30" s="26">
        <f t="shared" si="1"/>
        <v>-0.19360000000000002</v>
      </c>
      <c r="M30" s="20">
        <f t="shared" si="25"/>
        <v>611.18940000000032</v>
      </c>
      <c r="N30" s="10"/>
      <c r="O30" s="15">
        <v>28</v>
      </c>
      <c r="P30" s="29">
        <v>-101</v>
      </c>
      <c r="Q30" s="30">
        <f t="shared" ref="Q30" si="245">P30*0.0069-0.04</f>
        <v>-0.7369</v>
      </c>
      <c r="R30" s="29">
        <v>20</v>
      </c>
      <c r="S30" s="30">
        <f t="shared" si="231"/>
        <v>0.14600000000000002</v>
      </c>
      <c r="T30" s="29">
        <v>416</v>
      </c>
      <c r="U30" s="30">
        <f t="shared" ref="U30" si="246">T30*0.0085-0.06</f>
        <v>3.4760000000000004</v>
      </c>
      <c r="V30" s="29">
        <v>279</v>
      </c>
      <c r="W30" s="30">
        <f t="shared" si="216"/>
        <v>2.3315000000000001</v>
      </c>
      <c r="X30" s="25">
        <f t="shared" si="26"/>
        <v>614</v>
      </c>
      <c r="Y30" s="26">
        <f t="shared" si="87"/>
        <v>5.2166000000000006</v>
      </c>
      <c r="Z30" s="20">
        <f t="shared" si="28"/>
        <v>610.95530000000053</v>
      </c>
      <c r="AA30" s="18"/>
      <c r="AB30" s="15">
        <v>28</v>
      </c>
      <c r="AC30" s="27"/>
      <c r="AD30" s="28"/>
      <c r="AE30" s="27"/>
      <c r="AF30" s="28"/>
      <c r="AG30" s="27"/>
      <c r="AH30" s="28"/>
      <c r="AI30" s="27"/>
      <c r="AJ30" s="28"/>
      <c r="AK30" s="25">
        <f t="shared" si="33"/>
        <v>0</v>
      </c>
      <c r="AL30" s="26">
        <f t="shared" si="88"/>
        <v>0</v>
      </c>
      <c r="AM30" s="20">
        <f t="shared" si="35"/>
        <v>694.27530000000058</v>
      </c>
      <c r="AN30" s="18"/>
      <c r="AO30" s="15">
        <v>28</v>
      </c>
      <c r="AP30" s="29" t="s">
        <v>18</v>
      </c>
      <c r="AQ30" s="30"/>
      <c r="AR30" s="29" t="s">
        <v>19</v>
      </c>
      <c r="AS30" s="30"/>
      <c r="AT30" s="29">
        <v>-68</v>
      </c>
      <c r="AU30" s="30">
        <f t="shared" ref="AU30" si="247">AT30*0.0085-0.06</f>
        <v>-0.63800000000000012</v>
      </c>
      <c r="AV30" s="29" t="s">
        <v>18</v>
      </c>
      <c r="AW30" s="30"/>
      <c r="AX30" s="25">
        <f t="shared" si="4"/>
        <v>-68</v>
      </c>
      <c r="AY30" s="30">
        <f t="shared" si="89"/>
        <v>-0.63800000000000012</v>
      </c>
      <c r="AZ30" s="20">
        <f t="shared" si="37"/>
        <v>659.10370000000046</v>
      </c>
      <c r="BA30" s="18"/>
      <c r="BB30" s="15">
        <v>28</v>
      </c>
      <c r="BC30" s="29" t="s">
        <v>18</v>
      </c>
      <c r="BD30" s="30"/>
      <c r="BE30" s="29">
        <v>55</v>
      </c>
      <c r="BF30" s="30">
        <f t="shared" si="228"/>
        <v>0.45400000000000007</v>
      </c>
      <c r="BG30" s="29">
        <v>262</v>
      </c>
      <c r="BH30" s="30">
        <f t="shared" si="229"/>
        <v>2.1670000000000003</v>
      </c>
      <c r="BI30" s="29">
        <v>1</v>
      </c>
      <c r="BJ30" s="30">
        <f t="shared" ref="BJ30:BJ31" si="248">BI30*0.0085-0.04</f>
        <v>-3.15E-2</v>
      </c>
      <c r="BK30" s="25">
        <f t="shared" si="150"/>
        <v>318</v>
      </c>
      <c r="BL30" s="26">
        <f t="shared" si="39"/>
        <v>2.5895000000000006</v>
      </c>
      <c r="BM30" s="20">
        <f t="shared" si="40"/>
        <v>674.76600000000042</v>
      </c>
      <c r="BN30" s="18"/>
      <c r="BO30" s="15">
        <v>28</v>
      </c>
      <c r="BP30" s="27"/>
      <c r="BQ30" s="28"/>
      <c r="BR30" s="27"/>
      <c r="BS30" s="28"/>
      <c r="BT30" s="27"/>
      <c r="BU30" s="28"/>
      <c r="BV30" s="27"/>
      <c r="BW30" s="28"/>
      <c r="BX30" s="34">
        <f t="shared" si="11"/>
        <v>0</v>
      </c>
      <c r="BY30" s="35">
        <f t="shared" si="12"/>
        <v>0</v>
      </c>
      <c r="BZ30" s="20">
        <f t="shared" si="42"/>
        <v>689.74680000000046</v>
      </c>
      <c r="CA30" s="36"/>
      <c r="CB30" s="15">
        <v>28</v>
      </c>
      <c r="CC30" s="29">
        <v>91</v>
      </c>
      <c r="CD30" s="30">
        <f t="shared" si="240"/>
        <v>0.58789999999999998</v>
      </c>
      <c r="CE30" s="29">
        <v>-80</v>
      </c>
      <c r="CF30" s="30">
        <f t="shared" si="241"/>
        <v>-0.7340000000000001</v>
      </c>
      <c r="CG30" s="29">
        <v>330</v>
      </c>
      <c r="CH30" s="30">
        <f t="shared" si="242"/>
        <v>2.7450000000000001</v>
      </c>
      <c r="CI30" s="29">
        <v>7</v>
      </c>
      <c r="CJ30" s="30">
        <f t="shared" si="243"/>
        <v>1.9500000000000003E-2</v>
      </c>
      <c r="CK30" s="34">
        <f t="shared" si="15"/>
        <v>348</v>
      </c>
      <c r="CL30" s="35">
        <f t="shared" si="16"/>
        <v>2.6183999999999998</v>
      </c>
      <c r="CM30" s="20">
        <f t="shared" si="44"/>
        <v>717.3490000000005</v>
      </c>
      <c r="CN30" s="18"/>
      <c r="CO30" s="15">
        <v>28</v>
      </c>
      <c r="CP30" s="32" t="s">
        <v>18</v>
      </c>
      <c r="CQ30" s="33"/>
      <c r="CR30" s="32">
        <v>-49</v>
      </c>
      <c r="CS30" s="33">
        <f t="shared" si="236"/>
        <v>-0.46120000000000005</v>
      </c>
      <c r="CT30" s="32">
        <v>173</v>
      </c>
      <c r="CU30" s="33">
        <f t="shared" ref="CU30" si="249">CT30*0.0085-0.06</f>
        <v>1.4105000000000001</v>
      </c>
      <c r="CV30" s="32">
        <v>-25</v>
      </c>
      <c r="CW30" s="33">
        <f t="shared" si="224"/>
        <v>-0.2525</v>
      </c>
      <c r="CX30" s="40">
        <f t="shared" si="17"/>
        <v>99</v>
      </c>
      <c r="CY30" s="35">
        <f t="shared" si="18"/>
        <v>0.69680000000000009</v>
      </c>
      <c r="CZ30" s="20">
        <f t="shared" si="45"/>
        <v>709.85930000000076</v>
      </c>
      <c r="DA30" s="39"/>
      <c r="DB30" s="42">
        <v>28</v>
      </c>
      <c r="DC30" s="29">
        <v>-177</v>
      </c>
      <c r="DD30" s="30">
        <f>DC30*0.0064-0.04</f>
        <v>-1.1728000000000001</v>
      </c>
      <c r="DE30" s="29" t="s">
        <v>18</v>
      </c>
      <c r="DF30" s="30"/>
      <c r="DG30" s="29" t="s">
        <v>18</v>
      </c>
      <c r="DH30" s="30"/>
      <c r="DI30" s="29">
        <v>107</v>
      </c>
      <c r="DJ30" s="30">
        <f t="shared" ref="DJ30" si="250">DI30*0.0085-0.04</f>
        <v>0.86950000000000005</v>
      </c>
      <c r="DK30" s="40">
        <f t="shared" si="47"/>
        <v>-70</v>
      </c>
      <c r="DL30" s="35">
        <f t="shared" si="48"/>
        <v>-0.30330000000000001</v>
      </c>
      <c r="DM30" s="20">
        <f t="shared" si="49"/>
        <v>728.67330000000061</v>
      </c>
      <c r="DN30" s="21"/>
      <c r="DO30" s="15">
        <v>28</v>
      </c>
      <c r="DP30" s="29"/>
      <c r="DQ30" s="30"/>
      <c r="DR30" s="29"/>
      <c r="DS30" s="30"/>
      <c r="DT30" s="29"/>
      <c r="DU30" s="30"/>
      <c r="DV30" s="29"/>
      <c r="DW30" s="30"/>
      <c r="DX30" s="40">
        <f t="shared" si="50"/>
        <v>0</v>
      </c>
      <c r="DY30" s="35">
        <f t="shared" si="51"/>
        <v>0</v>
      </c>
      <c r="DZ30" s="20">
        <f t="shared" si="52"/>
        <v>731.97930000000042</v>
      </c>
      <c r="EA30" s="18"/>
      <c r="EB30" s="15">
        <v>28</v>
      </c>
      <c r="EC30" s="29"/>
      <c r="ED30" s="30"/>
      <c r="EE30" s="29"/>
      <c r="EF30" s="30"/>
      <c r="EG30" s="29"/>
      <c r="EH30" s="30"/>
      <c r="EI30" s="29"/>
      <c r="EJ30" s="30"/>
      <c r="EK30" s="34">
        <f t="shared" si="53"/>
        <v>0</v>
      </c>
      <c r="EL30" s="35">
        <f t="shared" si="54"/>
        <v>0</v>
      </c>
      <c r="EM30" s="20">
        <f t="shared" si="55"/>
        <v>731.97930000000042</v>
      </c>
      <c r="EN30" s="18"/>
      <c r="EO30" s="15">
        <v>28</v>
      </c>
      <c r="EP30" s="29"/>
      <c r="EQ30" s="30"/>
      <c r="ER30" s="29"/>
      <c r="ES30" s="30"/>
      <c r="ET30" s="29"/>
      <c r="EU30" s="30"/>
      <c r="EV30" s="29"/>
      <c r="EW30" s="30"/>
      <c r="EX30" s="34">
        <f t="shared" si="56"/>
        <v>0</v>
      </c>
      <c r="EY30" s="35">
        <f t="shared" si="57"/>
        <v>0</v>
      </c>
      <c r="EZ30" s="20">
        <f t="shared" si="58"/>
        <v>731.97930000000042</v>
      </c>
    </row>
    <row r="31" spans="1:156" x14ac:dyDescent="0.3">
      <c r="A31" s="114"/>
      <c r="B31" s="15">
        <v>29</v>
      </c>
      <c r="C31" s="29">
        <v>105</v>
      </c>
      <c r="D31" s="30">
        <f t="shared" si="244"/>
        <v>0.6845</v>
      </c>
      <c r="E31" s="29">
        <v>-61</v>
      </c>
      <c r="F31" s="30">
        <f t="shared" si="22"/>
        <v>-0.56680000000000008</v>
      </c>
      <c r="G31" s="29" t="s">
        <v>19</v>
      </c>
      <c r="H31" s="30"/>
      <c r="I31" s="29">
        <v>-100</v>
      </c>
      <c r="J31" s="30">
        <f t="shared" si="239"/>
        <v>-0.89000000000000012</v>
      </c>
      <c r="K31" s="25">
        <f t="shared" si="0"/>
        <v>-56</v>
      </c>
      <c r="L31" s="30">
        <f t="shared" si="1"/>
        <v>-0.77230000000000021</v>
      </c>
      <c r="M31" s="20">
        <f t="shared" si="25"/>
        <v>610.41710000000035</v>
      </c>
      <c r="N31" s="10"/>
      <c r="O31" s="15">
        <v>29</v>
      </c>
      <c r="P31" s="27"/>
      <c r="Q31" s="28"/>
      <c r="R31" s="27"/>
      <c r="S31" s="28"/>
      <c r="T31" s="27"/>
      <c r="U31" s="28"/>
      <c r="V31" s="27"/>
      <c r="W31" s="28"/>
      <c r="X31" s="25">
        <f t="shared" si="26"/>
        <v>0</v>
      </c>
      <c r="Y31" s="26">
        <f t="shared" si="87"/>
        <v>0</v>
      </c>
      <c r="Z31" s="20">
        <f t="shared" si="28"/>
        <v>610.95530000000053</v>
      </c>
      <c r="AA31" s="10"/>
      <c r="AB31" s="15">
        <v>29</v>
      </c>
      <c r="AC31" s="27"/>
      <c r="AD31" s="28"/>
      <c r="AE31" s="27"/>
      <c r="AF31" s="28"/>
      <c r="AG31" s="27"/>
      <c r="AH31" s="28"/>
      <c r="AI31" s="27"/>
      <c r="AJ31" s="28"/>
      <c r="AK31" s="25">
        <f t="shared" si="33"/>
        <v>0</v>
      </c>
      <c r="AL31" s="26">
        <f t="shared" si="88"/>
        <v>0</v>
      </c>
      <c r="AM31" s="20">
        <f t="shared" si="35"/>
        <v>694.27530000000058</v>
      </c>
      <c r="AN31" s="10"/>
      <c r="AO31" s="15">
        <v>29</v>
      </c>
      <c r="AP31" s="29">
        <v>-227</v>
      </c>
      <c r="AQ31" s="30">
        <f>AP31*0.0069-0.04</f>
        <v>-1.6063000000000001</v>
      </c>
      <c r="AR31" s="29">
        <v>-116</v>
      </c>
      <c r="AS31" s="30">
        <f t="shared" ref="AS31" si="251">AR31*0.0088-0.03</f>
        <v>-1.0508000000000002</v>
      </c>
      <c r="AT31" s="29" t="s">
        <v>19</v>
      </c>
      <c r="AU31" s="30"/>
      <c r="AV31" s="29" t="s">
        <v>18</v>
      </c>
      <c r="AW31" s="30"/>
      <c r="AX31" s="25">
        <f t="shared" si="4"/>
        <v>-343</v>
      </c>
      <c r="AY31" s="30">
        <f t="shared" si="89"/>
        <v>-2.6571000000000002</v>
      </c>
      <c r="AZ31" s="20">
        <f t="shared" si="37"/>
        <v>656.44660000000044</v>
      </c>
      <c r="BA31" s="18"/>
      <c r="BB31" s="15">
        <v>29</v>
      </c>
      <c r="BC31" s="29">
        <v>203</v>
      </c>
      <c r="BD31" s="30">
        <f t="shared" ref="BD31" si="252">BC31*0.0069-0.04</f>
        <v>1.3607</v>
      </c>
      <c r="BE31" s="29">
        <v>-201</v>
      </c>
      <c r="BF31" s="30">
        <f t="shared" si="228"/>
        <v>-1.7988000000000002</v>
      </c>
      <c r="BG31" s="29">
        <v>-189</v>
      </c>
      <c r="BH31" s="30">
        <f t="shared" si="229"/>
        <v>-1.6665000000000001</v>
      </c>
      <c r="BI31" s="29">
        <v>261</v>
      </c>
      <c r="BJ31" s="30">
        <f t="shared" si="248"/>
        <v>2.1785000000000001</v>
      </c>
      <c r="BK31" s="25">
        <f t="shared" si="150"/>
        <v>74</v>
      </c>
      <c r="BL31" s="26">
        <f t="shared" si="39"/>
        <v>7.3899999999999633E-2</v>
      </c>
      <c r="BM31" s="20">
        <f t="shared" si="40"/>
        <v>674.8399000000004</v>
      </c>
      <c r="BN31" s="18"/>
      <c r="BO31" s="15">
        <v>29</v>
      </c>
      <c r="BP31" s="29">
        <v>42</v>
      </c>
      <c r="BQ31" s="30">
        <f t="shared" ref="BQ31:BQ32" si="253">BP31*0.0069-0.04</f>
        <v>0.24979999999999999</v>
      </c>
      <c r="BR31" s="29">
        <v>4</v>
      </c>
      <c r="BS31" s="30">
        <f t="shared" ref="BS31:BS32" si="254">BR31*0.0088-0.03</f>
        <v>5.2000000000000032E-3</v>
      </c>
      <c r="BT31" s="29">
        <v>234</v>
      </c>
      <c r="BU31" s="30">
        <f t="shared" ref="BU31:BU32" si="255">BT31*0.0085-0.06</f>
        <v>1.929</v>
      </c>
      <c r="BV31" s="29">
        <v>283</v>
      </c>
      <c r="BW31" s="30">
        <f t="shared" ref="BW31:BW32" si="256">BV31*0.0085-0.04</f>
        <v>2.3654999999999999</v>
      </c>
      <c r="BX31" s="34">
        <f t="shared" si="11"/>
        <v>563</v>
      </c>
      <c r="BY31" s="35">
        <f t="shared" si="12"/>
        <v>4.5495000000000001</v>
      </c>
      <c r="BZ31" s="20">
        <f t="shared" si="42"/>
        <v>694.29630000000043</v>
      </c>
      <c r="CA31" s="36"/>
      <c r="CB31" s="15">
        <v>29</v>
      </c>
      <c r="CC31" s="29">
        <v>-114</v>
      </c>
      <c r="CD31" s="30">
        <f t="shared" si="240"/>
        <v>-0.8266</v>
      </c>
      <c r="CE31" s="29">
        <v>-64</v>
      </c>
      <c r="CF31" s="30">
        <f t="shared" si="241"/>
        <v>-0.59320000000000006</v>
      </c>
      <c r="CG31" s="29" t="s">
        <v>18</v>
      </c>
      <c r="CH31" s="30"/>
      <c r="CI31" s="29">
        <v>-90</v>
      </c>
      <c r="CJ31" s="30">
        <f t="shared" si="243"/>
        <v>-0.80500000000000005</v>
      </c>
      <c r="CK31" s="34">
        <f t="shared" si="15"/>
        <v>-268</v>
      </c>
      <c r="CL31" s="35">
        <f t="shared" si="16"/>
        <v>-2.2248000000000001</v>
      </c>
      <c r="CM31" s="20">
        <f t="shared" si="44"/>
        <v>715.12420000000054</v>
      </c>
      <c r="CN31" s="18"/>
      <c r="CO31" s="15">
        <v>29</v>
      </c>
      <c r="CP31" s="27"/>
      <c r="CQ31" s="28"/>
      <c r="CR31" s="27"/>
      <c r="CS31" s="28"/>
      <c r="CT31" s="27"/>
      <c r="CU31" s="28"/>
      <c r="CV31" s="27"/>
      <c r="CW31" s="28"/>
      <c r="CX31" s="37">
        <f t="shared" si="17"/>
        <v>0</v>
      </c>
      <c r="CY31" s="38">
        <f t="shared" si="18"/>
        <v>0</v>
      </c>
      <c r="CZ31" s="20">
        <f t="shared" si="45"/>
        <v>709.85930000000076</v>
      </c>
      <c r="DA31" s="39"/>
      <c r="DB31" s="15">
        <v>29</v>
      </c>
      <c r="DC31" s="29">
        <v>123</v>
      </c>
      <c r="DD31" s="30">
        <f>DC31*0.0064-0.04</f>
        <v>0.74719999999999998</v>
      </c>
      <c r="DE31" s="29">
        <v>-124</v>
      </c>
      <c r="DF31" s="30">
        <f t="shared" ref="DF31:DF32" si="257">DE31*0.0088-0.03</f>
        <v>-1.1212000000000002</v>
      </c>
      <c r="DG31" s="29" t="s">
        <v>18</v>
      </c>
      <c r="DH31" s="30"/>
      <c r="DI31" s="29" t="s">
        <v>18</v>
      </c>
      <c r="DJ31" s="30"/>
      <c r="DK31" s="40">
        <f t="shared" si="47"/>
        <v>-1</v>
      </c>
      <c r="DL31" s="35">
        <f t="shared" si="48"/>
        <v>-0.37400000000000022</v>
      </c>
      <c r="DM31" s="20">
        <f t="shared" si="49"/>
        <v>728.29930000000058</v>
      </c>
      <c r="DN31" s="21"/>
      <c r="DO31" s="15">
        <v>29</v>
      </c>
      <c r="DP31" s="29"/>
      <c r="DQ31" s="30"/>
      <c r="DR31" s="29"/>
      <c r="DS31" s="30"/>
      <c r="DT31" s="29"/>
      <c r="DU31" s="30"/>
      <c r="DV31" s="29"/>
      <c r="DW31" s="30"/>
      <c r="DX31" s="40">
        <f t="shared" si="50"/>
        <v>0</v>
      </c>
      <c r="DY31" s="35">
        <f t="shared" si="51"/>
        <v>0</v>
      </c>
      <c r="DZ31" s="20">
        <f t="shared" si="52"/>
        <v>731.97930000000042</v>
      </c>
      <c r="EA31" s="18"/>
      <c r="EB31" s="15">
        <v>29</v>
      </c>
      <c r="EC31" s="29"/>
      <c r="ED31" s="30"/>
      <c r="EE31" s="29"/>
      <c r="EF31" s="30"/>
      <c r="EG31" s="29"/>
      <c r="EH31" s="30"/>
      <c r="EI31" s="29"/>
      <c r="EJ31" s="30"/>
      <c r="EK31" s="34">
        <f t="shared" si="53"/>
        <v>0</v>
      </c>
      <c r="EL31" s="35">
        <f t="shared" si="54"/>
        <v>0</v>
      </c>
      <c r="EM31" s="20">
        <f t="shared" si="55"/>
        <v>731.97930000000042</v>
      </c>
      <c r="EN31" s="18"/>
      <c r="EO31" s="15">
        <v>29</v>
      </c>
      <c r="EP31" s="29"/>
      <c r="EQ31" s="30"/>
      <c r="ER31" s="29"/>
      <c r="ES31" s="30"/>
      <c r="ET31" s="29"/>
      <c r="EU31" s="30"/>
      <c r="EV31" s="29"/>
      <c r="EW31" s="30"/>
      <c r="EX31" s="34">
        <f t="shared" si="56"/>
        <v>0</v>
      </c>
      <c r="EY31" s="35">
        <f t="shared" si="57"/>
        <v>0</v>
      </c>
      <c r="EZ31" s="20">
        <f t="shared" si="58"/>
        <v>731.97930000000042</v>
      </c>
    </row>
    <row r="32" spans="1:156" x14ac:dyDescent="0.3">
      <c r="A32" s="114"/>
      <c r="B32" s="15">
        <v>30</v>
      </c>
      <c r="C32" s="29">
        <v>-78</v>
      </c>
      <c r="D32" s="30">
        <f t="shared" si="244"/>
        <v>-0.57820000000000005</v>
      </c>
      <c r="E32" s="29">
        <v>-4</v>
      </c>
      <c r="F32" s="30">
        <f t="shared" si="22"/>
        <v>-6.5200000000000008E-2</v>
      </c>
      <c r="G32" s="29" t="s">
        <v>19</v>
      </c>
      <c r="H32" s="30"/>
      <c r="I32" s="29">
        <v>97</v>
      </c>
      <c r="J32" s="30">
        <f t="shared" si="239"/>
        <v>0.78449999999999998</v>
      </c>
      <c r="K32" s="25">
        <f t="shared" si="0"/>
        <v>15</v>
      </c>
      <c r="L32" s="30">
        <f t="shared" si="1"/>
        <v>0.14109999999999989</v>
      </c>
      <c r="M32" s="20">
        <f t="shared" si="25"/>
        <v>610.5582000000004</v>
      </c>
      <c r="N32" s="10"/>
      <c r="O32" s="15">
        <v>30</v>
      </c>
      <c r="P32" s="27"/>
      <c r="Q32" s="28"/>
      <c r="R32" s="27"/>
      <c r="S32" s="28"/>
      <c r="T32" s="27"/>
      <c r="U32" s="28"/>
      <c r="V32" s="27"/>
      <c r="W32" s="28"/>
      <c r="X32" s="25">
        <f t="shared" si="26"/>
        <v>0</v>
      </c>
      <c r="Y32" s="26">
        <f t="shared" si="87"/>
        <v>0</v>
      </c>
      <c r="Z32" s="20">
        <f t="shared" si="28"/>
        <v>610.95530000000053</v>
      </c>
      <c r="AA32" s="10"/>
      <c r="AB32" s="15">
        <v>30</v>
      </c>
      <c r="AC32" s="29">
        <v>-300</v>
      </c>
      <c r="AD32" s="30">
        <f t="shared" ref="AD32:AD33" si="258">AC32*0.0069-0.04</f>
        <v>-2.11</v>
      </c>
      <c r="AE32" s="29" t="s">
        <v>19</v>
      </c>
      <c r="AF32" s="30"/>
      <c r="AG32" s="29" t="s">
        <v>18</v>
      </c>
      <c r="AH32" s="30"/>
      <c r="AI32" s="29">
        <v>-205</v>
      </c>
      <c r="AJ32" s="30">
        <f t="shared" ref="AJ32:AJ33" si="259">AI32*0.0085-0.04</f>
        <v>-1.7825000000000002</v>
      </c>
      <c r="AK32" s="25">
        <f t="shared" si="33"/>
        <v>-505</v>
      </c>
      <c r="AL32" s="26">
        <f t="shared" si="88"/>
        <v>-3.8925000000000001</v>
      </c>
      <c r="AM32" s="20">
        <f t="shared" si="35"/>
        <v>690.38280000000054</v>
      </c>
      <c r="AN32" s="10"/>
      <c r="AO32" s="15">
        <v>30</v>
      </c>
      <c r="AP32" s="29">
        <v>39</v>
      </c>
      <c r="AQ32" s="30">
        <f>AP32*0.0069-0.04</f>
        <v>0.2291</v>
      </c>
      <c r="AR32" s="29" t="s">
        <v>19</v>
      </c>
      <c r="AS32" s="30"/>
      <c r="AT32" s="29">
        <v>644</v>
      </c>
      <c r="AU32" s="30">
        <f t="shared" ref="AU32" si="260">AT32*0.0085-0.06</f>
        <v>5.4140000000000006</v>
      </c>
      <c r="AV32" s="29">
        <v>10</v>
      </c>
      <c r="AW32" s="30">
        <f t="shared" ref="AW32" si="261">AV32*0.0085-0.04</f>
        <v>4.5000000000000005E-2</v>
      </c>
      <c r="AX32" s="25">
        <f t="shared" si="4"/>
        <v>693</v>
      </c>
      <c r="AY32" s="30">
        <f t="shared" si="89"/>
        <v>5.6881000000000004</v>
      </c>
      <c r="AZ32" s="20">
        <f t="shared" si="37"/>
        <v>662.13470000000041</v>
      </c>
      <c r="BA32" s="18"/>
      <c r="BB32" s="15">
        <v>30</v>
      </c>
      <c r="BC32" s="27"/>
      <c r="BD32" s="28"/>
      <c r="BE32" s="27"/>
      <c r="BF32" s="28"/>
      <c r="BG32" s="27"/>
      <c r="BH32" s="28"/>
      <c r="BI32" s="27"/>
      <c r="BJ32" s="28"/>
      <c r="BK32" s="25">
        <f t="shared" si="150"/>
        <v>0</v>
      </c>
      <c r="BL32" s="26">
        <f t="shared" si="39"/>
        <v>0</v>
      </c>
      <c r="BM32" s="20">
        <f t="shared" si="40"/>
        <v>674.8399000000004</v>
      </c>
      <c r="BN32" s="18"/>
      <c r="BO32" s="15">
        <v>30</v>
      </c>
      <c r="BP32" s="29">
        <v>503</v>
      </c>
      <c r="BQ32" s="30">
        <f t="shared" si="253"/>
        <v>3.4306999999999999</v>
      </c>
      <c r="BR32" s="29">
        <v>116</v>
      </c>
      <c r="BS32" s="30">
        <f t="shared" si="254"/>
        <v>0.99080000000000013</v>
      </c>
      <c r="BT32" s="29">
        <v>547</v>
      </c>
      <c r="BU32" s="30">
        <f t="shared" si="255"/>
        <v>4.589500000000001</v>
      </c>
      <c r="BV32" s="29">
        <v>-19</v>
      </c>
      <c r="BW32" s="30">
        <f t="shared" si="256"/>
        <v>-0.20150000000000001</v>
      </c>
      <c r="BX32" s="34">
        <f t="shared" si="11"/>
        <v>1147</v>
      </c>
      <c r="BY32" s="35">
        <f t="shared" si="12"/>
        <v>8.8095000000000017</v>
      </c>
      <c r="BZ32" s="20">
        <f t="shared" si="42"/>
        <v>703.10580000000039</v>
      </c>
      <c r="CA32" s="36"/>
      <c r="CB32" s="15">
        <v>30</v>
      </c>
      <c r="CC32" s="29">
        <v>-35</v>
      </c>
      <c r="CD32" s="30">
        <f t="shared" si="240"/>
        <v>-0.28149999999999997</v>
      </c>
      <c r="CE32" s="29">
        <v>-116</v>
      </c>
      <c r="CF32" s="30">
        <f t="shared" si="241"/>
        <v>-1.0508000000000002</v>
      </c>
      <c r="CG32" s="29">
        <v>16</v>
      </c>
      <c r="CH32" s="30">
        <f t="shared" ref="CH32:CH33" si="262">CG32*0.0085-0.06</f>
        <v>7.6000000000000012E-2</v>
      </c>
      <c r="CI32" s="29" t="s">
        <v>18</v>
      </c>
      <c r="CJ32" s="30"/>
      <c r="CK32" s="34">
        <f t="shared" si="15"/>
        <v>-135</v>
      </c>
      <c r="CL32" s="35">
        <f t="shared" si="16"/>
        <v>-1.2563</v>
      </c>
      <c r="CM32" s="20">
        <f t="shared" si="44"/>
        <v>713.86790000000053</v>
      </c>
      <c r="CN32" s="18"/>
      <c r="CO32" s="15">
        <v>30</v>
      </c>
      <c r="CP32" s="27"/>
      <c r="CQ32" s="28"/>
      <c r="CR32" s="27"/>
      <c r="CS32" s="28"/>
      <c r="CT32" s="27"/>
      <c r="CU32" s="28"/>
      <c r="CV32" s="27"/>
      <c r="CW32" s="28"/>
      <c r="CX32" s="37">
        <f t="shared" si="17"/>
        <v>0</v>
      </c>
      <c r="CY32" s="38">
        <f t="shared" si="18"/>
        <v>0</v>
      </c>
      <c r="CZ32" s="20">
        <f t="shared" si="45"/>
        <v>709.85930000000076</v>
      </c>
      <c r="DA32" s="39"/>
      <c r="DB32" s="15">
        <v>30</v>
      </c>
      <c r="DC32" s="29">
        <v>413</v>
      </c>
      <c r="DD32" s="30">
        <f>DC32*0.0064-0.04</f>
        <v>2.6032000000000002</v>
      </c>
      <c r="DE32" s="29">
        <v>85</v>
      </c>
      <c r="DF32" s="30">
        <f t="shared" si="257"/>
        <v>0.71799999999999997</v>
      </c>
      <c r="DG32" s="29">
        <v>176</v>
      </c>
      <c r="DH32" s="30">
        <f t="shared" ref="DH32" si="263">DG32*0.0083-0.05</f>
        <v>1.4108000000000001</v>
      </c>
      <c r="DI32" s="29" t="s">
        <v>18</v>
      </c>
      <c r="DJ32" s="30"/>
      <c r="DK32" s="40">
        <f t="shared" si="47"/>
        <v>674</v>
      </c>
      <c r="DL32" s="35">
        <f t="shared" si="48"/>
        <v>4.7320000000000002</v>
      </c>
      <c r="DM32" s="20">
        <f t="shared" si="49"/>
        <v>733.03130000000056</v>
      </c>
      <c r="DN32" s="21"/>
      <c r="DO32" s="15">
        <v>30</v>
      </c>
      <c r="DP32" s="29"/>
      <c r="DQ32" s="30"/>
      <c r="DR32" s="29"/>
      <c r="DS32" s="30"/>
      <c r="DT32" s="29"/>
      <c r="DU32" s="30"/>
      <c r="DV32" s="29"/>
      <c r="DW32" s="30"/>
      <c r="DX32" s="40">
        <f t="shared" si="50"/>
        <v>0</v>
      </c>
      <c r="DY32" s="35">
        <f t="shared" si="51"/>
        <v>0</v>
      </c>
      <c r="DZ32" s="20">
        <f t="shared" si="52"/>
        <v>731.97930000000042</v>
      </c>
      <c r="EA32" s="18"/>
      <c r="EB32" s="15">
        <v>30</v>
      </c>
      <c r="EC32" s="29"/>
      <c r="ED32" s="30"/>
      <c r="EE32" s="29"/>
      <c r="EF32" s="30"/>
      <c r="EG32" s="29"/>
      <c r="EH32" s="30"/>
      <c r="EI32" s="29"/>
      <c r="EJ32" s="30"/>
      <c r="EK32" s="34">
        <f t="shared" si="53"/>
        <v>0</v>
      </c>
      <c r="EL32" s="35">
        <f t="shared" si="54"/>
        <v>0</v>
      </c>
      <c r="EM32" s="20">
        <f t="shared" si="55"/>
        <v>731.97930000000042</v>
      </c>
      <c r="EN32" s="18"/>
      <c r="EO32" s="15">
        <v>30</v>
      </c>
      <c r="EP32" s="29"/>
      <c r="EQ32" s="30"/>
      <c r="ER32" s="29"/>
      <c r="ES32" s="30"/>
      <c r="ET32" s="29"/>
      <c r="EU32" s="30"/>
      <c r="EV32" s="29"/>
      <c r="EW32" s="30"/>
      <c r="EX32" s="34">
        <f t="shared" si="56"/>
        <v>0</v>
      </c>
      <c r="EY32" s="35">
        <f t="shared" si="57"/>
        <v>0</v>
      </c>
      <c r="EZ32" s="20">
        <f t="shared" si="58"/>
        <v>731.97930000000042</v>
      </c>
    </row>
    <row r="33" spans="1:156" x14ac:dyDescent="0.3">
      <c r="A33" s="114"/>
      <c r="B33" s="50">
        <v>31</v>
      </c>
      <c r="C33" s="51" t="s">
        <v>19</v>
      </c>
      <c r="D33" s="30"/>
      <c r="E33" s="51" t="s">
        <v>19</v>
      </c>
      <c r="F33" s="30"/>
      <c r="G33" s="51">
        <v>283</v>
      </c>
      <c r="H33" s="30">
        <f t="shared" ref="H33" si="264">G33*0.0085-0.06</f>
        <v>2.3454999999999999</v>
      </c>
      <c r="I33" s="51">
        <v>287</v>
      </c>
      <c r="J33" s="30">
        <f t="shared" si="239"/>
        <v>2.3995000000000002</v>
      </c>
      <c r="K33" s="25">
        <f t="shared" si="0"/>
        <v>570</v>
      </c>
      <c r="L33" s="26">
        <f t="shared" si="1"/>
        <v>4.7450000000000001</v>
      </c>
      <c r="M33" s="20">
        <f t="shared" si="25"/>
        <v>615.3032000000004</v>
      </c>
      <c r="N33" s="10"/>
      <c r="O33" s="50">
        <v>31</v>
      </c>
      <c r="P33" s="52"/>
      <c r="Q33" s="28"/>
      <c r="R33" s="52"/>
      <c r="S33" s="28"/>
      <c r="T33" s="52"/>
      <c r="U33" s="28"/>
      <c r="V33" s="52"/>
      <c r="W33" s="28"/>
      <c r="X33" s="25">
        <f t="shared" si="26"/>
        <v>0</v>
      </c>
      <c r="Y33" s="26">
        <f t="shared" si="87"/>
        <v>0</v>
      </c>
      <c r="Z33" s="20">
        <f t="shared" si="28"/>
        <v>610.95530000000053</v>
      </c>
      <c r="AA33" s="10"/>
      <c r="AB33" s="50">
        <v>31</v>
      </c>
      <c r="AC33" s="51">
        <v>-300</v>
      </c>
      <c r="AD33" s="30">
        <f t="shared" si="258"/>
        <v>-2.11</v>
      </c>
      <c r="AE33" s="51" t="s">
        <v>19</v>
      </c>
      <c r="AF33" s="30"/>
      <c r="AG33" s="51">
        <v>-200</v>
      </c>
      <c r="AH33" s="30">
        <f t="shared" ref="AH33" si="265">AG33*0.0085-0.06</f>
        <v>-1.7600000000000002</v>
      </c>
      <c r="AI33" s="51">
        <v>264</v>
      </c>
      <c r="AJ33" s="30">
        <f t="shared" si="259"/>
        <v>2.2040000000000002</v>
      </c>
      <c r="AK33" s="25">
        <f t="shared" si="33"/>
        <v>-236</v>
      </c>
      <c r="AL33" s="26">
        <f t="shared" si="88"/>
        <v>-1.6659999999999999</v>
      </c>
      <c r="AM33" s="20">
        <f t="shared" si="35"/>
        <v>688.71680000000049</v>
      </c>
      <c r="AN33" s="10"/>
      <c r="AO33" s="50">
        <v>31</v>
      </c>
      <c r="AP33" s="52"/>
      <c r="AQ33" s="28"/>
      <c r="AR33" s="52"/>
      <c r="AS33" s="28"/>
      <c r="AT33" s="52"/>
      <c r="AU33" s="28"/>
      <c r="AV33" s="52"/>
      <c r="AW33" s="28"/>
      <c r="AX33" s="25">
        <f t="shared" si="4"/>
        <v>0</v>
      </c>
      <c r="AY33" s="30">
        <f t="shared" si="89"/>
        <v>0</v>
      </c>
      <c r="AZ33" s="20">
        <f t="shared" si="37"/>
        <v>662.13470000000041</v>
      </c>
      <c r="BA33" s="10"/>
      <c r="BB33" s="50">
        <v>31</v>
      </c>
      <c r="BC33" s="52"/>
      <c r="BD33" s="28"/>
      <c r="BE33" s="52"/>
      <c r="BF33" s="28"/>
      <c r="BG33" s="52"/>
      <c r="BH33" s="28"/>
      <c r="BI33" s="52"/>
      <c r="BJ33" s="28"/>
      <c r="BK33" s="25">
        <f t="shared" si="150"/>
        <v>0</v>
      </c>
      <c r="BL33" s="26">
        <f t="shared" si="39"/>
        <v>0</v>
      </c>
      <c r="BM33" s="20">
        <f t="shared" si="40"/>
        <v>674.8399000000004</v>
      </c>
      <c r="BN33" s="10"/>
      <c r="BO33" s="50"/>
      <c r="BP33" s="51"/>
      <c r="BQ33" s="30"/>
      <c r="BR33" s="51"/>
      <c r="BS33" s="30"/>
      <c r="BT33" s="51"/>
      <c r="BU33" s="30"/>
      <c r="BV33" s="51"/>
      <c r="BW33" s="30"/>
      <c r="BX33" s="34">
        <f t="shared" si="11"/>
        <v>0</v>
      </c>
      <c r="BY33" s="35">
        <f t="shared" si="12"/>
        <v>0</v>
      </c>
      <c r="BZ33" s="20">
        <f t="shared" si="42"/>
        <v>703.10580000000039</v>
      </c>
      <c r="CA33" s="36"/>
      <c r="CB33" s="50">
        <v>31</v>
      </c>
      <c r="CC33" s="51">
        <v>-30</v>
      </c>
      <c r="CD33" s="30">
        <f t="shared" si="240"/>
        <v>-0.247</v>
      </c>
      <c r="CE33" s="51">
        <v>-83</v>
      </c>
      <c r="CF33" s="30">
        <f t="shared" si="241"/>
        <v>-0.76040000000000008</v>
      </c>
      <c r="CG33" s="51">
        <v>-209</v>
      </c>
      <c r="CH33" s="30">
        <f t="shared" si="262"/>
        <v>-1.8365000000000002</v>
      </c>
      <c r="CI33" s="51">
        <v>35</v>
      </c>
      <c r="CJ33" s="30">
        <f t="shared" ref="CJ33" si="266">CI33*0.0085-0.04</f>
        <v>0.25750000000000006</v>
      </c>
      <c r="CK33" s="34">
        <f t="shared" si="15"/>
        <v>-287</v>
      </c>
      <c r="CL33" s="35">
        <f t="shared" si="16"/>
        <v>-2.5864000000000003</v>
      </c>
      <c r="CM33" s="20">
        <f t="shared" si="44"/>
        <v>711.28150000000051</v>
      </c>
      <c r="CN33" s="18"/>
      <c r="CO33" s="50">
        <v>31</v>
      </c>
      <c r="CP33" s="51">
        <v>82</v>
      </c>
      <c r="CQ33" s="30">
        <f t="shared" ref="CQ33" si="267">CP33*0.0069-0.04</f>
        <v>0.52579999999999993</v>
      </c>
      <c r="CR33" s="51">
        <v>-6</v>
      </c>
      <c r="CS33" s="30">
        <f t="shared" ref="CS33" si="268">CR33*0.0088-0.03</f>
        <v>-8.2799999999999999E-2</v>
      </c>
      <c r="CT33" s="51">
        <v>296</v>
      </c>
      <c r="CU33" s="30">
        <f t="shared" ref="CU33" si="269">CT33*0.0085-0.06</f>
        <v>2.456</v>
      </c>
      <c r="CV33" s="51">
        <v>-68</v>
      </c>
      <c r="CW33" s="30">
        <f t="shared" ref="CW33" si="270">CV33*0.0085-0.04</f>
        <v>-0.6180000000000001</v>
      </c>
      <c r="CX33" s="40">
        <f t="shared" si="17"/>
        <v>304</v>
      </c>
      <c r="CY33" s="35">
        <f t="shared" si="18"/>
        <v>2.2809999999999997</v>
      </c>
      <c r="CZ33" s="20">
        <f t="shared" si="45"/>
        <v>712.14030000000071</v>
      </c>
      <c r="DA33" s="39"/>
      <c r="DB33" s="50">
        <v>31</v>
      </c>
      <c r="DC33" s="52"/>
      <c r="DD33" s="28"/>
      <c r="DE33" s="52"/>
      <c r="DF33" s="28"/>
      <c r="DG33" s="52"/>
      <c r="DH33" s="28"/>
      <c r="DI33" s="52"/>
      <c r="DJ33" s="28"/>
      <c r="DK33" s="40">
        <f t="shared" si="47"/>
        <v>0</v>
      </c>
      <c r="DL33" s="35">
        <f t="shared" si="48"/>
        <v>0</v>
      </c>
      <c r="DM33" s="20">
        <f t="shared" si="49"/>
        <v>733.03130000000056</v>
      </c>
      <c r="DN33" s="21"/>
      <c r="DO33" s="50">
        <v>31</v>
      </c>
      <c r="DP33" s="52"/>
      <c r="DQ33" s="28"/>
      <c r="DR33" s="52"/>
      <c r="DS33" s="28"/>
      <c r="DT33" s="52"/>
      <c r="DU33" s="28"/>
      <c r="DV33" s="52"/>
      <c r="DW33" s="28"/>
      <c r="DX33" s="37">
        <f t="shared" si="50"/>
        <v>0</v>
      </c>
      <c r="DY33" s="38">
        <f t="shared" si="51"/>
        <v>0</v>
      </c>
      <c r="DZ33" s="20">
        <f t="shared" si="52"/>
        <v>731.97930000000042</v>
      </c>
      <c r="EA33" s="18"/>
      <c r="EB33" s="50">
        <v>31</v>
      </c>
      <c r="EC33" s="51"/>
      <c r="ED33" s="30"/>
      <c r="EE33" s="51"/>
      <c r="EF33" s="30"/>
      <c r="EG33" s="51"/>
      <c r="EH33" s="30"/>
      <c r="EI33" s="51"/>
      <c r="EJ33" s="30"/>
      <c r="EK33" s="34">
        <f t="shared" si="53"/>
        <v>0</v>
      </c>
      <c r="EL33" s="35">
        <f t="shared" si="54"/>
        <v>0</v>
      </c>
      <c r="EM33" s="20">
        <f t="shared" si="55"/>
        <v>731.97930000000042</v>
      </c>
      <c r="EN33" s="18"/>
      <c r="EO33" s="50">
        <v>31</v>
      </c>
      <c r="EP33" s="51"/>
      <c r="EQ33" s="30"/>
      <c r="ER33" s="51"/>
      <c r="ES33" s="30"/>
      <c r="ET33" s="51"/>
      <c r="EU33" s="30"/>
      <c r="EV33" s="51"/>
      <c r="EW33" s="30"/>
      <c r="EX33" s="34">
        <f t="shared" si="56"/>
        <v>0</v>
      </c>
      <c r="EY33" s="35">
        <f t="shared" si="57"/>
        <v>0</v>
      </c>
      <c r="EZ33" s="20">
        <f t="shared" si="58"/>
        <v>731.97930000000042</v>
      </c>
    </row>
    <row r="34" spans="1:156" x14ac:dyDescent="0.3">
      <c r="A34" s="114"/>
      <c r="B34" s="53"/>
      <c r="C34" s="54">
        <f>SUM(C3:C33)</f>
        <v>57</v>
      </c>
      <c r="D34" s="55">
        <f>SUM(D3:D33)</f>
        <v>-0.20669999999999988</v>
      </c>
      <c r="E34" s="56">
        <f>SUM(E3:E33)</f>
        <v>304</v>
      </c>
      <c r="F34" s="57">
        <f>SUM(F3:F33)</f>
        <v>2.0752000000000002</v>
      </c>
      <c r="G34" s="58">
        <f>SUM(G3:G33)</f>
        <v>-323</v>
      </c>
      <c r="H34" s="55">
        <f>SUM(H4:H33)</f>
        <v>-3.4655000000000009</v>
      </c>
      <c r="I34" s="56">
        <f>SUM(I3:I33)</f>
        <v>544</v>
      </c>
      <c r="J34" s="57">
        <f>SUM(J3:J33)</f>
        <v>3.8239999999999994</v>
      </c>
      <c r="K34" s="59">
        <f>SUM(K3:K33)</f>
        <v>582</v>
      </c>
      <c r="L34" s="60">
        <f>SUM(L3:L33)</f>
        <v>2.2269999999999994</v>
      </c>
      <c r="M34" s="21"/>
      <c r="N34" s="10"/>
      <c r="O34" s="53"/>
      <c r="P34" s="54">
        <f t="shared" ref="P34:U34" si="271">SUM(P3:P33)</f>
        <v>-253</v>
      </c>
      <c r="Q34" s="55">
        <f t="shared" si="271"/>
        <v>-2.2256999999999998</v>
      </c>
      <c r="R34" s="56">
        <f t="shared" si="271"/>
        <v>-99</v>
      </c>
      <c r="S34" s="55">
        <f t="shared" si="271"/>
        <v>-1.3512</v>
      </c>
      <c r="T34" s="56">
        <f t="shared" si="271"/>
        <v>143</v>
      </c>
      <c r="U34" s="57">
        <f t="shared" si="271"/>
        <v>0.49549999999999983</v>
      </c>
      <c r="V34" s="56">
        <f>SUM(V3:V33)</f>
        <v>-69</v>
      </c>
      <c r="W34" s="57">
        <f t="shared" ref="W34" si="272">SUM(W5:W33)</f>
        <v>-1.2664999999999997</v>
      </c>
      <c r="X34" s="59">
        <f>SUM(X3:X33)</f>
        <v>-278</v>
      </c>
      <c r="Y34" s="61">
        <f>SUM(Y3:Y33)</f>
        <v>-4.3479000000000019</v>
      </c>
      <c r="Z34" s="21"/>
      <c r="AA34" s="18"/>
      <c r="AB34" s="53"/>
      <c r="AC34" s="54">
        <f>SUM(AC4:AC33)</f>
        <v>874</v>
      </c>
      <c r="AD34" s="57">
        <f>SUM(AD3:AD33)</f>
        <v>5.3906000000000009</v>
      </c>
      <c r="AE34" s="56">
        <f>SUM(AE3:AE33)</f>
        <v>2108</v>
      </c>
      <c r="AF34" s="57">
        <f>SUM(AF3:AF33)</f>
        <v>18.100400000000004</v>
      </c>
      <c r="AG34" s="56">
        <f t="shared" ref="AG34" si="273">SUM(AG5:AG33)</f>
        <v>6427</v>
      </c>
      <c r="AH34" s="57">
        <f>SUM(AH3:AH33)</f>
        <v>50.939500000000002</v>
      </c>
      <c r="AI34" s="56">
        <f>SUM(AI3:AI33)</f>
        <v>486</v>
      </c>
      <c r="AJ34" s="57">
        <f t="shared" ref="AJ34" si="274">SUM(AJ5:AJ33)</f>
        <v>4.8245000000000005</v>
      </c>
      <c r="AK34" s="59">
        <f>SUM(AK3:AK33)</f>
        <v>9595</v>
      </c>
      <c r="AL34" s="60">
        <f>SUM(AL3:AL33)</f>
        <v>77.761500000000012</v>
      </c>
      <c r="AM34" s="63"/>
      <c r="AN34" s="18"/>
      <c r="AO34" s="53"/>
      <c r="AP34" s="54">
        <f t="shared" ref="AP34:AU34" si="275">SUM(AP3:AP33)</f>
        <v>-2184</v>
      </c>
      <c r="AQ34" s="55">
        <f t="shared" si="275"/>
        <v>-15.709599999999996</v>
      </c>
      <c r="AR34" s="56">
        <f t="shared" si="275"/>
        <v>-695</v>
      </c>
      <c r="AS34" s="55">
        <f t="shared" si="275"/>
        <v>-6.4160000000000004</v>
      </c>
      <c r="AT34" s="56">
        <f t="shared" si="275"/>
        <v>-500</v>
      </c>
      <c r="AU34" s="55">
        <f t="shared" si="275"/>
        <v>-5.089999999999999</v>
      </c>
      <c r="AV34" s="56">
        <f t="shared" ref="AV34:AW34" si="276">SUM(AV5:AV33)</f>
        <v>171</v>
      </c>
      <c r="AW34" s="57">
        <f t="shared" si="276"/>
        <v>1.0534999999999994</v>
      </c>
      <c r="AX34" s="59">
        <f>SUM(AX3:AX33)</f>
        <v>-3248</v>
      </c>
      <c r="AY34" s="62">
        <f>SUM(AY3:AY33)</f>
        <v>-26.582100000000004</v>
      </c>
      <c r="AZ34" s="63"/>
      <c r="BA34" s="18"/>
      <c r="BC34" s="54">
        <f>SUM(BC3:BC33)</f>
        <v>953</v>
      </c>
      <c r="BD34" s="57">
        <f>SUM(BD3:BD33)</f>
        <v>5.9357000000000006</v>
      </c>
      <c r="BE34" s="58">
        <f t="shared" ref="BE34" si="277">SUM(BE5:BE33)</f>
        <v>-80</v>
      </c>
      <c r="BF34" s="55">
        <f>SUM(BF3:BF33)</f>
        <v>-2.99</v>
      </c>
      <c r="BG34" s="56">
        <f t="shared" ref="BG34" si="278">SUM(BG5:BG33)</f>
        <v>1217</v>
      </c>
      <c r="BH34" s="57">
        <f>SUM(BH3:BH33)</f>
        <v>6.8345000000000011</v>
      </c>
      <c r="BI34" s="56">
        <f>SUM(BI3:BI33)</f>
        <v>410</v>
      </c>
      <c r="BJ34" s="57">
        <f t="shared" ref="BJ34" si="279">SUM(BJ5:BJ33)</f>
        <v>2.9250000000000003</v>
      </c>
      <c r="BK34" s="59">
        <f>SUM(BK3:BK33)</f>
        <v>2005</v>
      </c>
      <c r="BL34" s="64">
        <f>SUM(BL3:BL33)</f>
        <v>12.7052</v>
      </c>
      <c r="BM34" s="63"/>
      <c r="BN34" s="18"/>
      <c r="BP34" s="65">
        <f>SUM(BP3:BP33)</f>
        <v>119</v>
      </c>
      <c r="BQ34" s="57">
        <f>SUM(BQ3:BQ33)</f>
        <v>0.10109999999999975</v>
      </c>
      <c r="BR34" s="66">
        <f t="shared" ref="BR34:BW34" si="280">SUM(BR5:BR33)</f>
        <v>904</v>
      </c>
      <c r="BS34" s="67">
        <f t="shared" si="280"/>
        <v>7.5351999999999997</v>
      </c>
      <c r="BT34" s="66">
        <f>SUM(BT3:BT33)</f>
        <v>1863</v>
      </c>
      <c r="BU34" s="67">
        <f>SUM(BU3:BU33)</f>
        <v>14.636000000000003</v>
      </c>
      <c r="BV34" s="66">
        <f>SUM(BV3:BV33)</f>
        <v>784</v>
      </c>
      <c r="BW34" s="67">
        <f t="shared" si="280"/>
        <v>4.1759999999999993</v>
      </c>
      <c r="BX34" s="65"/>
      <c r="BY34" s="64">
        <f>SUM(BY3:BY33)</f>
        <v>28.265900000000002</v>
      </c>
      <c r="BZ34" s="36"/>
      <c r="CA34" s="36"/>
      <c r="CC34" s="65">
        <f>SUM(CC3:CC33)</f>
        <v>-10</v>
      </c>
      <c r="CD34" s="55">
        <f t="shared" ref="CD34:CL34" si="281">SUM(CD3:CD33)</f>
        <v>-0.749</v>
      </c>
      <c r="CE34" s="66">
        <f t="shared" si="281"/>
        <v>-66</v>
      </c>
      <c r="CF34" s="55">
        <f t="shared" si="281"/>
        <v>-1.1508000000000003</v>
      </c>
      <c r="CG34" s="66">
        <f>SUM(CG3:CG33)</f>
        <v>1269</v>
      </c>
      <c r="CH34" s="67">
        <f t="shared" si="281"/>
        <v>9.5265000000000022</v>
      </c>
      <c r="CI34" s="66">
        <f>SUM(CI3:CI33)</f>
        <v>154</v>
      </c>
      <c r="CJ34" s="67">
        <f>SUM(CJ3:CJ33)</f>
        <v>0.54899999999999938</v>
      </c>
      <c r="CK34" s="68">
        <f t="shared" si="281"/>
        <v>1347</v>
      </c>
      <c r="CL34" s="64">
        <f t="shared" si="281"/>
        <v>8.1756999999999955</v>
      </c>
      <c r="CP34" s="69">
        <f>SUM(CP3:CP33)</f>
        <v>-767</v>
      </c>
      <c r="CQ34" s="55">
        <f t="shared" ref="CQ34:CU34" si="282">SUM(CQ3:CQ33)</f>
        <v>-5.9322999999999979</v>
      </c>
      <c r="CR34" s="58">
        <f>SUM(CR3:CR33)</f>
        <v>-123</v>
      </c>
      <c r="CS34" s="55">
        <f t="shared" si="282"/>
        <v>-1.5924000000000003</v>
      </c>
      <c r="CT34" s="66">
        <f>SUM(CT3:CT33)</f>
        <v>425</v>
      </c>
      <c r="CU34" s="67">
        <f t="shared" si="282"/>
        <v>2.592500000000002</v>
      </c>
      <c r="CV34" s="66">
        <f>SUM(CV3:CV33)</f>
        <v>766</v>
      </c>
      <c r="CW34" s="67">
        <f>SUM(CW3:CW33)</f>
        <v>5.7909999999999995</v>
      </c>
      <c r="CX34" s="70">
        <f>SUM(CX3:CX33)</f>
        <v>301</v>
      </c>
      <c r="CY34" s="71">
        <f>SUM(CY3:CY33)</f>
        <v>0.85880000000000134</v>
      </c>
      <c r="DA34" s="18"/>
      <c r="DC34" s="65">
        <f>SUM(DC3:DC33)</f>
        <v>812</v>
      </c>
      <c r="DD34" s="67">
        <f>SUM(DD3:DD33)</f>
        <v>4.4367999999999999</v>
      </c>
      <c r="DE34" s="66">
        <f>SUM(DE3:DE33)</f>
        <v>159</v>
      </c>
      <c r="DF34" s="67">
        <f>SUM(DF3:DF33)</f>
        <v>0.34239999999999993</v>
      </c>
      <c r="DG34" s="66">
        <f t="shared" ref="DG34:DJ34" si="283">SUM(DG5:DG33)</f>
        <v>1706</v>
      </c>
      <c r="DH34" s="67">
        <f t="shared" si="283"/>
        <v>13.7098</v>
      </c>
      <c r="DI34" s="58">
        <f t="shared" si="283"/>
        <v>-49</v>
      </c>
      <c r="DJ34" s="55">
        <f t="shared" si="283"/>
        <v>-0.7765000000000003</v>
      </c>
      <c r="DK34" s="70">
        <f>SUM(DK3:DK33)</f>
        <v>3023</v>
      </c>
      <c r="DL34" s="72">
        <f>SUM(DL3:DL33)</f>
        <v>20.891000000000002</v>
      </c>
      <c r="DN34" s="18"/>
      <c r="DP34" s="65">
        <f>SUM(DP3:DP33)</f>
        <v>-428</v>
      </c>
      <c r="DQ34" s="67">
        <f>SUM(DQ3:DQ33)</f>
        <v>-3.2992000000000008</v>
      </c>
      <c r="DR34" s="66">
        <f t="shared" ref="DR34:DV34" si="284">SUM(DR5:DR33)</f>
        <v>44</v>
      </c>
      <c r="DS34" s="67">
        <f t="shared" si="284"/>
        <v>0.14720000000000011</v>
      </c>
      <c r="DT34" s="66">
        <f t="shared" si="284"/>
        <v>137</v>
      </c>
      <c r="DU34" s="67">
        <f>SUM(DU3:DU33)</f>
        <v>0.68450000000000022</v>
      </c>
      <c r="DV34" s="66">
        <f t="shared" si="284"/>
        <v>290</v>
      </c>
      <c r="DW34" s="67">
        <f>SUM(DW3:DW33)</f>
        <v>1.4154999999999998</v>
      </c>
      <c r="DX34" s="70">
        <f>SUM(DX3:DX33)</f>
        <v>-24</v>
      </c>
      <c r="DY34" s="72">
        <f>SUM(DY3:DY33)</f>
        <v>-1.0520000000000003</v>
      </c>
      <c r="EA34" s="18"/>
      <c r="EC34" s="65">
        <f>SUM(EC3:EC33)</f>
        <v>0</v>
      </c>
      <c r="ED34" s="67">
        <f>SUM(ED3:ED33)</f>
        <v>0</v>
      </c>
      <c r="EE34" s="66">
        <f t="shared" ref="EE34:EJ34" si="285">SUM(EE5:EE33)</f>
        <v>0</v>
      </c>
      <c r="EF34" s="67">
        <f t="shared" si="285"/>
        <v>0</v>
      </c>
      <c r="EG34" s="66">
        <f t="shared" si="285"/>
        <v>0</v>
      </c>
      <c r="EH34" s="67">
        <f t="shared" si="285"/>
        <v>0</v>
      </c>
      <c r="EI34" s="66">
        <f t="shared" si="285"/>
        <v>0</v>
      </c>
      <c r="EJ34" s="67">
        <f t="shared" si="285"/>
        <v>0</v>
      </c>
      <c r="EK34" s="65"/>
      <c r="EL34" s="72">
        <f>SUM(EL3:EL33)</f>
        <v>0</v>
      </c>
      <c r="EP34" s="65">
        <f>SUM(EP3:EP33)</f>
        <v>0</v>
      </c>
      <c r="EQ34" s="67">
        <f>SUM(EQ3:EQ33)</f>
        <v>0</v>
      </c>
      <c r="ER34" s="66">
        <f t="shared" ref="ER34:EW34" si="286">SUM(ER5:ER33)</f>
        <v>0</v>
      </c>
      <c r="ES34" s="67">
        <f t="shared" si="286"/>
        <v>0</v>
      </c>
      <c r="ET34" s="66">
        <f t="shared" si="286"/>
        <v>0</v>
      </c>
      <c r="EU34" s="67">
        <f t="shared" si="286"/>
        <v>0</v>
      </c>
      <c r="EV34" s="66">
        <f t="shared" si="286"/>
        <v>0</v>
      </c>
      <c r="EW34" s="67">
        <f t="shared" si="286"/>
        <v>0</v>
      </c>
      <c r="EX34" s="65"/>
      <c r="EY34" s="72">
        <f>SUM(EY3:EY33)</f>
        <v>0</v>
      </c>
    </row>
    <row r="35" spans="1:156" x14ac:dyDescent="0.3">
      <c r="A35" s="114"/>
      <c r="B35" s="73" t="s">
        <v>20</v>
      </c>
      <c r="C35" s="74"/>
      <c r="D35" s="75">
        <f>SUMIF(D3:D33,"&gt;0")/COUNTIF(D3:D33,"&gt;0")</f>
        <v>0.48526249999999993</v>
      </c>
      <c r="E35" s="74"/>
      <c r="F35" s="75">
        <f>SUMIF(F3:F33,"&gt;0")/COUNTIF(F3:F33,"&gt;0")</f>
        <v>0.57560000000000011</v>
      </c>
      <c r="G35" s="74"/>
      <c r="H35" s="76">
        <f>SUMIF(H3:H33,"&gt;0")/COUNTIF(H3:H33,"&gt;0")</f>
        <v>0.87783333333333324</v>
      </c>
      <c r="I35" s="74"/>
      <c r="J35" s="76">
        <f>SUMIF(J3:J33,"&gt;0")/COUNTIF(J3:J33,"&gt;0")</f>
        <v>1.0811500000000001</v>
      </c>
      <c r="K35" s="74"/>
      <c r="L35" s="76">
        <f>SUMIF(L3:L33,"&gt;0")/COUNTIF(L3:L33,"&gt;0")</f>
        <v>1.5565555555555557</v>
      </c>
      <c r="M35" s="4"/>
      <c r="N35" s="49"/>
      <c r="O35" s="73" t="s">
        <v>20</v>
      </c>
      <c r="P35" s="74"/>
      <c r="Q35" s="75">
        <f>SUMIF(Q3:Q33,"&gt;0")/COUNTIF(Q3:Q33,"&gt;0")</f>
        <v>2.0851999999999999</v>
      </c>
      <c r="R35" s="74"/>
      <c r="S35" s="75">
        <f>SUMIF(S3:S33,"&gt;0")/COUNTIF(S3:S33,"&gt;0")</f>
        <v>0.56106666666666671</v>
      </c>
      <c r="T35" s="74"/>
      <c r="U35" s="76">
        <f>SUMIF(U3:U33,"&gt;0")/COUNTIF(U3:U33,"&gt;0")</f>
        <v>1.4037000000000002</v>
      </c>
      <c r="V35" s="74"/>
      <c r="W35" s="76">
        <f>SUMIF(W3:W33,"&gt;0")/COUNTIF(W3:W33,"&gt;0")</f>
        <v>1.3950833333333332</v>
      </c>
      <c r="X35" s="74"/>
      <c r="Y35" s="76">
        <f>SUMIF(Y3:Y33,"&gt;0")/COUNTIF(Y3:Y33,"&gt;0")</f>
        <v>2.4770166666666671</v>
      </c>
      <c r="Z35" s="4"/>
      <c r="AA35" s="49"/>
      <c r="AB35" s="73" t="s">
        <v>20</v>
      </c>
      <c r="AC35" s="74"/>
      <c r="AD35" s="75">
        <f>SUMIF(AD3:AD33,"&gt;0")/COUNTIF(AD3:AD33,"&gt;0")</f>
        <v>3.8239999999999994</v>
      </c>
      <c r="AE35" s="74"/>
      <c r="AF35" s="75">
        <f>SUMIF(AF3:AF33,"&gt;0")/COUNTIF(AF3:AF33,"&gt;0")</f>
        <v>4.2468000000000004</v>
      </c>
      <c r="AG35" s="74"/>
      <c r="AH35" s="76">
        <f>SUMIF(AH3:AH33,"&gt;0")/COUNTIF(AH3:AH33,"&gt;0")</f>
        <v>7.6476111111111118</v>
      </c>
      <c r="AI35" s="74"/>
      <c r="AJ35" s="76">
        <f>SUMIF(AJ3:AJ33,"&gt;0")/COUNTIF(AJ3:AJ33,"&gt;0")</f>
        <v>3.3249375000000008</v>
      </c>
      <c r="AK35" s="74"/>
      <c r="AL35" s="76">
        <f>SUMIF(AL3:AL33,"&gt;0")/COUNTIF(AL3:AL33,"&gt;0")</f>
        <v>9.1599307692307708</v>
      </c>
      <c r="AM35" s="4"/>
      <c r="AN35" s="49"/>
      <c r="AO35" s="73" t="s">
        <v>20</v>
      </c>
      <c r="AP35" s="74"/>
      <c r="AQ35" s="75">
        <f>SUMIF(AQ3:AQ33,"&gt;0")/COUNTIF(AQ3:AQ33,"&gt;0")</f>
        <v>1.1588749999999999</v>
      </c>
      <c r="AR35" s="74"/>
      <c r="AS35" s="75">
        <f>SUMIF(AS3:AS33,"&gt;0")/COUNTIF(AS3:AS33,"&gt;0")</f>
        <v>0.69600000000000006</v>
      </c>
      <c r="AT35" s="74"/>
      <c r="AU35" s="76">
        <f>SUMIF(AU3:AU33,"&gt;0")/COUNTIF(AU3:AU33,"&gt;0")</f>
        <v>1.7386000000000004</v>
      </c>
      <c r="AV35" s="74"/>
      <c r="AW35" s="76">
        <f>SUMIF(AW3:AW33,"&gt;0")/COUNTIF(AW3:AW33,"&gt;0")</f>
        <v>0.91539999999999999</v>
      </c>
      <c r="AX35" s="74"/>
      <c r="AY35" s="76">
        <f>SUMIF(AY3:AY33,"&gt;0")/COUNTIF(AY3:AY33,"&gt;0")</f>
        <v>2.1932</v>
      </c>
      <c r="AZ35" s="4"/>
      <c r="BA35" s="96"/>
      <c r="BB35" s="73" t="s">
        <v>20</v>
      </c>
      <c r="BC35" s="74"/>
      <c r="BD35" s="75">
        <f>SUMIF(BD3:BD33,"&gt;0")/COUNTIF(BD3:BD33,"&gt;0")</f>
        <v>2.2818499999999999</v>
      </c>
      <c r="BE35" s="74"/>
      <c r="BF35" s="75">
        <f>SUMIF(BF3:BF33,"&gt;0")/COUNTIF(BF3:BF33,"&gt;0")</f>
        <v>1.0931</v>
      </c>
      <c r="BG35" s="74"/>
      <c r="BH35" s="76">
        <f>SUMIF(BH3:BH33,"&gt;0")/COUNTIF(BH3:BH33,"&gt;0")</f>
        <v>2.0819999999999999</v>
      </c>
      <c r="BI35" s="74"/>
      <c r="BJ35" s="76">
        <f>SUMIF(BJ3:BJ33,"&gt;0")/COUNTIF(BJ3:BJ33,"&gt;0")</f>
        <v>1.4390000000000001</v>
      </c>
      <c r="BK35" s="74"/>
      <c r="BL35" s="76">
        <f>SUMIF(BL3:BL33,"&gt;0")/COUNTIF(BL3:BL33,"&gt;0")</f>
        <v>2.9166833333333337</v>
      </c>
      <c r="BM35" s="4"/>
      <c r="BN35" s="49"/>
      <c r="BO35" s="73" t="s">
        <v>20</v>
      </c>
      <c r="BP35" s="74"/>
      <c r="BQ35" s="75">
        <f>SUMIF(BQ3:BQ33,"&gt;0")/COUNTIF(BQ3:BQ33,"&gt;0")</f>
        <v>2.3846599999999998</v>
      </c>
      <c r="BR35" s="74"/>
      <c r="BS35" s="75">
        <f>SUMIF(BS3:BS33,"&gt;0")/COUNTIF(BS3:BS33,"&gt;0")</f>
        <v>0.90618461538461559</v>
      </c>
      <c r="BT35" s="74"/>
      <c r="BU35" s="76">
        <f>SUMIF(BU3:BU33,"&gt;0")/COUNTIF(BU3:BU33,"&gt;0")</f>
        <v>2.1145833333333335</v>
      </c>
      <c r="BV35" s="74"/>
      <c r="BW35" s="76">
        <f>SUMIF(BW3:BW33,"&gt;0")/COUNTIF(BW3:BW33,"&gt;0")</f>
        <v>1.6058125000000003</v>
      </c>
      <c r="BX35" s="74"/>
      <c r="BY35" s="2">
        <f>SUMIF(BY3:BY33,"&gt;0")/COUNTIF(BY3:BY33,"&gt;0")</f>
        <v>3.9244500000000002</v>
      </c>
      <c r="CB35" s="73" t="s">
        <v>20</v>
      </c>
      <c r="CC35" s="74"/>
      <c r="CD35" s="75">
        <f>SUMIF(CD3:CD33,"&gt;0")/COUNTIF(CD3:CD33,"&gt;0")</f>
        <v>1.4250999999999998</v>
      </c>
      <c r="CE35" s="74"/>
      <c r="CF35" s="75">
        <f>SUMIF(CF3:CF33,"&gt;0")/COUNTIF(CF3:CF33,"&gt;0")</f>
        <v>0.8638285714285715</v>
      </c>
      <c r="CG35" s="74"/>
      <c r="CH35" s="76">
        <f>SUMIF(CH3:CH33,"&gt;0")/COUNTIF(CH3:CH33,"&gt;0")</f>
        <v>1.2016428571428572</v>
      </c>
      <c r="CI35" s="74"/>
      <c r="CJ35" s="76">
        <f>SUMIF(CJ3:CJ33,"&gt;0")/COUNTIF(CJ3:CJ33,"&gt;0")</f>
        <v>0.6721111111111111</v>
      </c>
      <c r="CK35" s="74"/>
      <c r="CL35" s="2">
        <f>SUMIF(CL3:CL33,"&gt;0")/COUNTIF(CL3:CL33,"&gt;0")</f>
        <v>2.2734000000000001</v>
      </c>
      <c r="CO35" s="73" t="s">
        <v>20</v>
      </c>
      <c r="CP35" s="74"/>
      <c r="CQ35" s="75">
        <f>SUMIF(CQ3:CQ33,"&gt;0")/COUNTIF(CQ3:CQ33,"&gt;0")</f>
        <v>0.86804000000000003</v>
      </c>
      <c r="CR35" s="74"/>
      <c r="CS35" s="75">
        <f>SUMIF(CS3:CS33,"&gt;0")/COUNTIF(CS3:CS33,"&gt;0")</f>
        <v>0.59857142857142864</v>
      </c>
      <c r="CT35" s="74"/>
      <c r="CU35" s="76">
        <f>SUMIF(CU3:CU33,"&gt;0")/COUNTIF(CU3:CU33,"&gt;0")</f>
        <v>1.6272500000000001</v>
      </c>
      <c r="CV35" s="74"/>
      <c r="CW35" s="76">
        <f>SUMIF(CW3:CW33,"&gt;0")/COUNTIF(CW3:CW33,"&gt;0")</f>
        <v>0.99854545454545451</v>
      </c>
      <c r="CX35" s="74"/>
      <c r="CY35" s="2">
        <f>SUMIF(CY3:CY33,"&gt;0")/COUNTIF(CY3:CY33,"&gt;0")</f>
        <v>2.0180454545454545</v>
      </c>
      <c r="DA35" s="10"/>
      <c r="DB35" s="73" t="s">
        <v>20</v>
      </c>
      <c r="DC35" s="74"/>
      <c r="DD35" s="75">
        <f>SUMIF(DD3:DD33,"&gt;0")/COUNTIF(DD3:DD33,"&gt;0")</f>
        <v>1.1090909090909091</v>
      </c>
      <c r="DE35" s="76"/>
      <c r="DF35" s="75">
        <f>SUMIF(DF3:DF33,"&gt;0")/COUNTIF(DF3:DF33,"&gt;0")</f>
        <v>1.0611999999999999</v>
      </c>
      <c r="DG35" s="74"/>
      <c r="DH35" s="76">
        <f>SUMIF(DH3:DH33,"&gt;0")/COUNTIF(DH3:DH33,"&gt;0")</f>
        <v>1.6946600000000001</v>
      </c>
      <c r="DI35" s="74"/>
      <c r="DJ35" s="76">
        <f>SUMIF(DJ3:DJ33,"&gt;0")/COUNTIF(DJ3:DJ33,"&gt;0")</f>
        <v>0.72500000000000009</v>
      </c>
      <c r="DK35" s="74"/>
      <c r="DL35" s="2">
        <f>SUMIF(DL3:DL33,"&gt;0")/COUNTIF(DL3:DL33,"&gt;0")</f>
        <v>1.9309357142857144</v>
      </c>
      <c r="DO35" s="73" t="s">
        <v>20</v>
      </c>
      <c r="DP35" s="74"/>
      <c r="DQ35" s="75">
        <f>SUMIF(DQ3:DQ33,"&gt;0")/COUNTIF(DQ3:DQ33,"&gt;0")</f>
        <v>0.74560000000000004</v>
      </c>
      <c r="DR35" s="74"/>
      <c r="DS35" s="75">
        <f>SUMIF(DS3:DS33,"&gt;0")/COUNTIF(DS3:DS33,"&gt;0")</f>
        <v>0.44168000000000002</v>
      </c>
      <c r="DT35" s="74"/>
      <c r="DU35" s="76">
        <f>SUMIF(DU3:DU33,"&gt;0")/COUNTIF(DU3:DU33,"&gt;0")</f>
        <v>4.3047500000000003</v>
      </c>
      <c r="DV35" s="74"/>
      <c r="DW35" s="76">
        <f>SUMIF(DW3:DW33,"&gt;0")/COUNTIF(DW3:DW33,"&gt;0")</f>
        <v>0.67683333333333329</v>
      </c>
      <c r="DX35" s="74"/>
      <c r="DY35" s="2">
        <f>SUMIF(DY3:DY33,"&gt;0")/COUNTIF(DY3:DY33,"&gt;0")</f>
        <v>2.2848200000000003</v>
      </c>
      <c r="EB35" s="73" t="s">
        <v>20</v>
      </c>
      <c r="EC35" s="74"/>
      <c r="ED35" s="75" t="e">
        <f>SUMIF(ED3:ED33,"&gt;0")/COUNTIF(ED3:ED33,"&gt;0")</f>
        <v>#DIV/0!</v>
      </c>
      <c r="EE35" s="74"/>
      <c r="EF35" s="75" t="e">
        <f>SUMIF(EF3:EF33,"&gt;0")/COUNTIF(EF3:EF33,"&gt;0")</f>
        <v>#DIV/0!</v>
      </c>
      <c r="EG35" s="74"/>
      <c r="EH35" s="76" t="e">
        <f>SUMIF(EH3:EH33,"&gt;0")/COUNTIF(EH3:EH33,"&gt;0")</f>
        <v>#DIV/0!</v>
      </c>
      <c r="EI35" s="74"/>
      <c r="EJ35" s="76" t="e">
        <f>SUMIF(EJ3:EJ33,"&gt;0")/COUNTIF(EJ3:EJ33,"&gt;0")</f>
        <v>#DIV/0!</v>
      </c>
      <c r="EK35" s="74"/>
      <c r="EL35" s="2" t="e">
        <f>SUMIF(EL3:EL33,"&gt;0")/COUNTIF(EL3:EL33,"&gt;0")</f>
        <v>#DIV/0!</v>
      </c>
      <c r="EO35" s="73" t="s">
        <v>20</v>
      </c>
      <c r="EP35" s="74"/>
      <c r="EQ35" s="75" t="e">
        <f>SUMIF(EQ3:EQ33,"&gt;0")/COUNTIF(EQ3:EQ33,"&gt;0")</f>
        <v>#DIV/0!</v>
      </c>
      <c r="ER35" s="74"/>
      <c r="ES35" s="75" t="e">
        <f>SUMIF(ES3:ES33,"&gt;0")/COUNTIF(ES3:ES33,"&gt;0")</f>
        <v>#DIV/0!</v>
      </c>
      <c r="ET35" s="74"/>
      <c r="EU35" s="76" t="e">
        <f>SUMIF(EU3:EU33,"&gt;0")/COUNTIF(EU3:EU33,"&gt;0")</f>
        <v>#DIV/0!</v>
      </c>
      <c r="EV35" s="74"/>
      <c r="EW35" s="76" t="e">
        <f>SUMIF(EW3:EW33,"&gt;0")/COUNTIF(EW3:EW33,"&gt;0")</f>
        <v>#DIV/0!</v>
      </c>
      <c r="EX35" s="74"/>
      <c r="EY35" s="2" t="e">
        <f>SUMIF(EY3:EY33,"&gt;0")/COUNTIF(EY3:EY33,"&gt;0")</f>
        <v>#DIV/0!</v>
      </c>
    </row>
    <row r="36" spans="1:156" x14ac:dyDescent="0.3">
      <c r="A36" s="114"/>
      <c r="B36" s="73" t="s">
        <v>22</v>
      </c>
      <c r="C36" s="74"/>
      <c r="D36" s="75">
        <f>SUMIF(D3:D33,"&lt;0")/COUNTIF(D3:D33,"&lt;0")</f>
        <v>-0.5841142857142857</v>
      </c>
      <c r="E36" s="74"/>
      <c r="F36" s="75">
        <f>SUMIF(F3:F33,"&lt;0")/COUNTIF(F3:F33,"&lt;0")</f>
        <v>-0.47293333333333337</v>
      </c>
      <c r="G36" s="74"/>
      <c r="H36" s="76">
        <f>SUMIF(H3:H33,"&lt;0")/COUNTIF(H3:H33,"&lt;0")</f>
        <v>-0.67766666666666675</v>
      </c>
      <c r="I36" s="74"/>
      <c r="J36" s="76">
        <f>SUMIF(J3:J33,"&lt;0")/COUNTIF(J3:J33,"&lt;0")</f>
        <v>-0.69875000000000009</v>
      </c>
      <c r="K36" s="74"/>
      <c r="L36" s="76">
        <f>SUMIF(L3:L33,"&lt;0")/COUNTIF(L3:L33,"&lt;0")</f>
        <v>-0.90630769230769226</v>
      </c>
      <c r="M36" s="77"/>
      <c r="N36" s="49"/>
      <c r="O36" s="73" t="s">
        <v>22</v>
      </c>
      <c r="P36" s="74"/>
      <c r="Q36" s="75">
        <f>SUMIF(Q3:Q33,"&lt;0")/COUNTIF(Q3:Q33,"&lt;0")</f>
        <v>-0.63961000000000001</v>
      </c>
      <c r="R36" s="74"/>
      <c r="S36" s="75">
        <f>SUMIF(S3:S33,"&lt;0")/COUNTIF(S3:S33,"&lt;0")</f>
        <v>-0.47176000000000007</v>
      </c>
      <c r="T36" s="74"/>
      <c r="U36" s="76">
        <f>SUMIF(U3:U33,"&lt;0")/COUNTIF(U3:U33,"&lt;0")</f>
        <v>-0.93185714285714305</v>
      </c>
      <c r="V36" s="74"/>
      <c r="W36" s="76">
        <f>SUMIF(W3:W33,"&lt;0")/COUNTIF(W3:W33,"&lt;0")</f>
        <v>-0.87609090909090914</v>
      </c>
      <c r="X36" s="74"/>
      <c r="Y36" s="76">
        <f>SUMIF(Y3:Y33,"&lt;0")/COUNTIF(Y3:Y33,"&lt;0")</f>
        <v>-1.3721428571428576</v>
      </c>
      <c r="Z36" s="77"/>
      <c r="AA36" s="49"/>
      <c r="AB36" s="73" t="s">
        <v>22</v>
      </c>
      <c r="AC36" s="74"/>
      <c r="AD36" s="75">
        <f>SUMIF(AD3:AD33,"&lt;0")/COUNTIF(AD3:AD33,"&lt;0")</f>
        <v>-1.7553399999999999</v>
      </c>
      <c r="AE36" s="74"/>
      <c r="AF36" s="75">
        <f>SUMIF(AF3:AF33,"&lt;0")/COUNTIF(AF3:AF33,"&lt;0")</f>
        <v>-1.4534</v>
      </c>
      <c r="AG36" s="74"/>
      <c r="AH36" s="76">
        <f>SUMIF(AH3:AH33,"&lt;0")/COUNTIF(AH3:AH33,"&lt;0")</f>
        <v>-1.7889000000000004</v>
      </c>
      <c r="AI36" s="74"/>
      <c r="AJ36" s="76">
        <f>SUMIF(AJ3:AJ33,"&lt;0")/COUNTIF(AJ3:AJ33,"&lt;0")</f>
        <v>-1.9390416666666663</v>
      </c>
      <c r="AK36" s="74"/>
      <c r="AL36" s="76">
        <f>SUMIF(AL3:AL33,"&lt;0")/COUNTIF(AL3:AL33,"&lt;0")</f>
        <v>-4.5908444444444445</v>
      </c>
      <c r="AM36" s="77"/>
      <c r="AN36" s="49"/>
      <c r="AO36" s="73" t="s">
        <v>22</v>
      </c>
      <c r="AP36" s="74"/>
      <c r="AQ36" s="75">
        <f>SUMIF(AQ3:AQ33,"&lt;0")/COUNTIF(AQ3:AQ33,"&lt;0")</f>
        <v>-1.695425</v>
      </c>
      <c r="AR36" s="74"/>
      <c r="AS36" s="75">
        <f>SUMIF(AS3:AS33,"&lt;0")/COUNTIF(AS3:AS33,"&lt;0")</f>
        <v>-0.9760000000000002</v>
      </c>
      <c r="AT36" s="74"/>
      <c r="AU36" s="76">
        <f>SUMIF(AU3:AU33,"&lt;0")/COUNTIF(AU3:AU33,"&lt;0")</f>
        <v>-1.5314444444444444</v>
      </c>
      <c r="AV36" s="74"/>
      <c r="AW36" s="76">
        <f>SUMIF(AW3:AW33,"&lt;0")/COUNTIF(AW3:AW33,"&lt;0")</f>
        <v>-0.56335714285714289</v>
      </c>
      <c r="AX36" s="74"/>
      <c r="AY36" s="76">
        <f>SUMIF(AY3:AY33,"&lt;0")/COUNTIF(AY3:AY33,"&lt;0")</f>
        <v>-2.3467562500000003</v>
      </c>
      <c r="AZ36" s="77"/>
      <c r="BA36" s="96"/>
      <c r="BB36" s="73" t="s">
        <v>22</v>
      </c>
      <c r="BC36" s="74"/>
      <c r="BD36" s="75">
        <f>SUMIF(BD3:BD33,"&lt;0")/COUNTIF(BD3:BD33,"&lt;0")</f>
        <v>-0.77554000000000001</v>
      </c>
      <c r="BE36" s="74"/>
      <c r="BF36" s="75">
        <f>SUMIF(BF3:BF33,"&lt;0")/COUNTIF(BF3:BF33,"&lt;0")</f>
        <v>-1.0668000000000002</v>
      </c>
      <c r="BG36" s="74"/>
      <c r="BH36" s="76">
        <f>SUMIF(BH3:BH33,"&lt;0")/COUNTIF(BH3:BH33,"&lt;0")</f>
        <v>-1.7005000000000001</v>
      </c>
      <c r="BI36" s="74"/>
      <c r="BJ36" s="76">
        <f>SUMIF(BJ3:BJ33,"&lt;0")/COUNTIF(BJ3:BJ33,"&lt;0")</f>
        <v>-0.4744444444444445</v>
      </c>
      <c r="BK36" s="74"/>
      <c r="BL36" s="76">
        <f>SUMIF(BL3:BL33,"&lt;0")/COUNTIF(BL3:BL33,"&lt;0")</f>
        <v>-2.4772222222222222</v>
      </c>
      <c r="BM36" s="77"/>
      <c r="BN36" s="49"/>
      <c r="BO36" s="73" t="s">
        <v>22</v>
      </c>
      <c r="BP36" s="74"/>
      <c r="BQ36" s="75">
        <f>SUMIF(BQ3:BQ33,"&lt;0")/COUNTIF(BQ3:BQ33,"&lt;0")</f>
        <v>-0.90940000000000021</v>
      </c>
      <c r="BR36" s="74"/>
      <c r="BS36" s="75">
        <f>SUMIF(BS3:BS33,"&lt;0")/COUNTIF(BS3:BS33,"&lt;0")</f>
        <v>-1.3852</v>
      </c>
      <c r="BT36" s="74"/>
      <c r="BU36" s="76">
        <f>SUMIF(BU3:BU33,"&lt;0")/COUNTIF(BU3:BU33,"&lt;0")</f>
        <v>-1.5341428571428573</v>
      </c>
      <c r="BV36" s="74"/>
      <c r="BW36" s="76">
        <f>SUMIF(BW3:BW33,"&lt;0")/COUNTIF(BW3:BW33,"&lt;0")</f>
        <v>-0.63113636363636372</v>
      </c>
      <c r="BX36" s="74"/>
      <c r="BY36" s="2">
        <f>SUMIF(BY3:BY33,"&lt;0")/COUNTIF(BY3:BY33,"&lt;0")</f>
        <v>-1.8827500000000004</v>
      </c>
      <c r="BZ36" s="48"/>
      <c r="CA36" s="48"/>
      <c r="CB36" s="73" t="s">
        <v>22</v>
      </c>
      <c r="CC36" s="74"/>
      <c r="CD36" s="75">
        <f>SUMIF(CD3:CD33,"&lt;0")/COUNTIF(CD3:CD33,"&lt;0")</f>
        <v>-0.84541818181818185</v>
      </c>
      <c r="CE36" s="74"/>
      <c r="CF36" s="75">
        <f>SUMIF(CF3:CF33,"&lt;0")/COUNTIF(CF3:CF33,"&lt;0")</f>
        <v>-0.5998</v>
      </c>
      <c r="CG36" s="74"/>
      <c r="CH36" s="76">
        <f>SUMIF(CH3:CH33,"&lt;0")/COUNTIF(CH3:CH33,"&lt;0")</f>
        <v>-1.042357142857143</v>
      </c>
      <c r="CI36" s="74"/>
      <c r="CJ36" s="76">
        <f>SUMIF(CJ3:CJ33,"&lt;0")/COUNTIF(CJ3:CJ33,"&lt;0")</f>
        <v>-0.55000000000000004</v>
      </c>
      <c r="CK36" s="74"/>
      <c r="CL36" s="2">
        <f>SUMIF(CL3:CL33,"&lt;0")/COUNTIF(CL3:CL33,"&lt;0")</f>
        <v>-1.7368272727272731</v>
      </c>
      <c r="CM36" s="48"/>
      <c r="CN36" s="48"/>
      <c r="CO36" s="73" t="s">
        <v>22</v>
      </c>
      <c r="CP36" s="74"/>
      <c r="CQ36" s="75">
        <f>SUMIF(CQ3:CQ33,"&lt;0")/COUNTIF(CQ3:CQ33,"&lt;0")</f>
        <v>-0.93386363636363623</v>
      </c>
      <c r="CR36" s="74"/>
      <c r="CS36" s="75">
        <f>SUMIF(CS3:CS33,"&lt;0")/COUNTIF(CS3:CS33,"&lt;0")</f>
        <v>-0.57823999999999998</v>
      </c>
      <c r="CT36" s="74"/>
      <c r="CU36" s="76">
        <f>SUMIF(CU3:CU33,"&lt;0")/COUNTIF(CU3:CU33,"&lt;0")</f>
        <v>-1.1583888888888889</v>
      </c>
      <c r="CV36" s="74"/>
      <c r="CW36" s="76">
        <f>SUMIF(CW3:CW33,"&lt;0")/COUNTIF(CW3:CW33,"&lt;0")</f>
        <v>-0.7418571428571431</v>
      </c>
      <c r="CX36" s="74"/>
      <c r="CY36" s="2">
        <f>SUMIF(CY3:CY33,"&lt;0")/COUNTIF(CY3:CY33,"&lt;0")</f>
        <v>-2.1339700000000001</v>
      </c>
      <c r="CZ36" s="48"/>
      <c r="DA36" s="18"/>
      <c r="DB36" s="73" t="s">
        <v>22</v>
      </c>
      <c r="DC36" s="74"/>
      <c r="DD36" s="75">
        <f>SUMIF(DD3:DD33,"&lt;0")/COUNTIF(DD3:DD33,"&lt;0")</f>
        <v>-0.97040000000000015</v>
      </c>
      <c r="DE36" s="74"/>
      <c r="DF36" s="75">
        <f>SUMIF(DF3:DF33,"&lt;0")/COUNTIF(DF3:DF33,"&lt;0")</f>
        <v>-0.99272000000000005</v>
      </c>
      <c r="DG36" s="74"/>
      <c r="DH36" s="76">
        <f>SUMIF(DH3:DH33,"&lt;0")/COUNTIF(DH3:DH33,"&lt;0")</f>
        <v>-5.8300000000000005E-2</v>
      </c>
      <c r="DI36" s="74"/>
      <c r="DJ36" s="76">
        <f>SUMIF(DJ3:DJ33,"&lt;0")/COUNTIF(DJ3:DJ33,"&lt;0")</f>
        <v>-0.49191666666666672</v>
      </c>
      <c r="DK36" s="74"/>
      <c r="DL36" s="2">
        <f>SUMIF(DL3:DL33,"&lt;0")/COUNTIF(DL3:DL33,"&lt;0")</f>
        <v>-0.76776250000000024</v>
      </c>
      <c r="DM36" s="48"/>
      <c r="DN36" s="48"/>
      <c r="DO36" s="73" t="s">
        <v>22</v>
      </c>
      <c r="DP36" s="74"/>
      <c r="DQ36" s="75">
        <f>SUMIF(DQ3:DQ33,"&lt;0")/COUNTIF(DQ3:DQ33,"&lt;0")</f>
        <v>-0.62816000000000005</v>
      </c>
      <c r="DR36" s="74"/>
      <c r="DS36" s="75">
        <f>SUMIF(DS3:DS33,"&lt;0")/COUNTIF(DS3:DS33,"&lt;0")</f>
        <v>-0.68706666666666683</v>
      </c>
      <c r="DT36" s="74"/>
      <c r="DU36" s="76">
        <f>SUMIF(DU3:DU33,"&lt;0")/COUNTIF(DU3:DU33,"&lt;0")</f>
        <v>-1.3208333333333335</v>
      </c>
      <c r="DV36" s="74"/>
      <c r="DW36" s="76">
        <f>SUMIF(DW3:DW33,"&lt;0")/COUNTIF(DW3:DW33,"&lt;0")</f>
        <v>-0.44091666666666679</v>
      </c>
      <c r="DX36" s="74"/>
      <c r="DY36" s="2">
        <f>SUMIF(DY3:DY33,"&lt;0")/COUNTIF(DY3:DY33,"&lt;0")</f>
        <v>-1.2476099999999999</v>
      </c>
      <c r="DZ36" s="48"/>
      <c r="EA36" s="48"/>
      <c r="EB36" s="73" t="s">
        <v>22</v>
      </c>
      <c r="EC36" s="74"/>
      <c r="ED36" s="75" t="e">
        <f>SUMIF(ED3:ED33,"&lt;0")/COUNTIF(ED3:ED33,"&lt;0")</f>
        <v>#DIV/0!</v>
      </c>
      <c r="EE36" s="74"/>
      <c r="EF36" s="75" t="e">
        <f>SUMIF(EF3:EF33,"&lt;0")/COUNTIF(EF3:EF33,"&lt;0")</f>
        <v>#DIV/0!</v>
      </c>
      <c r="EG36" s="74"/>
      <c r="EH36" s="76" t="e">
        <f>SUMIF(EH3:EH33,"&lt;0")/COUNTIF(EH3:EH33,"&lt;0")</f>
        <v>#DIV/0!</v>
      </c>
      <c r="EI36" s="74"/>
      <c r="EJ36" s="76" t="e">
        <f>SUMIF(EJ3:EJ33,"&lt;0")/COUNTIF(EJ3:EJ33,"&lt;0")</f>
        <v>#DIV/0!</v>
      </c>
      <c r="EK36" s="74"/>
      <c r="EL36" s="2" t="e">
        <f>SUMIF(EL3:EL33,"&lt;0")/COUNTIF(EL3:EL33,"&lt;0")</f>
        <v>#DIV/0!</v>
      </c>
      <c r="EM36" s="48"/>
      <c r="EN36" s="48"/>
      <c r="EO36" s="73" t="s">
        <v>22</v>
      </c>
      <c r="EP36" s="74"/>
      <c r="EQ36" s="75" t="e">
        <f>SUMIF(EQ3:EQ33,"&lt;0")/COUNTIF(EQ3:EQ33,"&lt;0")</f>
        <v>#DIV/0!</v>
      </c>
      <c r="ER36" s="74"/>
      <c r="ES36" s="75" t="e">
        <f>SUMIF(ES3:ES33,"&lt;0")/COUNTIF(ES3:ES33,"&lt;0")</f>
        <v>#DIV/0!</v>
      </c>
      <c r="ET36" s="74"/>
      <c r="EU36" s="76" t="e">
        <f>SUMIF(EU3:EU33,"&lt;0")/COUNTIF(EU3:EU33,"&lt;0")</f>
        <v>#DIV/0!</v>
      </c>
      <c r="EV36" s="74"/>
      <c r="EW36" s="76" t="e">
        <f>SUMIF(EW3:EW33,"&lt;0")/COUNTIF(EW3:EW33,"&lt;0")</f>
        <v>#DIV/0!</v>
      </c>
      <c r="EX36" s="74"/>
      <c r="EY36" s="2" t="e">
        <f>SUMIF(EY3:EY33,"&lt;0")/COUNTIF(EY3:EY33,"&lt;0")</f>
        <v>#DIV/0!</v>
      </c>
      <c r="EZ36" s="48"/>
    </row>
    <row r="37" spans="1:156" x14ac:dyDescent="0.3">
      <c r="A37" s="114"/>
      <c r="B37" s="73" t="s">
        <v>24</v>
      </c>
      <c r="C37" s="74"/>
      <c r="D37" s="78">
        <f>COUNT(D3:D33)</f>
        <v>15</v>
      </c>
      <c r="E37" s="74"/>
      <c r="F37" s="78">
        <f>COUNT(F3:F33)</f>
        <v>20</v>
      </c>
      <c r="G37" s="74"/>
      <c r="H37" s="79">
        <f>COUNT(H3:H33)</f>
        <v>12</v>
      </c>
      <c r="I37" s="74"/>
      <c r="J37" s="79">
        <f>COUNT(J3:J33)</f>
        <v>20</v>
      </c>
      <c r="K37" s="74"/>
      <c r="L37" s="79">
        <f>SUM(B37,D37,F37,H37)</f>
        <v>47</v>
      </c>
      <c r="M37" s="49"/>
      <c r="N37" s="49"/>
      <c r="O37" s="73" t="s">
        <v>24</v>
      </c>
      <c r="P37" s="74"/>
      <c r="Q37" s="78">
        <f>COUNT(Q3:Q33)</f>
        <v>12</v>
      </c>
      <c r="R37" s="74"/>
      <c r="S37" s="75">
        <f>COUNT(S3:S33)</f>
        <v>16</v>
      </c>
      <c r="T37" s="74"/>
      <c r="U37" s="76">
        <f>COUNT(U3:U33)</f>
        <v>12</v>
      </c>
      <c r="V37" s="74"/>
      <c r="W37" s="76">
        <f>COUNT(W3:W33)</f>
        <v>17</v>
      </c>
      <c r="X37" s="74"/>
      <c r="Y37" s="76">
        <f>SUM(O37,Q37,S37,U37)</f>
        <v>40</v>
      </c>
      <c r="Z37" s="49"/>
      <c r="AA37" s="49"/>
      <c r="AB37" s="73" t="s">
        <v>24</v>
      </c>
      <c r="AC37" s="74"/>
      <c r="AD37" s="78">
        <f>COUNT(AD3:AD33)</f>
        <v>16</v>
      </c>
      <c r="AE37" s="74"/>
      <c r="AF37" s="78">
        <f>COUNT(AF3:AF33)</f>
        <v>15</v>
      </c>
      <c r="AG37" s="74"/>
      <c r="AH37" s="79">
        <f>COUNT(AH3:AH33)</f>
        <v>19</v>
      </c>
      <c r="AI37" s="79"/>
      <c r="AJ37" s="79">
        <f>COUNT(AJ3:AJ33)</f>
        <v>20</v>
      </c>
      <c r="AK37" s="79"/>
      <c r="AL37" s="79">
        <f>SUM(AB37,AD37,AF37,AH37)</f>
        <v>50</v>
      </c>
      <c r="AM37" s="49"/>
      <c r="AN37" s="49"/>
      <c r="AO37" s="73" t="s">
        <v>24</v>
      </c>
      <c r="AP37" s="74"/>
      <c r="AQ37" s="78">
        <f>COUNT(AQ3:AQ33)</f>
        <v>16</v>
      </c>
      <c r="AR37" s="74"/>
      <c r="AS37" s="78">
        <f>COUNT(AS3:AS33)</f>
        <v>10</v>
      </c>
      <c r="AT37" s="74"/>
      <c r="AU37" s="79">
        <f>COUNT(AU3:AU33)</f>
        <v>14</v>
      </c>
      <c r="AV37" s="74"/>
      <c r="AW37" s="79">
        <f>COUNT(AW3:AW33)</f>
        <v>12</v>
      </c>
      <c r="AX37" s="74"/>
      <c r="AY37" s="79">
        <f>SUM(AO37,AQ37,AS37,AU37)</f>
        <v>40</v>
      </c>
      <c r="AZ37" s="49"/>
      <c r="BA37" s="96"/>
      <c r="BB37" s="73" t="s">
        <v>24</v>
      </c>
      <c r="BC37" s="74"/>
      <c r="BD37" s="78">
        <f>COUNT(BD3:BD33)</f>
        <v>16</v>
      </c>
      <c r="BE37" s="74"/>
      <c r="BF37" s="78">
        <f>COUNT(BF3:BF33)</f>
        <v>19</v>
      </c>
      <c r="BG37" s="74"/>
      <c r="BH37" s="79">
        <f>COUNT(BH3:BH33)</f>
        <v>16</v>
      </c>
      <c r="BI37" s="74"/>
      <c r="BJ37" s="79">
        <f>COUNT(BJ3:BJ33)</f>
        <v>14</v>
      </c>
      <c r="BK37" s="74"/>
      <c r="BL37" s="79">
        <f>SUM(BB37,BD37,BF37,BH37)</f>
        <v>51</v>
      </c>
      <c r="BM37" s="49"/>
      <c r="BN37" s="49"/>
      <c r="BO37" s="73" t="s">
        <v>24</v>
      </c>
      <c r="BP37" s="74"/>
      <c r="BQ37" s="78">
        <f>COUNT(BQ3:BQ33)</f>
        <v>18</v>
      </c>
      <c r="BR37" s="74"/>
      <c r="BS37" s="75">
        <f>COUNT(BS3:BS33)</f>
        <v>16</v>
      </c>
      <c r="BT37" s="74"/>
      <c r="BU37" s="76">
        <f>COUNT(BU3:BU33)</f>
        <v>19</v>
      </c>
      <c r="BV37" s="74"/>
      <c r="BW37" s="76">
        <f>COUNT(BW3:BW33)</f>
        <v>19</v>
      </c>
      <c r="BX37" s="74"/>
      <c r="BY37" s="2">
        <f>SUM(BQ37,BS37,BU37,BW37)</f>
        <v>72</v>
      </c>
      <c r="CB37" s="73" t="s">
        <v>24</v>
      </c>
      <c r="CC37" s="74"/>
      <c r="CD37" s="78">
        <f>COUNT(CD3:CD33)</f>
        <v>17</v>
      </c>
      <c r="CE37" s="74"/>
      <c r="CF37" s="78">
        <f>COUNT(CF3:CF33)</f>
        <v>19</v>
      </c>
      <c r="CG37" s="74"/>
      <c r="CH37" s="79">
        <f>COUNT(CH3:CH33)</f>
        <v>21</v>
      </c>
      <c r="CI37" s="74"/>
      <c r="CJ37" s="79">
        <f>COUNT(CJ3:CJ33)</f>
        <v>19</v>
      </c>
      <c r="CK37" s="74"/>
      <c r="CL37" s="80">
        <f>SUM(CD37,CF37,CH37,CJ37)</f>
        <v>76</v>
      </c>
      <c r="CO37" s="73" t="s">
        <v>24</v>
      </c>
      <c r="CP37" s="74"/>
      <c r="CQ37" s="78">
        <f>COUNT(CQ3:CQ33)</f>
        <v>16</v>
      </c>
      <c r="CR37" s="74"/>
      <c r="CS37" s="78">
        <f>COUNT(CS3:CS33)</f>
        <v>17</v>
      </c>
      <c r="CT37" s="74"/>
      <c r="CU37" s="79">
        <f>COUNT(CU3:CU33)</f>
        <v>17</v>
      </c>
      <c r="CV37" s="74"/>
      <c r="CW37" s="79">
        <f>COUNT(CW3:CW33)</f>
        <v>18</v>
      </c>
      <c r="CX37" s="74"/>
      <c r="CY37" s="80">
        <f>SUM(CO37,CQ37,CS37,CU37,CW37)</f>
        <v>68</v>
      </c>
      <c r="DA37" s="10"/>
      <c r="DB37" s="73" t="s">
        <v>24</v>
      </c>
      <c r="DC37" s="74"/>
      <c r="DD37" s="78">
        <f>COUNT(DD3:DD33)</f>
        <v>19</v>
      </c>
      <c r="DE37" s="74"/>
      <c r="DF37" s="78">
        <f>COUNT(DF3:DF33)</f>
        <v>10</v>
      </c>
      <c r="DG37" s="74"/>
      <c r="DH37" s="79">
        <f>COUNT(DH3:DH33)</f>
        <v>11</v>
      </c>
      <c r="DI37" s="74"/>
      <c r="DJ37" s="79">
        <f>COUNT(DJ3:DJ33)</f>
        <v>9</v>
      </c>
      <c r="DK37" s="74"/>
      <c r="DL37" s="80">
        <f>SUM(DB37,DD37,DF37,DH37)</f>
        <v>40</v>
      </c>
      <c r="DO37" s="73" t="s">
        <v>24</v>
      </c>
      <c r="DP37" s="74"/>
      <c r="DQ37" s="78">
        <f>COUNT(DQ3:DQ33)</f>
        <v>14</v>
      </c>
      <c r="DR37" s="74"/>
      <c r="DS37" s="78">
        <f>COUNT(DS3:DS33)</f>
        <v>8</v>
      </c>
      <c r="DT37" s="74"/>
      <c r="DU37" s="79">
        <f>COUNT(DU3:DU33)</f>
        <v>8</v>
      </c>
      <c r="DV37" s="74"/>
      <c r="DW37" s="79">
        <f>COUNT(DW3:DW33)</f>
        <v>12</v>
      </c>
      <c r="DX37" s="74"/>
      <c r="DY37" s="80">
        <f>SUM(DO37,DQ37,DS37,DU37)</f>
        <v>30</v>
      </c>
      <c r="EB37" s="73" t="s">
        <v>24</v>
      </c>
      <c r="EC37" s="74"/>
      <c r="ED37" s="78">
        <f>COUNT(ED3:ED33)</f>
        <v>0</v>
      </c>
      <c r="EE37" s="74"/>
      <c r="EF37" s="75">
        <f>COUNT(EF3:EF33)</f>
        <v>0</v>
      </c>
      <c r="EG37" s="74"/>
      <c r="EH37" s="76">
        <f>COUNT(EH3:EH33)</f>
        <v>0</v>
      </c>
      <c r="EI37" s="74"/>
      <c r="EJ37" s="76">
        <f>COUNT(EJ3:EJ33)</f>
        <v>0</v>
      </c>
      <c r="EK37" s="74"/>
      <c r="EL37" s="2">
        <f>SUM(EB37,ED37,EF37,EH37)</f>
        <v>0</v>
      </c>
      <c r="EO37" s="73" t="s">
        <v>24</v>
      </c>
      <c r="EP37" s="74"/>
      <c r="EQ37" s="78">
        <f>COUNT(EQ3:EQ33)</f>
        <v>0</v>
      </c>
      <c r="ER37" s="74"/>
      <c r="ES37" s="75">
        <f>COUNT(ES3:ES33)</f>
        <v>0</v>
      </c>
      <c r="ET37" s="74"/>
      <c r="EU37" s="76">
        <f>COUNT(EU3:EU33)</f>
        <v>0</v>
      </c>
      <c r="EV37" s="74"/>
      <c r="EW37" s="76">
        <f>COUNT(EW3:EW33)</f>
        <v>0</v>
      </c>
      <c r="EX37" s="74"/>
      <c r="EY37" s="2">
        <f>SUM(EO37,EQ37,ES37,EU37)</f>
        <v>0</v>
      </c>
    </row>
    <row r="38" spans="1:156" x14ac:dyDescent="0.3">
      <c r="A38" s="114"/>
      <c r="B38" s="73" t="s">
        <v>26</v>
      </c>
      <c r="C38" s="74"/>
      <c r="D38" s="81">
        <f>COUNTIF(D3:D33,"&gt;0")/D37</f>
        <v>0.53333333333333333</v>
      </c>
      <c r="E38" s="74"/>
      <c r="F38" s="81">
        <f>COUNTIF(F3:F33,"&gt;0")/F37</f>
        <v>0.55000000000000004</v>
      </c>
      <c r="G38" s="74"/>
      <c r="H38" s="82">
        <f>COUNTIF(H3:H33,"&gt;0")/H37</f>
        <v>0.25</v>
      </c>
      <c r="I38" s="74"/>
      <c r="J38" s="82">
        <f>COUNTIF(J3:J33,"&gt;0")/J37</f>
        <v>0.5</v>
      </c>
      <c r="K38" s="74"/>
      <c r="L38" s="82">
        <f>AVERAGE(F38:J38)</f>
        <v>0.43333333333333335</v>
      </c>
      <c r="M38" s="77"/>
      <c r="N38" s="49"/>
      <c r="O38" s="73" t="s">
        <v>26</v>
      </c>
      <c r="P38" s="74"/>
      <c r="Q38" s="81">
        <f>COUNTIF(Q3:Q33,"&gt;0")/Q37</f>
        <v>0.16666666666666666</v>
      </c>
      <c r="R38" s="74"/>
      <c r="S38" s="75">
        <f>COUNTIF(S3:S33,"&gt;0")/S37</f>
        <v>0.375</v>
      </c>
      <c r="T38" s="74"/>
      <c r="U38" s="76">
        <f>COUNTIF(U3:U33,"&gt;0")/U37</f>
        <v>0.41666666666666669</v>
      </c>
      <c r="V38" s="74"/>
      <c r="W38" s="76">
        <f>COUNTIF(W3:W33,"&gt;0")/W37</f>
        <v>0.35294117647058826</v>
      </c>
      <c r="X38" s="74"/>
      <c r="Y38" s="82">
        <f>AVERAGE(Q38:W38)</f>
        <v>0.32781862745098039</v>
      </c>
      <c r="Z38" s="77"/>
      <c r="AA38" s="49"/>
      <c r="AB38" s="73" t="s">
        <v>26</v>
      </c>
      <c r="AC38" s="74"/>
      <c r="AD38" s="81">
        <f>COUNTIF(AD3:AD33,"&gt;0")/AD37</f>
        <v>0.375</v>
      </c>
      <c r="AE38" s="74"/>
      <c r="AF38" s="81">
        <f>COUNTIF(AF3:AF33,"&gt;0")/AF37</f>
        <v>0.46666666666666667</v>
      </c>
      <c r="AG38" s="74"/>
      <c r="AH38" s="82">
        <f>COUNTIF(AH3:AH33,"&gt;0")/AH37</f>
        <v>0.47368421052631576</v>
      </c>
      <c r="AI38" s="74"/>
      <c r="AJ38" s="82">
        <f>COUNTIF(AJ3:AJ33,"&gt;0")/AJ37</f>
        <v>0.4</v>
      </c>
      <c r="AK38" s="74"/>
      <c r="AL38" s="82">
        <f>AVERAGE(AD38:AJ38)</f>
        <v>0.42883771929824566</v>
      </c>
      <c r="AM38" s="77"/>
      <c r="AN38" s="49"/>
      <c r="AO38" s="73" t="s">
        <v>26</v>
      </c>
      <c r="AP38" s="74"/>
      <c r="AQ38" s="81">
        <f>COUNTIF(AQ3:AQ33,"&gt;0")/AQ37</f>
        <v>0.25</v>
      </c>
      <c r="AR38" s="74"/>
      <c r="AS38" s="81">
        <f>COUNTIF(AS3:AS33,"&gt;0")/AS37</f>
        <v>0.2</v>
      </c>
      <c r="AT38" s="74"/>
      <c r="AU38" s="82">
        <f>COUNTIF(AU3:AU33,"&gt;0")/AU37</f>
        <v>0.35714285714285715</v>
      </c>
      <c r="AV38" s="74"/>
      <c r="AW38" s="82">
        <f>COUNTIF(AW3:AW33,"&gt;0")/AW37</f>
        <v>0.41666666666666669</v>
      </c>
      <c r="AX38" s="74"/>
      <c r="AY38" s="82">
        <f>AVERAGE(AQ38:AW38)</f>
        <v>0.30595238095238098</v>
      </c>
      <c r="AZ38" s="77"/>
      <c r="BA38" s="96"/>
      <c r="BB38" s="73" t="s">
        <v>26</v>
      </c>
      <c r="BC38" s="74"/>
      <c r="BD38" s="81">
        <f>COUNTIF(BD3:BD33,"&gt;0")/BD37</f>
        <v>0.375</v>
      </c>
      <c r="BE38" s="74"/>
      <c r="BF38" s="81">
        <f>COUNTIF(BF3:BF33,"&gt;0")/BF37</f>
        <v>0.42105263157894735</v>
      </c>
      <c r="BG38" s="74"/>
      <c r="BH38" s="82">
        <f>COUNTIF(BH3:BH33,"&gt;0")/BH37</f>
        <v>0.5625</v>
      </c>
      <c r="BI38" s="74"/>
      <c r="BJ38" s="82">
        <f>COUNTIF(BJ3:BJ33,"&gt;0")/BJ37</f>
        <v>0.35714285714285715</v>
      </c>
      <c r="BK38" s="74"/>
      <c r="BL38" s="82">
        <f>AVERAGE(BD38:BJ38)</f>
        <v>0.42892387218045114</v>
      </c>
      <c r="BM38" s="77"/>
      <c r="BN38" s="49"/>
      <c r="BO38" s="73" t="s">
        <v>26</v>
      </c>
      <c r="BP38" s="74"/>
      <c r="BQ38" s="81">
        <f>COUNTIF(BQ3:BQ33,"&gt;0")/BQ37</f>
        <v>0.27777777777777779</v>
      </c>
      <c r="BR38" s="74"/>
      <c r="BS38" s="81">
        <f t="shared" ref="BS38:BU38" si="287">COUNTIF(BS3:BS33,"&gt;0")/BS37</f>
        <v>0.8125</v>
      </c>
      <c r="BT38" s="74"/>
      <c r="BU38" s="82">
        <f t="shared" si="287"/>
        <v>0.63157894736842102</v>
      </c>
      <c r="BV38" s="74"/>
      <c r="BW38" s="82">
        <f t="shared" ref="BW38" si="288">COUNTIF(BW3:BW33,"&gt;0")/BW37</f>
        <v>0.42105263157894735</v>
      </c>
      <c r="BX38" s="74"/>
      <c r="BY38" s="83">
        <f>AVERAGE(BQ38:BW38)</f>
        <v>0.53572733918128645</v>
      </c>
      <c r="CB38" s="73" t="s">
        <v>26</v>
      </c>
      <c r="CC38" s="74"/>
      <c r="CD38" s="81">
        <f>COUNTIF(CD3:CD33,"&gt;0")/CD37</f>
        <v>0.35294117647058826</v>
      </c>
      <c r="CE38" s="74"/>
      <c r="CF38" s="81">
        <f t="shared" ref="CF38:CH38" si="289">COUNTIF(CF3:CF33,"&gt;0")/CF37</f>
        <v>0.36842105263157893</v>
      </c>
      <c r="CG38" s="74"/>
      <c r="CH38" s="82">
        <f t="shared" si="289"/>
        <v>0.66666666666666663</v>
      </c>
      <c r="CI38" s="74"/>
      <c r="CJ38" s="82">
        <f t="shared" ref="CJ38" si="290">COUNTIF(CJ3:CJ33,"&gt;0")/CJ37</f>
        <v>0.47368421052631576</v>
      </c>
      <c r="CK38" s="74"/>
      <c r="CL38" s="83">
        <f>AVERAGE(CD38:CJ38)</f>
        <v>0.46542827657378738</v>
      </c>
      <c r="CO38" s="73" t="s">
        <v>26</v>
      </c>
      <c r="CP38" s="74"/>
      <c r="CQ38" s="81">
        <f>COUNTIF(CQ3:CQ33,"&gt;0")/CQ37</f>
        <v>0.3125</v>
      </c>
      <c r="CR38" s="74"/>
      <c r="CS38" s="81">
        <f t="shared" ref="CS38" si="291">COUNTIF(CS3:CS33,"&gt;0")/CS37</f>
        <v>0.41176470588235292</v>
      </c>
      <c r="CT38" s="74"/>
      <c r="CU38" s="82">
        <f t="shared" ref="CU38" si="292">COUNTIF(CU3:CU33,"&gt;0")/CU37</f>
        <v>0.47058823529411764</v>
      </c>
      <c r="CV38" s="74"/>
      <c r="CW38" s="82">
        <f t="shared" ref="CW38" si="293">COUNTIF(CW3:CW33,"&gt;0")/CW37</f>
        <v>0.61111111111111116</v>
      </c>
      <c r="CX38" s="74"/>
      <c r="CY38" s="83">
        <f>AVERAGE(CO38:CU38)</f>
        <v>0.39828431372549017</v>
      </c>
      <c r="DA38" s="10"/>
      <c r="DB38" s="73" t="s">
        <v>26</v>
      </c>
      <c r="DC38" s="74"/>
      <c r="DD38" s="81">
        <f>COUNTIF(DD3:DD33,"&gt;0")/DD37</f>
        <v>0.57894736842105265</v>
      </c>
      <c r="DE38" s="74"/>
      <c r="DF38" s="81">
        <f t="shared" ref="DF38:DH38" si="294">COUNTIF(DF3:DF33,"&gt;0")/DF37</f>
        <v>0.5</v>
      </c>
      <c r="DG38" s="74"/>
      <c r="DH38" s="82">
        <f t="shared" si="294"/>
        <v>0.90909090909090906</v>
      </c>
      <c r="DI38" s="74"/>
      <c r="DJ38" s="82">
        <f t="shared" ref="DJ38" si="295">COUNTIF(DJ3:DJ33,"&gt;0")/DJ37</f>
        <v>0.33333333333333331</v>
      </c>
      <c r="DK38" s="74"/>
      <c r="DL38" s="83">
        <f>AVERAGE(DD38:DJ38)</f>
        <v>0.58034290271132383</v>
      </c>
      <c r="DO38" s="73" t="s">
        <v>26</v>
      </c>
      <c r="DP38" s="74"/>
      <c r="DQ38" s="81">
        <f>COUNTIF(DQ3:DQ33,"&gt;0")/DQ37</f>
        <v>0.2857142857142857</v>
      </c>
      <c r="DR38" s="74"/>
      <c r="DS38" s="81">
        <f t="shared" ref="DS38" si="296">COUNTIF(DS3:DS33,"&gt;0")/DS37</f>
        <v>0.625</v>
      </c>
      <c r="DT38" s="74"/>
      <c r="DU38" s="82">
        <f t="shared" ref="DU38" si="297">COUNTIF(DU3:DU33,"&gt;0")/DU37</f>
        <v>0.25</v>
      </c>
      <c r="DV38" s="74"/>
      <c r="DW38" s="82">
        <f t="shared" ref="DW38" si="298">COUNTIF(DW3:DW33,"&gt;0")/DW37</f>
        <v>0.5</v>
      </c>
      <c r="DX38" s="74"/>
      <c r="DY38" s="83">
        <f>AVERAGE(DO38:DU38)</f>
        <v>0.38690476190476186</v>
      </c>
      <c r="EA38" s="5"/>
      <c r="EB38" s="73" t="s">
        <v>26</v>
      </c>
      <c r="EC38" s="74"/>
      <c r="ED38" s="81" t="e">
        <f>COUNTIF(ED3:ED33,"&gt;0")/ED37</f>
        <v>#DIV/0!</v>
      </c>
      <c r="EE38" s="74"/>
      <c r="EF38" s="75" t="e">
        <f t="shared" ref="EF38" si="299">COUNTIF(EF3:EF33,"&gt;0")/EF37</f>
        <v>#DIV/0!</v>
      </c>
      <c r="EG38" s="74"/>
      <c r="EH38" s="76" t="e">
        <f t="shared" ref="EH38" si="300">COUNTIF(EH3:EH33,"&gt;0")/EH37</f>
        <v>#DIV/0!</v>
      </c>
      <c r="EI38" s="74"/>
      <c r="EJ38" s="76" t="e">
        <f t="shared" ref="EJ38" si="301">COUNTIF(EJ3:EJ33,"&gt;0")/EJ37</f>
        <v>#DIV/0!</v>
      </c>
      <c r="EK38" s="74"/>
      <c r="EL38" s="83" t="e">
        <f>AVERAGE(EB38:EH38)</f>
        <v>#DIV/0!</v>
      </c>
      <c r="EO38" s="73" t="s">
        <v>26</v>
      </c>
      <c r="EP38" s="74"/>
      <c r="EQ38" s="81" t="e">
        <f>COUNTIF(EQ3:EQ33,"&gt;0")/EQ37</f>
        <v>#DIV/0!</v>
      </c>
      <c r="ER38" s="74"/>
      <c r="ES38" s="75" t="e">
        <f t="shared" ref="ES38" si="302">COUNTIF(ES3:ES33,"&gt;0")/ES37</f>
        <v>#DIV/0!</v>
      </c>
      <c r="ET38" s="74"/>
      <c r="EU38" s="76" t="e">
        <f t="shared" ref="EU38" si="303">COUNTIF(EU3:EU33,"&gt;0")/EU37</f>
        <v>#DIV/0!</v>
      </c>
      <c r="EV38" s="74"/>
      <c r="EW38" s="76" t="e">
        <f t="shared" ref="EW38" si="304">COUNTIF(EW3:EW33,"&gt;0")/EW37</f>
        <v>#DIV/0!</v>
      </c>
      <c r="EX38" s="74"/>
      <c r="EY38" s="83" t="e">
        <f>AVERAGE(EO38:EU38)</f>
        <v>#DIV/0!</v>
      </c>
    </row>
    <row r="39" spans="1:156" x14ac:dyDescent="0.3">
      <c r="A39" s="114"/>
      <c r="B39" s="84" t="s">
        <v>28</v>
      </c>
      <c r="C39" s="74"/>
      <c r="D39" s="75">
        <f>(SUMIF(D3:D33,"&gt;0")/COUNTIF(D3:D33,"&gt;0"))/-(SUMIF(D3:D33,"&lt;0")/COUNTIF(D3:D33,"&lt;0"))</f>
        <v>0.83076636176873397</v>
      </c>
      <c r="E39" s="74"/>
      <c r="F39" s="75">
        <f>(SUMIF(F3:F33,"&gt;0")/COUNTIF(F3:F33,"&gt;0"))/-(SUMIF(F3:F33,"&lt;0")/COUNTIF(F3:F33,"&lt;0"))</f>
        <v>1.2170848604454469</v>
      </c>
      <c r="G39" s="74"/>
      <c r="H39" s="76">
        <f>(SUMIF(H3:H33,"&gt;0")/COUNTIF(H3:H33,"&gt;0"))/-(SUMIF(H3:H33,"&lt;0")/COUNTIF(H3:H33,"&lt;0"))</f>
        <v>1.2953762911952775</v>
      </c>
      <c r="I39" s="74"/>
      <c r="J39" s="76">
        <f>(SUMIF(J3:J33,"&gt;0")/COUNTIF(J3:J33,"&gt;0"))/-(SUMIF(J3:J33,"&lt;0")/COUNTIF(J3:J33,"&lt;0"))</f>
        <v>1.5472629695885509</v>
      </c>
      <c r="K39" s="74"/>
      <c r="L39" s="76">
        <f>(SUMIF(L3:L33,"&gt;0")/COUNTIF(L3:L33,"&gt;0"))/-(SUMIF(L3:L33,"&lt;0")/COUNTIF(L3:L33,"&lt;0"))</f>
        <v>1.7174692091514365</v>
      </c>
      <c r="M39" s="49"/>
      <c r="N39" s="49"/>
      <c r="O39" s="84" t="s">
        <v>28</v>
      </c>
      <c r="P39" s="74"/>
      <c r="Q39" s="75">
        <f>(SUMIF(Q3:Q33,"&gt;0")/COUNTIF(Q3:Q33,"&gt;0"))/-(SUMIF(Q3:Q33,"&lt;0")/COUNTIF(Q3:Q33,"&lt;0"))</f>
        <v>3.2601116305248508</v>
      </c>
      <c r="R39" s="74"/>
      <c r="S39" s="75">
        <f>(SUMIF(S3:S33,"&gt;0")/COUNTIF(S3:S33,"&gt;0"))/-(SUMIF(S3:S33,"&lt;0")/COUNTIF(S3:S33,"&lt;0"))</f>
        <v>1.1893052964784352</v>
      </c>
      <c r="T39" s="74"/>
      <c r="U39" s="76">
        <f>(SUMIF(U3:U33,"&gt;0")/COUNTIF(U3:U33,"&gt;0"))/-(SUMIF(U3:U33,"&lt;0")/COUNTIF(U3:U33,"&lt;0"))</f>
        <v>1.5063467729572282</v>
      </c>
      <c r="V39" s="74"/>
      <c r="W39" s="76">
        <f>(SUMIF(W3:W33,"&gt;0")/COUNTIF(W3:W33,"&gt;0"))/-(SUMIF(W3:W33,"&lt;0")/COUNTIF(W3:W33,"&lt;0"))</f>
        <v>1.5923956279616753</v>
      </c>
      <c r="X39" s="74"/>
      <c r="Y39" s="76">
        <f>(SUMIF(Y3:Y33,"&gt;0")/COUNTIF(Y3:Y33,"&gt;0"))/-(SUMIF(Y3:Y33,"&lt;0")/COUNTIF(Y3:Y33,"&lt;0"))</f>
        <v>1.8052177685233384</v>
      </c>
      <c r="Z39" s="49"/>
      <c r="AA39" s="49"/>
      <c r="AB39" s="84" t="s">
        <v>28</v>
      </c>
      <c r="AC39" s="74"/>
      <c r="AD39" s="75">
        <f>(SUMIF(AD3:AD33,"&gt;0")/COUNTIF(AD3:AD33,"&gt;0"))/-(SUMIF(AD3:AD33,"&lt;0")/COUNTIF(AD3:AD33,"&lt;0"))</f>
        <v>2.1784953342372417</v>
      </c>
      <c r="AE39" s="74"/>
      <c r="AF39" s="75">
        <f>(SUMIF(AF3:AF33,"&gt;0")/COUNTIF(AF3:AF33,"&gt;0"))/-(SUMIF(AF3:AF33,"&lt;0")/COUNTIF(AF3:AF33,"&lt;0"))</f>
        <v>2.9219760561442136</v>
      </c>
      <c r="AG39" s="74"/>
      <c r="AH39" s="76">
        <f>(SUMIF(AH3:AH33,"&gt;0")/COUNTIF(AH3:AH33,"&gt;0"))/-(SUMIF(AH3:AH33,"&lt;0")/COUNTIF(AH3:AH33,"&lt;0"))</f>
        <v>4.2750355587853486</v>
      </c>
      <c r="AI39" s="74"/>
      <c r="AJ39" s="76">
        <f>(SUMIF(AJ3:AJ33,"&gt;0")/COUNTIF(AJ3:AJ33,"&gt;0"))/-(SUMIF(AJ3:AJ33,"&lt;0")/COUNTIF(AJ3:AJ33,"&lt;0"))</f>
        <v>1.7147323634957137</v>
      </c>
      <c r="AK39" s="74"/>
      <c r="AL39" s="76">
        <f>(SUMIF(AL3:AL33,"&gt;0")/COUNTIF(AL3:AL33,"&gt;0"))/-(SUMIF(AL3:AL33,"&lt;0")/COUNTIF(AL3:AL33,"&lt;0"))</f>
        <v>1.9952605408609632</v>
      </c>
      <c r="AM39" s="49"/>
      <c r="AN39" s="49"/>
      <c r="AO39" s="84" t="s">
        <v>28</v>
      </c>
      <c r="AP39" s="74"/>
      <c r="AQ39" s="75">
        <f>(SUMIF(AQ3:AQ33,"&gt;0")/COUNTIF(AQ3:AQ33,"&gt;0"))/-(SUMIF(AQ3:AQ33,"&lt;0")/COUNTIF(AQ3:AQ33,"&lt;0"))</f>
        <v>0.68353067814854673</v>
      </c>
      <c r="AR39" s="74"/>
      <c r="AS39" s="75">
        <f>(SUMIF(AS3:AS33,"&gt;0")/COUNTIF(AS3:AS33,"&gt;0"))/-(SUMIF(AS3:AS33,"&lt;0")/COUNTIF(AS3:AS33,"&lt;0"))</f>
        <v>0.71311475409836056</v>
      </c>
      <c r="AT39" s="74"/>
      <c r="AU39" s="76">
        <f>(SUMIF(AU3:AU33,"&gt;0")/COUNTIF(AU3:AU33,"&gt;0"))/-(SUMIF(AU3:AU33,"&lt;0")/COUNTIF(AU3:AU33,"&lt;0"))</f>
        <v>1.1352680838714362</v>
      </c>
      <c r="AV39" s="74"/>
      <c r="AW39" s="76">
        <f>(SUMIF(AW3:AW33,"&gt;0")/COUNTIF(AW3:AW33,"&gt;0"))/-(SUMIF(AW3:AW33,"&lt;0")/COUNTIF(AW3:AW33,"&lt;0"))</f>
        <v>1.6249017370356282</v>
      </c>
      <c r="AX39" s="74"/>
      <c r="AY39" s="76">
        <f>(SUMIF(AY3:AY33,"&gt;0")/COUNTIF(AY3:AY33,"&gt;0"))/-(SUMIF(AY3:AY33,"&lt;0")/COUNTIF(AY3:AY33,"&lt;0"))</f>
        <v>0.93456659591297553</v>
      </c>
      <c r="AZ39" s="49"/>
      <c r="BA39" s="49"/>
      <c r="BB39" s="84" t="s">
        <v>28</v>
      </c>
      <c r="BC39" s="74"/>
      <c r="BD39" s="75">
        <f>(SUMIF(BD3:BD33,"&gt;0")/COUNTIF(BD3:BD33,"&gt;0"))/-(SUMIF(BD3:BD33,"&lt;0")/COUNTIF(BD3:BD33,"&lt;0"))</f>
        <v>2.9422724811099363</v>
      </c>
      <c r="BE39" s="74"/>
      <c r="BF39" s="75">
        <f>(SUMIF(BF3:BF33,"&gt;0")/COUNTIF(BF3:BF33,"&gt;0"))/-(SUMIF(BF3:BF33,"&lt;0")/COUNTIF(BF3:BF33,"&lt;0"))</f>
        <v>1.0246531683539555</v>
      </c>
      <c r="BG39" s="74"/>
      <c r="BH39" s="76">
        <f>(SUMIF(BH3:BH33,"&gt;0")/COUNTIF(BH3:BH33,"&gt;0"))/-(SUMIF(BH3:BH33,"&lt;0")/COUNTIF(BH3:BH33,"&lt;0"))</f>
        <v>1.2243457806527489</v>
      </c>
      <c r="BI39" s="74"/>
      <c r="BJ39" s="76">
        <f>(SUMIF(BJ3:BJ33,"&gt;0")/COUNTIF(BJ3:BJ33,"&gt;0"))/-(SUMIF(BJ3:BJ33,"&lt;0")/COUNTIF(BJ3:BJ33,"&lt;0"))</f>
        <v>3.0330210772833723</v>
      </c>
      <c r="BK39" s="74"/>
      <c r="BL39" s="76">
        <f>(SUMIF(BL3:BL33,"&gt;0")/COUNTIF(BL3:BL33,"&gt;0"))/-(SUMIF(BL3:BL33,"&lt;0")/COUNTIF(BL3:BL33,"&lt;0"))</f>
        <v>1.1774007625028036</v>
      </c>
      <c r="BM39" s="49"/>
      <c r="BN39" s="49"/>
      <c r="BO39" s="84" t="s">
        <v>28</v>
      </c>
      <c r="BP39" s="74"/>
      <c r="BQ39" s="75">
        <f>(SUMIF(BQ3:BQ33,"&gt;0")/COUNTIF(BQ3:BQ33,"&gt;0"))/-(SUMIF(BQ3:BQ33,"&lt;0")/COUNTIF(BQ3:BQ33,"&lt;0"))</f>
        <v>2.6222344402903004</v>
      </c>
      <c r="BR39" s="74"/>
      <c r="BS39" s="75">
        <f>(SUMIF(BS3:BS33,"&gt;0")/COUNTIF(BS3:BS33,"&gt;0"))/-(SUMIF(BS3:BS33,"&lt;0")/COUNTIF(BS3:BS33,"&lt;0"))</f>
        <v>0.65419045291987843</v>
      </c>
      <c r="BT39" s="74"/>
      <c r="BU39" s="76">
        <f>(SUMIF(BU3:BU33,"&gt;0")/COUNTIF(BU3:BU33,"&gt;0"))/-(SUMIF(BU3:BU33,"&lt;0")/COUNTIF(BU3:BU33,"&lt;0"))</f>
        <v>1.3783483874972839</v>
      </c>
      <c r="BV39" s="74"/>
      <c r="BW39" s="76">
        <f>(SUMIF(BW3:BW33,"&gt;0")/COUNTIF(BW3:BW33,"&gt;0"))/-(SUMIF(BW3:BW33,"&lt;0")/COUNTIF(BW3:BW33,"&lt;0"))</f>
        <v>2.544319409434642</v>
      </c>
      <c r="BX39" s="74"/>
      <c r="BY39" s="2">
        <f>(SUMIF(BY3:BY33,"&gt;0")/COUNTIF(BY3:BY33,"&gt;0"))/-(SUMIF(BY3:BY33,"&lt;0")/COUNTIF(BY3:BY33,"&lt;0"))</f>
        <v>2.0844243792325052</v>
      </c>
      <c r="CB39" s="84" t="s">
        <v>28</v>
      </c>
      <c r="CC39" s="74"/>
      <c r="CD39" s="75">
        <f>(SUMIF(CD3:CD33,"&gt;0")/COUNTIF(CD3:CD33,"&gt;0"))/-(SUMIF(CD3:CD33,"&lt;0")/COUNTIF(CD3:CD33,"&lt;0"))</f>
        <v>1.6856746526732329</v>
      </c>
      <c r="CE39" s="74"/>
      <c r="CF39" s="75">
        <f>(SUMIF(CF3:CF33,"&gt;0")/COUNTIF(CF3:CF33,"&gt;0"))/-(SUMIF(CF3:CF33,"&lt;0")/COUNTIF(CF3:CF33,"&lt;0"))</f>
        <v>1.440194350497785</v>
      </c>
      <c r="CG39" s="74"/>
      <c r="CH39" s="76">
        <f>(SUMIF(CH3:CH33,"&gt;0")/COUNTIF(CH3:CH33,"&gt;0"))/-(SUMIF(CH3:CH33,"&lt;0")/COUNTIF(CH3:CH33,"&lt;0"))</f>
        <v>1.1528129925306654</v>
      </c>
      <c r="CI39" s="74"/>
      <c r="CJ39" s="76">
        <f>(SUMIF(CJ3:CJ33,"&gt;0")/COUNTIF(CJ3:CJ33,"&gt;0"))/-(SUMIF(CJ3:CJ33,"&lt;0")/COUNTIF(CJ3:CJ33,"&lt;0"))</f>
        <v>1.222020202020202</v>
      </c>
      <c r="CK39" s="74"/>
      <c r="CL39" s="2">
        <f>(SUMIF(CL3:CL33,"&gt;0")/COUNTIF(CL3:CL33,"&gt;0"))/-(SUMIF(CL3:CL33,"&lt;0")/COUNTIF(CL3:CL33,"&lt;0"))</f>
        <v>1.3089384509895261</v>
      </c>
      <c r="CO39" s="84" t="s">
        <v>28</v>
      </c>
      <c r="CP39" s="74"/>
      <c r="CQ39" s="75">
        <f>(SUMIF(CQ3:CQ33,"&gt;0")/COUNTIF(CQ3:CQ33,"&gt;0"))/-(SUMIF(CQ3:CQ33,"&lt;0")/COUNTIF(CQ3:CQ33,"&lt;0"))</f>
        <v>0.92951472377707489</v>
      </c>
      <c r="CR39" s="74"/>
      <c r="CS39" s="75">
        <f>(SUMIF(CS3:CS33,"&gt;0")/COUNTIF(CS3:CS33,"&gt;0"))/-(SUMIF(CS3:CS33,"&lt;0")/COUNTIF(CS3:CS33,"&lt;0"))</f>
        <v>1.0351608822831846</v>
      </c>
      <c r="CT39" s="74"/>
      <c r="CU39" s="76">
        <f>(SUMIF(CU3:CU33,"&gt;0")/COUNTIF(CU3:CU33,"&gt;0"))/-(SUMIF(CU3:CU33,"&lt;0")/COUNTIF(CU3:CU33,"&lt;0"))</f>
        <v>1.4047527696513358</v>
      </c>
      <c r="CV39" s="74"/>
      <c r="CW39" s="76">
        <f>(SUMIF(CW3:CW33,"&gt;0")/COUNTIF(CW3:CW33,"&gt;0"))/-(SUMIF(CW3:CW33,"&lt;0")/COUNTIF(CW3:CW33,"&lt;0"))</f>
        <v>1.3460077376888464</v>
      </c>
      <c r="CX39" s="74"/>
      <c r="CY39" s="2">
        <f>(SUMIF(CY3:CY33,"&gt;0")/COUNTIF(CY3:CY33,"&gt;0"))/-(SUMIF(CY3:CY33,"&lt;0")/COUNTIF(CY3:CY33,"&lt;0"))</f>
        <v>0.94567658146340128</v>
      </c>
      <c r="DA39" s="10"/>
      <c r="DB39" s="84" t="s">
        <v>28</v>
      </c>
      <c r="DC39" s="74"/>
      <c r="DD39" s="75">
        <f>(SUMIF(DD3:DD33,"&gt;0")/COUNTIF(DD3:DD33,"&gt;0"))/-(SUMIF(DD3:DD33,"&lt;0")/COUNTIF(DD3:DD33,"&lt;0"))</f>
        <v>1.1429213819980513</v>
      </c>
      <c r="DE39" s="74"/>
      <c r="DF39" s="75">
        <f>(SUMIF(DF3:DF33,"&gt;0")/COUNTIF(DF3:DF33,"&gt;0"))/-(SUMIF(DF3:DF33,"&lt;0")/COUNTIF(DF3:DF33,"&lt;0"))</f>
        <v>1.0689821903457166</v>
      </c>
      <c r="DG39" s="74"/>
      <c r="DH39" s="76">
        <f>(SUMIF(DH3:DH33,"&gt;0")/COUNTIF(DH3:DH33,"&gt;0"))/-(SUMIF(DH3:DH33,"&lt;0")/COUNTIF(DH3:DH33,"&lt;0"))</f>
        <v>29.067924528301887</v>
      </c>
      <c r="DI39" s="74"/>
      <c r="DJ39" s="76">
        <f>(SUMIF(DJ3:DJ33,"&gt;0")/COUNTIF(DJ3:DJ33,"&gt;0"))/-(SUMIF(DJ3:DJ33,"&lt;0")/COUNTIF(DJ3:DJ33,"&lt;0"))</f>
        <v>1.4738268676943926</v>
      </c>
      <c r="DK39" s="74"/>
      <c r="DL39" s="2">
        <f>(SUMIF(DL3:DL33,"&gt;0")/COUNTIF(DL3:DL33,"&gt;0"))/-(SUMIF(DL3:DL33,"&lt;0")/COUNTIF(DL3:DL33,"&lt;0"))</f>
        <v>2.5150169672075853</v>
      </c>
      <c r="DO39" s="84" t="s">
        <v>28</v>
      </c>
      <c r="DP39" s="74"/>
      <c r="DQ39" s="75">
        <f>(SUMIF(DQ3:DQ33,"&gt;0")/COUNTIF(DQ3:DQ33,"&gt;0"))/-(SUMIF(DQ3:DQ33,"&lt;0")/COUNTIF(DQ3:DQ33,"&lt;0"))</f>
        <v>1.1869587366276109</v>
      </c>
      <c r="DR39" s="74"/>
      <c r="DS39" s="75">
        <f>(SUMIF(DS3:DS33,"&gt;0")/COUNTIF(DS3:DS33,"&gt;0"))/-(SUMIF(DS3:DS33,"&lt;0")/COUNTIF(DS3:DS33,"&lt;0"))</f>
        <v>0.6428488259266445</v>
      </c>
      <c r="DT39" s="74"/>
      <c r="DU39" s="76">
        <f>(SUMIF(DU3:DU33,"&gt;0")/COUNTIF(DU3:DU33,"&gt;0"))/-(SUMIF(DU3:DU33,"&lt;0")/COUNTIF(DU3:DU33,"&lt;0"))</f>
        <v>3.2591167192429018</v>
      </c>
      <c r="DV39" s="74"/>
      <c r="DW39" s="76">
        <f>(SUMIF(DW3:DW33,"&gt;0")/COUNTIF(DW3:DW33,"&gt;0"))/-(SUMIF(DW3:DW33,"&lt;0")/COUNTIF(DW3:DW33,"&lt;0"))</f>
        <v>1.5350595350595346</v>
      </c>
      <c r="DX39" s="74"/>
      <c r="DY39" s="2">
        <f>(SUMIF(DY3:DY33,"&gt;0")/COUNTIF(DY3:DY33,"&gt;0"))/-(SUMIF(DY3:DY33,"&lt;0")/COUNTIF(DY3:DY33,"&lt;0"))</f>
        <v>1.8313575556463964</v>
      </c>
      <c r="EB39" s="84" t="s">
        <v>28</v>
      </c>
      <c r="EC39" s="74"/>
      <c r="ED39" s="75" t="e">
        <f>(SUMIF(ED3:ED33,"&gt;0")/COUNTIF(ED3:ED33,"&gt;0"))/-(SUMIF(ED3:ED33,"&lt;0")/COUNTIF(ED3:ED33,"&lt;0"))</f>
        <v>#DIV/0!</v>
      </c>
      <c r="EE39" s="74"/>
      <c r="EF39" s="75" t="e">
        <f>(SUMIF(EF3:EF33,"&gt;0")/COUNTIF(EF3:EF33,"&gt;0"))/-(SUMIF(EF3:EF33,"&lt;0")/COUNTIF(EF3:EF33,"&lt;0"))</f>
        <v>#DIV/0!</v>
      </c>
      <c r="EG39" s="74"/>
      <c r="EH39" s="76" t="e">
        <f>(SUMIF(EH3:EH33,"&gt;0")/COUNTIF(EH3:EH33,"&gt;0"))/-(SUMIF(EH3:EH33,"&lt;0")/COUNTIF(EH3:EH33,"&lt;0"))</f>
        <v>#DIV/0!</v>
      </c>
      <c r="EI39" s="74"/>
      <c r="EJ39" s="76" t="e">
        <f>(SUMIF(EJ3:EJ33,"&gt;0")/COUNTIF(EJ3:EJ33,"&gt;0"))/-(SUMIF(EJ3:EJ33,"&lt;0")/COUNTIF(EJ3:EJ33,"&lt;0"))</f>
        <v>#DIV/0!</v>
      </c>
      <c r="EK39" s="74"/>
      <c r="EL39" s="2" t="e">
        <f>(SUMIF(EL3:EL33,"&gt;0")/COUNTIF(EL3:EL33,"&gt;0"))/-(SUMIF(EL3:EL33,"&lt;0")/COUNTIF(EL3:EL33,"&lt;0"))</f>
        <v>#DIV/0!</v>
      </c>
      <c r="EO39" s="84" t="s">
        <v>28</v>
      </c>
      <c r="EP39" s="74"/>
      <c r="EQ39" s="75" t="e">
        <f>(SUMIF(EQ3:EQ33,"&gt;0")/COUNTIF(EQ3:EQ33,"&gt;0"))/-(SUMIF(EQ3:EQ33,"&lt;0")/COUNTIF(EQ3:EQ33,"&lt;0"))</f>
        <v>#DIV/0!</v>
      </c>
      <c r="ER39" s="74"/>
      <c r="ES39" s="75" t="e">
        <f>(SUMIF(ES3:ES33,"&gt;0")/COUNTIF(ES3:ES33,"&gt;0"))/-(SUMIF(ES3:ES33,"&lt;0")/COUNTIF(ES3:ES33,"&lt;0"))</f>
        <v>#DIV/0!</v>
      </c>
      <c r="ET39" s="74"/>
      <c r="EU39" s="76" t="e">
        <f>(SUMIF(EU3:EU33,"&gt;0")/COUNTIF(EU3:EU33,"&gt;0"))/-(SUMIF(EU3:EU33,"&lt;0")/COUNTIF(EU3:EU33,"&lt;0"))</f>
        <v>#DIV/0!</v>
      </c>
      <c r="EV39" s="74"/>
      <c r="EW39" s="76" t="e">
        <f>(SUMIF(EW3:EW33,"&gt;0")/COUNTIF(EW3:EW33,"&gt;0"))/-(SUMIF(EW3:EW33,"&lt;0")/COUNTIF(EW3:EW33,"&lt;0"))</f>
        <v>#DIV/0!</v>
      </c>
      <c r="EX39" s="74"/>
      <c r="EY39" s="2" t="e">
        <f>(SUMIF(EY3:EY33,"&gt;0")/COUNTIF(EY3:EY33,"&gt;0"))/-(SUMIF(EY3:EY33,"&lt;0")/COUNTIF(EY3:EY33,"&lt;0"))</f>
        <v>#DIV/0!</v>
      </c>
    </row>
    <row r="40" spans="1:156" x14ac:dyDescent="0.3">
      <c r="A40" s="114"/>
      <c r="B40" s="85" t="s">
        <v>30</v>
      </c>
      <c r="C40" s="74"/>
      <c r="D40" s="81">
        <f>D34/500</f>
        <v>-4.1339999999999975E-4</v>
      </c>
      <c r="E40" s="74"/>
      <c r="F40" s="81">
        <f>F34/500</f>
        <v>4.1504000000000003E-3</v>
      </c>
      <c r="G40" s="74"/>
      <c r="H40" s="82">
        <f>H34/500</f>
        <v>-6.9310000000000014E-3</v>
      </c>
      <c r="I40" s="74"/>
      <c r="J40" s="82">
        <f>J34/500</f>
        <v>7.6479999999999985E-3</v>
      </c>
      <c r="K40" s="74"/>
      <c r="L40" s="86">
        <f>L34/500</f>
        <v>4.4539999999999988E-3</v>
      </c>
      <c r="M40" s="48"/>
      <c r="N40" s="49"/>
      <c r="O40" s="85" t="s">
        <v>31</v>
      </c>
      <c r="P40" s="74"/>
      <c r="Q40" s="81">
        <f>Q34/500</f>
        <v>-4.4513999999999995E-3</v>
      </c>
      <c r="R40" s="74"/>
      <c r="S40" s="81">
        <f>S34/500</f>
        <v>-2.7023999999999998E-3</v>
      </c>
      <c r="T40" s="74"/>
      <c r="U40" s="82">
        <f>U34/500</f>
        <v>9.9099999999999969E-4</v>
      </c>
      <c r="V40" s="74"/>
      <c r="W40" s="82">
        <f>W34/500</f>
        <v>-2.5329999999999997E-3</v>
      </c>
      <c r="X40" s="74"/>
      <c r="Y40" s="87">
        <f>Y34/500</f>
        <v>-8.6958000000000035E-3</v>
      </c>
      <c r="Z40" s="48"/>
      <c r="AA40" s="49"/>
      <c r="AB40" s="85" t="s">
        <v>31</v>
      </c>
      <c r="AC40" s="74"/>
      <c r="AD40" s="81">
        <f>AD34/500</f>
        <v>1.0781200000000001E-2</v>
      </c>
      <c r="AE40" s="74"/>
      <c r="AF40" s="81">
        <f>AF34/500</f>
        <v>3.6200800000000005E-2</v>
      </c>
      <c r="AG40" s="74"/>
      <c r="AH40" s="82">
        <f>AH34/500</f>
        <v>0.10187900000000001</v>
      </c>
      <c r="AI40" s="74"/>
      <c r="AJ40" s="82">
        <f>AJ34/500</f>
        <v>9.6490000000000013E-3</v>
      </c>
      <c r="AK40" s="74"/>
      <c r="AL40" s="87">
        <f>AL34/500</f>
        <v>0.15552300000000002</v>
      </c>
      <c r="AM40" s="48"/>
      <c r="AN40" s="49"/>
      <c r="AO40" s="85" t="s">
        <v>31</v>
      </c>
      <c r="AP40" s="74"/>
      <c r="AQ40" s="81">
        <f>AQ34/500</f>
        <v>-3.1419199999999994E-2</v>
      </c>
      <c r="AR40" s="74"/>
      <c r="AS40" s="81">
        <f>AS34/500</f>
        <v>-1.2832000000000001E-2</v>
      </c>
      <c r="AT40" s="74"/>
      <c r="AU40" s="82">
        <f>AU34/500</f>
        <v>-1.0179999999999998E-2</v>
      </c>
      <c r="AV40" s="74"/>
      <c r="AW40" s="82">
        <f>AW34/500</f>
        <v>2.1069999999999991E-3</v>
      </c>
      <c r="AX40" s="74"/>
      <c r="AY40" s="88">
        <f>AY34/500</f>
        <v>-5.3164200000000009E-2</v>
      </c>
      <c r="AZ40" s="48"/>
      <c r="BA40" s="49"/>
      <c r="BB40" s="85" t="s">
        <v>31</v>
      </c>
      <c r="BC40" s="74"/>
      <c r="BD40" s="81">
        <f>BD34/500</f>
        <v>1.1871400000000001E-2</v>
      </c>
      <c r="BE40" s="74"/>
      <c r="BF40" s="81">
        <f>BF34/500</f>
        <v>-5.9800000000000001E-3</v>
      </c>
      <c r="BG40" s="74"/>
      <c r="BH40" s="82">
        <f>BH34/500</f>
        <v>1.3669000000000002E-2</v>
      </c>
      <c r="BI40" s="74"/>
      <c r="BJ40" s="82">
        <f>BJ34/500</f>
        <v>5.8500000000000002E-3</v>
      </c>
      <c r="BK40" s="74"/>
      <c r="BL40" s="87">
        <f>BL34/500</f>
        <v>2.54104E-2</v>
      </c>
      <c r="BM40" s="48"/>
      <c r="BN40" s="49"/>
      <c r="BO40" s="85" t="s">
        <v>31</v>
      </c>
      <c r="BP40" s="74"/>
      <c r="BQ40" s="81">
        <f>BQ34/500</f>
        <v>2.0219999999999949E-4</v>
      </c>
      <c r="BR40" s="74"/>
      <c r="BS40" s="81">
        <f>BS34/500</f>
        <v>1.5070399999999999E-2</v>
      </c>
      <c r="BT40" s="74"/>
      <c r="BU40" s="82">
        <f>BU34/500</f>
        <v>2.9272000000000006E-2</v>
      </c>
      <c r="BV40" s="74"/>
      <c r="BW40" s="82">
        <f>BW34/500</f>
        <v>8.3519999999999983E-3</v>
      </c>
      <c r="BX40" s="74"/>
      <c r="BY40" s="83">
        <f>BY34/500</f>
        <v>5.6531800000000007E-2</v>
      </c>
      <c r="CB40" s="85" t="s">
        <v>31</v>
      </c>
      <c r="CC40" s="74"/>
      <c r="CD40" s="81">
        <f>CD34/500</f>
        <v>-1.498E-3</v>
      </c>
      <c r="CE40" s="74"/>
      <c r="CF40" s="81">
        <f>CF34/500</f>
        <v>-2.3016000000000004E-3</v>
      </c>
      <c r="CG40" s="74"/>
      <c r="CH40" s="82">
        <f>CH34/500</f>
        <v>1.9053000000000004E-2</v>
      </c>
      <c r="CI40" s="74"/>
      <c r="CJ40" s="82">
        <f>CJ34/500</f>
        <v>1.0979999999999987E-3</v>
      </c>
      <c r="CK40" s="74"/>
      <c r="CL40" s="83">
        <f>CL34/500</f>
        <v>1.6351399999999992E-2</v>
      </c>
      <c r="CO40" s="85" t="s">
        <v>31</v>
      </c>
      <c r="CP40" s="74"/>
      <c r="CQ40" s="81">
        <f>CQ34/500</f>
        <v>-1.1864599999999996E-2</v>
      </c>
      <c r="CR40" s="74"/>
      <c r="CS40" s="81">
        <f>CS34/500</f>
        <v>-3.1848000000000007E-3</v>
      </c>
      <c r="CT40" s="74"/>
      <c r="CU40" s="82">
        <f>CU34/500</f>
        <v>5.1850000000000038E-3</v>
      </c>
      <c r="CV40" s="74"/>
      <c r="CW40" s="82">
        <f>CW34/500</f>
        <v>1.1581999999999999E-2</v>
      </c>
      <c r="CX40" s="74"/>
      <c r="CY40" s="89">
        <f>CY34/500</f>
        <v>1.7176000000000027E-3</v>
      </c>
      <c r="DA40" s="10"/>
      <c r="DB40" s="85" t="s">
        <v>31</v>
      </c>
      <c r="DC40" s="74"/>
      <c r="DD40" s="90">
        <f>DD34/500</f>
        <v>8.8735999999999988E-3</v>
      </c>
      <c r="DE40" s="74"/>
      <c r="DF40" s="90">
        <f>DF34/500</f>
        <v>6.8479999999999984E-4</v>
      </c>
      <c r="DG40" s="74"/>
      <c r="DH40" s="86">
        <f>DH34/500</f>
        <v>2.7419599999999999E-2</v>
      </c>
      <c r="DI40" s="74"/>
      <c r="DJ40" s="86">
        <f>DJ34/500</f>
        <v>-1.5530000000000006E-3</v>
      </c>
      <c r="DK40" s="74"/>
      <c r="DL40" s="89">
        <f>DL34/500</f>
        <v>4.1782000000000007E-2</v>
      </c>
      <c r="DO40" s="85" t="s">
        <v>31</v>
      </c>
      <c r="DP40" s="74"/>
      <c r="DQ40" s="81">
        <f>DQ34/500</f>
        <v>-6.5984000000000017E-3</v>
      </c>
      <c r="DR40" s="74"/>
      <c r="DS40" s="81">
        <f>DS34/500</f>
        <v>2.9440000000000022E-4</v>
      </c>
      <c r="DT40" s="74"/>
      <c r="DU40" s="82">
        <f>DU34/500</f>
        <v>1.3690000000000004E-3</v>
      </c>
      <c r="DV40" s="74"/>
      <c r="DW40" s="82">
        <f>DW34/500</f>
        <v>2.8309999999999993E-3</v>
      </c>
      <c r="DX40" s="74"/>
      <c r="DY40" s="83">
        <f>DY34/500</f>
        <v>-2.1040000000000004E-3</v>
      </c>
      <c r="EB40" s="85" t="s">
        <v>31</v>
      </c>
      <c r="EC40" s="74"/>
      <c r="ED40" s="81">
        <f>ED34/500</f>
        <v>0</v>
      </c>
      <c r="EE40" s="74"/>
      <c r="EF40" s="81">
        <f>EF34/500</f>
        <v>0</v>
      </c>
      <c r="EG40" s="74"/>
      <c r="EH40" s="82">
        <f>EH34/500</f>
        <v>0</v>
      </c>
      <c r="EI40" s="74"/>
      <c r="EJ40" s="82">
        <f>EJ34/500</f>
        <v>0</v>
      </c>
      <c r="EK40" s="74"/>
      <c r="EL40" s="83">
        <f>EL34/500</f>
        <v>0</v>
      </c>
      <c r="EO40" s="85" t="s">
        <v>31</v>
      </c>
      <c r="EP40" s="74"/>
      <c r="EQ40" s="81">
        <f>EQ34/500</f>
        <v>0</v>
      </c>
      <c r="ER40" s="74"/>
      <c r="ES40" s="81">
        <f>ES34/500</f>
        <v>0</v>
      </c>
      <c r="ET40" s="74"/>
      <c r="EU40" s="82">
        <f>EU34/500</f>
        <v>0</v>
      </c>
      <c r="EV40" s="74"/>
      <c r="EW40" s="82">
        <f>EW34/500</f>
        <v>0</v>
      </c>
      <c r="EX40" s="74"/>
      <c r="EY40" s="83">
        <f>EY34/500</f>
        <v>0</v>
      </c>
    </row>
    <row r="41" spans="1:156" x14ac:dyDescent="0.3">
      <c r="A41" s="114"/>
      <c r="B41" s="91" t="s">
        <v>32</v>
      </c>
      <c r="D41" s="92">
        <f>D38*D35+(1-D38*D36)</f>
        <v>1.5703342857142857</v>
      </c>
      <c r="F41" s="77">
        <f>F38*F35+(1-F38*F36)</f>
        <v>1.5766933333333335</v>
      </c>
      <c r="G41" s="49"/>
      <c r="H41" s="77">
        <f>H38*H35+(1-H38*H36)</f>
        <v>1.3888750000000001</v>
      </c>
      <c r="I41" s="49"/>
      <c r="J41" s="77">
        <f>J38*J35+(1-J38*J36)</f>
        <v>1.88995</v>
      </c>
      <c r="L41" s="77">
        <f>L38*L35+(1-L38*L36)</f>
        <v>2.0672407407407407</v>
      </c>
      <c r="O41" s="91" t="s">
        <v>32</v>
      </c>
      <c r="Q41" s="92">
        <f>Q38*Q35+(1-Q38*Q36)</f>
        <v>1.454135</v>
      </c>
      <c r="S41" s="77">
        <f>S38*S35+(1-S38*S36)</f>
        <v>1.3873099999999998</v>
      </c>
      <c r="T41" s="49"/>
      <c r="U41" s="77">
        <f>U38*U35+(1-U38*U36)</f>
        <v>1.9731488095238099</v>
      </c>
      <c r="V41" s="49"/>
      <c r="W41" s="77">
        <f>W38*W35+(1-W38*W36)</f>
        <v>1.8015909090909092</v>
      </c>
      <c r="Y41" s="77">
        <f>Y38*Y35+(1-Y38*Y36)</f>
        <v>2.2618261919351079</v>
      </c>
      <c r="AB41" s="91" t="s">
        <v>32</v>
      </c>
      <c r="AD41" s="92">
        <f>AD38*AD35+(1-AD38*AD36)</f>
        <v>3.0922524999999998</v>
      </c>
      <c r="AF41" s="77">
        <f>AF38*AF35+(1-AF38*AF36)</f>
        <v>3.6600933333333336</v>
      </c>
      <c r="AG41" s="49"/>
      <c r="AH41" s="77">
        <f>AH38*AH35+(1-AH38*AH36)</f>
        <v>5.4699263157894737</v>
      </c>
      <c r="AI41" s="49"/>
      <c r="AJ41" s="77">
        <f>AJ38*AJ35+(1-AJ38*AJ36)</f>
        <v>3.1055916666666672</v>
      </c>
      <c r="AL41" s="77">
        <f>AL38*AL35+(1-AL38*AL36)</f>
        <v>6.8968510812153259</v>
      </c>
      <c r="AM41" s="10"/>
      <c r="AO41" s="91" t="s">
        <v>32</v>
      </c>
      <c r="AQ41" s="92">
        <f>AQ38*AQ35+(1-AQ38*AQ36)</f>
        <v>1.7135750000000001</v>
      </c>
      <c r="AS41" s="77">
        <f>AS38*AS35+(1-AS38*AS36)</f>
        <v>1.3344</v>
      </c>
      <c r="AT41" s="49"/>
      <c r="AU41" s="77">
        <f>AU38*AU35+(1-AU38*AU36)</f>
        <v>2.167873015873016</v>
      </c>
      <c r="AV41" s="49"/>
      <c r="AW41" s="77">
        <f>AW38*AW35+(1-AW38*AW36)</f>
        <v>1.6161488095238097</v>
      </c>
      <c r="AY41" s="77">
        <f>AY38*AY35+(1-AY38*AY36)</f>
        <v>2.389010424107143</v>
      </c>
      <c r="AZ41" s="10"/>
      <c r="BA41" s="10"/>
      <c r="BB41" s="91" t="s">
        <v>32</v>
      </c>
      <c r="BD41" s="92">
        <f>BD38*BD35+(1-BD38*BD36)</f>
        <v>2.1465212500000002</v>
      </c>
      <c r="BF41" s="77">
        <f>BF38*BF35+(1-BF38*BF36)</f>
        <v>1.9094315789473684</v>
      </c>
      <c r="BG41" s="49"/>
      <c r="BH41" s="77">
        <f>BH38*BH35+(1-BH38*BH36)</f>
        <v>3.1276562500000002</v>
      </c>
      <c r="BI41" s="49"/>
      <c r="BJ41" s="77">
        <f>BJ38*BJ35+(1-BJ38*BJ36)</f>
        <v>1.683373015873016</v>
      </c>
      <c r="BL41" s="77">
        <f>BL38*BL35+(1-BL38*BL36)</f>
        <v>3.3135748570645362</v>
      </c>
      <c r="BM41" s="10"/>
      <c r="BN41" s="10"/>
      <c r="BO41" s="91" t="s">
        <v>32</v>
      </c>
      <c r="BQ41" s="92">
        <f>BQ38*BQ35+(1-BQ38*BQ36)</f>
        <v>1.9150166666666666</v>
      </c>
      <c r="BS41" s="77">
        <f>BS38*BS35+(1-BS38*BS36)</f>
        <v>2.8617499999999998</v>
      </c>
      <c r="BT41" s="49"/>
      <c r="BU41" s="77">
        <f>BU38*BU35+(1-BU38*BU36)</f>
        <v>3.3044586466165411</v>
      </c>
      <c r="BV41" s="49"/>
      <c r="BW41" s="77">
        <f>BW38*BW35+(1-BW38*BW36)</f>
        <v>1.941873205741627</v>
      </c>
      <c r="BY41" s="93">
        <f>BY38*BY35+(1-BY38*BY36)</f>
        <v>4.1110758040935664</v>
      </c>
      <c r="CB41" s="91" t="s">
        <v>32</v>
      </c>
      <c r="CD41" s="92">
        <f>CD38*CD35+(1-CD38*CD36)</f>
        <v>1.8013593582887699</v>
      </c>
      <c r="CF41" s="77">
        <f>CF38*CF35+(1-CF38*CF36)</f>
        <v>1.5392315789473685</v>
      </c>
      <c r="CG41" s="49"/>
      <c r="CH41" s="77">
        <f>CH38*CH35+(1-CH38*CH36)</f>
        <v>2.496</v>
      </c>
      <c r="CI41" s="49"/>
      <c r="CJ41" s="77">
        <f>CJ38*CJ35+(1-CJ38*CJ36)</f>
        <v>1.5788947368421054</v>
      </c>
      <c r="CL41" s="93">
        <f>CL38*CL35+(1-CL38*CL36)</f>
        <v>2.8664731682146547</v>
      </c>
      <c r="CO41" s="91" t="s">
        <v>32</v>
      </c>
      <c r="CQ41" s="92">
        <f>CQ38*CQ35+(1-CQ38*CQ36)</f>
        <v>1.5630948863636362</v>
      </c>
      <c r="CS41" s="77">
        <f>CS38*CS35+(1-CS38*CS36)</f>
        <v>1.4845694117647059</v>
      </c>
      <c r="CT41" s="49"/>
      <c r="CU41" s="77">
        <f>CU38*CU35+(1-CU38*CU36)</f>
        <v>2.310888888888889</v>
      </c>
      <c r="CV41" s="49"/>
      <c r="CW41" s="77">
        <f>CW38*CW35+(1-CW38*CW36)</f>
        <v>2.0635793650793652</v>
      </c>
      <c r="CY41" s="93">
        <f>CY38*CY35+(1-CY38*CY36)</f>
        <v>2.6536826258912658</v>
      </c>
      <c r="DA41" s="10"/>
      <c r="DB41" s="91" t="s">
        <v>32</v>
      </c>
      <c r="DD41" s="92">
        <f>DD38*DD35+(1-DD38*DD36)</f>
        <v>2.2039157894736841</v>
      </c>
      <c r="DF41" s="77">
        <f>DF38*DF35+(1-DF38*DF36)</f>
        <v>2.0269599999999999</v>
      </c>
      <c r="DG41" s="49"/>
      <c r="DH41" s="77">
        <f>DH38*DH35+(1-DH38*DH36)</f>
        <v>2.5935999999999999</v>
      </c>
      <c r="DI41" s="49"/>
      <c r="DJ41" s="77">
        <f>DJ38*DJ35+(1-DJ38*DJ36)</f>
        <v>1.4056388888888889</v>
      </c>
      <c r="DL41" s="93">
        <f>DL38*DL35+(1-DL38*DL36)</f>
        <v>2.566170355220438</v>
      </c>
      <c r="DO41" s="91" t="s">
        <v>32</v>
      </c>
      <c r="DQ41" s="92">
        <f>DQ38*DQ35+(1-DQ38*DQ36)</f>
        <v>1.392502857142857</v>
      </c>
      <c r="DS41" s="77">
        <f>DS38*DS35+(1-DS38*DS36)</f>
        <v>1.7054666666666667</v>
      </c>
      <c r="DT41" s="49"/>
      <c r="DU41" s="77">
        <f>DU38*DU35+(1-DU38*DU36)</f>
        <v>2.4063958333333337</v>
      </c>
      <c r="DV41" s="49"/>
      <c r="DW41" s="77">
        <f>DW38*DW35+(1-DW38*DW36)</f>
        <v>1.558875</v>
      </c>
      <c r="DY41" s="93">
        <f>DY38*DY35+(1-DY38*DY36)</f>
        <v>2.3667139880952379</v>
      </c>
      <c r="EB41" s="91" t="s">
        <v>32</v>
      </c>
      <c r="ED41" s="92" t="e">
        <f>ED38*ED35+(1-ED38*ED36)</f>
        <v>#DIV/0!</v>
      </c>
      <c r="EF41" s="77" t="e">
        <f>EF38*EF35+(1-EF38*EF36)</f>
        <v>#DIV/0!</v>
      </c>
      <c r="EG41" s="49"/>
      <c r="EH41" s="77" t="e">
        <f>EH38*EH35+(1-EH38*EH36)</f>
        <v>#DIV/0!</v>
      </c>
      <c r="EI41" s="49"/>
      <c r="EJ41" s="77" t="e">
        <f>EJ38*EJ35+(1-EJ38*EJ36)</f>
        <v>#DIV/0!</v>
      </c>
      <c r="EL41" s="93" t="e">
        <f>EL38*EL35+(1-EL38*EL36)</f>
        <v>#DIV/0!</v>
      </c>
      <c r="EO41" s="91" t="s">
        <v>32</v>
      </c>
      <c r="EQ41" s="92" t="e">
        <f>EQ38*EQ35+(1-EQ38*EQ36)</f>
        <v>#DIV/0!</v>
      </c>
      <c r="ES41" s="77" t="e">
        <f>ES38*ES35+(1-ES38*ES36)</f>
        <v>#DIV/0!</v>
      </c>
      <c r="ET41" s="49"/>
      <c r="EU41" s="77" t="e">
        <f>EU38*EU35+(1-EU38*EU36)</f>
        <v>#DIV/0!</v>
      </c>
      <c r="EV41" s="49"/>
      <c r="EW41" s="77" t="e">
        <f>EW38*EW35+(1-EW38*EW36)</f>
        <v>#DIV/0!</v>
      </c>
      <c r="EY41" s="93" t="e">
        <f>EY38*EY35+(1-EY38*EY36)</f>
        <v>#DIV/0!</v>
      </c>
    </row>
    <row r="42" spans="1:156" x14ac:dyDescent="0.3">
      <c r="A42" s="10"/>
      <c r="B42" s="10"/>
      <c r="C42" s="10"/>
      <c r="D42" s="10"/>
      <c r="E42" s="10"/>
      <c r="F42" s="10"/>
      <c r="G42" s="10"/>
      <c r="H42" s="10"/>
      <c r="I42" s="10"/>
      <c r="J42" s="10"/>
      <c r="K42" s="10"/>
      <c r="L42" s="10"/>
      <c r="M42" s="18"/>
      <c r="N42" s="10"/>
      <c r="O42" s="10"/>
      <c r="P42" s="10"/>
      <c r="Q42" s="10"/>
      <c r="R42" s="10"/>
      <c r="S42" s="10"/>
      <c r="T42" s="10"/>
      <c r="U42" s="10"/>
      <c r="V42" s="10"/>
      <c r="W42" s="10"/>
      <c r="X42" s="10"/>
      <c r="Y42" s="10"/>
      <c r="Z42" s="18"/>
      <c r="AA42" s="10"/>
      <c r="AB42" s="10"/>
      <c r="AC42" s="10"/>
      <c r="AD42" s="10"/>
      <c r="AE42" s="10"/>
      <c r="AF42" s="10"/>
      <c r="AG42" s="10"/>
      <c r="AH42" s="10"/>
      <c r="AI42" s="10"/>
      <c r="AJ42" s="10"/>
      <c r="AK42" s="10"/>
      <c r="AL42" s="10"/>
      <c r="AM42" s="18"/>
      <c r="AN42" s="10"/>
      <c r="AO42" s="10"/>
      <c r="AP42" s="10"/>
      <c r="AQ42" s="10"/>
      <c r="AR42" s="10"/>
      <c r="AS42" s="10"/>
      <c r="AT42" s="10"/>
      <c r="AU42" s="10"/>
      <c r="AV42" s="10"/>
      <c r="AW42" s="10"/>
      <c r="AX42" s="10"/>
      <c r="AY42" s="10"/>
      <c r="AZ42" s="18"/>
      <c r="BA42" s="18"/>
      <c r="BB42" s="10"/>
      <c r="BC42" s="10" t="s">
        <v>33</v>
      </c>
      <c r="BD42" s="10"/>
      <c r="BE42" s="10"/>
      <c r="BF42" s="10"/>
      <c r="BG42" s="10"/>
      <c r="BH42" s="10"/>
      <c r="BI42" s="10"/>
      <c r="BJ42" s="10"/>
      <c r="BK42" s="10"/>
      <c r="BL42" s="10"/>
      <c r="BM42" s="18"/>
      <c r="BN42" s="18"/>
      <c r="BO42" s="94"/>
      <c r="BP42" s="10"/>
      <c r="BQ42" s="95"/>
      <c r="BR42" s="10"/>
      <c r="BS42" s="21"/>
      <c r="BT42" s="96"/>
      <c r="BU42" s="21"/>
      <c r="BV42" s="96"/>
      <c r="BW42" s="21"/>
      <c r="BX42" s="10"/>
      <c r="BY42" s="97"/>
      <c r="BZ42" s="10"/>
      <c r="CA42" s="10"/>
      <c r="CB42" s="94"/>
      <c r="CC42" s="10"/>
      <c r="CD42" s="95"/>
      <c r="CE42" s="10"/>
      <c r="CF42" s="21"/>
      <c r="CG42" s="96"/>
      <c r="CH42" s="21"/>
      <c r="CI42" s="96"/>
      <c r="CJ42" s="21"/>
      <c r="CK42" s="10"/>
      <c r="CL42" s="97"/>
      <c r="CM42" s="10"/>
      <c r="CN42" s="10"/>
      <c r="CO42" s="94"/>
      <c r="CP42" s="10"/>
      <c r="CQ42" s="95"/>
      <c r="CR42" s="10"/>
      <c r="CS42" s="21"/>
      <c r="CT42" s="96"/>
      <c r="CU42" s="21"/>
      <c r="CV42" s="96"/>
      <c r="CW42" s="21"/>
      <c r="CX42" s="10"/>
      <c r="CY42" s="97"/>
      <c r="CZ42" s="10"/>
      <c r="DA42" s="10"/>
      <c r="DB42" s="94"/>
      <c r="DC42" s="10"/>
      <c r="DD42" s="95"/>
      <c r="DE42" s="10"/>
      <c r="DF42" s="21"/>
      <c r="DG42" s="96"/>
      <c r="DH42" s="21"/>
      <c r="DI42" s="96"/>
      <c r="DJ42" s="21"/>
      <c r="DK42" s="10"/>
      <c r="DL42" s="97"/>
      <c r="DM42" s="10"/>
      <c r="DN42" s="10"/>
      <c r="DO42" s="94"/>
      <c r="DP42" s="10"/>
      <c r="DQ42" s="95"/>
      <c r="DR42" s="10"/>
      <c r="DS42" s="21"/>
      <c r="DT42" s="96"/>
      <c r="DU42" s="21"/>
      <c r="DV42" s="96"/>
      <c r="DW42" s="21"/>
      <c r="DX42" s="10"/>
      <c r="DY42" s="97"/>
      <c r="DZ42" s="10"/>
      <c r="EA42" s="10"/>
      <c r="EB42" s="94"/>
      <c r="EC42" s="10"/>
      <c r="ED42" s="95"/>
      <c r="EE42" s="10"/>
      <c r="EF42" s="21"/>
      <c r="EG42" s="96"/>
      <c r="EH42" s="21"/>
      <c r="EI42" s="96"/>
      <c r="EJ42" s="21"/>
      <c r="EK42" s="10"/>
      <c r="EL42" s="97"/>
      <c r="EM42" s="10"/>
      <c r="EN42" s="10"/>
      <c r="EO42" s="94"/>
      <c r="EP42" s="10"/>
      <c r="EQ42" s="95"/>
      <c r="ER42" s="10"/>
      <c r="ES42" s="21"/>
      <c r="ET42" s="96"/>
      <c r="EU42" s="21"/>
      <c r="EV42" s="96"/>
      <c r="EW42" s="21"/>
      <c r="EX42" s="10"/>
      <c r="EY42" s="97"/>
      <c r="EZ42" s="10"/>
    </row>
    <row r="44" spans="1:156" x14ac:dyDescent="0.3">
      <c r="AM44" s="48"/>
    </row>
  </sheetData>
  <pageMargins left="0.7" right="0.7" top="0.75" bottom="0.75" header="0.3" footer="0.3"/>
  <pageSetup paperSize="9" orientation="portrait"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D44"/>
  <sheetViews>
    <sheetView topLeftCell="DV1" zoomScale="75" zoomScaleNormal="75" workbookViewId="0">
      <selection activeCell="EC3" sqref="EC3:EJ33"/>
    </sheetView>
  </sheetViews>
  <sheetFormatPr baseColWidth="10" defaultRowHeight="14.4" x14ac:dyDescent="0.3"/>
  <sheetData>
    <row r="1" spans="1:160" ht="25.8" x14ac:dyDescent="0.5">
      <c r="A1" s="115">
        <v>2020</v>
      </c>
      <c r="B1" s="6" t="s">
        <v>0</v>
      </c>
      <c r="C1" s="7" t="s">
        <v>1</v>
      </c>
      <c r="D1" s="8"/>
      <c r="E1" s="7" t="s">
        <v>2</v>
      </c>
      <c r="F1" s="8"/>
      <c r="G1" s="7" t="s">
        <v>3</v>
      </c>
      <c r="H1" s="8"/>
      <c r="I1" s="7" t="s">
        <v>4</v>
      </c>
      <c r="J1" s="8"/>
      <c r="K1" s="7" t="s">
        <v>6</v>
      </c>
      <c r="L1" s="8"/>
      <c r="M1" s="19" t="s">
        <v>7</v>
      </c>
      <c r="N1" s="4"/>
      <c r="O1" s="6" t="s">
        <v>8</v>
      </c>
      <c r="P1" s="7" t="s">
        <v>1</v>
      </c>
      <c r="Q1" s="8"/>
      <c r="R1" s="7" t="s">
        <v>2</v>
      </c>
      <c r="S1" s="8"/>
      <c r="T1" s="7" t="s">
        <v>3</v>
      </c>
      <c r="U1" s="8"/>
      <c r="V1" s="7" t="s">
        <v>4</v>
      </c>
      <c r="W1" s="8"/>
      <c r="X1" s="7" t="s">
        <v>6</v>
      </c>
      <c r="Y1" s="8"/>
      <c r="Z1" s="11" t="s">
        <v>7</v>
      </c>
      <c r="AA1" s="4"/>
      <c r="AB1" s="6" t="s">
        <v>9</v>
      </c>
      <c r="AC1" s="7" t="s">
        <v>1</v>
      </c>
      <c r="AD1" s="8"/>
      <c r="AE1" s="7" t="s">
        <v>2</v>
      </c>
      <c r="AF1" s="8"/>
      <c r="AG1" s="7" t="s">
        <v>3</v>
      </c>
      <c r="AH1" s="8"/>
      <c r="AI1" s="7" t="s">
        <v>4</v>
      </c>
      <c r="AJ1" s="8"/>
      <c r="AK1" s="7" t="s">
        <v>6</v>
      </c>
      <c r="AL1" s="8"/>
      <c r="AM1" s="11" t="s">
        <v>7</v>
      </c>
      <c r="AN1" s="4"/>
      <c r="AO1" s="6" t="s">
        <v>10</v>
      </c>
      <c r="AP1" s="7" t="s">
        <v>1</v>
      </c>
      <c r="AQ1" s="8"/>
      <c r="AR1" s="7" t="s">
        <v>2</v>
      </c>
      <c r="AS1" s="8"/>
      <c r="AT1" s="7" t="s">
        <v>3</v>
      </c>
      <c r="AU1" s="8"/>
      <c r="AV1" s="7" t="s">
        <v>4</v>
      </c>
      <c r="AW1" s="8"/>
      <c r="AX1" s="7" t="s">
        <v>6</v>
      </c>
      <c r="AY1" s="8"/>
      <c r="AZ1" s="11" t="s">
        <v>7</v>
      </c>
      <c r="BA1" s="4"/>
      <c r="BB1" s="6" t="s">
        <v>11</v>
      </c>
      <c r="BC1" s="7" t="s">
        <v>1</v>
      </c>
      <c r="BD1" s="8"/>
      <c r="BE1" s="7" t="s">
        <v>2</v>
      </c>
      <c r="BF1" s="8"/>
      <c r="BG1" s="7" t="s">
        <v>3</v>
      </c>
      <c r="BH1" s="8"/>
      <c r="BI1" s="7" t="s">
        <v>4</v>
      </c>
      <c r="BJ1" s="8"/>
      <c r="BK1" s="7" t="s">
        <v>6</v>
      </c>
      <c r="BL1" s="8"/>
      <c r="BM1" s="11" t="s">
        <v>7</v>
      </c>
      <c r="BN1" s="4"/>
      <c r="BO1" s="12" t="s">
        <v>12</v>
      </c>
      <c r="BP1" s="7" t="s">
        <v>1</v>
      </c>
      <c r="BQ1" s="8"/>
      <c r="BR1" s="7" t="s">
        <v>2</v>
      </c>
      <c r="BS1" s="8"/>
      <c r="BT1" s="7" t="s">
        <v>3</v>
      </c>
      <c r="BU1" s="8"/>
      <c r="BV1" s="7" t="s">
        <v>4</v>
      </c>
      <c r="BW1" s="8"/>
      <c r="BX1" s="7" t="s">
        <v>6</v>
      </c>
      <c r="BY1" s="8"/>
      <c r="BZ1" s="11" t="s">
        <v>7</v>
      </c>
      <c r="CB1" s="12" t="s">
        <v>13</v>
      </c>
      <c r="CC1" s="7" t="s">
        <v>1</v>
      </c>
      <c r="CD1" s="8"/>
      <c r="CE1" s="7" t="s">
        <v>2</v>
      </c>
      <c r="CF1" s="8"/>
      <c r="CG1" s="7" t="s">
        <v>3</v>
      </c>
      <c r="CH1" s="8"/>
      <c r="CI1" s="7" t="s">
        <v>4</v>
      </c>
      <c r="CJ1" s="8"/>
      <c r="CK1" s="9" t="s">
        <v>5</v>
      </c>
      <c r="CL1" s="9"/>
      <c r="CM1" s="11" t="s">
        <v>7</v>
      </c>
      <c r="CN1" s="8"/>
      <c r="CO1" s="6" t="s">
        <v>42</v>
      </c>
      <c r="CP1" s="7" t="s">
        <v>1</v>
      </c>
      <c r="CQ1" s="8"/>
      <c r="CR1" s="7" t="s">
        <v>2</v>
      </c>
      <c r="CS1" s="8"/>
      <c r="CT1" s="7" t="s">
        <v>3</v>
      </c>
      <c r="CU1" s="8"/>
      <c r="CV1" s="7" t="s">
        <v>4</v>
      </c>
      <c r="CW1" s="8"/>
      <c r="CX1" s="7" t="s">
        <v>6</v>
      </c>
      <c r="CY1" s="8"/>
      <c r="CZ1" s="11" t="s">
        <v>7</v>
      </c>
      <c r="DA1" s="9"/>
      <c r="DB1" s="6" t="s">
        <v>46</v>
      </c>
      <c r="DC1" s="7" t="s">
        <v>1</v>
      </c>
      <c r="DD1" s="8"/>
      <c r="DE1" s="7" t="s">
        <v>2</v>
      </c>
      <c r="DF1" s="8"/>
      <c r="DG1" s="7" t="s">
        <v>3</v>
      </c>
      <c r="DH1" s="8"/>
      <c r="DI1" s="7" t="s">
        <v>4</v>
      </c>
      <c r="DJ1" s="8"/>
      <c r="DK1" s="7" t="s">
        <v>6</v>
      </c>
      <c r="DL1" s="8"/>
      <c r="DM1" s="11" t="s">
        <v>7</v>
      </c>
      <c r="DN1" s="8"/>
      <c r="DO1" s="6" t="s">
        <v>45</v>
      </c>
      <c r="DP1" s="7" t="s">
        <v>1</v>
      </c>
      <c r="DQ1" s="8"/>
      <c r="DR1" s="7" t="s">
        <v>2</v>
      </c>
      <c r="DS1" s="8"/>
      <c r="DT1" s="7" t="s">
        <v>3</v>
      </c>
      <c r="DU1" s="8"/>
      <c r="DV1" s="7" t="s">
        <v>4</v>
      </c>
      <c r="DW1" s="8"/>
      <c r="DX1" s="7" t="s">
        <v>6</v>
      </c>
      <c r="DY1" s="8"/>
      <c r="DZ1" s="11" t="s">
        <v>7</v>
      </c>
      <c r="EA1" s="8"/>
      <c r="EB1" s="6" t="s">
        <v>44</v>
      </c>
      <c r="EC1" s="7" t="s">
        <v>1</v>
      </c>
      <c r="ED1" s="8"/>
      <c r="EE1" s="7" t="s">
        <v>2</v>
      </c>
      <c r="EF1" s="8"/>
      <c r="EG1" s="7" t="s">
        <v>3</v>
      </c>
      <c r="EH1" s="8"/>
      <c r="EI1" s="7" t="s">
        <v>4</v>
      </c>
      <c r="EJ1" s="8"/>
      <c r="EK1" s="7" t="s">
        <v>6</v>
      </c>
      <c r="EL1" s="8"/>
      <c r="EM1" s="11" t="s">
        <v>7</v>
      </c>
      <c r="EN1" s="8"/>
      <c r="EO1" s="6" t="s">
        <v>43</v>
      </c>
      <c r="EP1" s="7" t="s">
        <v>1</v>
      </c>
      <c r="EQ1" s="8"/>
      <c r="ER1" s="7" t="s">
        <v>2</v>
      </c>
      <c r="ES1" s="8"/>
      <c r="ET1" s="7" t="s">
        <v>3</v>
      </c>
      <c r="EU1" s="8"/>
      <c r="EV1" s="7" t="s">
        <v>4</v>
      </c>
      <c r="EW1" s="8"/>
      <c r="EX1" s="7" t="s">
        <v>6</v>
      </c>
      <c r="EY1" s="8"/>
      <c r="EZ1" s="11" t="s">
        <v>7</v>
      </c>
      <c r="FA1" s="116"/>
      <c r="FB1" s="22"/>
      <c r="FC1" s="116"/>
      <c r="FD1" s="4"/>
    </row>
    <row r="2" spans="1:160" x14ac:dyDescent="0.3">
      <c r="A2" s="114"/>
      <c r="B2" s="15"/>
      <c r="C2" s="16" t="s">
        <v>16</v>
      </c>
      <c r="D2" s="17" t="s">
        <v>17</v>
      </c>
      <c r="E2" s="16" t="s">
        <v>16</v>
      </c>
      <c r="F2" s="17" t="s">
        <v>17</v>
      </c>
      <c r="G2" s="16" t="s">
        <v>16</v>
      </c>
      <c r="H2" s="17" t="s">
        <v>17</v>
      </c>
      <c r="I2" s="16" t="s">
        <v>16</v>
      </c>
      <c r="J2" s="17" t="s">
        <v>17</v>
      </c>
      <c r="K2" s="16" t="s">
        <v>16</v>
      </c>
      <c r="L2" s="17" t="s">
        <v>17</v>
      </c>
      <c r="M2" s="19">
        <v>500</v>
      </c>
      <c r="N2" s="10"/>
      <c r="O2" s="15"/>
      <c r="P2" s="16" t="s">
        <v>16</v>
      </c>
      <c r="Q2" s="17" t="s">
        <v>17</v>
      </c>
      <c r="R2" s="16" t="s">
        <v>16</v>
      </c>
      <c r="S2" s="17" t="s">
        <v>17</v>
      </c>
      <c r="T2" s="16" t="s">
        <v>16</v>
      </c>
      <c r="U2" s="17" t="s">
        <v>17</v>
      </c>
      <c r="V2" s="16" t="s">
        <v>16</v>
      </c>
      <c r="W2" s="17" t="s">
        <v>17</v>
      </c>
      <c r="X2" s="16" t="s">
        <v>16</v>
      </c>
      <c r="Y2" s="17" t="s">
        <v>17</v>
      </c>
      <c r="Z2" s="20">
        <f>M33</f>
        <v>508.64359999999999</v>
      </c>
      <c r="AA2" s="10"/>
      <c r="AB2" s="15"/>
      <c r="AC2" s="16" t="s">
        <v>16</v>
      </c>
      <c r="AD2" s="17" t="s">
        <v>17</v>
      </c>
      <c r="AE2" s="16" t="s">
        <v>16</v>
      </c>
      <c r="AF2" s="17" t="s">
        <v>17</v>
      </c>
      <c r="AG2" s="16" t="s">
        <v>16</v>
      </c>
      <c r="AH2" s="17" t="s">
        <v>17</v>
      </c>
      <c r="AI2" s="16" t="s">
        <v>16</v>
      </c>
      <c r="AJ2" s="17" t="s">
        <v>17</v>
      </c>
      <c r="AK2" s="16" t="s">
        <v>16</v>
      </c>
      <c r="AL2" s="17" t="s">
        <v>17</v>
      </c>
      <c r="AM2" s="20">
        <f>Z33</f>
        <v>506.67819999999995</v>
      </c>
      <c r="AN2" s="10"/>
      <c r="AO2" s="15"/>
      <c r="AP2" s="16" t="s">
        <v>16</v>
      </c>
      <c r="AQ2" s="17" t="s">
        <v>17</v>
      </c>
      <c r="AR2" s="16" t="s">
        <v>16</v>
      </c>
      <c r="AS2" s="17" t="s">
        <v>17</v>
      </c>
      <c r="AT2" s="16" t="s">
        <v>16</v>
      </c>
      <c r="AU2" s="17" t="s">
        <v>17</v>
      </c>
      <c r="AV2" s="16" t="s">
        <v>16</v>
      </c>
      <c r="AW2" s="17" t="s">
        <v>17</v>
      </c>
      <c r="AX2" s="16" t="s">
        <v>16</v>
      </c>
      <c r="AY2" s="17" t="s">
        <v>17</v>
      </c>
      <c r="AZ2" s="19">
        <f>AM33</f>
        <v>570.20839999999987</v>
      </c>
      <c r="BA2" s="10"/>
      <c r="BB2" s="15"/>
      <c r="BC2" s="16" t="s">
        <v>16</v>
      </c>
      <c r="BD2" s="17" t="s">
        <v>17</v>
      </c>
      <c r="BE2" s="16" t="s">
        <v>16</v>
      </c>
      <c r="BF2" s="17" t="s">
        <v>17</v>
      </c>
      <c r="BG2" s="16" t="s">
        <v>16</v>
      </c>
      <c r="BH2" s="17" t="s">
        <v>17</v>
      </c>
      <c r="BI2" s="16" t="s">
        <v>16</v>
      </c>
      <c r="BJ2" s="17" t="s">
        <v>17</v>
      </c>
      <c r="BK2" s="16" t="s">
        <v>16</v>
      </c>
      <c r="BL2" s="17" t="s">
        <v>17</v>
      </c>
      <c r="BM2" s="20">
        <f>AZ33</f>
        <v>551.36209999999994</v>
      </c>
      <c r="BN2" s="10"/>
      <c r="BO2" s="15"/>
      <c r="BP2" s="16" t="s">
        <v>16</v>
      </c>
      <c r="BQ2" s="17" t="s">
        <v>17</v>
      </c>
      <c r="BR2" s="16" t="s">
        <v>16</v>
      </c>
      <c r="BS2" s="17" t="s">
        <v>17</v>
      </c>
      <c r="BT2" s="16" t="s">
        <v>16</v>
      </c>
      <c r="BU2" s="17" t="s">
        <v>17</v>
      </c>
      <c r="BV2" s="16" t="s">
        <v>16</v>
      </c>
      <c r="BW2" s="17" t="s">
        <v>17</v>
      </c>
      <c r="BX2" s="16" t="s">
        <v>16</v>
      </c>
      <c r="BY2" s="17" t="s">
        <v>17</v>
      </c>
      <c r="BZ2" s="20">
        <f>BM33</f>
        <v>560.39970000000005</v>
      </c>
      <c r="CA2" s="4"/>
      <c r="CB2" s="15"/>
      <c r="CC2" s="16" t="s">
        <v>16</v>
      </c>
      <c r="CD2" s="17" t="s">
        <v>17</v>
      </c>
      <c r="CE2" s="16" t="s">
        <v>16</v>
      </c>
      <c r="CF2" s="17" t="s">
        <v>17</v>
      </c>
      <c r="CG2" s="16" t="s">
        <v>16</v>
      </c>
      <c r="CH2" s="17" t="s">
        <v>17</v>
      </c>
      <c r="CI2" s="16" t="s">
        <v>16</v>
      </c>
      <c r="CJ2" s="17" t="s">
        <v>17</v>
      </c>
      <c r="CK2" s="16" t="s">
        <v>16</v>
      </c>
      <c r="CL2" s="17" t="s">
        <v>17</v>
      </c>
      <c r="CM2" s="20">
        <f>BZ33</f>
        <v>585.33529999999996</v>
      </c>
      <c r="CN2" s="18"/>
      <c r="CO2" s="15"/>
      <c r="CP2" s="16" t="s">
        <v>16</v>
      </c>
      <c r="CQ2" s="17" t="s">
        <v>17</v>
      </c>
      <c r="CR2" s="16" t="s">
        <v>16</v>
      </c>
      <c r="CS2" s="17" t="s">
        <v>17</v>
      </c>
      <c r="CT2" s="16" t="s">
        <v>16</v>
      </c>
      <c r="CU2" s="17" t="s">
        <v>17</v>
      </c>
      <c r="CV2" s="16" t="s">
        <v>16</v>
      </c>
      <c r="CW2" s="17" t="s">
        <v>17</v>
      </c>
      <c r="CX2" s="16" t="s">
        <v>16</v>
      </c>
      <c r="CY2" s="17" t="s">
        <v>17</v>
      </c>
      <c r="CZ2" s="20">
        <f>CM33</f>
        <v>600.45200000000023</v>
      </c>
      <c r="DA2" s="4"/>
      <c r="DB2" s="15"/>
      <c r="DC2" s="16" t="s">
        <v>16</v>
      </c>
      <c r="DD2" s="17" t="s">
        <v>17</v>
      </c>
      <c r="DE2" s="16" t="s">
        <v>16</v>
      </c>
      <c r="DF2" s="17" t="s">
        <v>17</v>
      </c>
      <c r="DG2" s="16" t="s">
        <v>16</v>
      </c>
      <c r="DH2" s="17" t="s">
        <v>17</v>
      </c>
      <c r="DI2" s="16" t="s">
        <v>16</v>
      </c>
      <c r="DJ2" s="17" t="s">
        <v>17</v>
      </c>
      <c r="DK2" s="16" t="s">
        <v>16</v>
      </c>
      <c r="DL2" s="17" t="s">
        <v>17</v>
      </c>
      <c r="DM2" s="20">
        <f>CZ33</f>
        <v>605.75420000000031</v>
      </c>
      <c r="DN2" s="21"/>
      <c r="DO2" s="15"/>
      <c r="DP2" s="16" t="s">
        <v>16</v>
      </c>
      <c r="DQ2" s="17" t="s">
        <v>17</v>
      </c>
      <c r="DR2" s="16" t="s">
        <v>16</v>
      </c>
      <c r="DS2" s="17" t="s">
        <v>17</v>
      </c>
      <c r="DT2" s="16" t="s">
        <v>16</v>
      </c>
      <c r="DU2" s="17" t="s">
        <v>17</v>
      </c>
      <c r="DV2" s="16" t="s">
        <v>16</v>
      </c>
      <c r="DW2" s="17" t="s">
        <v>17</v>
      </c>
      <c r="DX2" s="16" t="s">
        <v>16</v>
      </c>
      <c r="DY2" s="17" t="s">
        <v>17</v>
      </c>
      <c r="DZ2" s="20">
        <f>DM33</f>
        <v>606.97450000000038</v>
      </c>
      <c r="EA2" s="18"/>
      <c r="EB2" s="15"/>
      <c r="EC2" s="16" t="s">
        <v>16</v>
      </c>
      <c r="ED2" s="17" t="s">
        <v>17</v>
      </c>
      <c r="EE2" s="16" t="s">
        <v>16</v>
      </c>
      <c r="EF2" s="17" t="s">
        <v>17</v>
      </c>
      <c r="EG2" s="16" t="s">
        <v>16</v>
      </c>
      <c r="EH2" s="17" t="s">
        <v>17</v>
      </c>
      <c r="EI2" s="16" t="s">
        <v>16</v>
      </c>
      <c r="EJ2" s="17" t="s">
        <v>17</v>
      </c>
      <c r="EK2" s="16" t="s">
        <v>16</v>
      </c>
      <c r="EL2" s="17" t="s">
        <v>17</v>
      </c>
      <c r="EM2" s="20">
        <f>DZ33</f>
        <v>604.94350000000009</v>
      </c>
      <c r="EN2" s="18"/>
      <c r="EO2" s="15"/>
      <c r="EP2" s="16" t="s">
        <v>16</v>
      </c>
      <c r="EQ2" s="17" t="s">
        <v>17</v>
      </c>
      <c r="ER2" s="16" t="s">
        <v>16</v>
      </c>
      <c r="ES2" s="17" t="s">
        <v>17</v>
      </c>
      <c r="ET2" s="16" t="s">
        <v>16</v>
      </c>
      <c r="EU2" s="17" t="s">
        <v>17</v>
      </c>
      <c r="EV2" s="16" t="s">
        <v>16</v>
      </c>
      <c r="EW2" s="17" t="s">
        <v>17</v>
      </c>
      <c r="EX2" s="16" t="s">
        <v>16</v>
      </c>
      <c r="EY2" s="17" t="s">
        <v>17</v>
      </c>
      <c r="EZ2" s="20">
        <f>EM33</f>
        <v>603.96910000000014</v>
      </c>
    </row>
    <row r="3" spans="1:160" x14ac:dyDescent="0.3">
      <c r="A3" s="114"/>
      <c r="B3" s="22">
        <v>1</v>
      </c>
      <c r="C3" s="23"/>
      <c r="D3" s="24"/>
      <c r="E3" s="23"/>
      <c r="F3" s="24"/>
      <c r="G3" s="23"/>
      <c r="H3" s="24"/>
      <c r="I3" s="23"/>
      <c r="J3" s="24"/>
      <c r="K3" s="25">
        <f t="shared" ref="K3:K33" si="0">SUM(C3,E3,G3,I3)</f>
        <v>0</v>
      </c>
      <c r="L3" s="26">
        <f t="shared" ref="L3:L33" si="1">SUM(D3+F3+H3+J3)</f>
        <v>0</v>
      </c>
      <c r="M3" s="20">
        <f>M2+L3</f>
        <v>500</v>
      </c>
      <c r="N3" s="10"/>
      <c r="O3" s="22">
        <v>1</v>
      </c>
      <c r="P3" s="23"/>
      <c r="Q3" s="24"/>
      <c r="R3" s="23"/>
      <c r="S3" s="24"/>
      <c r="T3" s="23"/>
      <c r="U3" s="24"/>
      <c r="V3" s="23"/>
      <c r="W3" s="24"/>
      <c r="X3" s="25">
        <f>SUM(P3,R3,T3,V3)</f>
        <v>0</v>
      </c>
      <c r="Y3" s="26">
        <f>SUM(Q3+S3+U3+W3)</f>
        <v>0</v>
      </c>
      <c r="Z3" s="20">
        <f>Z2+Y3</f>
        <v>508.64359999999999</v>
      </c>
      <c r="AA3" s="10"/>
      <c r="AB3" s="22">
        <v>1</v>
      </c>
      <c r="AC3" s="27"/>
      <c r="AD3" s="28"/>
      <c r="AE3" s="27"/>
      <c r="AF3" s="28"/>
      <c r="AG3" s="27"/>
      <c r="AH3" s="28"/>
      <c r="AI3" s="27"/>
      <c r="AJ3" s="28"/>
      <c r="AK3" s="25">
        <f>SUM(AC3,AE3,AG3,AI3)</f>
        <v>0</v>
      </c>
      <c r="AL3" s="26">
        <f>SUM(AD3+AF3+AH3+AJ3)</f>
        <v>0</v>
      </c>
      <c r="AM3" s="20">
        <f>AM2+AL3</f>
        <v>506.67819999999995</v>
      </c>
      <c r="AN3" s="10"/>
      <c r="AO3" s="22">
        <v>1</v>
      </c>
      <c r="AP3" s="29" t="s">
        <v>18</v>
      </c>
      <c r="AQ3" s="30"/>
      <c r="AR3" s="29" t="s">
        <v>19</v>
      </c>
      <c r="AS3" s="30"/>
      <c r="AT3" s="29">
        <v>37</v>
      </c>
      <c r="AU3" s="30">
        <v>0.2545</v>
      </c>
      <c r="AV3" s="29">
        <v>5</v>
      </c>
      <c r="AW3" s="30">
        <v>2.5000000000000022E-3</v>
      </c>
      <c r="AX3" s="25">
        <f t="shared" ref="AX3:AX33" si="2">SUM(AP3,AR3,AT3,AV3)</f>
        <v>42</v>
      </c>
      <c r="AY3" s="30">
        <f>SUM(AQ3+AS3+AU3+AW3)</f>
        <v>0.25700000000000001</v>
      </c>
      <c r="AZ3" s="20">
        <f>AZ2+AY3</f>
        <v>570.46539999999982</v>
      </c>
      <c r="BA3" s="18"/>
      <c r="BB3" s="31">
        <v>1</v>
      </c>
      <c r="BC3" s="32">
        <v>325</v>
      </c>
      <c r="BD3" s="33">
        <v>2.2025000000000001</v>
      </c>
      <c r="BE3" s="32">
        <v>-195</v>
      </c>
      <c r="BF3" s="33">
        <v>-1.746</v>
      </c>
      <c r="BG3" s="32">
        <v>-300</v>
      </c>
      <c r="BH3" s="33">
        <v>-2.6100000000000003</v>
      </c>
      <c r="BI3" s="32" t="s">
        <v>18</v>
      </c>
      <c r="BJ3" s="30"/>
      <c r="BK3" s="25">
        <f>SUM(BC3,BE3,BG3,BI3)</f>
        <v>-170</v>
      </c>
      <c r="BL3" s="26">
        <f>SUM(BD3+BF3+BH3+BJ3)</f>
        <v>-2.1535000000000002</v>
      </c>
      <c r="BM3" s="20">
        <f>BM2+BL3</f>
        <v>549.20859999999993</v>
      </c>
      <c r="BN3" s="18"/>
      <c r="BO3" s="15">
        <v>1</v>
      </c>
      <c r="BP3" s="29">
        <v>361</v>
      </c>
      <c r="BQ3" s="30">
        <v>2.4508999999999999</v>
      </c>
      <c r="BR3" s="29">
        <v>1</v>
      </c>
      <c r="BS3" s="30">
        <v>-2.1199999999999997E-2</v>
      </c>
      <c r="BT3" s="29">
        <v>367</v>
      </c>
      <c r="BU3" s="30">
        <v>3.0595000000000003</v>
      </c>
      <c r="BV3" s="29" t="s">
        <v>18</v>
      </c>
      <c r="BW3" s="30"/>
      <c r="BX3" s="34">
        <f t="shared" ref="BX3:BX33" si="3">SUM(BP3,BR3,BT3,BV3)</f>
        <v>729</v>
      </c>
      <c r="BY3" s="35">
        <f t="shared" ref="BY3:BY33" si="4">SUM(BQ3+BS3+BU3+BW3)</f>
        <v>5.4892000000000003</v>
      </c>
      <c r="BZ3" s="20">
        <f>BZ2+BY3</f>
        <v>565.88890000000004</v>
      </c>
      <c r="CA3" s="36"/>
      <c r="CB3" s="15">
        <v>1</v>
      </c>
      <c r="CC3" s="29" t="s">
        <v>18</v>
      </c>
      <c r="CD3" s="30"/>
      <c r="CE3" s="29">
        <v>106</v>
      </c>
      <c r="CF3" s="30">
        <v>0.90280000000000005</v>
      </c>
      <c r="CG3" s="29">
        <v>316</v>
      </c>
      <c r="CH3" s="30">
        <v>2.6260000000000003</v>
      </c>
      <c r="CI3" s="29" t="s">
        <v>18</v>
      </c>
      <c r="CJ3" s="30"/>
      <c r="CK3" s="34">
        <f t="shared" ref="CK3:CK33" si="5">SUM(CC3,CE3,CG3,CI3)</f>
        <v>422</v>
      </c>
      <c r="CL3" s="35">
        <f t="shared" ref="CL3:CL33" si="6">SUM(CD3+CF3+CH3+CJ3)</f>
        <v>3.5288000000000004</v>
      </c>
      <c r="CM3" s="20">
        <f>CM2+CL3</f>
        <v>588.86410000000001</v>
      </c>
      <c r="CN3" s="18"/>
      <c r="CO3" s="15">
        <v>1</v>
      </c>
      <c r="CP3" s="27"/>
      <c r="CQ3" s="28"/>
      <c r="CR3" s="27"/>
      <c r="CS3" s="28"/>
      <c r="CT3" s="27"/>
      <c r="CU3" s="28"/>
      <c r="CV3" s="27"/>
      <c r="CW3" s="28"/>
      <c r="CX3" s="37">
        <f t="shared" ref="CX3:CX33" si="7">SUM(CP3,CR3,CT3,CV3)</f>
        <v>0</v>
      </c>
      <c r="CY3" s="38">
        <f t="shared" ref="CY3:CY33" si="8">SUM(CQ3+CS3+CU3+CW3)</f>
        <v>0</v>
      </c>
      <c r="CZ3" s="20">
        <f>CZ2+CY3</f>
        <v>600.45200000000023</v>
      </c>
      <c r="DA3" s="39"/>
      <c r="DB3" s="15">
        <v>1</v>
      </c>
      <c r="DC3" s="29">
        <v>7</v>
      </c>
      <c r="DD3" s="30">
        <v>4.7999999999999987E-3</v>
      </c>
      <c r="DE3" s="29">
        <v>-158</v>
      </c>
      <c r="DF3" s="30">
        <v>-1.4204000000000001</v>
      </c>
      <c r="DG3" s="29">
        <v>-300</v>
      </c>
      <c r="DH3" s="30">
        <v>-2.54</v>
      </c>
      <c r="DI3" s="29">
        <v>5</v>
      </c>
      <c r="DJ3" s="30">
        <v>2.5000000000000022E-3</v>
      </c>
      <c r="DK3" s="40">
        <f>SUM(DC3,DE3,DG3,DI3)</f>
        <v>-446</v>
      </c>
      <c r="DL3" s="35">
        <f>SUM(DD3+DF3+DH3+DJ3)</f>
        <v>-3.9531000000000005</v>
      </c>
      <c r="DM3" s="20">
        <f>DM2+DL3</f>
        <v>601.80110000000036</v>
      </c>
      <c r="DN3" s="21"/>
      <c r="DO3" s="15">
        <v>1</v>
      </c>
      <c r="DP3" s="29" t="s">
        <v>18</v>
      </c>
      <c r="DQ3" s="30"/>
      <c r="DR3" s="29" t="s">
        <v>18</v>
      </c>
      <c r="DS3" s="30"/>
      <c r="DT3" s="29" t="s">
        <v>18</v>
      </c>
      <c r="DU3" s="30"/>
      <c r="DV3" s="29">
        <v>-67</v>
      </c>
      <c r="DW3" s="30">
        <v>-0.60950000000000004</v>
      </c>
      <c r="DX3" s="40">
        <f>SUM(DP3,DR3,DT3,DV3)</f>
        <v>-67</v>
      </c>
      <c r="DY3" s="35">
        <f>SUM(DQ3+DS3+DU3+DW3)</f>
        <v>-0.60950000000000004</v>
      </c>
      <c r="DZ3" s="20">
        <f>DZ2+DY3</f>
        <v>606.36500000000035</v>
      </c>
      <c r="EA3" s="18"/>
      <c r="EB3" s="15">
        <v>1</v>
      </c>
      <c r="EC3" s="27"/>
      <c r="ED3" s="28"/>
      <c r="EE3" s="27"/>
      <c r="EF3" s="28"/>
      <c r="EG3" s="27"/>
      <c r="EH3" s="28"/>
      <c r="EI3" s="27"/>
      <c r="EJ3" s="28"/>
      <c r="EK3" s="34">
        <f>SUM(EC3,EE3,EG3,EI3)</f>
        <v>0</v>
      </c>
      <c r="EL3" s="35">
        <f>SUM(ED3+EF3+EH3+EJ3)</f>
        <v>0</v>
      </c>
      <c r="EM3" s="20">
        <f>EM2+EL3</f>
        <v>604.94350000000009</v>
      </c>
      <c r="EN3" s="18"/>
      <c r="EO3" s="15">
        <v>1</v>
      </c>
      <c r="EP3" s="29"/>
      <c r="EQ3" s="30"/>
      <c r="ER3" s="29"/>
      <c r="ES3" s="30"/>
      <c r="ET3" s="29"/>
      <c r="EU3" s="30"/>
      <c r="EV3" s="29"/>
      <c r="EW3" s="30"/>
      <c r="EX3" s="34">
        <f>SUM(EP3,ER3,ET3,EV3)</f>
        <v>0</v>
      </c>
      <c r="EY3" s="35">
        <f>SUM(EQ3+ES3+EU3+EW3)</f>
        <v>0</v>
      </c>
      <c r="EZ3" s="20">
        <f>EZ2+EY3</f>
        <v>603.96910000000014</v>
      </c>
    </row>
    <row r="4" spans="1:160" x14ac:dyDescent="0.3">
      <c r="A4" s="114"/>
      <c r="B4" s="15">
        <v>2</v>
      </c>
      <c r="C4" s="29" t="s">
        <v>19</v>
      </c>
      <c r="D4" s="30"/>
      <c r="E4" s="29">
        <v>7</v>
      </c>
      <c r="F4" s="30"/>
      <c r="G4" s="29">
        <v>-81</v>
      </c>
      <c r="H4" s="30">
        <v>-0.74849999999999994</v>
      </c>
      <c r="I4" s="29">
        <v>263</v>
      </c>
      <c r="J4" s="30">
        <v>2.1955</v>
      </c>
      <c r="K4" s="25">
        <f t="shared" si="0"/>
        <v>189</v>
      </c>
      <c r="L4" s="30">
        <f t="shared" si="1"/>
        <v>1.4470000000000001</v>
      </c>
      <c r="M4" s="20">
        <f t="shared" ref="M4:M33" si="9">M3+L4</f>
        <v>501.447</v>
      </c>
      <c r="N4" s="10"/>
      <c r="O4" s="15">
        <v>2</v>
      </c>
      <c r="P4" s="23"/>
      <c r="Q4" s="24"/>
      <c r="R4" s="23"/>
      <c r="S4" s="24"/>
      <c r="T4" s="23"/>
      <c r="U4" s="24"/>
      <c r="V4" s="23"/>
      <c r="W4" s="24"/>
      <c r="X4" s="25">
        <f t="shared" ref="X4:X33" si="10">SUM(P4,R4,T4,V4)</f>
        <v>0</v>
      </c>
      <c r="Y4" s="26">
        <f t="shared" ref="Y4:Y6" si="11">SUM(Q4+S4+U4+W4)</f>
        <v>0</v>
      </c>
      <c r="Z4" s="20">
        <f t="shared" ref="Z4:Z33" si="12">Z3+Y4</f>
        <v>508.64359999999999</v>
      </c>
      <c r="AA4" s="10"/>
      <c r="AB4" s="15">
        <v>2</v>
      </c>
      <c r="AC4" s="29">
        <v>-300</v>
      </c>
      <c r="AD4" s="30">
        <v>-2.11</v>
      </c>
      <c r="AE4" s="29" t="s">
        <v>18</v>
      </c>
      <c r="AF4" s="30"/>
      <c r="AG4" s="29">
        <v>-300</v>
      </c>
      <c r="AH4" s="30">
        <v>-2.6100000000000003</v>
      </c>
      <c r="AI4" s="29">
        <v>-171</v>
      </c>
      <c r="AJ4" s="30">
        <v>-1.4935</v>
      </c>
      <c r="AK4" s="25">
        <f t="shared" ref="AK4:AK33" si="13">SUM(AC4,AE4,AG4,AI4)</f>
        <v>-771</v>
      </c>
      <c r="AL4" s="26">
        <f t="shared" ref="AL4:AL7" si="14">SUM(AD4+AF4+AH4+AJ4)</f>
        <v>-6.2135000000000007</v>
      </c>
      <c r="AM4" s="20">
        <f t="shared" ref="AM4:AM33" si="15">AM3+AL4</f>
        <v>500.46469999999994</v>
      </c>
      <c r="AN4" s="10"/>
      <c r="AO4" s="15">
        <v>2</v>
      </c>
      <c r="AP4" s="29" t="s">
        <v>18</v>
      </c>
      <c r="AQ4" s="30"/>
      <c r="AR4" s="29" t="s">
        <v>19</v>
      </c>
      <c r="AS4" s="30"/>
      <c r="AT4" s="29">
        <v>-300</v>
      </c>
      <c r="AU4" s="30">
        <v>-2.6100000000000003</v>
      </c>
      <c r="AV4" s="29">
        <v>1</v>
      </c>
      <c r="AW4" s="30">
        <v>-3.15E-2</v>
      </c>
      <c r="AX4" s="25">
        <f t="shared" si="2"/>
        <v>-299</v>
      </c>
      <c r="AY4" s="30">
        <f t="shared" ref="AY4:AY7" si="16">SUM(AQ4+AS4+AU4+AW4)</f>
        <v>-2.6415000000000002</v>
      </c>
      <c r="AZ4" s="20">
        <f t="shared" ref="AZ4:AZ33" si="17">AZ3+AY4</f>
        <v>567.82389999999987</v>
      </c>
      <c r="BA4" s="18"/>
      <c r="BB4" s="15">
        <v>2</v>
      </c>
      <c r="BC4" s="27"/>
      <c r="BD4" s="28"/>
      <c r="BE4" s="27"/>
      <c r="BF4" s="28"/>
      <c r="BG4" s="27"/>
      <c r="BH4" s="28"/>
      <c r="BI4" s="27"/>
      <c r="BJ4" s="28"/>
      <c r="BK4" s="25">
        <f t="shared" ref="BK4:BK14" si="18">SUM(BC4,BE4,BG4,BI4)</f>
        <v>0</v>
      </c>
      <c r="BL4" s="26">
        <f t="shared" ref="BL4:BL33" si="19">SUM(BD4+BF4+BH4+BJ4)</f>
        <v>0</v>
      </c>
      <c r="BM4" s="20">
        <f t="shared" ref="BM4:BM33" si="20">BM3+BL4</f>
        <v>549.20859999999993</v>
      </c>
      <c r="BN4" s="18"/>
      <c r="BO4" s="15">
        <v>2</v>
      </c>
      <c r="BP4" s="29">
        <v>-233</v>
      </c>
      <c r="BQ4" s="30">
        <v>-1.6476999999999999</v>
      </c>
      <c r="BR4" s="29">
        <v>16</v>
      </c>
      <c r="BS4" s="30">
        <v>0.11080000000000001</v>
      </c>
      <c r="BT4" s="29" t="s">
        <v>18</v>
      </c>
      <c r="BU4" s="30"/>
      <c r="BV4" s="29">
        <v>5</v>
      </c>
      <c r="BW4" s="30">
        <v>2.5000000000000022E-3</v>
      </c>
      <c r="BX4" s="34">
        <f t="shared" si="3"/>
        <v>-212</v>
      </c>
      <c r="BY4" s="35">
        <f t="shared" si="4"/>
        <v>-1.5344</v>
      </c>
      <c r="BZ4" s="20">
        <f t="shared" ref="BZ4:BZ33" si="21">BZ3+BY4</f>
        <v>564.35450000000003</v>
      </c>
      <c r="CA4" s="36"/>
      <c r="CB4" s="15">
        <v>2</v>
      </c>
      <c r="CC4" s="29">
        <v>-295</v>
      </c>
      <c r="CD4" s="30">
        <v>-2.0754999999999999</v>
      </c>
      <c r="CE4" s="29">
        <v>-179</v>
      </c>
      <c r="CF4" s="30">
        <v>-1.6052000000000002</v>
      </c>
      <c r="CG4" s="29">
        <v>34</v>
      </c>
      <c r="CH4" s="30">
        <v>0.22900000000000004</v>
      </c>
      <c r="CI4" s="29" t="s">
        <v>18</v>
      </c>
      <c r="CJ4" s="30"/>
      <c r="CK4" s="34">
        <f t="shared" si="5"/>
        <v>-440</v>
      </c>
      <c r="CL4" s="35">
        <f t="shared" si="6"/>
        <v>-3.4516999999999998</v>
      </c>
      <c r="CM4" s="20">
        <f t="shared" ref="CM4:CM33" si="22">CM3+CL4</f>
        <v>585.41240000000005</v>
      </c>
      <c r="CN4" s="18"/>
      <c r="CO4" s="15">
        <v>2</v>
      </c>
      <c r="CP4" s="27"/>
      <c r="CQ4" s="28"/>
      <c r="CR4" s="27"/>
      <c r="CS4" s="28"/>
      <c r="CT4" s="27"/>
      <c r="CU4" s="28"/>
      <c r="CV4" s="27"/>
      <c r="CW4" s="28"/>
      <c r="CX4" s="37">
        <f t="shared" si="7"/>
        <v>0</v>
      </c>
      <c r="CY4" s="38">
        <f t="shared" si="8"/>
        <v>0</v>
      </c>
      <c r="CZ4" s="20">
        <f t="shared" ref="CZ4:CZ33" si="23">CZ3+CY4</f>
        <v>600.45200000000023</v>
      </c>
      <c r="DA4" s="39"/>
      <c r="DB4" s="15">
        <v>2</v>
      </c>
      <c r="DC4" s="29">
        <v>7</v>
      </c>
      <c r="DD4" s="30">
        <v>4.7999999999999987E-3</v>
      </c>
      <c r="DE4" s="29">
        <v>5</v>
      </c>
      <c r="DF4" s="30">
        <v>1.4000000000000005E-2</v>
      </c>
      <c r="DG4" s="29">
        <v>7</v>
      </c>
      <c r="DH4" s="30">
        <v>8.0999999999999961E-3</v>
      </c>
      <c r="DI4" s="29">
        <v>-141</v>
      </c>
      <c r="DJ4" s="30">
        <v>-1.2385000000000002</v>
      </c>
      <c r="DK4" s="40">
        <f t="shared" ref="DK4:DK33" si="24">SUM(DC4,DE4,DG4,DI4)</f>
        <v>-122</v>
      </c>
      <c r="DL4" s="35">
        <f t="shared" ref="DL4:DL33" si="25">SUM(DD4+DF4+DH4+DJ4)</f>
        <v>-1.2116000000000002</v>
      </c>
      <c r="DM4" s="20">
        <f t="shared" ref="DM4:DM33" si="26">DM3+DL4</f>
        <v>600.58950000000038</v>
      </c>
      <c r="DN4" s="21"/>
      <c r="DO4" s="15">
        <v>2</v>
      </c>
      <c r="DP4" s="29" t="s">
        <v>18</v>
      </c>
      <c r="DQ4" s="30"/>
      <c r="DR4" s="29" t="s">
        <v>19</v>
      </c>
      <c r="DS4" s="30"/>
      <c r="DT4" s="29" t="s">
        <v>19</v>
      </c>
      <c r="DU4" s="30"/>
      <c r="DV4" s="29" t="s">
        <v>18</v>
      </c>
      <c r="DW4" s="30"/>
      <c r="DX4" s="40">
        <f t="shared" ref="DX4:DX33" si="27">SUM(DP4,DR4,DT4,DV4)</f>
        <v>0</v>
      </c>
      <c r="DY4" s="35">
        <f t="shared" ref="DY4:DY33" si="28">SUM(DQ4+DS4+DU4+DW4)</f>
        <v>0</v>
      </c>
      <c r="DZ4" s="20">
        <f t="shared" ref="DZ4:DZ33" si="29">DZ3+DY4</f>
        <v>606.36500000000035</v>
      </c>
      <c r="EA4" s="18"/>
      <c r="EB4" s="15">
        <v>2</v>
      </c>
      <c r="EC4" s="29">
        <v>-212</v>
      </c>
      <c r="ED4" s="30">
        <v>-1.3968</v>
      </c>
      <c r="EE4" s="29">
        <v>-115</v>
      </c>
      <c r="EF4" s="30">
        <v>-1.042</v>
      </c>
      <c r="EG4" s="29" t="s">
        <v>18</v>
      </c>
      <c r="EH4" s="30"/>
      <c r="EI4" s="29">
        <v>-43</v>
      </c>
      <c r="EJ4" s="30">
        <v>-0.40550000000000003</v>
      </c>
      <c r="EK4" s="34">
        <f t="shared" ref="EK4:EK33" si="30">SUM(EC4,EE4,EG4,EI4)</f>
        <v>-370</v>
      </c>
      <c r="EL4" s="35">
        <f t="shared" ref="EL4:EL33" si="31">SUM(ED4+EF4+EH4+EJ4)</f>
        <v>-2.8443000000000001</v>
      </c>
      <c r="EM4" s="20">
        <f t="shared" ref="EM4:EM33" si="32">EM3+EL4</f>
        <v>602.09920000000011</v>
      </c>
      <c r="EN4" s="18"/>
      <c r="EO4" s="15">
        <v>2</v>
      </c>
      <c r="EP4" s="29"/>
      <c r="EQ4" s="30"/>
      <c r="ER4" s="29"/>
      <c r="ES4" s="30"/>
      <c r="ET4" s="29"/>
      <c r="EU4" s="30"/>
      <c r="EV4" s="29"/>
      <c r="EW4" s="30"/>
      <c r="EX4" s="34">
        <f t="shared" ref="EX4:EX33" si="33">SUM(EP4,ER4,ET4,EV4)</f>
        <v>0</v>
      </c>
      <c r="EY4" s="35">
        <f t="shared" ref="EY4:EY33" si="34">SUM(EQ4+ES4+EU4+EW4)</f>
        <v>0</v>
      </c>
      <c r="EZ4" s="20">
        <f t="shared" ref="EZ4:EZ33" si="35">EZ3+EY4</f>
        <v>603.96910000000014</v>
      </c>
    </row>
    <row r="5" spans="1:160" x14ac:dyDescent="0.3">
      <c r="A5" s="114"/>
      <c r="B5" s="15">
        <v>3</v>
      </c>
      <c r="C5" s="29" t="s">
        <v>19</v>
      </c>
      <c r="D5" s="30"/>
      <c r="E5" s="29" t="s">
        <v>18</v>
      </c>
      <c r="F5" s="30"/>
      <c r="G5" s="29" t="s">
        <v>19</v>
      </c>
      <c r="H5" s="30"/>
      <c r="I5" s="29">
        <v>42</v>
      </c>
      <c r="J5" s="30">
        <v>0.31700000000000006</v>
      </c>
      <c r="K5" s="25">
        <f t="shared" si="0"/>
        <v>42</v>
      </c>
      <c r="L5" s="30">
        <f t="shared" si="1"/>
        <v>0.31700000000000006</v>
      </c>
      <c r="M5" s="20">
        <f t="shared" si="9"/>
        <v>501.76400000000001</v>
      </c>
      <c r="N5" s="10"/>
      <c r="O5" s="15">
        <v>3</v>
      </c>
      <c r="P5" s="29">
        <v>407</v>
      </c>
      <c r="Q5" s="30">
        <v>2.7683</v>
      </c>
      <c r="R5" s="29">
        <v>5</v>
      </c>
      <c r="S5" s="30">
        <v>1.4000000000000005E-2</v>
      </c>
      <c r="T5" s="29">
        <v>100</v>
      </c>
      <c r="U5" s="30">
        <v>0.79</v>
      </c>
      <c r="V5" s="29">
        <v>5</v>
      </c>
      <c r="W5" s="30">
        <v>2.5000000000000022E-3</v>
      </c>
      <c r="X5" s="25">
        <f t="shared" si="10"/>
        <v>517</v>
      </c>
      <c r="Y5" s="26">
        <f t="shared" si="11"/>
        <v>3.5747999999999998</v>
      </c>
      <c r="Z5" s="20">
        <f t="shared" si="12"/>
        <v>512.21839999999997</v>
      </c>
      <c r="AA5" s="18"/>
      <c r="AB5" s="15">
        <v>3</v>
      </c>
      <c r="AC5" s="29">
        <v>7</v>
      </c>
      <c r="AD5" s="30">
        <v>8.2999999999999949E-3</v>
      </c>
      <c r="AE5" s="29">
        <v>339</v>
      </c>
      <c r="AF5" s="30">
        <v>2.9532000000000003</v>
      </c>
      <c r="AG5" s="29">
        <v>7</v>
      </c>
      <c r="AH5" s="30">
        <v>-4.9999999999999351E-4</v>
      </c>
      <c r="AI5" s="29">
        <v>5</v>
      </c>
      <c r="AJ5" s="30">
        <v>2.5000000000000022E-3</v>
      </c>
      <c r="AK5" s="25">
        <f t="shared" si="13"/>
        <v>358</v>
      </c>
      <c r="AL5" s="26">
        <f t="shared" si="14"/>
        <v>2.9635000000000002</v>
      </c>
      <c r="AM5" s="20">
        <f t="shared" si="15"/>
        <v>503.42819999999995</v>
      </c>
      <c r="AN5" s="18"/>
      <c r="AO5" s="15">
        <v>3</v>
      </c>
      <c r="AP5" s="29">
        <v>7</v>
      </c>
      <c r="AQ5" s="30">
        <v>8.2999999999999949E-3</v>
      </c>
      <c r="AR5" s="29" t="s">
        <v>19</v>
      </c>
      <c r="AS5" s="30"/>
      <c r="AT5" s="29">
        <v>69</v>
      </c>
      <c r="AU5" s="30">
        <v>0.52649999999999997</v>
      </c>
      <c r="AV5" s="29" t="s">
        <v>18</v>
      </c>
      <c r="AW5" s="30"/>
      <c r="AX5" s="25">
        <f t="shared" si="2"/>
        <v>76</v>
      </c>
      <c r="AY5" s="30">
        <f t="shared" si="16"/>
        <v>0.53479999999999994</v>
      </c>
      <c r="AZ5" s="20">
        <f t="shared" si="17"/>
        <v>568.35869999999989</v>
      </c>
      <c r="BA5" s="18"/>
      <c r="BB5" s="15">
        <v>3</v>
      </c>
      <c r="BC5" s="27"/>
      <c r="BD5" s="28"/>
      <c r="BE5" s="27"/>
      <c r="BF5" s="28"/>
      <c r="BG5" s="27"/>
      <c r="BH5" s="28"/>
      <c r="BI5" s="27"/>
      <c r="BJ5" s="28"/>
      <c r="BK5" s="25">
        <f t="shared" si="18"/>
        <v>0</v>
      </c>
      <c r="BL5" s="26">
        <f t="shared" si="19"/>
        <v>0</v>
      </c>
      <c r="BM5" s="20">
        <f t="shared" si="20"/>
        <v>549.20859999999993</v>
      </c>
      <c r="BN5" s="18"/>
      <c r="BO5" s="15">
        <v>3</v>
      </c>
      <c r="BP5" s="29" t="s">
        <v>18</v>
      </c>
      <c r="BQ5" s="30"/>
      <c r="BR5" s="29">
        <v>125</v>
      </c>
      <c r="BS5" s="30">
        <v>1.6244000000000001</v>
      </c>
      <c r="BT5" s="29">
        <v>14</v>
      </c>
      <c r="BU5" s="30">
        <v>5.9000000000000011E-2</v>
      </c>
      <c r="BV5" s="29">
        <v>105</v>
      </c>
      <c r="BW5" s="30">
        <v>0.85250000000000004</v>
      </c>
      <c r="BX5" s="34">
        <f t="shared" si="3"/>
        <v>244</v>
      </c>
      <c r="BY5" s="35">
        <f t="shared" si="4"/>
        <v>2.5358999999999998</v>
      </c>
      <c r="BZ5" s="20">
        <f t="shared" si="21"/>
        <v>566.8904</v>
      </c>
      <c r="CA5" s="36"/>
      <c r="CB5" s="15">
        <v>3</v>
      </c>
      <c r="CC5" s="29" t="s">
        <v>19</v>
      </c>
      <c r="CD5" s="30"/>
      <c r="CE5" s="29">
        <v>-29</v>
      </c>
      <c r="CF5" s="30">
        <v>-0.28520000000000001</v>
      </c>
      <c r="CG5" s="29">
        <v>62</v>
      </c>
      <c r="CH5" s="30">
        <v>0.46700000000000003</v>
      </c>
      <c r="CI5" s="29" t="s">
        <v>18</v>
      </c>
      <c r="CJ5" s="30"/>
      <c r="CK5" s="34">
        <f t="shared" si="5"/>
        <v>33</v>
      </c>
      <c r="CL5" s="35">
        <f t="shared" si="6"/>
        <v>0.18180000000000002</v>
      </c>
      <c r="CM5" s="20">
        <f t="shared" si="22"/>
        <v>585.5942</v>
      </c>
      <c r="CN5" s="18"/>
      <c r="CO5" s="15">
        <v>3</v>
      </c>
      <c r="CP5" s="29">
        <v>-287</v>
      </c>
      <c r="CQ5" s="30">
        <v>-2.0202999999999998</v>
      </c>
      <c r="CR5" s="29" t="s">
        <v>18</v>
      </c>
      <c r="CS5" s="30"/>
      <c r="CT5" s="29">
        <v>7</v>
      </c>
      <c r="CU5" s="30">
        <v>-4.9999999999999351E-4</v>
      </c>
      <c r="CV5" s="29">
        <v>-71</v>
      </c>
      <c r="CW5" s="30">
        <v>-0.64350000000000007</v>
      </c>
      <c r="CX5" s="40">
        <f t="shared" si="7"/>
        <v>-351</v>
      </c>
      <c r="CY5" s="35">
        <f t="shared" si="8"/>
        <v>-2.6642999999999999</v>
      </c>
      <c r="CZ5" s="20">
        <f t="shared" si="23"/>
        <v>597.7877000000002</v>
      </c>
      <c r="DA5" s="18"/>
      <c r="DB5" s="15">
        <v>3</v>
      </c>
      <c r="DC5" s="29">
        <v>35</v>
      </c>
      <c r="DD5" s="30">
        <v>0.184</v>
      </c>
      <c r="DE5" s="29">
        <v>123</v>
      </c>
      <c r="DF5" s="30">
        <v>1.0524</v>
      </c>
      <c r="DG5" s="29">
        <v>-288</v>
      </c>
      <c r="DH5" s="30">
        <v>-2.4403999999999999</v>
      </c>
      <c r="DI5" s="29">
        <v>5</v>
      </c>
      <c r="DJ5" s="30">
        <v>2.5000000000000022E-3</v>
      </c>
      <c r="DK5" s="40">
        <f t="shared" si="24"/>
        <v>-125</v>
      </c>
      <c r="DL5" s="35">
        <f t="shared" si="25"/>
        <v>-1.2015</v>
      </c>
      <c r="DM5" s="20">
        <f t="shared" si="26"/>
        <v>599.38800000000037</v>
      </c>
      <c r="DN5" s="21"/>
      <c r="DO5" s="15">
        <v>3</v>
      </c>
      <c r="DP5" s="27"/>
      <c r="DQ5" s="28"/>
      <c r="DR5" s="27"/>
      <c r="DS5" s="28"/>
      <c r="DT5" s="27"/>
      <c r="DU5" s="28"/>
      <c r="DV5" s="27"/>
      <c r="DW5" s="28"/>
      <c r="DX5" s="37"/>
      <c r="DY5" s="38"/>
      <c r="DZ5" s="20">
        <f t="shared" si="29"/>
        <v>606.36500000000035</v>
      </c>
      <c r="EA5" s="18"/>
      <c r="EB5" s="15">
        <v>3</v>
      </c>
      <c r="EC5" s="29">
        <v>134</v>
      </c>
      <c r="ED5" s="30">
        <v>0.81759999999999999</v>
      </c>
      <c r="EE5" s="29">
        <v>132</v>
      </c>
      <c r="EF5" s="30">
        <v>1.1315999999999999</v>
      </c>
      <c r="EG5" s="29">
        <v>542</v>
      </c>
      <c r="EH5" s="30">
        <v>4.5470000000000006</v>
      </c>
      <c r="EI5" s="29">
        <v>5</v>
      </c>
      <c r="EJ5" s="30">
        <v>2.5000000000000022E-3</v>
      </c>
      <c r="EK5" s="34">
        <f t="shared" si="30"/>
        <v>813</v>
      </c>
      <c r="EL5" s="35">
        <f t="shared" si="31"/>
        <v>6.4987000000000004</v>
      </c>
      <c r="EM5" s="20">
        <f t="shared" si="32"/>
        <v>608.5979000000001</v>
      </c>
      <c r="EN5" s="18"/>
      <c r="EO5" s="15">
        <v>3</v>
      </c>
      <c r="EP5" s="29"/>
      <c r="EQ5" s="30"/>
      <c r="ER5" s="29"/>
      <c r="ES5" s="30"/>
      <c r="ET5" s="29"/>
      <c r="EU5" s="30"/>
      <c r="EV5" s="29"/>
      <c r="EW5" s="30"/>
      <c r="EX5" s="34">
        <f t="shared" si="33"/>
        <v>0</v>
      </c>
      <c r="EY5" s="35">
        <f t="shared" si="34"/>
        <v>0</v>
      </c>
      <c r="EZ5" s="20">
        <f t="shared" si="35"/>
        <v>603.96910000000014</v>
      </c>
    </row>
    <row r="6" spans="1:160" x14ac:dyDescent="0.3">
      <c r="A6" s="114"/>
      <c r="B6" s="15">
        <v>4</v>
      </c>
      <c r="C6" s="27"/>
      <c r="D6" s="28"/>
      <c r="E6" s="27"/>
      <c r="F6" s="28"/>
      <c r="G6" s="27"/>
      <c r="H6" s="28"/>
      <c r="I6" s="27"/>
      <c r="J6" s="28"/>
      <c r="K6" s="25">
        <f t="shared" si="0"/>
        <v>0</v>
      </c>
      <c r="L6" s="30">
        <f t="shared" si="1"/>
        <v>0</v>
      </c>
      <c r="M6" s="20">
        <f t="shared" si="9"/>
        <v>501.76400000000001</v>
      </c>
      <c r="N6" s="10"/>
      <c r="O6" s="15">
        <v>4</v>
      </c>
      <c r="P6" s="29" t="s">
        <v>19</v>
      </c>
      <c r="Q6" s="30"/>
      <c r="R6" s="29">
        <v>-81</v>
      </c>
      <c r="S6" s="30">
        <v>-0.74280000000000002</v>
      </c>
      <c r="T6" s="29">
        <v>7</v>
      </c>
      <c r="U6" s="30">
        <v>-4.9999999999999351E-4</v>
      </c>
      <c r="V6" s="29">
        <v>5</v>
      </c>
      <c r="W6" s="30">
        <v>2.5000000000000022E-3</v>
      </c>
      <c r="X6" s="25">
        <f t="shared" si="10"/>
        <v>-69</v>
      </c>
      <c r="Y6" s="26">
        <f t="shared" si="11"/>
        <v>-0.7407999999999999</v>
      </c>
      <c r="Z6" s="20">
        <f t="shared" si="12"/>
        <v>511.4776</v>
      </c>
      <c r="AA6" s="18"/>
      <c r="AB6" s="15">
        <v>4</v>
      </c>
      <c r="AC6" s="29">
        <v>265</v>
      </c>
      <c r="AD6" s="30">
        <v>1.7885</v>
      </c>
      <c r="AE6" s="29" t="s">
        <v>19</v>
      </c>
      <c r="AF6" s="30"/>
      <c r="AG6" s="29">
        <v>261</v>
      </c>
      <c r="AH6" s="30">
        <v>2.1585000000000001</v>
      </c>
      <c r="AI6" s="29">
        <v>-183</v>
      </c>
      <c r="AJ6" s="30">
        <v>-1.5955000000000001</v>
      </c>
      <c r="AK6" s="25">
        <f t="shared" si="13"/>
        <v>343</v>
      </c>
      <c r="AL6" s="30">
        <f t="shared" si="14"/>
        <v>2.3514999999999997</v>
      </c>
      <c r="AM6" s="20">
        <f t="shared" si="15"/>
        <v>505.77969999999993</v>
      </c>
      <c r="AN6" s="18"/>
      <c r="AO6" s="15">
        <v>4</v>
      </c>
      <c r="AP6" s="27"/>
      <c r="AQ6" s="28"/>
      <c r="AR6" s="27"/>
      <c r="AS6" s="28"/>
      <c r="AT6" s="27"/>
      <c r="AU6" s="28"/>
      <c r="AV6" s="27"/>
      <c r="AW6" s="28"/>
      <c r="AX6" s="25">
        <f t="shared" si="2"/>
        <v>0</v>
      </c>
      <c r="AY6" s="30">
        <f t="shared" si="16"/>
        <v>0</v>
      </c>
      <c r="AZ6" s="20">
        <f t="shared" si="17"/>
        <v>568.35869999999989</v>
      </c>
      <c r="BA6" s="18"/>
      <c r="BB6" s="15">
        <v>4</v>
      </c>
      <c r="BC6" s="29" t="s">
        <v>18</v>
      </c>
      <c r="BD6" s="30"/>
      <c r="BE6" s="29" t="s">
        <v>18</v>
      </c>
      <c r="BF6" s="30"/>
      <c r="BG6" s="29">
        <v>-176</v>
      </c>
      <c r="BH6" s="30">
        <v>-1.556</v>
      </c>
      <c r="BI6" s="29">
        <v>5</v>
      </c>
      <c r="BJ6" s="30">
        <v>2.5000000000000022E-3</v>
      </c>
      <c r="BK6" s="25">
        <f t="shared" si="18"/>
        <v>-171</v>
      </c>
      <c r="BL6" s="26">
        <f t="shared" si="19"/>
        <v>-1.5535000000000001</v>
      </c>
      <c r="BM6" s="20">
        <f t="shared" si="20"/>
        <v>547.65509999999995</v>
      </c>
      <c r="BN6" s="18"/>
      <c r="BO6" s="15">
        <v>4</v>
      </c>
      <c r="BP6" s="29" t="s">
        <v>18</v>
      </c>
      <c r="BQ6" s="30"/>
      <c r="BR6" s="29">
        <v>98</v>
      </c>
      <c r="BS6" s="30">
        <v>0.83240000000000003</v>
      </c>
      <c r="BT6" s="29">
        <v>7</v>
      </c>
      <c r="BU6" s="30">
        <v>-4.9999999999999351E-4</v>
      </c>
      <c r="BV6" s="29">
        <v>-129</v>
      </c>
      <c r="BW6" s="30">
        <v>-1.1365000000000001</v>
      </c>
      <c r="BX6" s="34">
        <f t="shared" si="3"/>
        <v>-24</v>
      </c>
      <c r="BY6" s="35">
        <f t="shared" si="4"/>
        <v>-0.30459999999999998</v>
      </c>
      <c r="BZ6" s="20">
        <f t="shared" si="21"/>
        <v>566.58579999999995</v>
      </c>
      <c r="CA6" s="36"/>
      <c r="CB6" s="15">
        <v>4</v>
      </c>
      <c r="CC6" s="27"/>
      <c r="CD6" s="28"/>
      <c r="CE6" s="27"/>
      <c r="CF6" s="28"/>
      <c r="CG6" s="27"/>
      <c r="CH6" s="28"/>
      <c r="CI6" s="27"/>
      <c r="CJ6" s="28"/>
      <c r="CK6" s="34">
        <f t="shared" si="5"/>
        <v>0</v>
      </c>
      <c r="CL6" s="35">
        <f t="shared" si="6"/>
        <v>0</v>
      </c>
      <c r="CM6" s="20">
        <f t="shared" si="22"/>
        <v>585.5942</v>
      </c>
      <c r="CN6" s="18"/>
      <c r="CO6" s="15">
        <v>4</v>
      </c>
      <c r="CP6" s="29">
        <v>50</v>
      </c>
      <c r="CQ6" s="30">
        <v>0.30499999999999999</v>
      </c>
      <c r="CR6" s="29">
        <v>65</v>
      </c>
      <c r="CS6" s="30">
        <v>0.54200000000000004</v>
      </c>
      <c r="CT6" s="29">
        <v>7</v>
      </c>
      <c r="CU6" s="30">
        <v>-4.9999999999999351E-4</v>
      </c>
      <c r="CV6" s="29">
        <v>5</v>
      </c>
      <c r="CW6" s="30">
        <v>2.5000000000000022E-3</v>
      </c>
      <c r="CX6" s="40">
        <f t="shared" si="7"/>
        <v>127</v>
      </c>
      <c r="CY6" s="35">
        <f t="shared" si="8"/>
        <v>0.84899999999999998</v>
      </c>
      <c r="CZ6" s="20">
        <f t="shared" si="23"/>
        <v>598.63670000000025</v>
      </c>
      <c r="DA6" s="41"/>
      <c r="DB6" s="15">
        <v>4</v>
      </c>
      <c r="DC6" s="29">
        <v>7</v>
      </c>
      <c r="DD6" s="30"/>
      <c r="DE6" s="29">
        <v>5</v>
      </c>
      <c r="DF6" s="30">
        <v>1.4000000000000005E-2</v>
      </c>
      <c r="DG6" s="29">
        <v>7</v>
      </c>
      <c r="DH6" s="30">
        <v>8.0999999999999961E-3</v>
      </c>
      <c r="DI6" s="29">
        <v>-71</v>
      </c>
      <c r="DJ6" s="30">
        <v>-0.64350000000000007</v>
      </c>
      <c r="DK6" s="40">
        <f t="shared" si="24"/>
        <v>-52</v>
      </c>
      <c r="DL6" s="35">
        <f t="shared" si="25"/>
        <v>-0.62140000000000006</v>
      </c>
      <c r="DM6" s="20">
        <f t="shared" si="26"/>
        <v>598.76660000000038</v>
      </c>
      <c r="DN6" s="21"/>
      <c r="DO6" s="15">
        <v>4</v>
      </c>
      <c r="DP6" s="27"/>
      <c r="DQ6" s="28"/>
      <c r="DR6" s="27"/>
      <c r="DS6" s="28"/>
      <c r="DT6" s="27"/>
      <c r="DU6" s="28"/>
      <c r="DV6" s="27"/>
      <c r="DW6" s="28"/>
      <c r="DX6" s="37"/>
      <c r="DY6" s="38"/>
      <c r="DZ6" s="20">
        <f t="shared" si="29"/>
        <v>606.36500000000035</v>
      </c>
      <c r="EA6" s="18"/>
      <c r="EB6" s="15">
        <v>4</v>
      </c>
      <c r="EC6" s="117">
        <v>7</v>
      </c>
      <c r="ED6" s="30">
        <v>4.7999999999999987E-3</v>
      </c>
      <c r="EE6" s="29">
        <v>5</v>
      </c>
      <c r="EF6" s="30">
        <v>1.4000000000000005E-2</v>
      </c>
      <c r="EG6" s="29" t="s">
        <v>19</v>
      </c>
      <c r="EH6" s="30"/>
      <c r="EI6" s="29" t="s">
        <v>19</v>
      </c>
      <c r="EJ6" s="30"/>
      <c r="EK6" s="34">
        <f t="shared" si="30"/>
        <v>12</v>
      </c>
      <c r="EL6" s="35">
        <f t="shared" si="31"/>
        <v>1.8800000000000004E-2</v>
      </c>
      <c r="EM6" s="20">
        <f t="shared" si="32"/>
        <v>608.61670000000015</v>
      </c>
      <c r="EN6" s="18"/>
      <c r="EO6" s="15">
        <v>4</v>
      </c>
      <c r="EP6" s="29"/>
      <c r="EQ6" s="30"/>
      <c r="ER6" s="29"/>
      <c r="ES6" s="30"/>
      <c r="ET6" s="29"/>
      <c r="EU6" s="30"/>
      <c r="EV6" s="29"/>
      <c r="EW6" s="30"/>
      <c r="EX6" s="34">
        <f t="shared" si="33"/>
        <v>0</v>
      </c>
      <c r="EY6" s="35">
        <f t="shared" si="34"/>
        <v>0</v>
      </c>
      <c r="EZ6" s="20">
        <f t="shared" si="35"/>
        <v>603.96910000000014</v>
      </c>
    </row>
    <row r="7" spans="1:160" x14ac:dyDescent="0.3">
      <c r="A7" s="114"/>
      <c r="B7" s="15">
        <v>5</v>
      </c>
      <c r="C7" s="27"/>
      <c r="D7" s="28"/>
      <c r="E7" s="27"/>
      <c r="F7" s="28"/>
      <c r="G7" s="27"/>
      <c r="H7" s="28"/>
      <c r="I7" s="27"/>
      <c r="J7" s="28"/>
      <c r="K7" s="25">
        <f t="shared" si="0"/>
        <v>0</v>
      </c>
      <c r="L7" s="30">
        <f t="shared" si="1"/>
        <v>0</v>
      </c>
      <c r="M7" s="20">
        <f t="shared" si="9"/>
        <v>501.76400000000001</v>
      </c>
      <c r="N7" s="10"/>
      <c r="O7" s="15">
        <v>5</v>
      </c>
      <c r="P7" s="29">
        <v>-115</v>
      </c>
      <c r="Q7" s="30">
        <v>-0.83350000000000002</v>
      </c>
      <c r="R7" s="29" t="s">
        <v>19</v>
      </c>
      <c r="S7" s="30"/>
      <c r="T7" s="29">
        <v>7</v>
      </c>
      <c r="U7" s="30">
        <v>-4.9999999999999351E-4</v>
      </c>
      <c r="V7" s="29">
        <v>-67</v>
      </c>
      <c r="W7" s="30">
        <v>-0.60950000000000004</v>
      </c>
      <c r="X7" s="25">
        <f t="shared" si="10"/>
        <v>-175</v>
      </c>
      <c r="Y7" s="30">
        <f>SUM(Q7+S7+U7+W7)</f>
        <v>-1.4435</v>
      </c>
      <c r="Z7" s="20">
        <f t="shared" si="12"/>
        <v>510.03410000000002</v>
      </c>
      <c r="AA7" s="18"/>
      <c r="AB7" s="15">
        <v>5</v>
      </c>
      <c r="AC7" s="29" t="s">
        <v>19</v>
      </c>
      <c r="AD7" s="30"/>
      <c r="AE7" s="29" t="s">
        <v>19</v>
      </c>
      <c r="AF7" s="30"/>
      <c r="AG7" s="29">
        <v>7</v>
      </c>
      <c r="AH7" s="30">
        <v>-4.9999999999999351E-4</v>
      </c>
      <c r="AI7" s="29">
        <v>-152</v>
      </c>
      <c r="AJ7" s="30">
        <v>-1.3320000000000001</v>
      </c>
      <c r="AK7" s="25">
        <f t="shared" si="13"/>
        <v>-145</v>
      </c>
      <c r="AL7" s="30">
        <f t="shared" si="14"/>
        <v>-1.3325</v>
      </c>
      <c r="AM7" s="20">
        <f t="shared" si="15"/>
        <v>504.44719999999995</v>
      </c>
      <c r="AN7" s="18"/>
      <c r="AO7" s="15">
        <v>5</v>
      </c>
      <c r="AP7" s="27"/>
      <c r="AQ7" s="28"/>
      <c r="AR7" s="27"/>
      <c r="AS7" s="28"/>
      <c r="AT7" s="27"/>
      <c r="AU7" s="28"/>
      <c r="AV7" s="27"/>
      <c r="AW7" s="28"/>
      <c r="AX7" s="25">
        <f t="shared" si="2"/>
        <v>0</v>
      </c>
      <c r="AY7" s="30">
        <f t="shared" si="16"/>
        <v>0</v>
      </c>
      <c r="AZ7" s="20">
        <f t="shared" si="17"/>
        <v>568.35869999999989</v>
      </c>
      <c r="BA7" s="18"/>
      <c r="BB7" s="15">
        <v>5</v>
      </c>
      <c r="BC7" s="29">
        <v>-260</v>
      </c>
      <c r="BD7" s="30">
        <v>-1.8340000000000001</v>
      </c>
      <c r="BE7" s="29">
        <v>5</v>
      </c>
      <c r="BF7" s="30">
        <v>1.4000000000000005E-2</v>
      </c>
      <c r="BG7" s="29">
        <v>7</v>
      </c>
      <c r="BH7" s="30">
        <v>-4.9999999999999351E-4</v>
      </c>
      <c r="BI7" s="29">
        <v>5</v>
      </c>
      <c r="BJ7" s="30">
        <v>2.5000000000000022E-3</v>
      </c>
      <c r="BK7" s="25">
        <f t="shared" si="18"/>
        <v>-243</v>
      </c>
      <c r="BL7" s="26">
        <f t="shared" si="19"/>
        <v>-1.8180000000000001</v>
      </c>
      <c r="BM7" s="20">
        <f t="shared" si="20"/>
        <v>545.83709999999996</v>
      </c>
      <c r="BN7" s="18"/>
      <c r="BO7" s="15">
        <v>5</v>
      </c>
      <c r="BP7" s="29">
        <v>-300</v>
      </c>
      <c r="BQ7" s="30">
        <v>-2.11</v>
      </c>
      <c r="BR7" s="29" t="s">
        <v>18</v>
      </c>
      <c r="BS7" s="30">
        <v>-2.274</v>
      </c>
      <c r="BT7" s="29">
        <v>7</v>
      </c>
      <c r="BU7" s="30">
        <v>-4.9999999999999351E-4</v>
      </c>
      <c r="BV7" s="29">
        <v>5</v>
      </c>
      <c r="BW7" s="30">
        <v>2.5000000000000022E-3</v>
      </c>
      <c r="BX7" s="34">
        <f t="shared" si="3"/>
        <v>-288</v>
      </c>
      <c r="BY7" s="35">
        <f t="shared" si="4"/>
        <v>-4.3819999999999997</v>
      </c>
      <c r="BZ7" s="20">
        <f t="shared" si="21"/>
        <v>562.2038</v>
      </c>
      <c r="CA7" s="36"/>
      <c r="CB7" s="15">
        <v>5</v>
      </c>
      <c r="CC7" s="27"/>
      <c r="CD7" s="28"/>
      <c r="CE7" s="27"/>
      <c r="CF7" s="28"/>
      <c r="CG7" s="27"/>
      <c r="CH7" s="28"/>
      <c r="CI7" s="27"/>
      <c r="CJ7" s="28"/>
      <c r="CK7" s="34">
        <f t="shared" si="5"/>
        <v>0</v>
      </c>
      <c r="CL7" s="35">
        <f t="shared" si="6"/>
        <v>0</v>
      </c>
      <c r="CM7" s="20">
        <f t="shared" si="22"/>
        <v>585.5942</v>
      </c>
      <c r="CN7" s="18"/>
      <c r="CO7" s="15">
        <v>5</v>
      </c>
      <c r="CP7" s="29">
        <v>-152</v>
      </c>
      <c r="CQ7" s="30">
        <v>-1.0888</v>
      </c>
      <c r="CR7" s="29">
        <v>-48</v>
      </c>
      <c r="CS7" s="30">
        <v>-0.45240000000000002</v>
      </c>
      <c r="CT7" s="29">
        <v>7</v>
      </c>
      <c r="CU7" s="30">
        <v>-4.9999999999999351E-4</v>
      </c>
      <c r="CV7" s="29">
        <v>47</v>
      </c>
      <c r="CW7" s="30">
        <v>0.35950000000000004</v>
      </c>
      <c r="CX7" s="40">
        <f t="shared" si="7"/>
        <v>-146</v>
      </c>
      <c r="CY7" s="35">
        <f t="shared" si="8"/>
        <v>-1.1821999999999999</v>
      </c>
      <c r="CZ7" s="20">
        <f t="shared" si="23"/>
        <v>597.45450000000028</v>
      </c>
      <c r="DA7" s="18"/>
      <c r="DB7" s="15">
        <v>5</v>
      </c>
      <c r="DC7" s="27"/>
      <c r="DD7" s="28"/>
      <c r="DE7" s="27"/>
      <c r="DF7" s="28"/>
      <c r="DG7" s="27"/>
      <c r="DH7" s="28"/>
      <c r="DI7" s="27"/>
      <c r="DJ7" s="28"/>
      <c r="DK7" s="40">
        <f t="shared" si="24"/>
        <v>0</v>
      </c>
      <c r="DL7" s="35">
        <f t="shared" si="25"/>
        <v>0</v>
      </c>
      <c r="DM7" s="20">
        <f t="shared" si="26"/>
        <v>598.76660000000038</v>
      </c>
      <c r="DN7" s="21"/>
      <c r="DO7" s="42">
        <v>5</v>
      </c>
      <c r="DP7" s="29">
        <v>-103</v>
      </c>
      <c r="DQ7" s="30">
        <v>-0.69920000000000004</v>
      </c>
      <c r="DR7" s="29">
        <v>-101</v>
      </c>
      <c r="DS7" s="30">
        <v>-0.91880000000000006</v>
      </c>
      <c r="DT7" s="29" t="s">
        <v>18</v>
      </c>
      <c r="DU7" s="30"/>
      <c r="DV7" s="29">
        <v>52</v>
      </c>
      <c r="DW7" s="30">
        <v>0.40200000000000008</v>
      </c>
      <c r="DX7" s="40">
        <f t="shared" si="27"/>
        <v>-152</v>
      </c>
      <c r="DY7" s="35">
        <f t="shared" si="28"/>
        <v>-1.216</v>
      </c>
      <c r="DZ7" s="20">
        <f t="shared" si="29"/>
        <v>605.14900000000034</v>
      </c>
      <c r="EA7" s="18"/>
      <c r="EB7" s="15">
        <v>5</v>
      </c>
      <c r="EC7" s="29">
        <v>54</v>
      </c>
      <c r="ED7" s="30">
        <v>0.30560000000000004</v>
      </c>
      <c r="EE7" s="29">
        <v>41</v>
      </c>
      <c r="EF7" s="30">
        <v>0.33079999999999998</v>
      </c>
      <c r="EG7" s="29">
        <v>-234</v>
      </c>
      <c r="EH7" s="30">
        <v>-2.0489999999999999</v>
      </c>
      <c r="EI7" s="29">
        <v>-185</v>
      </c>
      <c r="EJ7" s="30">
        <v>-1.6125</v>
      </c>
      <c r="EK7" s="34">
        <f t="shared" si="30"/>
        <v>-324</v>
      </c>
      <c r="EL7" s="35">
        <f t="shared" si="31"/>
        <v>-3.0251000000000001</v>
      </c>
      <c r="EM7" s="20">
        <f t="shared" si="32"/>
        <v>605.5916000000002</v>
      </c>
      <c r="EN7" s="18"/>
      <c r="EO7" s="15">
        <v>5</v>
      </c>
      <c r="EP7" s="29"/>
      <c r="EQ7" s="30"/>
      <c r="ER7" s="29"/>
      <c r="ES7" s="30"/>
      <c r="ET7" s="29"/>
      <c r="EU7" s="30"/>
      <c r="EV7" s="29"/>
      <c r="EW7" s="30"/>
      <c r="EX7" s="34">
        <f t="shared" si="33"/>
        <v>0</v>
      </c>
      <c r="EY7" s="35">
        <f t="shared" si="34"/>
        <v>0</v>
      </c>
      <c r="EZ7" s="20">
        <f t="shared" si="35"/>
        <v>603.96910000000014</v>
      </c>
    </row>
    <row r="8" spans="1:160" x14ac:dyDescent="0.3">
      <c r="A8" s="114"/>
      <c r="B8" s="15">
        <v>6</v>
      </c>
      <c r="C8" s="29" t="s">
        <v>19</v>
      </c>
      <c r="D8" s="30"/>
      <c r="E8" s="29">
        <v>9</v>
      </c>
      <c r="F8" s="30">
        <v>4.9200000000000008E-2</v>
      </c>
      <c r="G8" s="29">
        <v>7</v>
      </c>
      <c r="H8" s="30">
        <v>-4.9999999999999351E-4</v>
      </c>
      <c r="I8" s="29">
        <v>173</v>
      </c>
      <c r="J8" s="30">
        <v>1.4305000000000001</v>
      </c>
      <c r="K8" s="25">
        <f t="shared" si="0"/>
        <v>189</v>
      </c>
      <c r="L8" s="30">
        <f t="shared" si="1"/>
        <v>1.4792000000000001</v>
      </c>
      <c r="M8" s="20">
        <f t="shared" si="9"/>
        <v>503.2432</v>
      </c>
      <c r="N8" s="10"/>
      <c r="O8" s="15">
        <v>6</v>
      </c>
      <c r="P8" s="29">
        <v>7</v>
      </c>
      <c r="Q8" s="30">
        <v>8.2999999999999949E-3</v>
      </c>
      <c r="R8" s="29">
        <v>5</v>
      </c>
      <c r="S8" s="30">
        <v>1.4000000000000005E-2</v>
      </c>
      <c r="T8" s="29">
        <v>119</v>
      </c>
      <c r="U8" s="30">
        <v>0.95150000000000001</v>
      </c>
      <c r="V8" s="29">
        <v>-83</v>
      </c>
      <c r="W8" s="30">
        <v>-0.74550000000000005</v>
      </c>
      <c r="X8" s="25">
        <f t="shared" si="10"/>
        <v>48</v>
      </c>
      <c r="Y8" s="30">
        <f>SUM(Q8+S8+U8+W8)</f>
        <v>0.22829999999999995</v>
      </c>
      <c r="Z8" s="20">
        <f t="shared" si="12"/>
        <v>510.26240000000001</v>
      </c>
      <c r="AA8" s="18"/>
      <c r="AB8" s="15">
        <v>6</v>
      </c>
      <c r="AC8" s="29">
        <v>7</v>
      </c>
      <c r="AD8" s="30">
        <v>8.2999999999999949E-3</v>
      </c>
      <c r="AE8" s="29" t="s">
        <v>19</v>
      </c>
      <c r="AF8" s="30"/>
      <c r="AG8" s="29">
        <v>7</v>
      </c>
      <c r="AH8" s="30">
        <v>-4.9999999999999351E-4</v>
      </c>
      <c r="AI8" s="29" t="s">
        <v>18</v>
      </c>
      <c r="AJ8" s="30"/>
      <c r="AK8" s="25">
        <f t="shared" si="13"/>
        <v>14</v>
      </c>
      <c r="AL8" s="30">
        <f>SUM(AD8+AF8+AH8+AJ8)</f>
        <v>7.8000000000000014E-3</v>
      </c>
      <c r="AM8" s="20">
        <f t="shared" si="15"/>
        <v>504.45499999999993</v>
      </c>
      <c r="AN8" s="18"/>
      <c r="AO8" s="15">
        <v>6</v>
      </c>
      <c r="AP8" s="29" t="s">
        <v>19</v>
      </c>
      <c r="AQ8" s="30"/>
      <c r="AR8" s="29">
        <v>5</v>
      </c>
      <c r="AS8" s="30">
        <v>1.4000000000000005E-2</v>
      </c>
      <c r="AT8" s="29">
        <v>-293</v>
      </c>
      <c r="AU8" s="30">
        <v>-2.5505000000000004</v>
      </c>
      <c r="AV8" s="29" t="s">
        <v>18</v>
      </c>
      <c r="AW8" s="30"/>
      <c r="AX8" s="25">
        <f t="shared" si="2"/>
        <v>-288</v>
      </c>
      <c r="AY8" s="33">
        <f>SUM(AQ8+AS8+AU8+AW8)</f>
        <v>-2.5365000000000006</v>
      </c>
      <c r="AZ8" s="20">
        <f t="shared" si="17"/>
        <v>565.82219999999984</v>
      </c>
      <c r="BA8" s="18"/>
      <c r="BB8" s="15">
        <v>6</v>
      </c>
      <c r="BC8" s="29">
        <v>7</v>
      </c>
      <c r="BD8" s="30">
        <v>8.2999999999999949E-3</v>
      </c>
      <c r="BE8" s="29">
        <v>5</v>
      </c>
      <c r="BF8" s="30">
        <v>1.4000000000000005E-2</v>
      </c>
      <c r="BG8" s="29">
        <v>7</v>
      </c>
      <c r="BH8" s="30">
        <v>-4.9999999999999351E-4</v>
      </c>
      <c r="BI8" s="29">
        <v>-124</v>
      </c>
      <c r="BJ8" s="30">
        <v>-1.0940000000000001</v>
      </c>
      <c r="BK8" s="25">
        <f t="shared" si="18"/>
        <v>-105</v>
      </c>
      <c r="BL8" s="26">
        <f t="shared" si="19"/>
        <v>-1.0722</v>
      </c>
      <c r="BM8" s="20">
        <f t="shared" si="20"/>
        <v>544.76490000000001</v>
      </c>
      <c r="BN8" s="18"/>
      <c r="BO8" s="15">
        <v>6</v>
      </c>
      <c r="BP8" s="27"/>
      <c r="BQ8" s="28"/>
      <c r="BR8" s="27"/>
      <c r="BS8" s="28"/>
      <c r="BT8" s="27"/>
      <c r="BU8" s="28"/>
      <c r="BV8" s="27"/>
      <c r="BW8" s="28"/>
      <c r="BX8" s="34">
        <f t="shared" si="3"/>
        <v>0</v>
      </c>
      <c r="BY8" s="35">
        <f t="shared" si="4"/>
        <v>0</v>
      </c>
      <c r="BZ8" s="20">
        <f t="shared" si="21"/>
        <v>562.2038</v>
      </c>
      <c r="CA8" s="36"/>
      <c r="CB8" s="15">
        <v>6</v>
      </c>
      <c r="CC8" s="29" t="s">
        <v>18</v>
      </c>
      <c r="CD8" s="30"/>
      <c r="CE8" s="29">
        <v>-87</v>
      </c>
      <c r="CF8" s="30">
        <v>-0.79560000000000008</v>
      </c>
      <c r="CG8" s="29">
        <v>-156</v>
      </c>
      <c r="CH8" s="30">
        <v>-1.3860000000000001</v>
      </c>
      <c r="CI8" s="29">
        <v>-52</v>
      </c>
      <c r="CJ8" s="30">
        <v>-0.48200000000000004</v>
      </c>
      <c r="CK8" s="34">
        <f t="shared" si="5"/>
        <v>-295</v>
      </c>
      <c r="CL8" s="35">
        <f t="shared" si="6"/>
        <v>-2.6636000000000006</v>
      </c>
      <c r="CM8" s="20">
        <f t="shared" si="22"/>
        <v>582.93060000000003</v>
      </c>
      <c r="CN8" s="18"/>
      <c r="CO8" s="15">
        <v>6</v>
      </c>
      <c r="CP8" s="29">
        <v>7</v>
      </c>
      <c r="CQ8" s="30">
        <v>8.2999999999999949E-3</v>
      </c>
      <c r="CR8" s="29">
        <v>-117</v>
      </c>
      <c r="CS8" s="30">
        <v>-1.0596000000000001</v>
      </c>
      <c r="CT8" s="29">
        <v>-237</v>
      </c>
      <c r="CU8" s="30">
        <v>-2.0745</v>
      </c>
      <c r="CV8" s="29">
        <v>5</v>
      </c>
      <c r="CW8" s="30">
        <v>2.5000000000000022E-3</v>
      </c>
      <c r="CX8" s="40">
        <f t="shared" si="7"/>
        <v>-342</v>
      </c>
      <c r="CY8" s="35">
        <f t="shared" si="8"/>
        <v>-3.1233</v>
      </c>
      <c r="CZ8" s="20">
        <f t="shared" si="23"/>
        <v>594.33120000000031</v>
      </c>
      <c r="DA8" s="18"/>
      <c r="DB8" s="15">
        <v>6</v>
      </c>
      <c r="DC8" s="27"/>
      <c r="DD8" s="28"/>
      <c r="DE8" s="27"/>
      <c r="DF8" s="28"/>
      <c r="DG8" s="27"/>
      <c r="DH8" s="28"/>
      <c r="DI8" s="27"/>
      <c r="DJ8" s="28"/>
      <c r="DK8" s="40">
        <f t="shared" si="24"/>
        <v>0</v>
      </c>
      <c r="DL8" s="35">
        <f t="shared" si="25"/>
        <v>0</v>
      </c>
      <c r="DM8" s="20">
        <f t="shared" si="26"/>
        <v>598.76660000000038</v>
      </c>
      <c r="DN8" s="21"/>
      <c r="DO8" s="15">
        <v>6</v>
      </c>
      <c r="DP8" s="29">
        <v>7</v>
      </c>
      <c r="DQ8" s="30">
        <v>4.7999999999999987E-3</v>
      </c>
      <c r="DR8" s="29" t="s">
        <v>18</v>
      </c>
      <c r="DS8" s="30"/>
      <c r="DT8" s="29" t="s">
        <v>18</v>
      </c>
      <c r="DU8" s="30"/>
      <c r="DV8" s="29" t="s">
        <v>18</v>
      </c>
      <c r="DW8" s="30"/>
      <c r="DX8" s="40">
        <f t="shared" si="27"/>
        <v>7</v>
      </c>
      <c r="DY8" s="35">
        <f t="shared" si="28"/>
        <v>4.7999999999999987E-3</v>
      </c>
      <c r="DZ8" s="20">
        <f t="shared" si="29"/>
        <v>605.15380000000039</v>
      </c>
      <c r="EA8" s="18"/>
      <c r="EB8" s="15">
        <v>6</v>
      </c>
      <c r="EC8" s="29">
        <v>65</v>
      </c>
      <c r="ED8" s="30">
        <v>0.37600000000000006</v>
      </c>
      <c r="EE8" s="29" t="s">
        <v>18</v>
      </c>
      <c r="EF8" s="30"/>
      <c r="EG8" s="29" t="s">
        <v>18</v>
      </c>
      <c r="EH8" s="30"/>
      <c r="EI8" s="29" t="s">
        <v>18</v>
      </c>
      <c r="EJ8" s="30"/>
      <c r="EK8" s="34">
        <f t="shared" si="30"/>
        <v>65</v>
      </c>
      <c r="EL8" s="35">
        <f t="shared" si="31"/>
        <v>0.37600000000000006</v>
      </c>
      <c r="EM8" s="20">
        <f t="shared" si="32"/>
        <v>605.96760000000017</v>
      </c>
      <c r="EN8" s="18"/>
      <c r="EO8" s="15">
        <v>6</v>
      </c>
      <c r="EP8" s="29"/>
      <c r="EQ8" s="30"/>
      <c r="ER8" s="29"/>
      <c r="ES8" s="30"/>
      <c r="ET8" s="29"/>
      <c r="EU8" s="30"/>
      <c r="EV8" s="29"/>
      <c r="EW8" s="30"/>
      <c r="EX8" s="34">
        <f t="shared" si="33"/>
        <v>0</v>
      </c>
      <c r="EY8" s="35">
        <f t="shared" si="34"/>
        <v>0</v>
      </c>
      <c r="EZ8" s="20">
        <f t="shared" si="35"/>
        <v>603.96910000000014</v>
      </c>
    </row>
    <row r="9" spans="1:160" x14ac:dyDescent="0.3">
      <c r="A9" s="114"/>
      <c r="B9" s="15">
        <v>7</v>
      </c>
      <c r="C9" s="29">
        <v>7</v>
      </c>
      <c r="D9" s="30">
        <v>8.2999999999999949E-3</v>
      </c>
      <c r="E9" s="29">
        <v>-79</v>
      </c>
      <c r="F9" s="30">
        <v>-0.72520000000000007</v>
      </c>
      <c r="G9" s="29">
        <v>-213</v>
      </c>
      <c r="H9" s="30">
        <v>-1.8705000000000003</v>
      </c>
      <c r="I9" s="29">
        <v>14</v>
      </c>
      <c r="J9" s="30">
        <v>7.9000000000000015E-2</v>
      </c>
      <c r="K9" s="25">
        <f t="shared" si="0"/>
        <v>-271</v>
      </c>
      <c r="L9" s="30">
        <f t="shared" si="1"/>
        <v>-2.5084000000000004</v>
      </c>
      <c r="M9" s="20">
        <f t="shared" si="9"/>
        <v>500.73480000000001</v>
      </c>
      <c r="N9" s="10"/>
      <c r="O9" s="15">
        <v>7</v>
      </c>
      <c r="P9" s="29" t="s">
        <v>19</v>
      </c>
      <c r="Q9" s="30"/>
      <c r="R9" s="29" t="s">
        <v>19</v>
      </c>
      <c r="S9" s="30"/>
      <c r="T9" s="29">
        <v>-173</v>
      </c>
      <c r="U9" s="30">
        <v>-1.5305000000000002</v>
      </c>
      <c r="V9" s="29">
        <v>5</v>
      </c>
      <c r="W9" s="30">
        <v>2.5000000000000022E-3</v>
      </c>
      <c r="X9" s="25">
        <f t="shared" si="10"/>
        <v>-168</v>
      </c>
      <c r="Y9" s="30">
        <f t="shared" ref="Y9:Y33" si="36">SUM(Q9+S9+U9+W9)</f>
        <v>-1.5280000000000002</v>
      </c>
      <c r="Z9" s="20">
        <f t="shared" si="12"/>
        <v>508.73439999999999</v>
      </c>
      <c r="AA9" s="18"/>
      <c r="AB9" s="15">
        <v>7</v>
      </c>
      <c r="AC9" s="27"/>
      <c r="AD9" s="28"/>
      <c r="AE9" s="27"/>
      <c r="AF9" s="28"/>
      <c r="AG9" s="27"/>
      <c r="AH9" s="28"/>
      <c r="AI9" s="27"/>
      <c r="AJ9" s="28"/>
      <c r="AK9" s="25">
        <f t="shared" si="13"/>
        <v>0</v>
      </c>
      <c r="AL9" s="30">
        <f t="shared" ref="AL9:AL33" si="37">SUM(AD9+AF9+AH9+AJ9)</f>
        <v>0</v>
      </c>
      <c r="AM9" s="20">
        <f t="shared" si="15"/>
        <v>504.45499999999993</v>
      </c>
      <c r="AN9" s="18"/>
      <c r="AO9" s="15">
        <v>7</v>
      </c>
      <c r="AP9" s="29">
        <v>-300</v>
      </c>
      <c r="AQ9" s="30">
        <v>-2.11</v>
      </c>
      <c r="AR9" s="29" t="s">
        <v>19</v>
      </c>
      <c r="AS9" s="30"/>
      <c r="AT9" s="29" t="s">
        <v>19</v>
      </c>
      <c r="AU9" s="30"/>
      <c r="AV9" s="29" t="s">
        <v>18</v>
      </c>
      <c r="AW9" s="30"/>
      <c r="AX9" s="25">
        <f t="shared" si="2"/>
        <v>-300</v>
      </c>
      <c r="AY9" s="33">
        <f t="shared" ref="AY9:AY33" si="38">SUM(AQ9+AS9+AU9+AW9)</f>
        <v>-2.11</v>
      </c>
      <c r="AZ9" s="20">
        <f t="shared" si="17"/>
        <v>563.71219999999983</v>
      </c>
      <c r="BA9" s="18"/>
      <c r="BB9" s="15">
        <v>7</v>
      </c>
      <c r="BC9" s="29">
        <v>864</v>
      </c>
      <c r="BD9" s="30">
        <v>5.9215999999999998</v>
      </c>
      <c r="BE9" s="29">
        <v>146</v>
      </c>
      <c r="BF9" s="30">
        <v>1.2548000000000001</v>
      </c>
      <c r="BG9" s="29">
        <v>183</v>
      </c>
      <c r="BH9" s="30">
        <v>1.4955000000000001</v>
      </c>
      <c r="BI9" s="29">
        <v>-104</v>
      </c>
      <c r="BJ9" s="30">
        <v>-0.92400000000000015</v>
      </c>
      <c r="BK9" s="25">
        <f t="shared" si="18"/>
        <v>1089</v>
      </c>
      <c r="BL9" s="26">
        <f t="shared" si="19"/>
        <v>7.7479000000000005</v>
      </c>
      <c r="BM9" s="20">
        <f t="shared" si="20"/>
        <v>552.51279999999997</v>
      </c>
      <c r="BN9" s="18"/>
      <c r="BO9" s="15">
        <v>7</v>
      </c>
      <c r="BP9" s="27"/>
      <c r="BQ9" s="28"/>
      <c r="BR9" s="27"/>
      <c r="BS9" s="28"/>
      <c r="BT9" s="27"/>
      <c r="BU9" s="28"/>
      <c r="BV9" s="27"/>
      <c r="BW9" s="28"/>
      <c r="BX9" s="34">
        <f t="shared" si="3"/>
        <v>0</v>
      </c>
      <c r="BY9" s="35">
        <f t="shared" si="4"/>
        <v>0</v>
      </c>
      <c r="BZ9" s="20">
        <f t="shared" si="21"/>
        <v>562.2038</v>
      </c>
      <c r="CA9" s="36"/>
      <c r="CB9" s="15">
        <v>7</v>
      </c>
      <c r="CC9" s="29">
        <v>7</v>
      </c>
      <c r="CD9" s="30">
        <v>8.2999999999999949E-3</v>
      </c>
      <c r="CE9" s="29">
        <v>-127</v>
      </c>
      <c r="CF9" s="30">
        <v>-1.1476000000000002</v>
      </c>
      <c r="CG9" s="29">
        <v>279</v>
      </c>
      <c r="CH9" s="30">
        <v>2.3115000000000001</v>
      </c>
      <c r="CI9" s="29" t="s">
        <v>18</v>
      </c>
      <c r="CJ9" s="30"/>
      <c r="CK9" s="34">
        <f t="shared" si="5"/>
        <v>159</v>
      </c>
      <c r="CL9" s="35">
        <f t="shared" si="6"/>
        <v>1.1721999999999999</v>
      </c>
      <c r="CM9" s="20">
        <f t="shared" si="22"/>
        <v>584.1028</v>
      </c>
      <c r="CN9" s="18"/>
      <c r="CO9" s="15">
        <v>7</v>
      </c>
      <c r="CP9" s="29">
        <v>7</v>
      </c>
      <c r="CQ9" s="30">
        <v>8.2999999999999949E-3</v>
      </c>
      <c r="CR9" s="29">
        <v>5</v>
      </c>
      <c r="CS9" s="30">
        <v>1.4000000000000005E-2</v>
      </c>
      <c r="CT9" s="29">
        <v>7</v>
      </c>
      <c r="CU9" s="30">
        <v>-4.9999999999999351E-4</v>
      </c>
      <c r="CV9" s="29">
        <v>6</v>
      </c>
      <c r="CW9" s="30">
        <v>1.1000000000000003E-2</v>
      </c>
      <c r="CX9" s="40">
        <f t="shared" si="7"/>
        <v>25</v>
      </c>
      <c r="CY9" s="35">
        <f t="shared" si="8"/>
        <v>3.280000000000001E-2</v>
      </c>
      <c r="CZ9" s="20">
        <f t="shared" si="23"/>
        <v>594.36400000000026</v>
      </c>
      <c r="DA9" s="41"/>
      <c r="DB9" s="15">
        <v>7</v>
      </c>
      <c r="DC9" s="29" t="s">
        <v>19</v>
      </c>
      <c r="DD9" s="30"/>
      <c r="DE9" s="29" t="s">
        <v>18</v>
      </c>
      <c r="DF9" s="30"/>
      <c r="DG9" s="29">
        <v>-189</v>
      </c>
      <c r="DH9" s="30">
        <v>-1.6187</v>
      </c>
      <c r="DI9" s="29">
        <v>-5</v>
      </c>
      <c r="DJ9" s="30">
        <v>-8.2500000000000004E-2</v>
      </c>
      <c r="DK9" s="40">
        <f t="shared" si="24"/>
        <v>-194</v>
      </c>
      <c r="DL9" s="35">
        <f t="shared" si="25"/>
        <v>-1.7012</v>
      </c>
      <c r="DM9" s="20">
        <f t="shared" si="26"/>
        <v>597.06540000000041</v>
      </c>
      <c r="DN9" s="21"/>
      <c r="DO9" s="15">
        <v>7</v>
      </c>
      <c r="DP9" s="29" t="s">
        <v>18</v>
      </c>
      <c r="DQ9" s="30"/>
      <c r="DR9" s="29">
        <v>-82</v>
      </c>
      <c r="DS9" s="30">
        <v>-0.75160000000000005</v>
      </c>
      <c r="DT9" s="29" t="s">
        <v>18</v>
      </c>
      <c r="DU9" s="30"/>
      <c r="DV9" s="29" t="s">
        <v>18</v>
      </c>
      <c r="DW9" s="30"/>
      <c r="DX9" s="40">
        <f t="shared" si="27"/>
        <v>-82</v>
      </c>
      <c r="DY9" s="35">
        <f t="shared" si="28"/>
        <v>-0.75160000000000005</v>
      </c>
      <c r="DZ9" s="20">
        <f t="shared" si="29"/>
        <v>604.40220000000033</v>
      </c>
      <c r="EA9" s="18"/>
      <c r="EB9" s="15">
        <v>7</v>
      </c>
      <c r="EC9" s="27"/>
      <c r="ED9" s="28"/>
      <c r="EE9" s="27"/>
      <c r="EF9" s="28"/>
      <c r="EG9" s="27"/>
      <c r="EH9" s="28"/>
      <c r="EI9" s="27"/>
      <c r="EJ9" s="28"/>
      <c r="EK9" s="34">
        <f t="shared" si="30"/>
        <v>0</v>
      </c>
      <c r="EL9" s="35">
        <f t="shared" si="31"/>
        <v>0</v>
      </c>
      <c r="EM9" s="20">
        <f t="shared" si="32"/>
        <v>605.96760000000017</v>
      </c>
      <c r="EN9" s="18"/>
      <c r="EO9" s="15">
        <v>7</v>
      </c>
      <c r="EP9" s="29"/>
      <c r="EQ9" s="30"/>
      <c r="ER9" s="29"/>
      <c r="ES9" s="30"/>
      <c r="ET9" s="29"/>
      <c r="EU9" s="30"/>
      <c r="EV9" s="29"/>
      <c r="EW9" s="30"/>
      <c r="EX9" s="34">
        <f t="shared" si="33"/>
        <v>0</v>
      </c>
      <c r="EY9" s="35">
        <f t="shared" si="34"/>
        <v>0</v>
      </c>
      <c r="EZ9" s="20">
        <f t="shared" si="35"/>
        <v>603.96910000000014</v>
      </c>
    </row>
    <row r="10" spans="1:160" x14ac:dyDescent="0.3">
      <c r="A10" s="114"/>
      <c r="B10" s="15">
        <v>8</v>
      </c>
      <c r="C10" s="29">
        <v>30</v>
      </c>
      <c r="D10" s="30">
        <v>0.16699999999999998</v>
      </c>
      <c r="E10" s="29">
        <v>24</v>
      </c>
      <c r="F10" s="30">
        <v>0.1812</v>
      </c>
      <c r="G10" s="29" t="s">
        <v>19</v>
      </c>
      <c r="H10" s="30"/>
      <c r="I10" s="29">
        <v>362</v>
      </c>
      <c r="J10" s="30">
        <v>3.0370000000000004</v>
      </c>
      <c r="K10" s="25">
        <f t="shared" si="0"/>
        <v>416</v>
      </c>
      <c r="L10" s="30">
        <f t="shared" si="1"/>
        <v>3.3852000000000002</v>
      </c>
      <c r="M10" s="20">
        <f t="shared" si="9"/>
        <v>504.12</v>
      </c>
      <c r="N10" s="10"/>
      <c r="O10" s="15">
        <v>8</v>
      </c>
      <c r="P10" s="27"/>
      <c r="Q10" s="28"/>
      <c r="R10" s="27"/>
      <c r="S10" s="28"/>
      <c r="T10" s="27"/>
      <c r="U10" s="28"/>
      <c r="V10" s="27"/>
      <c r="W10" s="28"/>
      <c r="X10" s="25">
        <f t="shared" si="10"/>
        <v>0</v>
      </c>
      <c r="Y10" s="30">
        <f t="shared" si="36"/>
        <v>0</v>
      </c>
      <c r="Z10" s="20">
        <f t="shared" si="12"/>
        <v>508.73439999999999</v>
      </c>
      <c r="AA10" s="18"/>
      <c r="AB10" s="15">
        <v>8</v>
      </c>
      <c r="AC10" s="27"/>
      <c r="AD10" s="28"/>
      <c r="AE10" s="27"/>
      <c r="AF10" s="28"/>
      <c r="AG10" s="27"/>
      <c r="AH10" s="28"/>
      <c r="AI10" s="27"/>
      <c r="AJ10" s="28"/>
      <c r="AK10" s="25">
        <f t="shared" si="13"/>
        <v>0</v>
      </c>
      <c r="AL10" s="30">
        <f t="shared" si="37"/>
        <v>0</v>
      </c>
      <c r="AM10" s="20">
        <f t="shared" si="15"/>
        <v>504.45499999999993</v>
      </c>
      <c r="AN10" s="18"/>
      <c r="AO10" s="15">
        <v>8</v>
      </c>
      <c r="AP10" s="29">
        <v>7</v>
      </c>
      <c r="AQ10" s="30">
        <v>8.2999999999999949E-3</v>
      </c>
      <c r="AR10" s="29">
        <v>5</v>
      </c>
      <c r="AS10" s="30">
        <v>1.4000000000000005E-2</v>
      </c>
      <c r="AT10" s="29">
        <v>-149</v>
      </c>
      <c r="AU10" s="30">
        <v>-1.3265000000000002</v>
      </c>
      <c r="AV10" s="29">
        <v>5</v>
      </c>
      <c r="AW10" s="30">
        <v>2.5000000000000022E-3</v>
      </c>
      <c r="AX10" s="25">
        <f t="shared" si="2"/>
        <v>-132</v>
      </c>
      <c r="AY10" s="33">
        <f t="shared" si="38"/>
        <v>-1.3017000000000003</v>
      </c>
      <c r="AZ10" s="20">
        <f t="shared" si="17"/>
        <v>562.41049999999984</v>
      </c>
      <c r="BA10" s="18"/>
      <c r="BB10" s="15">
        <v>8</v>
      </c>
      <c r="BC10" s="29">
        <v>7</v>
      </c>
      <c r="BD10" s="30">
        <v>8.2999999999999949E-3</v>
      </c>
      <c r="BE10" s="29">
        <v>5</v>
      </c>
      <c r="BF10" s="30">
        <v>1.4000000000000005E-2</v>
      </c>
      <c r="BG10" s="29">
        <v>205</v>
      </c>
      <c r="BH10" s="30">
        <v>1.6825000000000001</v>
      </c>
      <c r="BI10" s="29" t="s">
        <v>18</v>
      </c>
      <c r="BJ10" s="30"/>
      <c r="BK10" s="25">
        <f t="shared" si="18"/>
        <v>217</v>
      </c>
      <c r="BL10" s="26">
        <f t="shared" si="19"/>
        <v>1.7048000000000001</v>
      </c>
      <c r="BM10" s="20">
        <f t="shared" si="20"/>
        <v>554.21759999999995</v>
      </c>
      <c r="BN10" s="18"/>
      <c r="BO10" s="15">
        <v>8</v>
      </c>
      <c r="BP10" s="29">
        <v>7</v>
      </c>
      <c r="BQ10" s="30">
        <v>8.2999999999999949E-3</v>
      </c>
      <c r="BR10" s="29">
        <v>5</v>
      </c>
      <c r="BS10" s="30">
        <v>1.4000000000000005E-2</v>
      </c>
      <c r="BT10" s="29">
        <v>-167</v>
      </c>
      <c r="BU10" s="30">
        <v>-1.4795000000000003</v>
      </c>
      <c r="BV10" s="29">
        <v>5</v>
      </c>
      <c r="BW10" s="30">
        <v>2.5000000000000022E-3</v>
      </c>
      <c r="BX10" s="34">
        <f t="shared" si="3"/>
        <v>-150</v>
      </c>
      <c r="BY10" s="35">
        <f t="shared" si="4"/>
        <v>-1.4547000000000003</v>
      </c>
      <c r="BZ10" s="20">
        <f t="shared" si="21"/>
        <v>560.7491</v>
      </c>
      <c r="CA10" s="36"/>
      <c r="CB10" s="15">
        <v>8</v>
      </c>
      <c r="CC10" s="29">
        <v>-100</v>
      </c>
      <c r="CD10" s="30">
        <v>-0.73</v>
      </c>
      <c r="CE10" s="29">
        <v>31</v>
      </c>
      <c r="CF10" s="30">
        <v>0.24280000000000004</v>
      </c>
      <c r="CG10" s="29">
        <v>83</v>
      </c>
      <c r="CH10" s="30">
        <v>0.64549999999999996</v>
      </c>
      <c r="CI10" s="29">
        <v>99</v>
      </c>
      <c r="CJ10" s="30">
        <v>0.80149999999999999</v>
      </c>
      <c r="CK10" s="34">
        <f t="shared" si="5"/>
        <v>113</v>
      </c>
      <c r="CL10" s="35">
        <f t="shared" si="6"/>
        <v>0.95979999999999999</v>
      </c>
      <c r="CM10" s="20">
        <f t="shared" si="22"/>
        <v>585.06259999999997</v>
      </c>
      <c r="CN10" s="18"/>
      <c r="CO10" s="15">
        <v>8</v>
      </c>
      <c r="CP10" s="27"/>
      <c r="CQ10" s="28"/>
      <c r="CR10" s="27"/>
      <c r="CS10" s="28"/>
      <c r="CT10" s="27"/>
      <c r="CU10" s="28"/>
      <c r="CV10" s="27"/>
      <c r="CW10" s="28"/>
      <c r="CX10" s="37">
        <f t="shared" si="7"/>
        <v>0</v>
      </c>
      <c r="CY10" s="38">
        <f t="shared" si="8"/>
        <v>0</v>
      </c>
      <c r="CZ10" s="20">
        <f t="shared" si="23"/>
        <v>594.36400000000026</v>
      </c>
      <c r="DA10" s="18"/>
      <c r="DB10" s="15">
        <v>8</v>
      </c>
      <c r="DC10" s="29">
        <v>7</v>
      </c>
      <c r="DD10" s="30">
        <v>4.7999999999999987E-3</v>
      </c>
      <c r="DE10" s="29">
        <v>-41</v>
      </c>
      <c r="DF10" s="30">
        <v>-0.39080000000000004</v>
      </c>
      <c r="DG10" s="29">
        <v>-202</v>
      </c>
      <c r="DH10" s="30">
        <v>-1.7266000000000001</v>
      </c>
      <c r="DI10" s="29" t="s">
        <v>18</v>
      </c>
      <c r="DJ10" s="30"/>
      <c r="DK10" s="40">
        <f t="shared" si="24"/>
        <v>-236</v>
      </c>
      <c r="DL10" s="35">
        <f t="shared" si="25"/>
        <v>-2.1126</v>
      </c>
      <c r="DM10" s="20">
        <f t="shared" si="26"/>
        <v>594.95280000000037</v>
      </c>
      <c r="DN10" s="21"/>
      <c r="DO10" s="15">
        <v>8</v>
      </c>
      <c r="DP10" s="29">
        <v>7</v>
      </c>
      <c r="DQ10" s="30">
        <v>4.7999999999999987E-3</v>
      </c>
      <c r="DR10" s="29" t="s">
        <v>18</v>
      </c>
      <c r="DS10" s="30"/>
      <c r="DT10" s="29">
        <v>7</v>
      </c>
      <c r="DU10" s="30">
        <v>-4.9999999999999351E-4</v>
      </c>
      <c r="DV10" s="29">
        <v>-59</v>
      </c>
      <c r="DW10" s="30">
        <v>-0.54150000000000009</v>
      </c>
      <c r="DX10" s="40">
        <f t="shared" si="27"/>
        <v>-45</v>
      </c>
      <c r="DY10" s="35">
        <f t="shared" si="28"/>
        <v>-0.53720000000000012</v>
      </c>
      <c r="DZ10" s="20">
        <f t="shared" si="29"/>
        <v>603.86500000000035</v>
      </c>
      <c r="EA10" s="18"/>
      <c r="EB10" s="15">
        <v>8</v>
      </c>
      <c r="EC10" s="27"/>
      <c r="ED10" s="28"/>
      <c r="EE10" s="27"/>
      <c r="EF10" s="28"/>
      <c r="EG10" s="27"/>
      <c r="EH10" s="28"/>
      <c r="EI10" s="27"/>
      <c r="EJ10" s="28"/>
      <c r="EK10" s="34">
        <f t="shared" si="30"/>
        <v>0</v>
      </c>
      <c r="EL10" s="35">
        <f t="shared" si="31"/>
        <v>0</v>
      </c>
      <c r="EM10" s="20">
        <f t="shared" si="32"/>
        <v>605.96760000000017</v>
      </c>
      <c r="EN10" s="18"/>
      <c r="EO10" s="15">
        <v>8</v>
      </c>
      <c r="EP10" s="29"/>
      <c r="EQ10" s="30"/>
      <c r="ER10" s="29"/>
      <c r="ES10" s="30"/>
      <c r="ET10" s="29"/>
      <c r="EU10" s="30"/>
      <c r="EV10" s="29"/>
      <c r="EW10" s="30"/>
      <c r="EX10" s="34">
        <f t="shared" si="33"/>
        <v>0</v>
      </c>
      <c r="EY10" s="35">
        <f t="shared" si="34"/>
        <v>0</v>
      </c>
      <c r="EZ10" s="20">
        <f t="shared" si="35"/>
        <v>603.96910000000014</v>
      </c>
    </row>
    <row r="11" spans="1:160" x14ac:dyDescent="0.3">
      <c r="A11" s="114"/>
      <c r="B11" s="15">
        <v>9</v>
      </c>
      <c r="C11" s="29">
        <v>163</v>
      </c>
      <c r="D11" s="30">
        <v>1.0847</v>
      </c>
      <c r="E11" s="29">
        <v>5</v>
      </c>
      <c r="F11" s="30">
        <v>1.4000000000000005E-2</v>
      </c>
      <c r="G11" s="29" t="s">
        <v>19</v>
      </c>
      <c r="H11" s="30"/>
      <c r="I11" s="29">
        <v>7</v>
      </c>
      <c r="J11" s="30">
        <v>1.9500000000000003E-2</v>
      </c>
      <c r="K11" s="25">
        <f t="shared" si="0"/>
        <v>175</v>
      </c>
      <c r="L11" s="30">
        <f t="shared" si="1"/>
        <v>1.1182000000000001</v>
      </c>
      <c r="M11" s="20">
        <f t="shared" si="9"/>
        <v>505.23820000000001</v>
      </c>
      <c r="N11" s="10"/>
      <c r="O11" s="15">
        <v>9</v>
      </c>
      <c r="P11" s="27"/>
      <c r="Q11" s="28"/>
      <c r="R11" s="27"/>
      <c r="S11" s="28"/>
      <c r="T11" s="27"/>
      <c r="U11" s="28"/>
      <c r="V11" s="27"/>
      <c r="W11" s="28"/>
      <c r="X11" s="25">
        <f t="shared" si="10"/>
        <v>0</v>
      </c>
      <c r="Y11" s="30">
        <f t="shared" si="36"/>
        <v>0</v>
      </c>
      <c r="Z11" s="20">
        <f t="shared" si="12"/>
        <v>508.73439999999999</v>
      </c>
      <c r="AA11" s="18"/>
      <c r="AB11" s="43">
        <v>9</v>
      </c>
      <c r="AC11" s="29" t="s">
        <v>18</v>
      </c>
      <c r="AD11" s="30"/>
      <c r="AE11" s="29">
        <v>389</v>
      </c>
      <c r="AF11" s="30">
        <v>3.3932000000000002</v>
      </c>
      <c r="AG11" s="29" t="s">
        <v>18</v>
      </c>
      <c r="AH11" s="30"/>
      <c r="AI11" s="29">
        <v>5</v>
      </c>
      <c r="AJ11" s="30">
        <v>2.5000000000000022E-3</v>
      </c>
      <c r="AK11" s="25">
        <f t="shared" si="13"/>
        <v>394</v>
      </c>
      <c r="AL11" s="30">
        <f t="shared" si="37"/>
        <v>3.3957000000000002</v>
      </c>
      <c r="AM11" s="20">
        <f t="shared" si="15"/>
        <v>507.8506999999999</v>
      </c>
      <c r="AN11" s="18"/>
      <c r="AO11" s="15">
        <v>9</v>
      </c>
      <c r="AP11" s="29">
        <v>7</v>
      </c>
      <c r="AQ11" s="30">
        <v>8.2999999999999949E-3</v>
      </c>
      <c r="AR11" s="29">
        <v>-65</v>
      </c>
      <c r="AS11" s="30">
        <v>-0.60200000000000009</v>
      </c>
      <c r="AT11" s="29" t="s">
        <v>19</v>
      </c>
      <c r="AU11" s="30"/>
      <c r="AV11" s="29">
        <v>5</v>
      </c>
      <c r="AW11" s="30">
        <v>2.5000000000000022E-3</v>
      </c>
      <c r="AX11" s="25">
        <f t="shared" si="2"/>
        <v>-53</v>
      </c>
      <c r="AY11" s="33">
        <f t="shared" si="38"/>
        <v>-0.59120000000000017</v>
      </c>
      <c r="AZ11" s="20">
        <f t="shared" si="17"/>
        <v>561.81929999999988</v>
      </c>
      <c r="BA11" s="18"/>
      <c r="BB11" s="15">
        <v>9</v>
      </c>
      <c r="BC11" s="27"/>
      <c r="BD11" s="28"/>
      <c r="BE11" s="27"/>
      <c r="BF11" s="28"/>
      <c r="BG11" s="27"/>
      <c r="BH11" s="28"/>
      <c r="BI11" s="27"/>
      <c r="BJ11" s="28"/>
      <c r="BK11" s="25">
        <f t="shared" si="18"/>
        <v>0</v>
      </c>
      <c r="BL11" s="26">
        <f t="shared" si="19"/>
        <v>0</v>
      </c>
      <c r="BM11" s="20">
        <f t="shared" si="20"/>
        <v>554.21759999999995</v>
      </c>
      <c r="BN11" s="18"/>
      <c r="BO11" s="15">
        <v>9</v>
      </c>
      <c r="BP11" s="29" t="s">
        <v>18</v>
      </c>
      <c r="BQ11" s="30"/>
      <c r="BR11" s="29" t="s">
        <v>18</v>
      </c>
      <c r="BS11" s="30"/>
      <c r="BT11" s="29">
        <v>209</v>
      </c>
      <c r="BU11" s="30">
        <v>1.7165000000000001</v>
      </c>
      <c r="BV11" s="29">
        <v>-57</v>
      </c>
      <c r="BW11" s="30">
        <v>-0.52450000000000008</v>
      </c>
      <c r="BX11" s="34">
        <f t="shared" si="3"/>
        <v>152</v>
      </c>
      <c r="BY11" s="35">
        <f t="shared" si="4"/>
        <v>1.1920000000000002</v>
      </c>
      <c r="BZ11" s="20">
        <f t="shared" si="21"/>
        <v>561.94110000000001</v>
      </c>
      <c r="CA11" s="36"/>
      <c r="CB11" s="15">
        <v>9</v>
      </c>
      <c r="CC11" s="29">
        <v>195</v>
      </c>
      <c r="CD11" s="30">
        <v>1.3054999999999999</v>
      </c>
      <c r="CE11" s="29">
        <v>53</v>
      </c>
      <c r="CF11" s="30">
        <v>0.43640000000000001</v>
      </c>
      <c r="CG11" s="29">
        <v>32</v>
      </c>
      <c r="CH11" s="30">
        <v>0.21200000000000002</v>
      </c>
      <c r="CI11" s="29">
        <v>5</v>
      </c>
      <c r="CJ11" s="30">
        <v>2.5000000000000022E-3</v>
      </c>
      <c r="CK11" s="34">
        <f t="shared" si="5"/>
        <v>285</v>
      </c>
      <c r="CL11" s="35">
        <f t="shared" si="6"/>
        <v>1.9563999999999997</v>
      </c>
      <c r="CM11" s="20">
        <f t="shared" si="22"/>
        <v>587.01900000000001</v>
      </c>
      <c r="CN11" s="18"/>
      <c r="CO11" s="15">
        <v>9</v>
      </c>
      <c r="CP11" s="27"/>
      <c r="CQ11" s="28"/>
      <c r="CR11" s="27"/>
      <c r="CS11" s="28"/>
      <c r="CT11" s="27"/>
      <c r="CU11" s="28"/>
      <c r="CV11" s="27"/>
      <c r="CW11" s="28"/>
      <c r="CX11" s="37">
        <f t="shared" si="7"/>
        <v>0</v>
      </c>
      <c r="CY11" s="38">
        <f t="shared" si="8"/>
        <v>0</v>
      </c>
      <c r="CZ11" s="20">
        <f t="shared" si="23"/>
        <v>594.36400000000026</v>
      </c>
      <c r="DA11" s="18"/>
      <c r="DB11" s="22">
        <v>9</v>
      </c>
      <c r="DC11" s="29">
        <v>183</v>
      </c>
      <c r="DD11" s="30">
        <v>1.1312</v>
      </c>
      <c r="DE11" s="29">
        <v>-57</v>
      </c>
      <c r="DF11" s="30">
        <v>-0.53160000000000007</v>
      </c>
      <c r="DG11" s="29">
        <v>-85</v>
      </c>
      <c r="DH11" s="30">
        <v>-0.75550000000000006</v>
      </c>
      <c r="DI11" s="29">
        <v>5</v>
      </c>
      <c r="DJ11" s="30">
        <v>2.5000000000000022E-3</v>
      </c>
      <c r="DK11" s="44">
        <f t="shared" si="24"/>
        <v>46</v>
      </c>
      <c r="DL11" s="35">
        <f t="shared" si="25"/>
        <v>-0.15340000000000015</v>
      </c>
      <c r="DM11" s="20">
        <f t="shared" si="26"/>
        <v>594.79940000000033</v>
      </c>
      <c r="DN11" s="21"/>
      <c r="DO11" s="15">
        <v>9</v>
      </c>
      <c r="DP11" s="29">
        <v>11</v>
      </c>
      <c r="DQ11" s="30">
        <v>3.0400000000000003E-2</v>
      </c>
      <c r="DR11" s="29">
        <v>5</v>
      </c>
      <c r="DS11" s="30">
        <v>1.4000000000000005E-2</v>
      </c>
      <c r="DT11" s="29">
        <v>612</v>
      </c>
      <c r="DU11" s="30">
        <v>5.1420000000000003</v>
      </c>
      <c r="DV11" s="29">
        <v>129</v>
      </c>
      <c r="DW11" s="30">
        <v>1.0565</v>
      </c>
      <c r="DX11" s="40">
        <f t="shared" si="27"/>
        <v>757</v>
      </c>
      <c r="DY11" s="35">
        <f t="shared" si="28"/>
        <v>6.2429000000000006</v>
      </c>
      <c r="DZ11" s="20">
        <f t="shared" si="29"/>
        <v>610.10790000000031</v>
      </c>
      <c r="EA11" s="18"/>
      <c r="EB11" s="15">
        <v>9</v>
      </c>
      <c r="EC11" s="29" t="s">
        <v>18</v>
      </c>
      <c r="ED11" s="30"/>
      <c r="EE11" s="29" t="s">
        <v>19</v>
      </c>
      <c r="EF11" s="30"/>
      <c r="EG11" s="29">
        <v>-257</v>
      </c>
      <c r="EH11" s="30">
        <v>-2.2445000000000004</v>
      </c>
      <c r="EI11" s="29">
        <v>428</v>
      </c>
      <c r="EJ11" s="30">
        <v>3.5980000000000003</v>
      </c>
      <c r="EK11" s="34">
        <f t="shared" si="30"/>
        <v>171</v>
      </c>
      <c r="EL11" s="35">
        <f t="shared" si="31"/>
        <v>1.3534999999999999</v>
      </c>
      <c r="EM11" s="20">
        <f t="shared" si="32"/>
        <v>607.32110000000023</v>
      </c>
      <c r="EN11" s="18"/>
      <c r="EO11" s="15">
        <v>9</v>
      </c>
      <c r="EP11" s="29"/>
      <c r="EQ11" s="30"/>
      <c r="ER11" s="29"/>
      <c r="ES11" s="30"/>
      <c r="ET11" s="29"/>
      <c r="EU11" s="30"/>
      <c r="EV11" s="29"/>
      <c r="EW11" s="30"/>
      <c r="EX11" s="34">
        <f t="shared" si="33"/>
        <v>0</v>
      </c>
      <c r="EY11" s="35">
        <f t="shared" si="34"/>
        <v>0</v>
      </c>
      <c r="EZ11" s="20">
        <f t="shared" si="35"/>
        <v>603.96910000000014</v>
      </c>
    </row>
    <row r="12" spans="1:160" x14ac:dyDescent="0.3">
      <c r="A12" s="114"/>
      <c r="B12" s="15">
        <v>10</v>
      </c>
      <c r="C12" s="29" t="s">
        <v>19</v>
      </c>
      <c r="D12" s="30"/>
      <c r="E12" s="29">
        <v>31</v>
      </c>
      <c r="F12" s="30">
        <v>0.24280000000000004</v>
      </c>
      <c r="G12" s="29">
        <v>-86</v>
      </c>
      <c r="H12" s="30">
        <v>-0.79100000000000015</v>
      </c>
      <c r="I12" s="29" t="s">
        <v>18</v>
      </c>
      <c r="J12" s="30"/>
      <c r="K12" s="25">
        <f t="shared" si="0"/>
        <v>-55</v>
      </c>
      <c r="L12" s="30">
        <f t="shared" si="1"/>
        <v>-0.54820000000000013</v>
      </c>
      <c r="M12" s="20">
        <f t="shared" si="9"/>
        <v>504.69</v>
      </c>
      <c r="N12" s="10"/>
      <c r="O12" s="15">
        <v>10</v>
      </c>
      <c r="P12" s="29" t="s">
        <v>19</v>
      </c>
      <c r="Q12" s="30"/>
      <c r="R12" s="29">
        <v>5</v>
      </c>
      <c r="S12" s="30">
        <v>1.4000000000000005E-2</v>
      </c>
      <c r="T12" s="29" t="s">
        <v>18</v>
      </c>
      <c r="U12" s="30"/>
      <c r="V12" s="29" t="s">
        <v>18</v>
      </c>
      <c r="W12" s="30"/>
      <c r="X12" s="25">
        <f t="shared" si="10"/>
        <v>5</v>
      </c>
      <c r="Y12" s="30">
        <f t="shared" si="36"/>
        <v>1.4000000000000005E-2</v>
      </c>
      <c r="Z12" s="20">
        <f t="shared" si="12"/>
        <v>508.7484</v>
      </c>
      <c r="AA12" s="18"/>
      <c r="AB12" s="43">
        <v>10</v>
      </c>
      <c r="AC12" s="29">
        <v>602</v>
      </c>
      <c r="AD12" s="30">
        <v>4.1137999999999995</v>
      </c>
      <c r="AE12" s="29">
        <v>611</v>
      </c>
      <c r="AF12" s="30">
        <v>5.3468</v>
      </c>
      <c r="AG12" s="29">
        <v>651</v>
      </c>
      <c r="AH12" s="30">
        <v>5.4735000000000005</v>
      </c>
      <c r="AI12" s="29" t="s">
        <v>18</v>
      </c>
      <c r="AJ12" s="30"/>
      <c r="AK12" s="25">
        <f t="shared" si="13"/>
        <v>1864</v>
      </c>
      <c r="AL12" s="30">
        <f t="shared" si="37"/>
        <v>14.934100000000001</v>
      </c>
      <c r="AM12" s="20">
        <f t="shared" si="15"/>
        <v>522.7847999999999</v>
      </c>
      <c r="AN12" s="18"/>
      <c r="AO12" s="31">
        <v>10</v>
      </c>
      <c r="AP12" s="32"/>
      <c r="AQ12" s="30"/>
      <c r="AR12" s="32"/>
      <c r="AS12" s="30"/>
      <c r="AT12" s="32"/>
      <c r="AU12" s="30"/>
      <c r="AV12" s="32"/>
      <c r="AW12" s="30"/>
      <c r="AX12" s="25">
        <f t="shared" si="2"/>
        <v>0</v>
      </c>
      <c r="AY12" s="33">
        <f t="shared" si="38"/>
        <v>0</v>
      </c>
      <c r="AZ12" s="20">
        <f t="shared" si="17"/>
        <v>561.81929999999988</v>
      </c>
      <c r="BA12" s="18"/>
      <c r="BB12" s="15">
        <v>10</v>
      </c>
      <c r="BC12" s="27"/>
      <c r="BD12" s="28"/>
      <c r="BE12" s="27"/>
      <c r="BF12" s="28"/>
      <c r="BG12" s="27"/>
      <c r="BH12" s="28"/>
      <c r="BI12" s="27"/>
      <c r="BJ12" s="28"/>
      <c r="BK12" s="25">
        <f t="shared" si="18"/>
        <v>0</v>
      </c>
      <c r="BL12" s="26">
        <f t="shared" si="19"/>
        <v>0</v>
      </c>
      <c r="BM12" s="20">
        <f t="shared" si="20"/>
        <v>554.21759999999995</v>
      </c>
      <c r="BN12" s="18"/>
      <c r="BO12" s="15">
        <v>10</v>
      </c>
      <c r="BP12" s="29">
        <v>7</v>
      </c>
      <c r="BQ12" s="30">
        <v>8.2999999999999949E-3</v>
      </c>
      <c r="BR12" s="29" t="s">
        <v>18</v>
      </c>
      <c r="BS12" s="30"/>
      <c r="BT12" s="29" t="s">
        <v>18</v>
      </c>
      <c r="BU12" s="30"/>
      <c r="BV12" s="29">
        <v>5</v>
      </c>
      <c r="BW12" s="30">
        <v>2.5000000000000022E-3</v>
      </c>
      <c r="BX12" s="34">
        <f t="shared" si="3"/>
        <v>12</v>
      </c>
      <c r="BY12" s="35">
        <f t="shared" si="4"/>
        <v>1.0799999999999997E-2</v>
      </c>
      <c r="BZ12" s="20">
        <f t="shared" si="21"/>
        <v>561.95190000000002</v>
      </c>
      <c r="CA12" s="36"/>
      <c r="CB12" s="15">
        <v>10</v>
      </c>
      <c r="CC12" s="29" t="s">
        <v>18</v>
      </c>
      <c r="CD12" s="30"/>
      <c r="CE12" s="29" t="s">
        <v>18</v>
      </c>
      <c r="CF12" s="30"/>
      <c r="CG12" s="29">
        <v>7</v>
      </c>
      <c r="CH12" s="30">
        <v>-4.9999999999999351E-4</v>
      </c>
      <c r="CI12" s="29">
        <v>-30</v>
      </c>
      <c r="CJ12" s="30">
        <v>-0.29499999999999998</v>
      </c>
      <c r="CK12" s="34">
        <f t="shared" si="5"/>
        <v>-23</v>
      </c>
      <c r="CL12" s="35">
        <f t="shared" si="6"/>
        <v>-0.29549999999999998</v>
      </c>
      <c r="CM12" s="20">
        <f t="shared" si="22"/>
        <v>586.72350000000006</v>
      </c>
      <c r="CN12" s="18"/>
      <c r="CO12" s="15">
        <v>10</v>
      </c>
      <c r="CP12" s="29" t="s">
        <v>18</v>
      </c>
      <c r="CQ12" s="30"/>
      <c r="CR12" s="29">
        <v>5</v>
      </c>
      <c r="CS12" s="30">
        <v>1.4000000000000005E-2</v>
      </c>
      <c r="CT12" s="29">
        <v>66</v>
      </c>
      <c r="CU12" s="30">
        <v>0.50100000000000011</v>
      </c>
      <c r="CV12" s="29" t="s">
        <v>18</v>
      </c>
      <c r="CW12" s="30"/>
      <c r="CX12" s="40">
        <f t="shared" si="7"/>
        <v>71</v>
      </c>
      <c r="CY12" s="35">
        <f t="shared" si="8"/>
        <v>0.51500000000000012</v>
      </c>
      <c r="CZ12" s="20">
        <f t="shared" si="23"/>
        <v>594.87900000000025</v>
      </c>
      <c r="DA12" s="18"/>
      <c r="DB12" s="15">
        <v>10</v>
      </c>
      <c r="DC12" s="29">
        <v>68</v>
      </c>
      <c r="DD12" s="30">
        <v>0.39520000000000005</v>
      </c>
      <c r="DE12" s="29">
        <v>-92</v>
      </c>
      <c r="DF12" s="30">
        <v>-0.83960000000000012</v>
      </c>
      <c r="DG12" s="29">
        <v>258</v>
      </c>
      <c r="DH12" s="30">
        <v>2.0914000000000001</v>
      </c>
      <c r="DI12" s="29">
        <v>-39</v>
      </c>
      <c r="DJ12" s="30">
        <v>-0.3715</v>
      </c>
      <c r="DK12" s="40">
        <f t="shared" si="24"/>
        <v>195</v>
      </c>
      <c r="DL12" s="35">
        <f t="shared" si="25"/>
        <v>1.2755000000000001</v>
      </c>
      <c r="DM12" s="20">
        <f t="shared" si="26"/>
        <v>596.0749000000003</v>
      </c>
      <c r="DN12" s="21"/>
      <c r="DO12" s="15">
        <v>10</v>
      </c>
      <c r="DP12" s="27"/>
      <c r="DQ12" s="28"/>
      <c r="DR12" s="27"/>
      <c r="DS12" s="28"/>
      <c r="DT12" s="27"/>
      <c r="DU12" s="28"/>
      <c r="DV12" s="27"/>
      <c r="DW12" s="28"/>
      <c r="DX12" s="37"/>
      <c r="DY12" s="38"/>
      <c r="DZ12" s="20">
        <f t="shared" si="29"/>
        <v>610.10790000000031</v>
      </c>
      <c r="EA12" s="18"/>
      <c r="EB12" s="15">
        <v>10</v>
      </c>
      <c r="EC12" s="29" t="s">
        <v>18</v>
      </c>
      <c r="ED12" s="30"/>
      <c r="EE12" s="29" t="s">
        <v>18</v>
      </c>
      <c r="EF12" s="30"/>
      <c r="EG12" s="29">
        <v>-300</v>
      </c>
      <c r="EH12" s="30">
        <v>-2.6100000000000003</v>
      </c>
      <c r="EI12" s="29">
        <v>-198</v>
      </c>
      <c r="EJ12" s="30">
        <v>-1.7230000000000001</v>
      </c>
      <c r="EK12" s="34">
        <f t="shared" si="30"/>
        <v>-498</v>
      </c>
      <c r="EL12" s="35">
        <f t="shared" si="31"/>
        <v>-4.3330000000000002</v>
      </c>
      <c r="EM12" s="20">
        <f t="shared" si="32"/>
        <v>602.98810000000026</v>
      </c>
      <c r="EN12" s="18"/>
      <c r="EO12" s="15">
        <v>10</v>
      </c>
      <c r="EP12" s="29"/>
      <c r="EQ12" s="30"/>
      <c r="ER12" s="29"/>
      <c r="ES12" s="30"/>
      <c r="ET12" s="29"/>
      <c r="EU12" s="30"/>
      <c r="EV12" s="29"/>
      <c r="EW12" s="30"/>
      <c r="EX12" s="34">
        <f t="shared" si="33"/>
        <v>0</v>
      </c>
      <c r="EY12" s="35">
        <f t="shared" si="34"/>
        <v>0</v>
      </c>
      <c r="EZ12" s="20">
        <f t="shared" si="35"/>
        <v>603.96910000000014</v>
      </c>
    </row>
    <row r="13" spans="1:160" x14ac:dyDescent="0.3">
      <c r="A13" s="114"/>
      <c r="B13" s="15">
        <v>11</v>
      </c>
      <c r="C13" s="27"/>
      <c r="D13" s="28"/>
      <c r="E13" s="27"/>
      <c r="F13" s="28"/>
      <c r="G13" s="27"/>
      <c r="H13" s="28"/>
      <c r="I13" s="27"/>
      <c r="J13" s="28"/>
      <c r="K13" s="25">
        <f t="shared" si="0"/>
        <v>0</v>
      </c>
      <c r="L13" s="30">
        <f t="shared" si="1"/>
        <v>0</v>
      </c>
      <c r="M13" s="20">
        <f t="shared" si="9"/>
        <v>504.69</v>
      </c>
      <c r="N13" s="10"/>
      <c r="O13" s="15">
        <v>11</v>
      </c>
      <c r="P13" s="29">
        <v>7</v>
      </c>
      <c r="Q13" s="30">
        <v>8.2999999999999949E-3</v>
      </c>
      <c r="R13" s="29">
        <v>5</v>
      </c>
      <c r="S13" s="30">
        <v>1.4000000000000005E-2</v>
      </c>
      <c r="T13" s="29">
        <v>7</v>
      </c>
      <c r="U13" s="30">
        <v>-4.9999999999999351E-4</v>
      </c>
      <c r="V13" s="29">
        <v>-91</v>
      </c>
      <c r="W13" s="30">
        <v>-0.81350000000000011</v>
      </c>
      <c r="X13" s="25">
        <f t="shared" si="10"/>
        <v>-72</v>
      </c>
      <c r="Y13" s="30">
        <f t="shared" si="36"/>
        <v>-0.79170000000000007</v>
      </c>
      <c r="Z13" s="20">
        <f t="shared" si="12"/>
        <v>507.95670000000001</v>
      </c>
      <c r="AA13" s="18"/>
      <c r="AB13" s="43">
        <v>11</v>
      </c>
      <c r="AC13" s="29">
        <v>-244</v>
      </c>
      <c r="AD13" s="30">
        <v>-1.7236</v>
      </c>
      <c r="AE13" s="29" t="s">
        <v>18</v>
      </c>
      <c r="AF13" s="30"/>
      <c r="AG13" s="29">
        <v>534</v>
      </c>
      <c r="AH13" s="30">
        <v>4.479000000000001</v>
      </c>
      <c r="AI13" s="29" t="s">
        <v>18</v>
      </c>
      <c r="AJ13" s="30"/>
      <c r="AK13" s="25">
        <f t="shared" si="13"/>
        <v>290</v>
      </c>
      <c r="AL13" s="30">
        <f t="shared" si="37"/>
        <v>2.7554000000000007</v>
      </c>
      <c r="AM13" s="20">
        <f t="shared" si="15"/>
        <v>525.54019999999991</v>
      </c>
      <c r="AN13" s="18"/>
      <c r="AO13" s="15">
        <v>11</v>
      </c>
      <c r="AP13" s="27"/>
      <c r="AQ13" s="28"/>
      <c r="AR13" s="27"/>
      <c r="AS13" s="28"/>
      <c r="AT13" s="27"/>
      <c r="AU13" s="28"/>
      <c r="AV13" s="27"/>
      <c r="AW13" s="28"/>
      <c r="AX13" s="25">
        <f t="shared" si="2"/>
        <v>0</v>
      </c>
      <c r="AY13" s="30">
        <f t="shared" si="38"/>
        <v>0</v>
      </c>
      <c r="AZ13" s="20">
        <f t="shared" si="17"/>
        <v>561.81929999999988</v>
      </c>
      <c r="BA13" s="18"/>
      <c r="BB13" s="15">
        <v>11</v>
      </c>
      <c r="BC13" s="29">
        <v>4</v>
      </c>
      <c r="BD13" s="30">
        <v>-1.2400000000000001E-2</v>
      </c>
      <c r="BE13" s="29">
        <v>-191</v>
      </c>
      <c r="BF13" s="30">
        <v>-1.7108000000000001</v>
      </c>
      <c r="BG13" s="29" t="s">
        <v>18</v>
      </c>
      <c r="BH13" s="30"/>
      <c r="BI13" s="29">
        <v>27</v>
      </c>
      <c r="BJ13" s="30">
        <v>0.1895</v>
      </c>
      <c r="BK13" s="25">
        <f t="shared" si="18"/>
        <v>-160</v>
      </c>
      <c r="BL13" s="26">
        <f t="shared" si="19"/>
        <v>-1.5337000000000001</v>
      </c>
      <c r="BM13" s="20">
        <f t="shared" si="20"/>
        <v>552.68389999999999</v>
      </c>
      <c r="BN13" s="18"/>
      <c r="BO13" s="15">
        <v>11</v>
      </c>
      <c r="BP13" s="29">
        <v>494</v>
      </c>
      <c r="BQ13" s="30">
        <v>3.3685999999999998</v>
      </c>
      <c r="BR13" s="29">
        <v>-208</v>
      </c>
      <c r="BS13" s="30">
        <v>-1.8604000000000001</v>
      </c>
      <c r="BT13" s="29">
        <v>-279</v>
      </c>
      <c r="BU13" s="30">
        <v>-2.4315000000000002</v>
      </c>
      <c r="BV13" s="29">
        <v>126</v>
      </c>
      <c r="BW13" s="30">
        <v>1.0310000000000001</v>
      </c>
      <c r="BX13" s="34">
        <f t="shared" si="3"/>
        <v>133</v>
      </c>
      <c r="BY13" s="35">
        <f t="shared" si="4"/>
        <v>0.10769999999999968</v>
      </c>
      <c r="BZ13" s="20">
        <f t="shared" si="21"/>
        <v>562.05960000000005</v>
      </c>
      <c r="CA13" s="36"/>
      <c r="CB13" s="15">
        <v>11</v>
      </c>
      <c r="CC13" s="27"/>
      <c r="CD13" s="28"/>
      <c r="CE13" s="27"/>
      <c r="CF13" s="28"/>
      <c r="CG13" s="27"/>
      <c r="CH13" s="28"/>
      <c r="CI13" s="27"/>
      <c r="CJ13" s="28"/>
      <c r="CK13" s="34">
        <f t="shared" si="5"/>
        <v>0</v>
      </c>
      <c r="CL13" s="35">
        <f t="shared" si="6"/>
        <v>0</v>
      </c>
      <c r="CM13" s="20">
        <f t="shared" si="22"/>
        <v>586.72350000000006</v>
      </c>
      <c r="CN13" s="18"/>
      <c r="CO13" s="15">
        <v>11</v>
      </c>
      <c r="CP13" s="29" t="s">
        <v>18</v>
      </c>
      <c r="CQ13" s="30"/>
      <c r="CR13" s="29">
        <v>-28</v>
      </c>
      <c r="CS13" s="30">
        <v>-0.27639999999999998</v>
      </c>
      <c r="CT13" s="29">
        <v>7</v>
      </c>
      <c r="CU13" s="30">
        <v>-4.9999999999999351E-4</v>
      </c>
      <c r="CV13" s="29">
        <v>278</v>
      </c>
      <c r="CW13" s="30">
        <v>2.323</v>
      </c>
      <c r="CX13" s="40">
        <f t="shared" si="7"/>
        <v>257</v>
      </c>
      <c r="CY13" s="35">
        <f t="shared" si="8"/>
        <v>2.0461</v>
      </c>
      <c r="CZ13" s="20">
        <f t="shared" si="23"/>
        <v>596.92510000000027</v>
      </c>
      <c r="DA13" s="18"/>
      <c r="DB13" s="15">
        <v>11</v>
      </c>
      <c r="DC13" s="29">
        <v>-153</v>
      </c>
      <c r="DD13" s="30">
        <v>-1.0192000000000001</v>
      </c>
      <c r="DE13" s="29" t="s">
        <v>18</v>
      </c>
      <c r="DF13" s="30"/>
      <c r="DG13" s="29">
        <v>1054</v>
      </c>
      <c r="DH13" s="30">
        <v>8.6981999999999999</v>
      </c>
      <c r="DI13" s="29" t="s">
        <v>18</v>
      </c>
      <c r="DJ13" s="30"/>
      <c r="DK13" s="40">
        <f t="shared" si="24"/>
        <v>901</v>
      </c>
      <c r="DL13" s="35">
        <f t="shared" si="25"/>
        <v>7.6790000000000003</v>
      </c>
      <c r="DM13" s="20">
        <f t="shared" si="26"/>
        <v>603.75390000000027</v>
      </c>
      <c r="DN13" s="21"/>
      <c r="DO13" s="15">
        <v>11</v>
      </c>
      <c r="DP13" s="27"/>
      <c r="DQ13" s="28"/>
      <c r="DR13" s="27"/>
      <c r="DS13" s="28"/>
      <c r="DT13" s="27"/>
      <c r="DU13" s="28"/>
      <c r="DV13" s="27"/>
      <c r="DW13" s="28"/>
      <c r="DX13" s="37"/>
      <c r="DY13" s="38"/>
      <c r="DZ13" s="20">
        <f t="shared" si="29"/>
        <v>610.10790000000031</v>
      </c>
      <c r="EA13" s="18"/>
      <c r="EB13" s="15">
        <v>11</v>
      </c>
      <c r="EC13" s="29" t="s">
        <v>18</v>
      </c>
      <c r="ED13" s="30"/>
      <c r="EE13" s="29">
        <v>-58</v>
      </c>
      <c r="EF13" s="30">
        <v>-0.5404000000000001</v>
      </c>
      <c r="EG13" s="29">
        <v>98</v>
      </c>
      <c r="EH13" s="30">
        <v>0.77300000000000013</v>
      </c>
      <c r="EI13" s="29">
        <v>5</v>
      </c>
      <c r="EJ13" s="30">
        <v>2.5000000000000022E-3</v>
      </c>
      <c r="EK13" s="34">
        <f t="shared" si="30"/>
        <v>45</v>
      </c>
      <c r="EL13" s="35">
        <f t="shared" si="31"/>
        <v>0.23510000000000003</v>
      </c>
      <c r="EM13" s="20">
        <f t="shared" si="32"/>
        <v>603.22320000000025</v>
      </c>
      <c r="EN13" s="18"/>
      <c r="EO13" s="15">
        <v>11</v>
      </c>
      <c r="EP13" s="29"/>
      <c r="EQ13" s="30"/>
      <c r="ER13" s="29"/>
      <c r="ES13" s="30"/>
      <c r="ET13" s="29"/>
      <c r="EU13" s="30"/>
      <c r="EV13" s="29"/>
      <c r="EW13" s="30"/>
      <c r="EX13" s="34">
        <f t="shared" si="33"/>
        <v>0</v>
      </c>
      <c r="EY13" s="35">
        <f t="shared" si="34"/>
        <v>0</v>
      </c>
      <c r="EZ13" s="20">
        <f t="shared" si="35"/>
        <v>603.96910000000014</v>
      </c>
    </row>
    <row r="14" spans="1:160" x14ac:dyDescent="0.3">
      <c r="A14" s="114"/>
      <c r="B14" s="15">
        <v>12</v>
      </c>
      <c r="C14" s="27"/>
      <c r="D14" s="28"/>
      <c r="E14" s="27"/>
      <c r="F14" s="28"/>
      <c r="G14" s="27"/>
      <c r="H14" s="28"/>
      <c r="I14" s="27"/>
      <c r="J14" s="28"/>
      <c r="K14" s="25">
        <f t="shared" si="0"/>
        <v>0</v>
      </c>
      <c r="L14" s="30">
        <f t="shared" si="1"/>
        <v>0</v>
      </c>
      <c r="M14" s="20">
        <f t="shared" si="9"/>
        <v>504.69</v>
      </c>
      <c r="N14" s="10"/>
      <c r="O14" s="15">
        <v>12</v>
      </c>
      <c r="P14" s="29">
        <v>7</v>
      </c>
      <c r="Q14" s="30">
        <v>8.2999999999999949E-3</v>
      </c>
      <c r="R14" s="29">
        <v>-87</v>
      </c>
      <c r="S14" s="30">
        <v>-0.79560000000000008</v>
      </c>
      <c r="T14" s="29" t="s">
        <v>18</v>
      </c>
      <c r="U14" s="30"/>
      <c r="V14" s="29">
        <v>-52</v>
      </c>
      <c r="W14" s="30">
        <v>-0.48200000000000004</v>
      </c>
      <c r="X14" s="25">
        <f t="shared" si="10"/>
        <v>-132</v>
      </c>
      <c r="Y14" s="30">
        <f t="shared" si="36"/>
        <v>-1.2693000000000001</v>
      </c>
      <c r="Z14" s="20">
        <f t="shared" si="12"/>
        <v>506.68740000000003</v>
      </c>
      <c r="AA14" s="18"/>
      <c r="AB14" s="43">
        <v>12</v>
      </c>
      <c r="AC14" s="29">
        <v>7</v>
      </c>
      <c r="AD14" s="30">
        <v>8.2999999999999949E-3</v>
      </c>
      <c r="AE14" s="29">
        <v>-204</v>
      </c>
      <c r="AF14" s="30">
        <v>-1.8252000000000002</v>
      </c>
      <c r="AG14" s="29">
        <v>130</v>
      </c>
      <c r="AH14" s="30">
        <v>1.0449999999999999</v>
      </c>
      <c r="AI14" s="29">
        <v>630</v>
      </c>
      <c r="AJ14" s="30">
        <v>5.3150000000000004</v>
      </c>
      <c r="AK14" s="25">
        <f t="shared" si="13"/>
        <v>563</v>
      </c>
      <c r="AL14" s="30">
        <f t="shared" si="37"/>
        <v>4.5430999999999999</v>
      </c>
      <c r="AM14" s="20">
        <f t="shared" si="15"/>
        <v>530.08329999999989</v>
      </c>
      <c r="AN14" s="18"/>
      <c r="AO14" s="15">
        <v>12</v>
      </c>
      <c r="AP14" s="27"/>
      <c r="AQ14" s="28"/>
      <c r="AR14" s="27"/>
      <c r="AS14" s="28"/>
      <c r="AT14" s="27"/>
      <c r="AU14" s="28"/>
      <c r="AV14" s="27"/>
      <c r="AW14" s="28"/>
      <c r="AX14" s="25">
        <f t="shared" si="2"/>
        <v>0</v>
      </c>
      <c r="AY14" s="30">
        <f t="shared" si="38"/>
        <v>0</v>
      </c>
      <c r="AZ14" s="20">
        <f t="shared" si="17"/>
        <v>561.81929999999988</v>
      </c>
      <c r="BA14" s="18"/>
      <c r="BB14" s="15">
        <v>12</v>
      </c>
      <c r="BC14" s="29" t="s">
        <v>18</v>
      </c>
      <c r="BD14" s="30"/>
      <c r="BE14" s="29" t="s">
        <v>18</v>
      </c>
      <c r="BF14" s="30"/>
      <c r="BG14" s="29">
        <v>7</v>
      </c>
      <c r="BH14" s="30">
        <v>-4.9999999999999351E-4</v>
      </c>
      <c r="BI14" s="29" t="s">
        <v>18</v>
      </c>
      <c r="BJ14" s="30"/>
      <c r="BK14" s="25">
        <f t="shared" si="18"/>
        <v>7</v>
      </c>
      <c r="BL14" s="26">
        <f t="shared" si="19"/>
        <v>-4.9999999999999351E-4</v>
      </c>
      <c r="BM14" s="20">
        <f t="shared" si="20"/>
        <v>552.68340000000001</v>
      </c>
      <c r="BN14" s="18"/>
      <c r="BO14" s="15">
        <v>12</v>
      </c>
      <c r="BP14" s="29" t="s">
        <v>19</v>
      </c>
      <c r="BQ14" s="30"/>
      <c r="BR14" s="29" t="s">
        <v>18</v>
      </c>
      <c r="BS14" s="30"/>
      <c r="BT14" s="29">
        <v>861</v>
      </c>
      <c r="BU14" s="30">
        <v>7.2585000000000006</v>
      </c>
      <c r="BV14" s="29" t="s">
        <v>18</v>
      </c>
      <c r="BW14" s="30"/>
      <c r="BX14" s="34">
        <f t="shared" si="3"/>
        <v>861</v>
      </c>
      <c r="BY14" s="35">
        <f t="shared" si="4"/>
        <v>7.2585000000000006</v>
      </c>
      <c r="BZ14" s="20">
        <f t="shared" si="21"/>
        <v>569.31810000000007</v>
      </c>
      <c r="CA14" s="36"/>
      <c r="CB14" s="15">
        <v>12</v>
      </c>
      <c r="CC14" s="27"/>
      <c r="CD14" s="28"/>
      <c r="CE14" s="27"/>
      <c r="CF14" s="28"/>
      <c r="CG14" s="27"/>
      <c r="CH14" s="28"/>
      <c r="CI14" s="27"/>
      <c r="CJ14" s="28"/>
      <c r="CK14" s="34">
        <f t="shared" si="5"/>
        <v>0</v>
      </c>
      <c r="CL14" s="35">
        <f t="shared" si="6"/>
        <v>0</v>
      </c>
      <c r="CM14" s="20">
        <f t="shared" si="22"/>
        <v>586.72350000000006</v>
      </c>
      <c r="CN14" s="18"/>
      <c r="CO14" s="15">
        <v>12</v>
      </c>
      <c r="CP14" s="29">
        <v>115</v>
      </c>
      <c r="CQ14" s="30">
        <v>0.75349999999999995</v>
      </c>
      <c r="CR14" s="29">
        <v>5</v>
      </c>
      <c r="CS14" s="30">
        <v>1.4000000000000005E-2</v>
      </c>
      <c r="CT14" s="29">
        <v>-169</v>
      </c>
      <c r="CU14" s="30">
        <v>-1.4965000000000002</v>
      </c>
      <c r="CV14" s="29" t="s">
        <v>18</v>
      </c>
      <c r="CW14" s="30"/>
      <c r="CX14" s="40">
        <f t="shared" si="7"/>
        <v>-49</v>
      </c>
      <c r="CY14" s="35">
        <f t="shared" si="8"/>
        <v>-0.7290000000000002</v>
      </c>
      <c r="CZ14" s="20">
        <f t="shared" si="23"/>
        <v>596.19610000000023</v>
      </c>
      <c r="DA14" s="18"/>
      <c r="DB14" s="15">
        <v>12</v>
      </c>
      <c r="DC14" s="27"/>
      <c r="DD14" s="28"/>
      <c r="DE14" s="27"/>
      <c r="DF14" s="28"/>
      <c r="DG14" s="27"/>
      <c r="DH14" s="28"/>
      <c r="DI14" s="27"/>
      <c r="DJ14" s="28"/>
      <c r="DK14" s="40">
        <f t="shared" si="24"/>
        <v>0</v>
      </c>
      <c r="DL14" s="35">
        <f t="shared" si="25"/>
        <v>0</v>
      </c>
      <c r="DM14" s="20">
        <f t="shared" si="26"/>
        <v>603.75390000000027</v>
      </c>
      <c r="DN14" s="21"/>
      <c r="DO14" s="31">
        <v>12</v>
      </c>
      <c r="DP14" s="32"/>
      <c r="DQ14" s="33"/>
      <c r="DR14" s="32"/>
      <c r="DS14" s="33"/>
      <c r="DT14" s="32"/>
      <c r="DU14" s="33"/>
      <c r="DV14" s="32"/>
      <c r="DW14" s="33"/>
      <c r="DX14" s="45"/>
      <c r="DY14" s="46"/>
      <c r="DZ14" s="20">
        <f t="shared" si="29"/>
        <v>610.10790000000031</v>
      </c>
      <c r="EA14" s="18"/>
      <c r="EB14" s="15">
        <v>12</v>
      </c>
      <c r="EC14" s="29">
        <v>-166</v>
      </c>
      <c r="ED14" s="30">
        <v>-1.1024</v>
      </c>
      <c r="EE14" s="29" t="s">
        <v>18</v>
      </c>
      <c r="EF14" s="30"/>
      <c r="EG14" s="29">
        <v>-22</v>
      </c>
      <c r="EH14" s="30">
        <v>-0.247</v>
      </c>
      <c r="EI14" s="29">
        <v>5</v>
      </c>
      <c r="EJ14" s="30">
        <v>2.5000000000000022E-3</v>
      </c>
      <c r="EK14" s="34">
        <f t="shared" si="30"/>
        <v>-183</v>
      </c>
      <c r="EL14" s="35">
        <f t="shared" si="31"/>
        <v>-1.3469000000000002</v>
      </c>
      <c r="EM14" s="20">
        <f t="shared" si="32"/>
        <v>601.87630000000024</v>
      </c>
      <c r="EN14" s="18"/>
      <c r="EO14" s="15">
        <v>12</v>
      </c>
      <c r="EP14" s="29"/>
      <c r="EQ14" s="30"/>
      <c r="ER14" s="29"/>
      <c r="ES14" s="30"/>
      <c r="ET14" s="29"/>
      <c r="EU14" s="30"/>
      <c r="EV14" s="29"/>
      <c r="EW14" s="30"/>
      <c r="EX14" s="34">
        <f t="shared" si="33"/>
        <v>0</v>
      </c>
      <c r="EY14" s="35">
        <f t="shared" si="34"/>
        <v>0</v>
      </c>
      <c r="EZ14" s="20">
        <f t="shared" si="35"/>
        <v>603.96910000000014</v>
      </c>
    </row>
    <row r="15" spans="1:160" x14ac:dyDescent="0.3">
      <c r="A15" s="114"/>
      <c r="B15" s="15">
        <v>13</v>
      </c>
      <c r="C15" s="29">
        <v>-190</v>
      </c>
      <c r="D15" s="30">
        <v>-1.351</v>
      </c>
      <c r="E15" s="29" t="s">
        <v>18</v>
      </c>
      <c r="F15" s="30"/>
      <c r="G15" s="29" t="s">
        <v>19</v>
      </c>
      <c r="H15" s="30"/>
      <c r="I15" s="29">
        <v>-66</v>
      </c>
      <c r="J15" s="30">
        <v>-0.60100000000000009</v>
      </c>
      <c r="K15" s="25">
        <f t="shared" si="0"/>
        <v>-256</v>
      </c>
      <c r="L15" s="30">
        <f t="shared" si="1"/>
        <v>-1.952</v>
      </c>
      <c r="M15" s="20">
        <f t="shared" si="9"/>
        <v>502.738</v>
      </c>
      <c r="N15" s="10"/>
      <c r="O15" s="15">
        <v>13</v>
      </c>
      <c r="P15" s="29" t="s">
        <v>19</v>
      </c>
      <c r="Q15" s="30"/>
      <c r="R15" s="29">
        <v>5</v>
      </c>
      <c r="S15" s="30">
        <v>1.4000000000000005E-2</v>
      </c>
      <c r="T15" s="29">
        <v>7</v>
      </c>
      <c r="U15" s="30">
        <v>-4.9999999999999351E-4</v>
      </c>
      <c r="V15" s="29" t="s">
        <v>18</v>
      </c>
      <c r="W15" s="30"/>
      <c r="X15" s="25">
        <f t="shared" si="10"/>
        <v>12</v>
      </c>
      <c r="Y15" s="30">
        <f t="shared" si="36"/>
        <v>1.3500000000000012E-2</v>
      </c>
      <c r="Z15" s="20">
        <f t="shared" si="12"/>
        <v>506.70090000000005</v>
      </c>
      <c r="AA15" s="18"/>
      <c r="AB15" s="43">
        <v>13</v>
      </c>
      <c r="AC15" s="29">
        <v>683</v>
      </c>
      <c r="AD15" s="30">
        <v>4.6726999999999999</v>
      </c>
      <c r="AE15" s="29">
        <v>1066</v>
      </c>
      <c r="AF15" s="30">
        <v>9.3508000000000013</v>
      </c>
      <c r="AG15" s="29">
        <v>1386</v>
      </c>
      <c r="AH15" s="30">
        <v>11.721</v>
      </c>
      <c r="AI15" s="29" t="s">
        <v>18</v>
      </c>
      <c r="AJ15" s="30"/>
      <c r="AK15" s="25">
        <f t="shared" si="13"/>
        <v>3135</v>
      </c>
      <c r="AL15" s="30">
        <f t="shared" si="37"/>
        <v>25.744500000000002</v>
      </c>
      <c r="AM15" s="20">
        <f t="shared" si="15"/>
        <v>555.82779999999991</v>
      </c>
      <c r="AN15" s="18"/>
      <c r="AO15" s="47">
        <v>13</v>
      </c>
      <c r="AP15" s="29">
        <v>-183</v>
      </c>
      <c r="AQ15" s="30">
        <v>-1.3027</v>
      </c>
      <c r="AR15" s="29" t="s">
        <v>19</v>
      </c>
      <c r="AS15" s="30"/>
      <c r="AT15" s="29">
        <v>47</v>
      </c>
      <c r="AU15" s="30">
        <v>0.33950000000000002</v>
      </c>
      <c r="AV15" s="29">
        <v>134</v>
      </c>
      <c r="AW15" s="30">
        <v>1.099</v>
      </c>
      <c r="AX15" s="25">
        <f t="shared" si="2"/>
        <v>-2</v>
      </c>
      <c r="AY15" s="30">
        <f t="shared" si="38"/>
        <v>0.13580000000000003</v>
      </c>
      <c r="AZ15" s="20">
        <f t="shared" si="17"/>
        <v>561.9550999999999</v>
      </c>
      <c r="BA15" s="18"/>
      <c r="BB15" s="15">
        <v>13</v>
      </c>
      <c r="BC15" s="29">
        <v>247</v>
      </c>
      <c r="BD15" s="30">
        <v>1.6642999999999999</v>
      </c>
      <c r="BE15" s="29">
        <v>5</v>
      </c>
      <c r="BF15" s="30">
        <v>1.4000000000000005E-2</v>
      </c>
      <c r="BG15" s="29">
        <v>485</v>
      </c>
      <c r="BH15" s="30">
        <v>4.0625000000000009</v>
      </c>
      <c r="BI15" s="29" t="s">
        <v>18</v>
      </c>
      <c r="BJ15" s="30"/>
      <c r="BK15" s="25">
        <f>SUM(BC15,BE15,BG15,BI15)</f>
        <v>737</v>
      </c>
      <c r="BL15" s="26">
        <f t="shared" si="19"/>
        <v>5.740800000000001</v>
      </c>
      <c r="BM15" s="20">
        <f t="shared" si="20"/>
        <v>558.42420000000004</v>
      </c>
      <c r="BN15" s="18"/>
      <c r="BO15" s="15">
        <v>13</v>
      </c>
      <c r="BP15" s="27"/>
      <c r="BQ15" s="28"/>
      <c r="BR15" s="27"/>
      <c r="BS15" s="28"/>
      <c r="BT15" s="27"/>
      <c r="BU15" s="28"/>
      <c r="BV15" s="27"/>
      <c r="BW15" s="28"/>
      <c r="BX15" s="34">
        <f t="shared" si="3"/>
        <v>0</v>
      </c>
      <c r="BY15" s="35">
        <f t="shared" si="4"/>
        <v>0</v>
      </c>
      <c r="BZ15" s="20">
        <f t="shared" si="21"/>
        <v>569.31810000000007</v>
      </c>
      <c r="CA15" s="36"/>
      <c r="CB15" s="15">
        <v>13</v>
      </c>
      <c r="CC15" s="29" t="s">
        <v>18</v>
      </c>
      <c r="CD15" s="30"/>
      <c r="CE15" s="29">
        <v>5</v>
      </c>
      <c r="CF15" s="30">
        <v>1.4000000000000005E-2</v>
      </c>
      <c r="CG15" s="29">
        <v>7</v>
      </c>
      <c r="CH15" s="30">
        <v>-4.9999999999999351E-4</v>
      </c>
      <c r="CI15" s="29">
        <v>-53</v>
      </c>
      <c r="CJ15" s="30">
        <v>-0.49049999999999999</v>
      </c>
      <c r="CK15" s="34">
        <f t="shared" si="5"/>
        <v>-41</v>
      </c>
      <c r="CL15" s="35">
        <f t="shared" si="6"/>
        <v>-0.47699999999999998</v>
      </c>
      <c r="CM15" s="20">
        <f t="shared" si="22"/>
        <v>586.24650000000008</v>
      </c>
      <c r="CN15" s="18"/>
      <c r="CO15" s="15">
        <v>13</v>
      </c>
      <c r="CP15" s="29">
        <v>7</v>
      </c>
      <c r="CQ15" s="30">
        <v>8.2999999999999949E-3</v>
      </c>
      <c r="CR15" s="29" t="s">
        <v>19</v>
      </c>
      <c r="CS15" s="30"/>
      <c r="CT15" s="29">
        <v>7</v>
      </c>
      <c r="CU15" s="30">
        <v>-4.9999999999999351E-4</v>
      </c>
      <c r="CV15" s="29" t="s">
        <v>18</v>
      </c>
      <c r="CW15" s="30"/>
      <c r="CX15" s="40">
        <f t="shared" si="7"/>
        <v>14</v>
      </c>
      <c r="CY15" s="35">
        <f t="shared" si="8"/>
        <v>7.8000000000000014E-3</v>
      </c>
      <c r="CZ15" s="20">
        <f t="shared" si="23"/>
        <v>596.2039000000002</v>
      </c>
      <c r="DA15" s="18"/>
      <c r="DB15" s="15">
        <v>13</v>
      </c>
      <c r="DC15" s="27"/>
      <c r="DD15" s="28"/>
      <c r="DE15" s="27"/>
      <c r="DF15" s="28"/>
      <c r="DG15" s="27"/>
      <c r="DH15" s="28"/>
      <c r="DI15" s="27"/>
      <c r="DJ15" s="28"/>
      <c r="DK15" s="40">
        <f t="shared" si="24"/>
        <v>0</v>
      </c>
      <c r="DL15" s="35">
        <f t="shared" si="25"/>
        <v>0</v>
      </c>
      <c r="DM15" s="20">
        <f t="shared" si="26"/>
        <v>603.75390000000027</v>
      </c>
      <c r="DN15" s="21"/>
      <c r="DO15" s="15">
        <v>13</v>
      </c>
      <c r="DP15" s="29">
        <v>6</v>
      </c>
      <c r="DQ15" s="30">
        <v>-1.5999999999999973E-3</v>
      </c>
      <c r="DR15" s="29">
        <v>76</v>
      </c>
      <c r="DS15" s="30">
        <v>0.63880000000000003</v>
      </c>
      <c r="DT15" s="29">
        <v>-148</v>
      </c>
      <c r="DU15" s="30">
        <v>-1.3180000000000001</v>
      </c>
      <c r="DV15" s="29">
        <v>-63</v>
      </c>
      <c r="DW15" s="30">
        <v>-0.57550000000000012</v>
      </c>
      <c r="DX15" s="40">
        <f t="shared" si="27"/>
        <v>-129</v>
      </c>
      <c r="DY15" s="35">
        <f t="shared" si="28"/>
        <v>-1.2563000000000002</v>
      </c>
      <c r="DZ15" s="20">
        <f t="shared" si="29"/>
        <v>608.8516000000003</v>
      </c>
      <c r="EA15" s="18"/>
      <c r="EB15" s="15">
        <v>13</v>
      </c>
      <c r="EC15" s="29">
        <v>7</v>
      </c>
      <c r="ED15" s="30"/>
      <c r="EE15" s="29">
        <v>70</v>
      </c>
      <c r="EF15" s="30">
        <v>0.58599999999999997</v>
      </c>
      <c r="EG15" s="29">
        <v>7</v>
      </c>
      <c r="EH15" s="30">
        <v>-4.9999999999999351E-4</v>
      </c>
      <c r="EI15" s="29">
        <v>5</v>
      </c>
      <c r="EJ15" s="30">
        <v>2.5000000000000022E-3</v>
      </c>
      <c r="EK15" s="34">
        <f t="shared" si="30"/>
        <v>89</v>
      </c>
      <c r="EL15" s="35">
        <f t="shared" si="31"/>
        <v>0.58800000000000008</v>
      </c>
      <c r="EM15" s="20">
        <f t="shared" si="32"/>
        <v>602.46430000000021</v>
      </c>
      <c r="EN15" s="18"/>
      <c r="EO15" s="15">
        <v>13</v>
      </c>
      <c r="EP15" s="29"/>
      <c r="EQ15" s="30"/>
      <c r="ER15" s="29"/>
      <c r="ES15" s="30"/>
      <c r="ET15" s="29"/>
      <c r="EU15" s="30"/>
      <c r="EV15" s="29"/>
      <c r="EW15" s="30"/>
      <c r="EX15" s="34">
        <f t="shared" si="33"/>
        <v>0</v>
      </c>
      <c r="EY15" s="35">
        <f t="shared" si="34"/>
        <v>0</v>
      </c>
      <c r="EZ15" s="20">
        <f t="shared" si="35"/>
        <v>603.96910000000014</v>
      </c>
    </row>
    <row r="16" spans="1:160" x14ac:dyDescent="0.3">
      <c r="A16" s="114"/>
      <c r="B16" s="15">
        <v>14</v>
      </c>
      <c r="C16" s="29">
        <v>48</v>
      </c>
      <c r="D16" s="30">
        <v>0.29120000000000001</v>
      </c>
      <c r="E16" s="29">
        <v>5</v>
      </c>
      <c r="F16" s="30">
        <v>1.4000000000000005E-2</v>
      </c>
      <c r="G16" s="29">
        <v>7</v>
      </c>
      <c r="H16" s="30">
        <v>-4.9999999999999351E-4</v>
      </c>
      <c r="I16" s="29" t="s">
        <v>18</v>
      </c>
      <c r="J16" s="30"/>
      <c r="K16" s="25">
        <f t="shared" si="0"/>
        <v>60</v>
      </c>
      <c r="L16" s="30">
        <f t="shared" si="1"/>
        <v>0.30470000000000003</v>
      </c>
      <c r="M16" s="20">
        <f t="shared" si="9"/>
        <v>503.04270000000002</v>
      </c>
      <c r="N16" s="10"/>
      <c r="O16" s="15">
        <v>14</v>
      </c>
      <c r="P16" s="29" t="s">
        <v>19</v>
      </c>
      <c r="Q16" s="30"/>
      <c r="R16" s="29" t="s">
        <v>19</v>
      </c>
      <c r="S16" s="30"/>
      <c r="T16" s="29" t="s">
        <v>18</v>
      </c>
      <c r="U16" s="30"/>
      <c r="V16" s="29">
        <v>-28</v>
      </c>
      <c r="W16" s="30">
        <v>-0.27800000000000002</v>
      </c>
      <c r="X16" s="25">
        <f t="shared" si="10"/>
        <v>-28</v>
      </c>
      <c r="Y16" s="30">
        <f t="shared" si="36"/>
        <v>-0.27800000000000002</v>
      </c>
      <c r="Z16" s="20">
        <f t="shared" si="12"/>
        <v>506.42290000000003</v>
      </c>
      <c r="AA16" s="18"/>
      <c r="AB16" s="43">
        <v>14</v>
      </c>
      <c r="AC16" s="27"/>
      <c r="AD16" s="28"/>
      <c r="AE16" s="27"/>
      <c r="AF16" s="28"/>
      <c r="AG16" s="27"/>
      <c r="AH16" s="28"/>
      <c r="AI16" s="27"/>
      <c r="AJ16" s="28"/>
      <c r="AK16" s="25">
        <f t="shared" si="13"/>
        <v>0</v>
      </c>
      <c r="AL16" s="30">
        <f t="shared" si="37"/>
        <v>0</v>
      </c>
      <c r="AM16" s="20">
        <f t="shared" si="15"/>
        <v>555.82779999999991</v>
      </c>
      <c r="AN16" s="18"/>
      <c r="AO16" s="47">
        <v>14</v>
      </c>
      <c r="AP16" s="29" t="s">
        <v>18</v>
      </c>
      <c r="AQ16" s="30"/>
      <c r="AR16" s="29">
        <v>-130</v>
      </c>
      <c r="AS16" s="30">
        <v>-1.1740000000000002</v>
      </c>
      <c r="AT16" s="29">
        <v>7</v>
      </c>
      <c r="AU16" s="30">
        <v>-4.9999999999999351E-4</v>
      </c>
      <c r="AV16" s="29">
        <v>78</v>
      </c>
      <c r="AW16" s="30">
        <v>0.623</v>
      </c>
      <c r="AX16" s="25">
        <f t="shared" si="2"/>
        <v>-45</v>
      </c>
      <c r="AY16" s="30">
        <f t="shared" si="38"/>
        <v>-0.5515000000000001</v>
      </c>
      <c r="AZ16" s="20">
        <f t="shared" si="17"/>
        <v>561.40359999999987</v>
      </c>
      <c r="BA16" s="18"/>
      <c r="BB16" s="15">
        <v>14</v>
      </c>
      <c r="BC16" s="29">
        <v>-238</v>
      </c>
      <c r="BD16" s="30">
        <v>-1.6821999999999999</v>
      </c>
      <c r="BE16" s="29" t="s">
        <v>18</v>
      </c>
      <c r="BF16" s="30"/>
      <c r="BG16" s="29" t="s">
        <v>18</v>
      </c>
      <c r="BH16" s="30"/>
      <c r="BI16" s="29">
        <v>41</v>
      </c>
      <c r="BJ16" s="30">
        <v>0.30850000000000005</v>
      </c>
      <c r="BK16" s="25">
        <f>SUM(BC16,BE16,BG16,BI16)</f>
        <v>-197</v>
      </c>
      <c r="BL16" s="26">
        <f t="shared" si="19"/>
        <v>-1.3736999999999999</v>
      </c>
      <c r="BM16" s="20">
        <f t="shared" si="20"/>
        <v>557.05050000000006</v>
      </c>
      <c r="BN16" s="18"/>
      <c r="BO16" s="15">
        <v>14</v>
      </c>
      <c r="BP16" s="27"/>
      <c r="BQ16" s="28"/>
      <c r="BR16" s="27"/>
      <c r="BS16" s="28"/>
      <c r="BT16" s="27"/>
      <c r="BU16" s="28"/>
      <c r="BV16" s="27"/>
      <c r="BW16" s="28"/>
      <c r="BX16" s="34">
        <f t="shared" si="3"/>
        <v>0</v>
      </c>
      <c r="BY16" s="35">
        <f t="shared" si="4"/>
        <v>0</v>
      </c>
      <c r="BZ16" s="20">
        <f t="shared" si="21"/>
        <v>569.31810000000007</v>
      </c>
      <c r="CA16" s="36"/>
      <c r="CB16" s="15">
        <v>14</v>
      </c>
      <c r="CC16" s="29" t="s">
        <v>19</v>
      </c>
      <c r="CD16" s="30"/>
      <c r="CE16" s="29">
        <v>1</v>
      </c>
      <c r="CF16" s="30">
        <v>-2.1199999999999997E-2</v>
      </c>
      <c r="CG16" s="29">
        <v>7</v>
      </c>
      <c r="CH16" s="30">
        <v>-4.9999999999999351E-4</v>
      </c>
      <c r="CI16" s="29" t="s">
        <v>18</v>
      </c>
      <c r="CJ16" s="30"/>
      <c r="CK16" s="34">
        <f t="shared" si="5"/>
        <v>8</v>
      </c>
      <c r="CL16" s="35">
        <f t="shared" si="6"/>
        <v>-2.169999999999999E-2</v>
      </c>
      <c r="CM16" s="20">
        <f t="shared" si="22"/>
        <v>586.22480000000007</v>
      </c>
      <c r="CN16" s="18"/>
      <c r="CO16" s="15">
        <v>14</v>
      </c>
      <c r="CP16" s="29">
        <v>7</v>
      </c>
      <c r="CQ16" s="30">
        <v>8.2999999999999949E-3</v>
      </c>
      <c r="CR16" s="29">
        <v>-69</v>
      </c>
      <c r="CS16" s="30">
        <v>-0.6372000000000001</v>
      </c>
      <c r="CT16" s="29" t="s">
        <v>18</v>
      </c>
      <c r="CU16" s="30"/>
      <c r="CV16" s="29">
        <v>-77</v>
      </c>
      <c r="CW16" s="30">
        <v>-0.69450000000000012</v>
      </c>
      <c r="CX16" s="40">
        <f t="shared" si="7"/>
        <v>-139</v>
      </c>
      <c r="CY16" s="35">
        <f t="shared" si="8"/>
        <v>-1.3234000000000004</v>
      </c>
      <c r="CZ16" s="20">
        <f t="shared" si="23"/>
        <v>594.88050000000021</v>
      </c>
      <c r="DA16" s="18"/>
      <c r="DB16" s="15">
        <v>14</v>
      </c>
      <c r="DC16" s="29" t="s">
        <v>18</v>
      </c>
      <c r="DD16" s="30"/>
      <c r="DE16" s="29">
        <v>5</v>
      </c>
      <c r="DF16" s="30">
        <v>1.4000000000000005E-2</v>
      </c>
      <c r="DG16" s="29">
        <v>-241</v>
      </c>
      <c r="DH16" s="30">
        <v>-2.0503</v>
      </c>
      <c r="DI16" s="29">
        <v>154</v>
      </c>
      <c r="DJ16" s="30">
        <v>1.2690000000000001</v>
      </c>
      <c r="DK16" s="40">
        <f t="shared" si="24"/>
        <v>-82</v>
      </c>
      <c r="DL16" s="35">
        <f t="shared" si="25"/>
        <v>-0.76730000000000009</v>
      </c>
      <c r="DM16" s="20">
        <f t="shared" si="26"/>
        <v>602.98660000000029</v>
      </c>
      <c r="DN16" s="21"/>
      <c r="DO16" s="15">
        <v>14</v>
      </c>
      <c r="DP16" s="29">
        <v>6</v>
      </c>
      <c r="DQ16" s="30">
        <v>-1.5999999999999973E-3</v>
      </c>
      <c r="DR16" s="29" t="s">
        <v>18</v>
      </c>
      <c r="DS16" s="30"/>
      <c r="DT16" s="29">
        <v>7</v>
      </c>
      <c r="DU16" s="30">
        <v>-4.9999999999999351E-4</v>
      </c>
      <c r="DV16" s="29">
        <v>55</v>
      </c>
      <c r="DW16" s="30">
        <v>0.42750000000000005</v>
      </c>
      <c r="DX16" s="40">
        <f t="shared" si="27"/>
        <v>68</v>
      </c>
      <c r="DY16" s="35">
        <f t="shared" si="28"/>
        <v>0.42540000000000006</v>
      </c>
      <c r="DZ16" s="20">
        <f t="shared" si="29"/>
        <v>609.27700000000027</v>
      </c>
      <c r="EA16" s="18"/>
      <c r="EB16" s="15">
        <v>14</v>
      </c>
      <c r="EC16" s="27"/>
      <c r="ED16" s="28"/>
      <c r="EE16" s="27"/>
      <c r="EF16" s="28"/>
      <c r="EG16" s="27"/>
      <c r="EH16" s="28"/>
      <c r="EI16" s="27"/>
      <c r="EJ16" s="28"/>
      <c r="EK16" s="34">
        <f t="shared" si="30"/>
        <v>0</v>
      </c>
      <c r="EL16" s="35">
        <f t="shared" si="31"/>
        <v>0</v>
      </c>
      <c r="EM16" s="20">
        <f t="shared" si="32"/>
        <v>602.46430000000021</v>
      </c>
      <c r="EN16" s="18"/>
      <c r="EO16" s="15">
        <v>14</v>
      </c>
      <c r="EP16" s="29"/>
      <c r="EQ16" s="30"/>
      <c r="ER16" s="29"/>
      <c r="ES16" s="30"/>
      <c r="ET16" s="29"/>
      <c r="EU16" s="30"/>
      <c r="EV16" s="29"/>
      <c r="EW16" s="30"/>
      <c r="EX16" s="34">
        <f t="shared" si="33"/>
        <v>0</v>
      </c>
      <c r="EY16" s="35">
        <f t="shared" si="34"/>
        <v>0</v>
      </c>
      <c r="EZ16" s="20">
        <f t="shared" si="35"/>
        <v>603.96910000000014</v>
      </c>
    </row>
    <row r="17" spans="1:156" x14ac:dyDescent="0.3">
      <c r="A17" s="114"/>
      <c r="B17" s="15">
        <v>15</v>
      </c>
      <c r="C17" s="29">
        <v>7</v>
      </c>
      <c r="D17" s="30">
        <v>8.2999999999999949E-3</v>
      </c>
      <c r="E17" s="29">
        <v>110</v>
      </c>
      <c r="F17" s="30">
        <v>0.93800000000000006</v>
      </c>
      <c r="G17" s="29">
        <v>7</v>
      </c>
      <c r="H17" s="30">
        <v>-4.9999999999999351E-4</v>
      </c>
      <c r="I17" s="29">
        <v>-26</v>
      </c>
      <c r="J17" s="30">
        <v>-0.26100000000000001</v>
      </c>
      <c r="K17" s="25">
        <f t="shared" si="0"/>
        <v>98</v>
      </c>
      <c r="L17" s="30">
        <f t="shared" si="1"/>
        <v>0.68480000000000008</v>
      </c>
      <c r="M17" s="20">
        <f t="shared" si="9"/>
        <v>503.72750000000002</v>
      </c>
      <c r="N17" s="10"/>
      <c r="O17" s="15">
        <v>15</v>
      </c>
      <c r="P17" s="27"/>
      <c r="Q17" s="28"/>
      <c r="R17" s="27"/>
      <c r="S17" s="28"/>
      <c r="T17" s="27"/>
      <c r="U17" s="28"/>
      <c r="V17" s="27"/>
      <c r="W17" s="28"/>
      <c r="X17" s="25">
        <f t="shared" si="10"/>
        <v>0</v>
      </c>
      <c r="Y17" s="30">
        <f t="shared" si="36"/>
        <v>0</v>
      </c>
      <c r="Z17" s="20">
        <f t="shared" si="12"/>
        <v>506.42290000000003</v>
      </c>
      <c r="AA17" s="18"/>
      <c r="AB17" s="43">
        <v>15</v>
      </c>
      <c r="AC17" s="27"/>
      <c r="AD17" s="28"/>
      <c r="AE17" s="27"/>
      <c r="AF17" s="28"/>
      <c r="AG17" s="27"/>
      <c r="AH17" s="28"/>
      <c r="AI17" s="27"/>
      <c r="AJ17" s="28"/>
      <c r="AK17" s="25">
        <f t="shared" si="13"/>
        <v>0</v>
      </c>
      <c r="AL17" s="30">
        <f t="shared" si="37"/>
        <v>0</v>
      </c>
      <c r="AM17" s="20">
        <f t="shared" si="15"/>
        <v>555.82779999999991</v>
      </c>
      <c r="AN17" s="18"/>
      <c r="AO17" s="47">
        <v>15</v>
      </c>
      <c r="AP17" s="29">
        <v>-300</v>
      </c>
      <c r="AQ17" s="30">
        <v>-2.11</v>
      </c>
      <c r="AR17" s="29" t="s">
        <v>18</v>
      </c>
      <c r="AS17" s="30"/>
      <c r="AT17" s="29" t="s">
        <v>19</v>
      </c>
      <c r="AU17" s="30"/>
      <c r="AV17" s="29" t="s">
        <v>18</v>
      </c>
      <c r="AW17" s="30"/>
      <c r="AX17" s="25">
        <f t="shared" si="2"/>
        <v>-300</v>
      </c>
      <c r="AY17" s="30">
        <f t="shared" si="38"/>
        <v>-2.11</v>
      </c>
      <c r="AZ17" s="20">
        <f t="shared" si="17"/>
        <v>559.29359999999986</v>
      </c>
      <c r="BA17" s="18"/>
      <c r="BB17" s="15">
        <v>15</v>
      </c>
      <c r="BC17" s="29" t="s">
        <v>18</v>
      </c>
      <c r="BD17" s="30"/>
      <c r="BE17" s="29">
        <v>94</v>
      </c>
      <c r="BF17" s="30">
        <v>0.79720000000000002</v>
      </c>
      <c r="BG17" s="29">
        <v>252</v>
      </c>
      <c r="BH17" s="30">
        <v>2.0820000000000003</v>
      </c>
      <c r="BI17" s="29">
        <v>87</v>
      </c>
      <c r="BJ17" s="30">
        <v>0.69950000000000001</v>
      </c>
      <c r="BK17" s="25">
        <f t="shared" ref="BK17:BK33" si="39">SUM(BC17,BE17,BG17,BI17)</f>
        <v>433</v>
      </c>
      <c r="BL17" s="26">
        <f t="shared" si="19"/>
        <v>3.5787000000000004</v>
      </c>
      <c r="BM17" s="20">
        <f t="shared" si="20"/>
        <v>560.62920000000008</v>
      </c>
      <c r="BN17" s="18"/>
      <c r="BO17" s="15">
        <v>15</v>
      </c>
      <c r="BP17" s="29" t="s">
        <v>19</v>
      </c>
      <c r="BQ17" s="30"/>
      <c r="BR17" s="29">
        <v>5</v>
      </c>
      <c r="BS17" s="30">
        <v>1.4000000000000005E-2</v>
      </c>
      <c r="BT17" s="29">
        <v>7</v>
      </c>
      <c r="BU17" s="30">
        <v>-4.9999999999999351E-4</v>
      </c>
      <c r="BV17" s="29">
        <v>-112</v>
      </c>
      <c r="BW17" s="30">
        <v>-0.9920000000000001</v>
      </c>
      <c r="BX17" s="34">
        <f t="shared" si="3"/>
        <v>-100</v>
      </c>
      <c r="BY17" s="35">
        <f t="shared" si="4"/>
        <v>-0.97850000000000015</v>
      </c>
      <c r="BZ17" s="20">
        <f t="shared" si="21"/>
        <v>568.33960000000002</v>
      </c>
      <c r="CA17" s="36"/>
      <c r="CB17" s="15">
        <v>15</v>
      </c>
      <c r="CC17" s="29">
        <v>418</v>
      </c>
      <c r="CD17" s="30">
        <v>2.8441999999999998</v>
      </c>
      <c r="CE17" s="29" t="s">
        <v>18</v>
      </c>
      <c r="CF17" s="30"/>
      <c r="CG17" s="29">
        <v>7</v>
      </c>
      <c r="CH17" s="30">
        <v>-4.9999999999999351E-4</v>
      </c>
      <c r="CI17" s="29">
        <v>5</v>
      </c>
      <c r="CJ17" s="30">
        <v>2.5000000000000022E-3</v>
      </c>
      <c r="CK17" s="34">
        <f t="shared" si="5"/>
        <v>430</v>
      </c>
      <c r="CL17" s="35">
        <f t="shared" si="6"/>
        <v>2.8461999999999996</v>
      </c>
      <c r="CM17" s="20">
        <f t="shared" si="22"/>
        <v>589.07100000000003</v>
      </c>
      <c r="CN17" s="18"/>
      <c r="CO17" s="15">
        <v>15</v>
      </c>
      <c r="CP17" s="27"/>
      <c r="CQ17" s="28"/>
      <c r="CR17" s="27"/>
      <c r="CS17" s="28"/>
      <c r="CT17" s="27"/>
      <c r="CU17" s="28"/>
      <c r="CV17" s="27"/>
      <c r="CW17" s="28"/>
      <c r="CX17" s="37">
        <f t="shared" si="7"/>
        <v>0</v>
      </c>
      <c r="CY17" s="38">
        <f t="shared" si="8"/>
        <v>0</v>
      </c>
      <c r="CZ17" s="20">
        <f t="shared" si="23"/>
        <v>594.88050000000021</v>
      </c>
      <c r="DA17" s="39"/>
      <c r="DB17" s="15">
        <v>15</v>
      </c>
      <c r="DC17" s="29">
        <v>133</v>
      </c>
      <c r="DD17" s="30">
        <v>0.81120000000000003</v>
      </c>
      <c r="DE17" s="29" t="s">
        <v>18</v>
      </c>
      <c r="DF17" s="30"/>
      <c r="DG17" s="29">
        <v>7</v>
      </c>
      <c r="DH17" s="30">
        <v>8.0999999999999961E-3</v>
      </c>
      <c r="DI17" s="29">
        <v>-42</v>
      </c>
      <c r="DJ17" s="30">
        <v>-0.39700000000000002</v>
      </c>
      <c r="DK17" s="40">
        <f t="shared" si="24"/>
        <v>98</v>
      </c>
      <c r="DL17" s="35">
        <f t="shared" si="25"/>
        <v>0.42230000000000001</v>
      </c>
      <c r="DM17" s="20">
        <f t="shared" si="26"/>
        <v>603.40890000000024</v>
      </c>
      <c r="DN17" s="21"/>
      <c r="DO17" s="15">
        <v>15</v>
      </c>
      <c r="DP17" s="29">
        <v>6</v>
      </c>
      <c r="DQ17" s="30">
        <v>-1.5999999999999973E-3</v>
      </c>
      <c r="DR17" s="29" t="s">
        <v>18</v>
      </c>
      <c r="DS17" s="30"/>
      <c r="DT17" s="29">
        <v>-254</v>
      </c>
      <c r="DU17" s="30">
        <v>-2.2190000000000003</v>
      </c>
      <c r="DV17" s="29">
        <v>-50</v>
      </c>
      <c r="DW17" s="30">
        <v>-0.46500000000000002</v>
      </c>
      <c r="DX17" s="40">
        <f t="shared" si="27"/>
        <v>-298</v>
      </c>
      <c r="DY17" s="35">
        <f t="shared" si="28"/>
        <v>-2.6856</v>
      </c>
      <c r="DZ17" s="20">
        <f t="shared" si="29"/>
        <v>606.59140000000025</v>
      </c>
      <c r="EA17" s="18"/>
      <c r="EB17" s="15">
        <v>15</v>
      </c>
      <c r="EC17" s="27"/>
      <c r="ED17" s="28"/>
      <c r="EE17" s="27"/>
      <c r="EF17" s="28"/>
      <c r="EG17" s="27"/>
      <c r="EH17" s="28"/>
      <c r="EI17" s="27"/>
      <c r="EJ17" s="28"/>
      <c r="EK17" s="34">
        <f t="shared" si="30"/>
        <v>0</v>
      </c>
      <c r="EL17" s="35">
        <f t="shared" si="31"/>
        <v>0</v>
      </c>
      <c r="EM17" s="20">
        <f t="shared" si="32"/>
        <v>602.46430000000021</v>
      </c>
      <c r="EN17" s="18"/>
      <c r="EO17" s="15">
        <v>15</v>
      </c>
      <c r="EP17" s="29"/>
      <c r="EQ17" s="30"/>
      <c r="ER17" s="29"/>
      <c r="ES17" s="30"/>
      <c r="ET17" s="29"/>
      <c r="EU17" s="30"/>
      <c r="EV17" s="29"/>
      <c r="EW17" s="30"/>
      <c r="EX17" s="34">
        <f t="shared" si="33"/>
        <v>0</v>
      </c>
      <c r="EY17" s="35">
        <f t="shared" si="34"/>
        <v>0</v>
      </c>
      <c r="EZ17" s="20">
        <f t="shared" si="35"/>
        <v>603.96910000000014</v>
      </c>
    </row>
    <row r="18" spans="1:156" x14ac:dyDescent="0.3">
      <c r="A18" s="114"/>
      <c r="B18" s="15">
        <v>16</v>
      </c>
      <c r="C18" s="29">
        <v>-53</v>
      </c>
      <c r="D18" s="30">
        <v>-0.40569999999999995</v>
      </c>
      <c r="E18" s="29">
        <v>-24</v>
      </c>
      <c r="F18" s="30">
        <v>-0.2412</v>
      </c>
      <c r="G18" s="29">
        <v>7</v>
      </c>
      <c r="H18" s="30">
        <v>-4.9999999999999351E-4</v>
      </c>
      <c r="I18" s="29">
        <v>5</v>
      </c>
      <c r="J18" s="30">
        <v>2.5000000000000022E-3</v>
      </c>
      <c r="K18" s="25">
        <f t="shared" si="0"/>
        <v>-65</v>
      </c>
      <c r="L18" s="30">
        <f t="shared" si="1"/>
        <v>-0.64489999999999981</v>
      </c>
      <c r="M18" s="20">
        <f t="shared" si="9"/>
        <v>503.08260000000001</v>
      </c>
      <c r="N18" s="10"/>
      <c r="O18" s="15">
        <v>16</v>
      </c>
      <c r="P18" s="27"/>
      <c r="Q18" s="28"/>
      <c r="R18" s="27"/>
      <c r="S18" s="28"/>
      <c r="T18" s="27"/>
      <c r="U18" s="28"/>
      <c r="V18" s="27"/>
      <c r="W18" s="28"/>
      <c r="X18" s="25">
        <f t="shared" si="10"/>
        <v>0</v>
      </c>
      <c r="Y18" s="30">
        <f t="shared" si="36"/>
        <v>0</v>
      </c>
      <c r="Z18" s="20">
        <f t="shared" si="12"/>
        <v>506.42290000000003</v>
      </c>
      <c r="AA18" s="18"/>
      <c r="AB18" s="43">
        <v>16</v>
      </c>
      <c r="AC18" s="29">
        <v>-300</v>
      </c>
      <c r="AD18" s="30">
        <v>-2.11</v>
      </c>
      <c r="AE18" s="29">
        <v>-300</v>
      </c>
      <c r="AF18" s="30">
        <v>-2.67</v>
      </c>
      <c r="AG18" s="29">
        <v>-300</v>
      </c>
      <c r="AH18" s="30">
        <v>-2.6100000000000003</v>
      </c>
      <c r="AI18" s="29" t="s">
        <v>18</v>
      </c>
      <c r="AJ18" s="30"/>
      <c r="AK18" s="25">
        <f t="shared" si="13"/>
        <v>-900</v>
      </c>
      <c r="AL18" s="30">
        <f t="shared" si="37"/>
        <v>-7.39</v>
      </c>
      <c r="AM18" s="20">
        <f t="shared" si="15"/>
        <v>548.43779999999992</v>
      </c>
      <c r="AN18" s="18"/>
      <c r="AO18" s="47">
        <v>16</v>
      </c>
      <c r="AP18" s="29">
        <v>121</v>
      </c>
      <c r="AQ18" s="30">
        <v>0.79489999999999994</v>
      </c>
      <c r="AR18" s="29" t="s">
        <v>19</v>
      </c>
      <c r="AS18" s="30"/>
      <c r="AT18" s="29">
        <v>261</v>
      </c>
      <c r="AU18" s="30">
        <v>2.1585000000000001</v>
      </c>
      <c r="AV18" s="29">
        <v>5</v>
      </c>
      <c r="AW18" s="30">
        <v>2.5000000000000022E-3</v>
      </c>
      <c r="AX18" s="25">
        <f t="shared" si="2"/>
        <v>387</v>
      </c>
      <c r="AY18" s="30">
        <f t="shared" si="38"/>
        <v>2.9559000000000002</v>
      </c>
      <c r="AZ18" s="20">
        <f t="shared" si="17"/>
        <v>562.2494999999999</v>
      </c>
      <c r="BA18" s="18"/>
      <c r="BB18" s="15">
        <v>16</v>
      </c>
      <c r="BC18" s="27"/>
      <c r="BD18" s="28"/>
      <c r="BE18" s="27"/>
      <c r="BF18" s="28"/>
      <c r="BG18" s="27"/>
      <c r="BH18" s="28"/>
      <c r="BI18" s="27"/>
      <c r="BJ18" s="28"/>
      <c r="BK18" s="25">
        <f t="shared" si="39"/>
        <v>0</v>
      </c>
      <c r="BL18" s="26">
        <f t="shared" si="19"/>
        <v>0</v>
      </c>
      <c r="BM18" s="20">
        <f t="shared" si="20"/>
        <v>560.62920000000008</v>
      </c>
      <c r="BN18" s="18"/>
      <c r="BO18" s="15">
        <v>16</v>
      </c>
      <c r="BP18" s="29">
        <v>-300</v>
      </c>
      <c r="BQ18" s="30">
        <v>-2.11</v>
      </c>
      <c r="BR18" s="29">
        <v>105</v>
      </c>
      <c r="BS18" s="30">
        <v>0.89400000000000002</v>
      </c>
      <c r="BT18" s="29">
        <v>158</v>
      </c>
      <c r="BU18" s="30">
        <v>1.2830000000000001</v>
      </c>
      <c r="BV18" s="29">
        <v>5</v>
      </c>
      <c r="BW18" s="30">
        <v>2.5000000000000022E-3</v>
      </c>
      <c r="BX18" s="34">
        <f t="shared" si="3"/>
        <v>-32</v>
      </c>
      <c r="BY18" s="35">
        <f t="shared" si="4"/>
        <v>6.9500000000000395E-2</v>
      </c>
      <c r="BZ18" s="20">
        <f t="shared" si="21"/>
        <v>568.40909999999997</v>
      </c>
      <c r="CA18" s="36"/>
      <c r="CB18" s="15">
        <v>16</v>
      </c>
      <c r="CC18" s="29" t="s">
        <v>18</v>
      </c>
      <c r="CD18" s="30"/>
      <c r="CE18" s="29">
        <v>5</v>
      </c>
      <c r="CF18" s="30">
        <v>1.4000000000000005E-2</v>
      </c>
      <c r="CG18" s="29">
        <v>333</v>
      </c>
      <c r="CH18" s="30">
        <v>2.7705000000000002</v>
      </c>
      <c r="CI18" s="29">
        <v>-85</v>
      </c>
      <c r="CJ18" s="30">
        <v>-0.76250000000000007</v>
      </c>
      <c r="CK18" s="34">
        <f t="shared" si="5"/>
        <v>253</v>
      </c>
      <c r="CL18" s="35">
        <f t="shared" si="6"/>
        <v>2.0219999999999998</v>
      </c>
      <c r="CM18" s="20">
        <f t="shared" si="22"/>
        <v>591.09300000000007</v>
      </c>
      <c r="CN18" s="18"/>
      <c r="CO18" s="15">
        <v>16</v>
      </c>
      <c r="CP18" s="27"/>
      <c r="CQ18" s="28"/>
      <c r="CR18" s="27"/>
      <c r="CS18" s="28"/>
      <c r="CT18" s="27"/>
      <c r="CU18" s="28"/>
      <c r="CV18" s="27"/>
      <c r="CW18" s="28"/>
      <c r="CX18" s="37">
        <f t="shared" si="7"/>
        <v>0</v>
      </c>
      <c r="CY18" s="38">
        <f t="shared" si="8"/>
        <v>0</v>
      </c>
      <c r="CZ18" s="20">
        <f t="shared" si="23"/>
        <v>594.88050000000021</v>
      </c>
      <c r="DA18" s="39"/>
      <c r="DB18" s="15">
        <v>16</v>
      </c>
      <c r="DC18" s="29">
        <v>-183</v>
      </c>
      <c r="DD18" s="30">
        <v>-1.2112000000000001</v>
      </c>
      <c r="DE18" s="29">
        <v>-149</v>
      </c>
      <c r="DF18" s="30">
        <v>-1.3412000000000002</v>
      </c>
      <c r="DG18" s="29">
        <v>-300</v>
      </c>
      <c r="DH18" s="30">
        <v>-2.54</v>
      </c>
      <c r="DI18" s="29" t="s">
        <v>18</v>
      </c>
      <c r="DJ18" s="30"/>
      <c r="DK18" s="40">
        <f t="shared" si="24"/>
        <v>-632</v>
      </c>
      <c r="DL18" s="35">
        <f t="shared" si="25"/>
        <v>-5.0924000000000005</v>
      </c>
      <c r="DM18" s="20">
        <f t="shared" si="26"/>
        <v>598.31650000000025</v>
      </c>
      <c r="DN18" s="21"/>
      <c r="DO18" s="15">
        <v>16</v>
      </c>
      <c r="DP18" s="29">
        <v>6</v>
      </c>
      <c r="DQ18" s="30">
        <v>-1.5999999999999973E-3</v>
      </c>
      <c r="DR18" s="29" t="s">
        <v>18</v>
      </c>
      <c r="DS18" s="30"/>
      <c r="DT18" s="29" t="s">
        <v>18</v>
      </c>
      <c r="DU18" s="30"/>
      <c r="DV18" s="29">
        <v>-29</v>
      </c>
      <c r="DW18" s="30">
        <v>-0.28650000000000003</v>
      </c>
      <c r="DX18" s="40">
        <f t="shared" si="27"/>
        <v>-23</v>
      </c>
      <c r="DY18" s="35">
        <f t="shared" si="28"/>
        <v>-0.28810000000000002</v>
      </c>
      <c r="DZ18" s="20">
        <f t="shared" si="29"/>
        <v>606.30330000000026</v>
      </c>
      <c r="EA18" s="18"/>
      <c r="EB18" s="15">
        <v>16</v>
      </c>
      <c r="EC18" s="29">
        <v>7</v>
      </c>
      <c r="ED18" s="30">
        <v>4.7999999999999987E-3</v>
      </c>
      <c r="EE18" s="29">
        <v>58</v>
      </c>
      <c r="EF18" s="30">
        <v>0.48040000000000005</v>
      </c>
      <c r="EG18" s="29" t="s">
        <v>18</v>
      </c>
      <c r="EH18" s="30"/>
      <c r="EI18" s="29" t="s">
        <v>18</v>
      </c>
      <c r="EJ18" s="30"/>
      <c r="EK18" s="34">
        <f t="shared" si="30"/>
        <v>65</v>
      </c>
      <c r="EL18" s="35">
        <f t="shared" si="31"/>
        <v>0.48520000000000008</v>
      </c>
      <c r="EM18" s="20">
        <f t="shared" si="32"/>
        <v>602.94950000000017</v>
      </c>
      <c r="EN18" s="18"/>
      <c r="EO18" s="15">
        <v>16</v>
      </c>
      <c r="EP18" s="29"/>
      <c r="EQ18" s="30"/>
      <c r="ER18" s="29"/>
      <c r="ES18" s="30"/>
      <c r="ET18" s="29"/>
      <c r="EU18" s="30"/>
      <c r="EV18" s="29"/>
      <c r="EW18" s="30"/>
      <c r="EX18" s="34">
        <f t="shared" si="33"/>
        <v>0</v>
      </c>
      <c r="EY18" s="35">
        <f t="shared" si="34"/>
        <v>0</v>
      </c>
      <c r="EZ18" s="20">
        <f t="shared" si="35"/>
        <v>603.96910000000014</v>
      </c>
    </row>
    <row r="19" spans="1:156" x14ac:dyDescent="0.3">
      <c r="A19" s="114"/>
      <c r="B19" s="15">
        <v>17</v>
      </c>
      <c r="C19" s="29">
        <v>7</v>
      </c>
      <c r="D19" s="30">
        <v>8.2999999999999949E-3</v>
      </c>
      <c r="E19" s="29">
        <v>5</v>
      </c>
      <c r="F19" s="30">
        <v>1.4000000000000005E-2</v>
      </c>
      <c r="G19" s="29" t="s">
        <v>19</v>
      </c>
      <c r="H19" s="30"/>
      <c r="I19" s="29" t="s">
        <v>18</v>
      </c>
      <c r="J19" s="30"/>
      <c r="K19" s="25">
        <f t="shared" si="0"/>
        <v>12</v>
      </c>
      <c r="L19" s="30">
        <f t="shared" si="1"/>
        <v>2.23E-2</v>
      </c>
      <c r="M19" s="20">
        <f t="shared" si="9"/>
        <v>503.10489999999999</v>
      </c>
      <c r="N19" s="10"/>
      <c r="O19" s="15">
        <v>17</v>
      </c>
      <c r="P19" s="29" t="s">
        <v>19</v>
      </c>
      <c r="Q19" s="30"/>
      <c r="R19" s="29">
        <v>-48</v>
      </c>
      <c r="S19" s="30">
        <v>-0.45240000000000002</v>
      </c>
      <c r="T19" s="29">
        <v>-68</v>
      </c>
      <c r="U19" s="30">
        <v>-0.63800000000000012</v>
      </c>
      <c r="V19" s="29">
        <v>5</v>
      </c>
      <c r="W19" s="30">
        <v>2.5000000000000022E-3</v>
      </c>
      <c r="X19" s="25">
        <f t="shared" si="10"/>
        <v>-111</v>
      </c>
      <c r="Y19" s="30">
        <f t="shared" si="36"/>
        <v>-1.0879000000000003</v>
      </c>
      <c r="Z19" s="20">
        <f t="shared" si="12"/>
        <v>505.33500000000004</v>
      </c>
      <c r="AA19" s="18"/>
      <c r="AB19" s="43">
        <v>17</v>
      </c>
      <c r="AC19" s="29">
        <v>7</v>
      </c>
      <c r="AD19" s="30">
        <v>8.2999999999999949E-3</v>
      </c>
      <c r="AE19" s="29">
        <v>-122</v>
      </c>
      <c r="AF19" s="30">
        <v>-1.1036000000000001</v>
      </c>
      <c r="AG19" s="29">
        <v>7</v>
      </c>
      <c r="AH19" s="30">
        <v>-4.9999999999999351E-4</v>
      </c>
      <c r="AI19" s="29">
        <v>5</v>
      </c>
      <c r="AJ19" s="30">
        <v>2.5000000000000022E-3</v>
      </c>
      <c r="AK19" s="25">
        <f t="shared" si="13"/>
        <v>-103</v>
      </c>
      <c r="AL19" s="30">
        <f t="shared" si="37"/>
        <v>-1.0933000000000002</v>
      </c>
      <c r="AM19" s="20">
        <f t="shared" si="15"/>
        <v>547.34449999999993</v>
      </c>
      <c r="AN19" s="18"/>
      <c r="AO19" s="47">
        <v>17</v>
      </c>
      <c r="AP19" s="29">
        <v>7</v>
      </c>
      <c r="AQ19" s="30">
        <v>8.2999999999999949E-3</v>
      </c>
      <c r="AR19" s="29">
        <v>-184</v>
      </c>
      <c r="AS19" s="30">
        <v>-1.6492000000000002</v>
      </c>
      <c r="AT19" s="29">
        <v>-189</v>
      </c>
      <c r="AU19" s="30">
        <v>-1.6665000000000001</v>
      </c>
      <c r="AV19" s="29" t="s">
        <v>18</v>
      </c>
      <c r="AW19" s="30"/>
      <c r="AX19" s="25">
        <f t="shared" si="2"/>
        <v>-366</v>
      </c>
      <c r="AY19" s="30">
        <f t="shared" si="38"/>
        <v>-3.3074000000000003</v>
      </c>
      <c r="AZ19" s="20">
        <f t="shared" si="17"/>
        <v>558.94209999999987</v>
      </c>
      <c r="BA19" s="18"/>
      <c r="BB19" s="15">
        <v>17</v>
      </c>
      <c r="BC19" s="27"/>
      <c r="BD19" s="28"/>
      <c r="BE19" s="27"/>
      <c r="BF19" s="28"/>
      <c r="BG19" s="27"/>
      <c r="BH19" s="28"/>
      <c r="BI19" s="27"/>
      <c r="BJ19" s="28"/>
      <c r="BK19" s="25">
        <f t="shared" si="39"/>
        <v>0</v>
      </c>
      <c r="BL19" s="26">
        <f t="shared" si="19"/>
        <v>0</v>
      </c>
      <c r="BM19" s="20">
        <f t="shared" si="20"/>
        <v>560.62920000000008</v>
      </c>
      <c r="BN19" s="18"/>
      <c r="BO19" s="15">
        <v>17</v>
      </c>
      <c r="BP19" s="29">
        <v>7</v>
      </c>
      <c r="BQ19" s="30">
        <v>8.2999999999999949E-3</v>
      </c>
      <c r="BR19" s="29" t="s">
        <v>18</v>
      </c>
      <c r="BS19" s="30"/>
      <c r="BT19" s="29">
        <v>7</v>
      </c>
      <c r="BU19" s="30">
        <v>-4.9999999999999351E-4</v>
      </c>
      <c r="BV19" s="29">
        <v>17</v>
      </c>
      <c r="BW19" s="30">
        <v>0.10450000000000001</v>
      </c>
      <c r="BX19" s="34">
        <f t="shared" si="3"/>
        <v>31</v>
      </c>
      <c r="BY19" s="35">
        <f t="shared" si="4"/>
        <v>0.11230000000000001</v>
      </c>
      <c r="BZ19" s="20">
        <f t="shared" si="21"/>
        <v>568.52139999999997</v>
      </c>
      <c r="CA19" s="36"/>
      <c r="CB19" s="15">
        <v>17</v>
      </c>
      <c r="CC19" s="29" t="s">
        <v>18</v>
      </c>
      <c r="CD19" s="30"/>
      <c r="CE19" s="29">
        <v>5</v>
      </c>
      <c r="CF19" s="30">
        <v>1.4000000000000005E-2</v>
      </c>
      <c r="CG19" s="29" t="s">
        <v>18</v>
      </c>
      <c r="CH19" s="30"/>
      <c r="CI19" s="29">
        <v>119</v>
      </c>
      <c r="CJ19" s="30">
        <v>0.97150000000000003</v>
      </c>
      <c r="CK19" s="34">
        <f t="shared" si="5"/>
        <v>124</v>
      </c>
      <c r="CL19" s="35">
        <f t="shared" si="6"/>
        <v>0.98550000000000004</v>
      </c>
      <c r="CM19" s="20">
        <f t="shared" si="22"/>
        <v>592.07850000000008</v>
      </c>
      <c r="CN19" s="18"/>
      <c r="CO19" s="15">
        <v>17</v>
      </c>
      <c r="CP19" s="29">
        <v>7</v>
      </c>
      <c r="CQ19" s="30">
        <v>8.2999999999999949E-3</v>
      </c>
      <c r="CR19" s="29">
        <v>116</v>
      </c>
      <c r="CS19" s="30">
        <v>0.99080000000000013</v>
      </c>
      <c r="CT19" s="29" t="s">
        <v>18</v>
      </c>
      <c r="CU19" s="30"/>
      <c r="CV19" s="29">
        <v>118</v>
      </c>
      <c r="CW19" s="30">
        <v>0.96300000000000008</v>
      </c>
      <c r="CX19" s="40">
        <f t="shared" si="7"/>
        <v>241</v>
      </c>
      <c r="CY19" s="35">
        <f t="shared" si="8"/>
        <v>1.9621000000000002</v>
      </c>
      <c r="CZ19" s="20">
        <f t="shared" si="23"/>
        <v>596.84260000000017</v>
      </c>
      <c r="DA19" s="18"/>
      <c r="DB19" s="15">
        <v>17</v>
      </c>
      <c r="DC19" s="29" t="s">
        <v>18</v>
      </c>
      <c r="DD19" s="30"/>
      <c r="DE19" s="29" t="s">
        <v>18</v>
      </c>
      <c r="DF19" s="30"/>
      <c r="DG19" s="29">
        <v>-300</v>
      </c>
      <c r="DH19" s="30">
        <v>-2.54</v>
      </c>
      <c r="DI19" s="29" t="s">
        <v>18</v>
      </c>
      <c r="DJ19" s="30"/>
      <c r="DK19" s="40">
        <f t="shared" si="24"/>
        <v>-300</v>
      </c>
      <c r="DL19" s="35">
        <f t="shared" si="25"/>
        <v>-2.54</v>
      </c>
      <c r="DM19" s="20">
        <f t="shared" si="26"/>
        <v>595.77650000000028</v>
      </c>
      <c r="DN19" s="21"/>
      <c r="DO19" s="15">
        <v>17</v>
      </c>
      <c r="DP19" s="27"/>
      <c r="DQ19" s="28"/>
      <c r="DR19" s="27"/>
      <c r="DS19" s="28"/>
      <c r="DT19" s="27"/>
      <c r="DU19" s="28"/>
      <c r="DV19" s="27"/>
      <c r="DW19" s="28"/>
      <c r="DX19" s="37"/>
      <c r="DY19" s="38"/>
      <c r="DZ19" s="20">
        <f t="shared" si="29"/>
        <v>606.30330000000026</v>
      </c>
      <c r="EA19" s="18"/>
      <c r="EB19" s="15">
        <v>17</v>
      </c>
      <c r="EC19" s="29" t="s">
        <v>18</v>
      </c>
      <c r="ED19" s="30"/>
      <c r="EE19" s="29">
        <v>5</v>
      </c>
      <c r="EF19" s="30">
        <v>1.4000000000000005E-2</v>
      </c>
      <c r="EG19" s="29" t="s">
        <v>18</v>
      </c>
      <c r="EH19" s="30"/>
      <c r="EI19" s="29" t="s">
        <v>18</v>
      </c>
      <c r="EJ19" s="30"/>
      <c r="EK19" s="34">
        <f t="shared" si="30"/>
        <v>5</v>
      </c>
      <c r="EL19" s="35">
        <f t="shared" si="31"/>
        <v>1.4000000000000005E-2</v>
      </c>
      <c r="EM19" s="20">
        <f t="shared" si="32"/>
        <v>602.96350000000018</v>
      </c>
      <c r="EN19" s="18"/>
      <c r="EO19" s="15">
        <v>17</v>
      </c>
      <c r="EP19" s="29"/>
      <c r="EQ19" s="30"/>
      <c r="ER19" s="29"/>
      <c r="ES19" s="30"/>
      <c r="ET19" s="29"/>
      <c r="EU19" s="30"/>
      <c r="EV19" s="29"/>
      <c r="EW19" s="30"/>
      <c r="EX19" s="34">
        <f t="shared" si="33"/>
        <v>0</v>
      </c>
      <c r="EY19" s="35">
        <f t="shared" si="34"/>
        <v>0</v>
      </c>
      <c r="EZ19" s="20">
        <f t="shared" si="35"/>
        <v>603.96910000000014</v>
      </c>
    </row>
    <row r="20" spans="1:156" x14ac:dyDescent="0.3">
      <c r="A20" s="114"/>
      <c r="B20" s="15">
        <v>18</v>
      </c>
      <c r="C20" s="27"/>
      <c r="D20" s="28"/>
      <c r="E20" s="27"/>
      <c r="F20" s="28"/>
      <c r="G20" s="27"/>
      <c r="H20" s="28"/>
      <c r="I20" s="27"/>
      <c r="J20" s="28"/>
      <c r="K20" s="25">
        <f t="shared" si="0"/>
        <v>0</v>
      </c>
      <c r="L20" s="30">
        <f t="shared" si="1"/>
        <v>0</v>
      </c>
      <c r="M20" s="20">
        <f t="shared" si="9"/>
        <v>503.10489999999999</v>
      </c>
      <c r="N20" s="10"/>
      <c r="O20" s="15">
        <v>18</v>
      </c>
      <c r="P20" s="29" t="s">
        <v>19</v>
      </c>
      <c r="Q20" s="30"/>
      <c r="R20" s="29" t="s">
        <v>18</v>
      </c>
      <c r="S20" s="30"/>
      <c r="T20" s="29" t="s">
        <v>18</v>
      </c>
      <c r="U20" s="30"/>
      <c r="V20" s="29">
        <v>5</v>
      </c>
      <c r="W20" s="30">
        <v>2.5000000000000022E-3</v>
      </c>
      <c r="X20" s="25">
        <f t="shared" si="10"/>
        <v>5</v>
      </c>
      <c r="Y20" s="30">
        <f t="shared" si="36"/>
        <v>2.5000000000000022E-3</v>
      </c>
      <c r="Z20" s="20">
        <f t="shared" si="12"/>
        <v>505.33750000000003</v>
      </c>
      <c r="AA20" s="18"/>
      <c r="AB20" s="43">
        <v>18</v>
      </c>
      <c r="AC20" s="29">
        <v>1012</v>
      </c>
      <c r="AD20" s="30">
        <v>6.9428000000000001</v>
      </c>
      <c r="AE20" s="29">
        <v>-88</v>
      </c>
      <c r="AF20" s="30">
        <v>-0.80440000000000011</v>
      </c>
      <c r="AG20" s="29">
        <v>7</v>
      </c>
      <c r="AH20" s="30">
        <v>-4.9999999999999351E-4</v>
      </c>
      <c r="AI20" s="29">
        <v>5</v>
      </c>
      <c r="AJ20" s="30">
        <v>2.5000000000000022E-3</v>
      </c>
      <c r="AK20" s="25">
        <f t="shared" si="13"/>
        <v>936</v>
      </c>
      <c r="AL20" s="30">
        <f t="shared" si="37"/>
        <v>6.1404000000000005</v>
      </c>
      <c r="AM20" s="20">
        <f t="shared" si="15"/>
        <v>553.48489999999993</v>
      </c>
      <c r="AN20" s="18"/>
      <c r="AO20" s="47">
        <v>18</v>
      </c>
      <c r="AP20" s="27"/>
      <c r="AQ20" s="28"/>
      <c r="AR20" s="27"/>
      <c r="AS20" s="28"/>
      <c r="AT20" s="27"/>
      <c r="AU20" s="28"/>
      <c r="AV20" s="27"/>
      <c r="AW20" s="28"/>
      <c r="AX20" s="25">
        <f t="shared" si="2"/>
        <v>0</v>
      </c>
      <c r="AY20" s="30">
        <f t="shared" si="38"/>
        <v>0</v>
      </c>
      <c r="AZ20" s="20">
        <f t="shared" si="17"/>
        <v>558.94209999999987</v>
      </c>
      <c r="BA20" s="18"/>
      <c r="BB20" s="15">
        <v>18</v>
      </c>
      <c r="BC20" s="29">
        <v>7</v>
      </c>
      <c r="BD20" s="30">
        <v>8.2999999999999949E-3</v>
      </c>
      <c r="BE20" s="29">
        <v>5</v>
      </c>
      <c r="BF20" s="30">
        <v>1.4000000000000005E-2</v>
      </c>
      <c r="BG20" s="29">
        <v>7</v>
      </c>
      <c r="BH20" s="30">
        <v>-4.9999999999999351E-4</v>
      </c>
      <c r="BI20" s="29">
        <v>5</v>
      </c>
      <c r="BJ20" s="30">
        <v>2.5000000000000022E-3</v>
      </c>
      <c r="BK20" s="25">
        <f t="shared" si="39"/>
        <v>24</v>
      </c>
      <c r="BL20" s="26">
        <f t="shared" si="19"/>
        <v>2.4300000000000009E-2</v>
      </c>
      <c r="BM20" s="20">
        <f t="shared" si="20"/>
        <v>560.65350000000012</v>
      </c>
      <c r="BN20" s="18"/>
      <c r="BO20" s="15">
        <v>18</v>
      </c>
      <c r="BP20" s="29">
        <v>-162</v>
      </c>
      <c r="BQ20" s="30">
        <v>-1.1577999999999999</v>
      </c>
      <c r="BR20" s="29" t="s">
        <v>18</v>
      </c>
      <c r="BS20" s="30"/>
      <c r="BT20" s="29">
        <v>12</v>
      </c>
      <c r="BU20" s="30">
        <v>4.200000000000001E-2</v>
      </c>
      <c r="BV20" s="29">
        <v>5</v>
      </c>
      <c r="BW20" s="30">
        <v>2.5000000000000022E-3</v>
      </c>
      <c r="BX20" s="34">
        <f t="shared" si="3"/>
        <v>-145</v>
      </c>
      <c r="BY20" s="35">
        <f t="shared" si="4"/>
        <v>-1.1133</v>
      </c>
      <c r="BZ20" s="20">
        <f t="shared" si="21"/>
        <v>567.40809999999999</v>
      </c>
      <c r="CA20" s="36"/>
      <c r="CB20" s="15">
        <v>18</v>
      </c>
      <c r="CC20" s="27"/>
      <c r="CD20" s="28"/>
      <c r="CE20" s="27"/>
      <c r="CF20" s="28"/>
      <c r="CG20" s="27"/>
      <c r="CH20" s="28"/>
      <c r="CI20" s="27"/>
      <c r="CJ20" s="28"/>
      <c r="CK20" s="34">
        <f t="shared" si="5"/>
        <v>0</v>
      </c>
      <c r="CL20" s="35">
        <f t="shared" si="6"/>
        <v>0</v>
      </c>
      <c r="CM20" s="20">
        <f t="shared" si="22"/>
        <v>592.07850000000008</v>
      </c>
      <c r="CN20" s="18"/>
      <c r="CO20" s="15">
        <v>18</v>
      </c>
      <c r="CP20" s="29" t="s">
        <v>18</v>
      </c>
      <c r="CQ20" s="30"/>
      <c r="CR20" s="29">
        <v>5</v>
      </c>
      <c r="CS20" s="30">
        <v>1.4000000000000005E-2</v>
      </c>
      <c r="CT20" s="29">
        <v>176</v>
      </c>
      <c r="CU20" s="30">
        <v>1.4359999999999999</v>
      </c>
      <c r="CV20" s="29">
        <v>5</v>
      </c>
      <c r="CW20" s="30">
        <v>2.5000000000000022E-3</v>
      </c>
      <c r="CX20" s="40">
        <f t="shared" si="7"/>
        <v>186</v>
      </c>
      <c r="CY20" s="35">
        <f t="shared" si="8"/>
        <v>1.4524999999999999</v>
      </c>
      <c r="CZ20" s="20">
        <f t="shared" si="23"/>
        <v>598.29510000000016</v>
      </c>
      <c r="DA20" s="18"/>
      <c r="DB20" s="15">
        <v>18</v>
      </c>
      <c r="DC20" s="29">
        <v>-150</v>
      </c>
      <c r="DD20" s="30">
        <v>-1</v>
      </c>
      <c r="DE20" s="29" t="s">
        <v>18</v>
      </c>
      <c r="DF20" s="30"/>
      <c r="DG20" s="29">
        <v>7</v>
      </c>
      <c r="DH20" s="30">
        <v>8.0999999999999961E-3</v>
      </c>
      <c r="DI20" s="29" t="s">
        <v>18</v>
      </c>
      <c r="DJ20" s="30"/>
      <c r="DK20" s="40">
        <f t="shared" si="24"/>
        <v>-143</v>
      </c>
      <c r="DL20" s="35">
        <f t="shared" si="25"/>
        <v>-0.9919</v>
      </c>
      <c r="DM20" s="20">
        <f t="shared" si="26"/>
        <v>594.7846000000003</v>
      </c>
      <c r="DN20" s="21"/>
      <c r="DO20" s="15">
        <v>18</v>
      </c>
      <c r="DP20" s="27"/>
      <c r="DQ20" s="28"/>
      <c r="DR20" s="27"/>
      <c r="DS20" s="28"/>
      <c r="DT20" s="27"/>
      <c r="DU20" s="28"/>
      <c r="DV20" s="27"/>
      <c r="DW20" s="28"/>
      <c r="DX20" s="37"/>
      <c r="DY20" s="38"/>
      <c r="DZ20" s="20">
        <f t="shared" si="29"/>
        <v>606.30330000000026</v>
      </c>
      <c r="EA20" s="18"/>
      <c r="EB20" s="15">
        <v>18</v>
      </c>
      <c r="EC20" s="29">
        <v>7</v>
      </c>
      <c r="ED20" s="30">
        <v>4.7999999999999987E-3</v>
      </c>
      <c r="EE20" s="29">
        <v>5</v>
      </c>
      <c r="EF20" s="30">
        <v>1.4000000000000005E-2</v>
      </c>
      <c r="EG20" s="29">
        <v>7</v>
      </c>
      <c r="EH20" s="30">
        <v>-4.9999999999999351E-4</v>
      </c>
      <c r="EI20" s="29">
        <v>154</v>
      </c>
      <c r="EJ20" s="30">
        <v>1.2690000000000001</v>
      </c>
      <c r="EK20" s="34">
        <f t="shared" si="30"/>
        <v>173</v>
      </c>
      <c r="EL20" s="35">
        <f t="shared" si="31"/>
        <v>1.2873000000000001</v>
      </c>
      <c r="EM20" s="20">
        <f t="shared" si="32"/>
        <v>604.25080000000014</v>
      </c>
      <c r="EN20" s="18"/>
      <c r="EO20" s="15">
        <v>18</v>
      </c>
      <c r="EP20" s="29"/>
      <c r="EQ20" s="30"/>
      <c r="ER20" s="29"/>
      <c r="ES20" s="30"/>
      <c r="ET20" s="29"/>
      <c r="EU20" s="30"/>
      <c r="EV20" s="29"/>
      <c r="EW20" s="30"/>
      <c r="EX20" s="34">
        <f t="shared" si="33"/>
        <v>0</v>
      </c>
      <c r="EY20" s="35">
        <f t="shared" si="34"/>
        <v>0</v>
      </c>
      <c r="EZ20" s="20">
        <f t="shared" si="35"/>
        <v>603.96910000000014</v>
      </c>
    </row>
    <row r="21" spans="1:156" x14ac:dyDescent="0.3">
      <c r="A21" s="114"/>
      <c r="B21" s="15">
        <v>19</v>
      </c>
      <c r="C21" s="27"/>
      <c r="D21" s="28"/>
      <c r="E21" s="27"/>
      <c r="F21" s="28"/>
      <c r="G21" s="27"/>
      <c r="H21" s="28"/>
      <c r="I21" s="27"/>
      <c r="J21" s="28"/>
      <c r="K21" s="25">
        <f t="shared" si="0"/>
        <v>0</v>
      </c>
      <c r="L21" s="30">
        <f t="shared" si="1"/>
        <v>0</v>
      </c>
      <c r="M21" s="20">
        <f t="shared" si="9"/>
        <v>503.10489999999999</v>
      </c>
      <c r="N21" s="10"/>
      <c r="O21" s="15">
        <v>19</v>
      </c>
      <c r="P21" s="29" t="s">
        <v>19</v>
      </c>
      <c r="Q21" s="30"/>
      <c r="R21" s="29">
        <v>5</v>
      </c>
      <c r="S21" s="30">
        <v>1.4000000000000005E-2</v>
      </c>
      <c r="T21" s="29">
        <v>7</v>
      </c>
      <c r="U21" s="30">
        <v>-4.9999999999999351E-4</v>
      </c>
      <c r="V21" s="29">
        <v>318</v>
      </c>
      <c r="W21" s="30">
        <v>2.6630000000000003</v>
      </c>
      <c r="X21" s="25">
        <f t="shared" si="10"/>
        <v>330</v>
      </c>
      <c r="Y21" s="30">
        <f t="shared" si="36"/>
        <v>2.6765000000000003</v>
      </c>
      <c r="Z21" s="20">
        <f t="shared" si="12"/>
        <v>508.01400000000001</v>
      </c>
      <c r="AA21" s="18"/>
      <c r="AB21" s="43">
        <v>19</v>
      </c>
      <c r="AC21" s="29">
        <v>-300</v>
      </c>
      <c r="AD21" s="30">
        <v>-2.11</v>
      </c>
      <c r="AE21" s="29">
        <v>5</v>
      </c>
      <c r="AF21" s="30">
        <v>1.4000000000000005E-2</v>
      </c>
      <c r="AG21" s="29">
        <v>532</v>
      </c>
      <c r="AH21" s="30">
        <v>4.4620000000000006</v>
      </c>
      <c r="AI21" s="29">
        <v>-300</v>
      </c>
      <c r="AJ21" s="30">
        <v>-2.5900000000000003</v>
      </c>
      <c r="AK21" s="25">
        <f t="shared" si="13"/>
        <v>-63</v>
      </c>
      <c r="AL21" s="30">
        <f t="shared" si="37"/>
        <v>-0.22399999999999975</v>
      </c>
      <c r="AM21" s="20">
        <f t="shared" si="15"/>
        <v>553.26089999999988</v>
      </c>
      <c r="AN21" s="18"/>
      <c r="AO21" s="47">
        <v>19</v>
      </c>
      <c r="AP21" s="27"/>
      <c r="AQ21" s="28"/>
      <c r="AR21" s="27"/>
      <c r="AS21" s="28"/>
      <c r="AT21" s="27"/>
      <c r="AU21" s="28"/>
      <c r="AV21" s="27"/>
      <c r="AW21" s="28"/>
      <c r="AX21" s="25">
        <f t="shared" si="2"/>
        <v>0</v>
      </c>
      <c r="AY21" s="30">
        <f t="shared" si="38"/>
        <v>0</v>
      </c>
      <c r="AZ21" s="20">
        <f t="shared" si="17"/>
        <v>558.94209999999987</v>
      </c>
      <c r="BA21" s="18"/>
      <c r="BB21" s="15">
        <v>19</v>
      </c>
      <c r="BC21" s="29">
        <v>7</v>
      </c>
      <c r="BD21" s="30">
        <v>8.2999999999999949E-3</v>
      </c>
      <c r="BE21" s="29">
        <v>24</v>
      </c>
      <c r="BF21" s="30">
        <v>0.1812</v>
      </c>
      <c r="BG21" s="29" t="s">
        <v>18</v>
      </c>
      <c r="BH21" s="30"/>
      <c r="BI21" s="29" t="s">
        <v>18</v>
      </c>
      <c r="BJ21" s="30"/>
      <c r="BK21" s="25">
        <f t="shared" si="39"/>
        <v>31</v>
      </c>
      <c r="BL21" s="26">
        <f t="shared" si="19"/>
        <v>0.1895</v>
      </c>
      <c r="BM21" s="20">
        <f t="shared" si="20"/>
        <v>560.84300000000007</v>
      </c>
      <c r="BN21" s="18"/>
      <c r="BO21" s="15">
        <v>19</v>
      </c>
      <c r="BP21" s="29">
        <v>7</v>
      </c>
      <c r="BQ21" s="30">
        <v>8.2999999999999949E-3</v>
      </c>
      <c r="BR21" s="29">
        <v>82</v>
      </c>
      <c r="BS21" s="30">
        <v>0.69159999999999999</v>
      </c>
      <c r="BT21" s="29">
        <v>-122</v>
      </c>
      <c r="BU21" s="30">
        <v>-1.0970000000000002</v>
      </c>
      <c r="BV21" s="29">
        <v>-173</v>
      </c>
      <c r="BW21" s="30">
        <v>-1.5105000000000002</v>
      </c>
      <c r="BX21" s="34">
        <f t="shared" si="3"/>
        <v>-206</v>
      </c>
      <c r="BY21" s="35">
        <f t="shared" si="4"/>
        <v>-1.9076000000000004</v>
      </c>
      <c r="BZ21" s="20">
        <f t="shared" si="21"/>
        <v>565.50049999999999</v>
      </c>
      <c r="CA21" s="36"/>
      <c r="CB21" s="15">
        <v>19</v>
      </c>
      <c r="CC21" s="27"/>
      <c r="CD21" s="28"/>
      <c r="CE21" s="27"/>
      <c r="CF21" s="28"/>
      <c r="CG21" s="27"/>
      <c r="CH21" s="28"/>
      <c r="CI21" s="27"/>
      <c r="CJ21" s="28"/>
      <c r="CK21" s="34">
        <f t="shared" si="5"/>
        <v>0</v>
      </c>
      <c r="CL21" s="35">
        <f t="shared" si="6"/>
        <v>0</v>
      </c>
      <c r="CM21" s="20">
        <f t="shared" si="22"/>
        <v>592.07850000000008</v>
      </c>
      <c r="CN21" s="18"/>
      <c r="CO21" s="15">
        <v>19</v>
      </c>
      <c r="CP21" s="29">
        <v>-162</v>
      </c>
      <c r="CQ21" s="30"/>
      <c r="CR21" s="29">
        <v>6</v>
      </c>
      <c r="CS21" s="30">
        <v>2.2800000000000001E-2</v>
      </c>
      <c r="CT21" s="29">
        <v>7</v>
      </c>
      <c r="CU21" s="30">
        <v>-4.9999999999999351E-4</v>
      </c>
      <c r="CV21" s="29">
        <v>5</v>
      </c>
      <c r="CW21" s="30">
        <v>2.5000000000000022E-3</v>
      </c>
      <c r="CX21" s="40">
        <f t="shared" si="7"/>
        <v>-144</v>
      </c>
      <c r="CY21" s="35">
        <f t="shared" si="8"/>
        <v>2.480000000000001E-2</v>
      </c>
      <c r="CZ21" s="20">
        <f t="shared" si="23"/>
        <v>598.31990000000019</v>
      </c>
      <c r="DA21" s="18"/>
      <c r="DB21" s="15">
        <v>19</v>
      </c>
      <c r="DC21" s="27"/>
      <c r="DD21" s="28"/>
      <c r="DE21" s="27"/>
      <c r="DF21" s="28"/>
      <c r="DG21" s="27"/>
      <c r="DH21" s="28"/>
      <c r="DI21" s="27"/>
      <c r="DJ21" s="28"/>
      <c r="DK21" s="40">
        <f t="shared" si="24"/>
        <v>0</v>
      </c>
      <c r="DL21" s="35">
        <f t="shared" si="25"/>
        <v>0</v>
      </c>
      <c r="DM21" s="20">
        <f t="shared" si="26"/>
        <v>594.7846000000003</v>
      </c>
      <c r="DN21" s="21"/>
      <c r="DO21" s="15">
        <v>19</v>
      </c>
      <c r="DP21" s="29">
        <v>-150</v>
      </c>
      <c r="DQ21" s="30">
        <v>-1</v>
      </c>
      <c r="DR21" s="29" t="s">
        <v>18</v>
      </c>
      <c r="DS21" s="30"/>
      <c r="DT21" s="29">
        <v>-300</v>
      </c>
      <c r="DU21" s="30">
        <v>-2.6100000000000003</v>
      </c>
      <c r="DV21" s="29">
        <v>4</v>
      </c>
      <c r="DW21" s="30">
        <v>-5.9999999999999984E-3</v>
      </c>
      <c r="DX21" s="40">
        <f t="shared" si="27"/>
        <v>-446</v>
      </c>
      <c r="DY21" s="35">
        <f t="shared" si="28"/>
        <v>-3.6160000000000001</v>
      </c>
      <c r="DZ21" s="20">
        <f t="shared" si="29"/>
        <v>602.68730000000028</v>
      </c>
      <c r="EA21" s="18"/>
      <c r="EB21" s="15">
        <v>19</v>
      </c>
      <c r="EC21" s="29">
        <v>-157</v>
      </c>
      <c r="ED21" s="30">
        <v>-1.0448000000000002</v>
      </c>
      <c r="EE21" s="29" t="s">
        <v>18</v>
      </c>
      <c r="EF21" s="30"/>
      <c r="EG21" s="29" t="s">
        <v>18</v>
      </c>
      <c r="EH21" s="30"/>
      <c r="EI21" s="29" t="s">
        <v>18</v>
      </c>
      <c r="EJ21" s="30"/>
      <c r="EK21" s="34">
        <f t="shared" si="30"/>
        <v>-157</v>
      </c>
      <c r="EL21" s="35">
        <f t="shared" si="31"/>
        <v>-1.0448000000000002</v>
      </c>
      <c r="EM21" s="20">
        <f t="shared" si="32"/>
        <v>603.20600000000013</v>
      </c>
      <c r="EN21" s="18"/>
      <c r="EO21" s="15">
        <v>19</v>
      </c>
      <c r="EP21" s="29"/>
      <c r="EQ21" s="30"/>
      <c r="ER21" s="29"/>
      <c r="ES21" s="30"/>
      <c r="ET21" s="29"/>
      <c r="EU21" s="30"/>
      <c r="EV21" s="29"/>
      <c r="EW21" s="30"/>
      <c r="EX21" s="34">
        <f t="shared" si="33"/>
        <v>0</v>
      </c>
      <c r="EY21" s="35">
        <f t="shared" si="34"/>
        <v>0</v>
      </c>
      <c r="EZ21" s="20">
        <f t="shared" si="35"/>
        <v>603.96910000000014</v>
      </c>
    </row>
    <row r="22" spans="1:156" x14ac:dyDescent="0.3">
      <c r="A22" s="114"/>
      <c r="B22" s="15">
        <v>20</v>
      </c>
      <c r="C22" s="29">
        <v>-59</v>
      </c>
      <c r="D22" s="30">
        <v>-0.4471</v>
      </c>
      <c r="E22" s="29">
        <v>-40</v>
      </c>
      <c r="F22" s="30">
        <v>-0.38200000000000001</v>
      </c>
      <c r="G22" s="29" t="s">
        <v>19</v>
      </c>
      <c r="H22" s="30"/>
      <c r="I22" s="29" t="s">
        <v>18</v>
      </c>
      <c r="J22" s="30"/>
      <c r="K22" s="25">
        <f t="shared" si="0"/>
        <v>-99</v>
      </c>
      <c r="L22" s="30">
        <f t="shared" si="1"/>
        <v>-0.82909999999999995</v>
      </c>
      <c r="M22" s="20">
        <f t="shared" si="9"/>
        <v>502.2758</v>
      </c>
      <c r="N22" s="10"/>
      <c r="O22" s="15">
        <v>20</v>
      </c>
      <c r="P22" s="29">
        <v>-74</v>
      </c>
      <c r="Q22" s="30">
        <v>-0.55059999999999998</v>
      </c>
      <c r="R22" s="29">
        <v>5</v>
      </c>
      <c r="S22" s="30">
        <v>1.4000000000000005E-2</v>
      </c>
      <c r="T22" s="29" t="s">
        <v>18</v>
      </c>
      <c r="U22" s="30"/>
      <c r="V22" s="29">
        <v>-197</v>
      </c>
      <c r="W22" s="30">
        <v>-1.7145000000000001</v>
      </c>
      <c r="X22" s="25">
        <f t="shared" si="10"/>
        <v>-266</v>
      </c>
      <c r="Y22" s="30">
        <f t="shared" si="36"/>
        <v>-2.2511000000000001</v>
      </c>
      <c r="Z22" s="20">
        <f t="shared" si="12"/>
        <v>505.7629</v>
      </c>
      <c r="AA22" s="18"/>
      <c r="AB22" s="43">
        <v>20</v>
      </c>
      <c r="AC22" s="29" t="s">
        <v>18</v>
      </c>
      <c r="AD22" s="30"/>
      <c r="AE22" s="29" t="s">
        <v>18</v>
      </c>
      <c r="AF22" s="30"/>
      <c r="AG22" s="29">
        <v>-300</v>
      </c>
      <c r="AH22" s="30">
        <v>-2.6100000000000003</v>
      </c>
      <c r="AI22" s="29">
        <v>-300</v>
      </c>
      <c r="AJ22" s="30">
        <v>-2.5900000000000003</v>
      </c>
      <c r="AK22" s="25">
        <f t="shared" si="13"/>
        <v>-600</v>
      </c>
      <c r="AL22" s="30">
        <f t="shared" si="37"/>
        <v>-5.2000000000000011</v>
      </c>
      <c r="AM22" s="20">
        <f t="shared" si="15"/>
        <v>548.06089999999983</v>
      </c>
      <c r="AN22" s="18"/>
      <c r="AO22" s="47">
        <v>20</v>
      </c>
      <c r="AP22" s="29">
        <v>-300</v>
      </c>
      <c r="AQ22" s="30">
        <v>-2.11</v>
      </c>
      <c r="AR22" s="29">
        <v>-183</v>
      </c>
      <c r="AS22" s="30">
        <v>-1.6404000000000001</v>
      </c>
      <c r="AT22" s="29" t="s">
        <v>19</v>
      </c>
      <c r="AU22" s="30"/>
      <c r="AV22" s="29" t="s">
        <v>18</v>
      </c>
      <c r="AW22" s="30"/>
      <c r="AX22" s="25">
        <f t="shared" si="2"/>
        <v>-483</v>
      </c>
      <c r="AY22" s="30">
        <f t="shared" si="38"/>
        <v>-3.7504</v>
      </c>
      <c r="AZ22" s="20">
        <f t="shared" si="17"/>
        <v>555.19169999999986</v>
      </c>
      <c r="BA22" s="18"/>
      <c r="BB22" s="15">
        <v>20</v>
      </c>
      <c r="BC22" s="29" t="s">
        <v>18</v>
      </c>
      <c r="BD22" s="30"/>
      <c r="BE22" s="29">
        <v>5</v>
      </c>
      <c r="BF22" s="30">
        <v>1.4000000000000005E-2</v>
      </c>
      <c r="BG22" s="29" t="s">
        <v>18</v>
      </c>
      <c r="BH22" s="30"/>
      <c r="BI22" s="29">
        <v>5</v>
      </c>
      <c r="BJ22" s="30">
        <v>2.5000000000000022E-3</v>
      </c>
      <c r="BK22" s="25">
        <f t="shared" si="39"/>
        <v>10</v>
      </c>
      <c r="BL22" s="26">
        <f t="shared" si="19"/>
        <v>1.6500000000000008E-2</v>
      </c>
      <c r="BM22" s="20">
        <f t="shared" si="20"/>
        <v>560.85950000000003</v>
      </c>
      <c r="BN22" s="18"/>
      <c r="BO22" s="15">
        <v>20</v>
      </c>
      <c r="BP22" s="27"/>
      <c r="BQ22" s="28"/>
      <c r="BR22" s="27"/>
      <c r="BS22" s="28"/>
      <c r="BT22" s="27"/>
      <c r="BU22" s="28"/>
      <c r="BV22" s="27"/>
      <c r="BW22" s="28"/>
      <c r="BX22" s="34">
        <f t="shared" si="3"/>
        <v>0</v>
      </c>
      <c r="BY22" s="35">
        <f t="shared" si="4"/>
        <v>0</v>
      </c>
      <c r="BZ22" s="20">
        <f t="shared" si="21"/>
        <v>565.50049999999999</v>
      </c>
      <c r="CA22" s="36"/>
      <c r="CB22" s="15">
        <v>20</v>
      </c>
      <c r="CC22" s="29">
        <v>109</v>
      </c>
      <c r="CD22" s="30">
        <v>0.71209999999999996</v>
      </c>
      <c r="CE22" s="29">
        <v>5</v>
      </c>
      <c r="CF22" s="30">
        <v>1.4000000000000005E-2</v>
      </c>
      <c r="CG22" s="29">
        <v>-208</v>
      </c>
      <c r="CH22" s="30">
        <v>-1.8280000000000003</v>
      </c>
      <c r="CI22" s="29">
        <v>-126</v>
      </c>
      <c r="CJ22" s="30">
        <v>-1.1110000000000002</v>
      </c>
      <c r="CK22" s="34">
        <f t="shared" si="5"/>
        <v>-220</v>
      </c>
      <c r="CL22" s="35">
        <f t="shared" si="6"/>
        <v>-2.2129000000000003</v>
      </c>
      <c r="CM22" s="20">
        <f t="shared" si="22"/>
        <v>589.86560000000009</v>
      </c>
      <c r="CN22" s="18"/>
      <c r="CO22" s="15">
        <v>20</v>
      </c>
      <c r="CP22" s="29">
        <v>25</v>
      </c>
      <c r="CQ22" s="30"/>
      <c r="CR22" s="29" t="s">
        <v>19</v>
      </c>
      <c r="CS22" s="30"/>
      <c r="CT22" s="29">
        <v>325</v>
      </c>
      <c r="CU22" s="30">
        <v>2.7025000000000001</v>
      </c>
      <c r="CV22" s="29" t="s">
        <v>18</v>
      </c>
      <c r="CW22" s="30"/>
      <c r="CX22" s="40">
        <f t="shared" si="7"/>
        <v>350</v>
      </c>
      <c r="CY22" s="35">
        <f t="shared" si="8"/>
        <v>2.7025000000000001</v>
      </c>
      <c r="CZ22" s="20">
        <f t="shared" si="23"/>
        <v>601.02240000000018</v>
      </c>
      <c r="DA22" s="39"/>
      <c r="DB22" s="15">
        <v>20</v>
      </c>
      <c r="DC22" s="27"/>
      <c r="DD22" s="28"/>
      <c r="DE22" s="27"/>
      <c r="DF22" s="28"/>
      <c r="DG22" s="27"/>
      <c r="DH22" s="28"/>
      <c r="DI22" s="27"/>
      <c r="DJ22" s="28"/>
      <c r="DK22" s="40">
        <f t="shared" si="24"/>
        <v>0</v>
      </c>
      <c r="DL22" s="35">
        <f t="shared" si="25"/>
        <v>0</v>
      </c>
      <c r="DM22" s="20">
        <f t="shared" si="26"/>
        <v>594.7846000000003</v>
      </c>
      <c r="DN22" s="21"/>
      <c r="DO22" s="15">
        <v>20</v>
      </c>
      <c r="DP22" s="29">
        <v>223</v>
      </c>
      <c r="DQ22" s="30">
        <v>1.3872</v>
      </c>
      <c r="DR22" s="29" t="s">
        <v>18</v>
      </c>
      <c r="DS22" s="30"/>
      <c r="DT22" s="29" t="s">
        <v>19</v>
      </c>
      <c r="DU22" s="30"/>
      <c r="DV22" s="29" t="s">
        <v>19</v>
      </c>
      <c r="DW22" s="30"/>
      <c r="DX22" s="40">
        <f t="shared" si="27"/>
        <v>223</v>
      </c>
      <c r="DY22" s="35">
        <f t="shared" si="28"/>
        <v>1.3872</v>
      </c>
      <c r="DZ22" s="20">
        <f t="shared" si="29"/>
        <v>604.07450000000028</v>
      </c>
      <c r="EA22" s="18"/>
      <c r="EB22" s="15">
        <v>20</v>
      </c>
      <c r="EC22" s="29">
        <v>-122</v>
      </c>
      <c r="ED22" s="30">
        <v>-0.82080000000000009</v>
      </c>
      <c r="EE22" s="29">
        <v>-101</v>
      </c>
      <c r="EF22" s="30">
        <v>-0.91880000000000006</v>
      </c>
      <c r="EG22" s="29">
        <v>7</v>
      </c>
      <c r="EH22" s="30"/>
      <c r="EI22" s="29">
        <v>-44</v>
      </c>
      <c r="EJ22" s="30">
        <v>-0.41399999999999998</v>
      </c>
      <c r="EK22" s="34">
        <f t="shared" si="30"/>
        <v>-260</v>
      </c>
      <c r="EL22" s="35">
        <f t="shared" si="31"/>
        <v>-2.1536000000000004</v>
      </c>
      <c r="EM22" s="20">
        <f t="shared" si="32"/>
        <v>601.05240000000015</v>
      </c>
      <c r="EN22" s="18"/>
      <c r="EO22" s="15">
        <v>20</v>
      </c>
      <c r="EP22" s="29"/>
      <c r="EQ22" s="30"/>
      <c r="ER22" s="29"/>
      <c r="ES22" s="30"/>
      <c r="ET22" s="29"/>
      <c r="EU22" s="30"/>
      <c r="EV22" s="29"/>
      <c r="EW22" s="30"/>
      <c r="EX22" s="34">
        <f t="shared" si="33"/>
        <v>0</v>
      </c>
      <c r="EY22" s="35">
        <f t="shared" si="34"/>
        <v>0</v>
      </c>
      <c r="EZ22" s="20">
        <f t="shared" si="35"/>
        <v>603.96910000000014</v>
      </c>
    </row>
    <row r="23" spans="1:156" x14ac:dyDescent="0.3">
      <c r="A23" s="114"/>
      <c r="B23" s="15">
        <v>21</v>
      </c>
      <c r="C23" s="29" t="s">
        <v>19</v>
      </c>
      <c r="D23" s="30"/>
      <c r="E23" s="29">
        <v>-20</v>
      </c>
      <c r="F23" s="30">
        <v>-0.20600000000000002</v>
      </c>
      <c r="G23" s="29" t="s">
        <v>19</v>
      </c>
      <c r="H23" s="30"/>
      <c r="I23" s="29">
        <v>-89</v>
      </c>
      <c r="J23" s="30">
        <v>-0.7965000000000001</v>
      </c>
      <c r="K23" s="25">
        <f t="shared" si="0"/>
        <v>-109</v>
      </c>
      <c r="L23" s="30">
        <f t="shared" si="1"/>
        <v>-1.0025000000000002</v>
      </c>
      <c r="M23" s="20">
        <f t="shared" si="9"/>
        <v>501.27330000000001</v>
      </c>
      <c r="N23" s="10"/>
      <c r="O23" s="15">
        <v>21</v>
      </c>
      <c r="P23" s="29">
        <v>209</v>
      </c>
      <c r="Q23" s="30">
        <v>1.4020999999999999</v>
      </c>
      <c r="R23" s="29" t="s">
        <v>18</v>
      </c>
      <c r="S23" s="30"/>
      <c r="T23" s="29">
        <v>7</v>
      </c>
      <c r="U23" s="30">
        <v>-4.9999999999999351E-4</v>
      </c>
      <c r="V23" s="29">
        <v>-134</v>
      </c>
      <c r="W23" s="30">
        <v>-1.179</v>
      </c>
      <c r="X23" s="25">
        <f t="shared" si="10"/>
        <v>82</v>
      </c>
      <c r="Y23" s="30">
        <f t="shared" si="36"/>
        <v>0.22259999999999991</v>
      </c>
      <c r="Z23" s="20">
        <f t="shared" si="12"/>
        <v>505.9855</v>
      </c>
      <c r="AA23" s="18"/>
      <c r="AB23" s="43">
        <v>21</v>
      </c>
      <c r="AC23" s="27"/>
      <c r="AD23" s="28"/>
      <c r="AE23" s="27"/>
      <c r="AF23" s="28"/>
      <c r="AG23" s="27"/>
      <c r="AH23" s="28"/>
      <c r="AI23" s="27"/>
      <c r="AJ23" s="28"/>
      <c r="AK23" s="25">
        <f t="shared" si="13"/>
        <v>0</v>
      </c>
      <c r="AL23" s="30">
        <f t="shared" si="37"/>
        <v>0</v>
      </c>
      <c r="AM23" s="20">
        <f t="shared" si="15"/>
        <v>548.06089999999983</v>
      </c>
      <c r="AN23" s="18"/>
      <c r="AO23" s="47">
        <v>21</v>
      </c>
      <c r="AP23" s="29" t="s">
        <v>18</v>
      </c>
      <c r="AQ23" s="30"/>
      <c r="AR23" s="29" t="s">
        <v>18</v>
      </c>
      <c r="AS23" s="30"/>
      <c r="AT23" s="29">
        <v>7</v>
      </c>
      <c r="AU23" s="30">
        <v>-4.9999999999999351E-4</v>
      </c>
      <c r="AV23" s="29">
        <v>-164</v>
      </c>
      <c r="AW23" s="30">
        <v>-1.4340000000000002</v>
      </c>
      <c r="AX23" s="25">
        <f t="shared" si="2"/>
        <v>-157</v>
      </c>
      <c r="AY23" s="30">
        <f t="shared" si="38"/>
        <v>-1.4345000000000001</v>
      </c>
      <c r="AZ23" s="20">
        <f t="shared" si="17"/>
        <v>553.7571999999999</v>
      </c>
      <c r="BA23" s="18"/>
      <c r="BB23" s="15">
        <v>21</v>
      </c>
      <c r="BC23" s="29">
        <v>7</v>
      </c>
      <c r="BD23" s="30">
        <v>8.2999999999999949E-3</v>
      </c>
      <c r="BE23" s="29">
        <v>-144</v>
      </c>
      <c r="BF23" s="30">
        <v>-1.2972000000000001</v>
      </c>
      <c r="BG23" s="29">
        <v>-300</v>
      </c>
      <c r="BH23" s="30">
        <v>-2.6100000000000003</v>
      </c>
      <c r="BI23" s="29">
        <v>5</v>
      </c>
      <c r="BJ23" s="30">
        <v>2.5000000000000022E-3</v>
      </c>
      <c r="BK23" s="25">
        <f t="shared" si="39"/>
        <v>-432</v>
      </c>
      <c r="BL23" s="26">
        <f t="shared" si="19"/>
        <v>-3.8964000000000003</v>
      </c>
      <c r="BM23" s="20">
        <f t="shared" si="20"/>
        <v>556.96310000000005</v>
      </c>
      <c r="BN23" s="18"/>
      <c r="BO23" s="15">
        <v>21</v>
      </c>
      <c r="BP23" s="27"/>
      <c r="BQ23" s="28"/>
      <c r="BR23" s="27"/>
      <c r="BS23" s="28"/>
      <c r="BT23" s="27"/>
      <c r="BU23" s="28"/>
      <c r="BV23" s="27"/>
      <c r="BW23" s="28"/>
      <c r="BX23" s="34">
        <f t="shared" si="3"/>
        <v>0</v>
      </c>
      <c r="BY23" s="35">
        <f t="shared" si="4"/>
        <v>0</v>
      </c>
      <c r="BZ23" s="20">
        <f t="shared" si="21"/>
        <v>565.50049999999999</v>
      </c>
      <c r="CA23" s="36"/>
      <c r="CB23" s="15">
        <v>21</v>
      </c>
      <c r="CC23" s="29">
        <v>7</v>
      </c>
      <c r="CD23" s="30">
        <v>8.2999999999999949E-3</v>
      </c>
      <c r="CE23" s="29">
        <v>362</v>
      </c>
      <c r="CF23" s="30">
        <v>3.1556000000000002</v>
      </c>
      <c r="CG23" s="29">
        <v>165</v>
      </c>
      <c r="CH23" s="30">
        <v>1.3425</v>
      </c>
      <c r="CI23" s="29">
        <v>68</v>
      </c>
      <c r="CJ23" s="30">
        <v>0.53800000000000003</v>
      </c>
      <c r="CK23" s="34">
        <f t="shared" si="5"/>
        <v>602</v>
      </c>
      <c r="CL23" s="35">
        <f t="shared" si="6"/>
        <v>5.0444000000000004</v>
      </c>
      <c r="CM23" s="20">
        <f t="shared" si="22"/>
        <v>594.91000000000008</v>
      </c>
      <c r="CN23" s="18"/>
      <c r="CO23" s="15">
        <v>21</v>
      </c>
      <c r="CP23" s="29">
        <v>-163</v>
      </c>
      <c r="CQ23" s="30">
        <v>-1.1647000000000001</v>
      </c>
      <c r="CR23" s="29">
        <v>5</v>
      </c>
      <c r="CS23" s="30">
        <v>1.4000000000000005E-2</v>
      </c>
      <c r="CT23" s="29">
        <v>7</v>
      </c>
      <c r="CU23" s="30">
        <v>-4.9999999999999351E-4</v>
      </c>
      <c r="CV23" s="29">
        <v>8</v>
      </c>
      <c r="CW23" s="30">
        <v>2.8000000000000004E-2</v>
      </c>
      <c r="CX23" s="40">
        <f t="shared" si="7"/>
        <v>-143</v>
      </c>
      <c r="CY23" s="35">
        <f t="shared" si="8"/>
        <v>-1.1232</v>
      </c>
      <c r="CZ23" s="20">
        <f t="shared" si="23"/>
        <v>599.89920000000018</v>
      </c>
      <c r="DA23" s="39"/>
      <c r="DB23" s="15">
        <v>21</v>
      </c>
      <c r="DC23" s="29">
        <v>377</v>
      </c>
      <c r="DD23" s="30">
        <v>2.3728000000000002</v>
      </c>
      <c r="DE23" s="29">
        <v>224</v>
      </c>
      <c r="DF23" s="30">
        <v>1.9412</v>
      </c>
      <c r="DG23" s="29">
        <v>159</v>
      </c>
      <c r="DH23" s="30">
        <v>1.2697000000000001</v>
      </c>
      <c r="DI23" s="29" t="s">
        <v>18</v>
      </c>
      <c r="DJ23" s="30"/>
      <c r="DK23" s="40">
        <f t="shared" si="24"/>
        <v>760</v>
      </c>
      <c r="DL23" s="35">
        <f t="shared" si="25"/>
        <v>5.5837000000000003</v>
      </c>
      <c r="DM23" s="20">
        <f t="shared" si="26"/>
        <v>600.36830000000032</v>
      </c>
      <c r="DN23" s="21"/>
      <c r="DO23" s="15">
        <v>21</v>
      </c>
      <c r="DP23" s="29" t="s">
        <v>18</v>
      </c>
      <c r="DQ23" s="30"/>
      <c r="DR23" s="29">
        <v>10</v>
      </c>
      <c r="DS23" s="30">
        <v>5.800000000000001E-2</v>
      </c>
      <c r="DT23" s="29">
        <v>437</v>
      </c>
      <c r="DU23" s="30">
        <v>3.6545000000000001</v>
      </c>
      <c r="DV23" s="29">
        <v>123</v>
      </c>
      <c r="DW23" s="30">
        <v>1.0055000000000001</v>
      </c>
      <c r="DX23" s="40">
        <f t="shared" si="27"/>
        <v>570</v>
      </c>
      <c r="DY23" s="35">
        <f t="shared" si="28"/>
        <v>4.718</v>
      </c>
      <c r="DZ23" s="20">
        <f t="shared" si="29"/>
        <v>608.79250000000025</v>
      </c>
      <c r="EA23" s="18"/>
      <c r="EB23" s="15">
        <v>21</v>
      </c>
      <c r="EC23" s="27"/>
      <c r="ED23" s="28"/>
      <c r="EE23" s="27"/>
      <c r="EF23" s="28"/>
      <c r="EG23" s="27"/>
      <c r="EH23" s="28"/>
      <c r="EI23" s="27"/>
      <c r="EJ23" s="28"/>
      <c r="EK23" s="34">
        <f t="shared" si="30"/>
        <v>0</v>
      </c>
      <c r="EL23" s="35">
        <f t="shared" si="31"/>
        <v>0</v>
      </c>
      <c r="EM23" s="20">
        <f t="shared" si="32"/>
        <v>601.05240000000015</v>
      </c>
      <c r="EN23" s="18"/>
      <c r="EO23" s="15">
        <v>21</v>
      </c>
      <c r="EP23" s="29"/>
      <c r="EQ23" s="30"/>
      <c r="ER23" s="29"/>
      <c r="ES23" s="30"/>
      <c r="ET23" s="29"/>
      <c r="EU23" s="30"/>
      <c r="EV23" s="29"/>
      <c r="EW23" s="30"/>
      <c r="EX23" s="34">
        <f t="shared" si="33"/>
        <v>0</v>
      </c>
      <c r="EY23" s="35">
        <f t="shared" si="34"/>
        <v>0</v>
      </c>
      <c r="EZ23" s="20">
        <f t="shared" si="35"/>
        <v>603.96910000000014</v>
      </c>
    </row>
    <row r="24" spans="1:156" x14ac:dyDescent="0.3">
      <c r="A24" s="114"/>
      <c r="B24" s="15">
        <v>22</v>
      </c>
      <c r="C24" s="29">
        <v>105</v>
      </c>
      <c r="D24" s="30">
        <v>0.6845</v>
      </c>
      <c r="E24" s="29" t="s">
        <v>18</v>
      </c>
      <c r="F24" s="30"/>
      <c r="G24" s="29" t="s">
        <v>19</v>
      </c>
      <c r="H24" s="30"/>
      <c r="I24" s="29">
        <v>5</v>
      </c>
      <c r="J24" s="30">
        <v>2.5000000000000022E-3</v>
      </c>
      <c r="K24" s="25">
        <f t="shared" si="0"/>
        <v>110</v>
      </c>
      <c r="L24" s="30">
        <f t="shared" si="1"/>
        <v>0.68700000000000006</v>
      </c>
      <c r="M24" s="20">
        <f t="shared" si="9"/>
        <v>501.96030000000002</v>
      </c>
      <c r="N24" s="10"/>
      <c r="O24" s="15">
        <v>22</v>
      </c>
      <c r="P24" s="27"/>
      <c r="Q24" s="28"/>
      <c r="R24" s="27"/>
      <c r="S24" s="28"/>
      <c r="T24" s="27"/>
      <c r="U24" s="28"/>
      <c r="V24" s="27"/>
      <c r="W24" s="28"/>
      <c r="X24" s="25">
        <f t="shared" si="10"/>
        <v>0</v>
      </c>
      <c r="Y24" s="26">
        <f t="shared" si="36"/>
        <v>0</v>
      </c>
      <c r="Z24" s="20">
        <f t="shared" si="12"/>
        <v>505.9855</v>
      </c>
      <c r="AA24" s="18"/>
      <c r="AB24" s="43">
        <v>22</v>
      </c>
      <c r="AC24" s="27"/>
      <c r="AD24" s="28"/>
      <c r="AE24" s="27"/>
      <c r="AF24" s="28"/>
      <c r="AG24" s="27"/>
      <c r="AH24" s="28"/>
      <c r="AI24" s="27"/>
      <c r="AJ24" s="28"/>
      <c r="AK24" s="25">
        <f t="shared" si="13"/>
        <v>0</v>
      </c>
      <c r="AL24" s="26">
        <f t="shared" si="37"/>
        <v>0</v>
      </c>
      <c r="AM24" s="20">
        <f t="shared" si="15"/>
        <v>548.06089999999983</v>
      </c>
      <c r="AN24" s="18"/>
      <c r="AO24" s="47">
        <v>22</v>
      </c>
      <c r="AP24" s="29">
        <v>-277</v>
      </c>
      <c r="AQ24" s="30">
        <v>-1.9513</v>
      </c>
      <c r="AR24" s="29" t="s">
        <v>19</v>
      </c>
      <c r="AS24" s="30"/>
      <c r="AT24" s="29">
        <v>-255</v>
      </c>
      <c r="AU24" s="30">
        <v>-2.2275</v>
      </c>
      <c r="AV24" s="29">
        <v>-104</v>
      </c>
      <c r="AW24" s="30">
        <v>-0.92400000000000015</v>
      </c>
      <c r="AX24" s="25">
        <f t="shared" si="2"/>
        <v>-636</v>
      </c>
      <c r="AY24" s="30">
        <f t="shared" si="38"/>
        <v>-5.1028000000000002</v>
      </c>
      <c r="AZ24" s="20">
        <f t="shared" si="17"/>
        <v>548.6543999999999</v>
      </c>
      <c r="BA24" s="18"/>
      <c r="BB24" s="15">
        <v>22</v>
      </c>
      <c r="BC24" s="29">
        <v>7</v>
      </c>
      <c r="BD24" s="30">
        <v>8.2999999999999949E-3</v>
      </c>
      <c r="BE24" s="29">
        <v>-28</v>
      </c>
      <c r="BF24" s="30">
        <v>-0.27639999999999998</v>
      </c>
      <c r="BG24" s="29" t="s">
        <v>18</v>
      </c>
      <c r="BH24" s="30"/>
      <c r="BI24" s="29">
        <v>5</v>
      </c>
      <c r="BJ24" s="30">
        <v>2.5000000000000022E-3</v>
      </c>
      <c r="BK24" s="25">
        <f t="shared" si="39"/>
        <v>-16</v>
      </c>
      <c r="BL24" s="26">
        <f t="shared" si="19"/>
        <v>-0.2656</v>
      </c>
      <c r="BM24" s="20">
        <f t="shared" si="20"/>
        <v>556.6975000000001</v>
      </c>
      <c r="BN24" s="18"/>
      <c r="BO24" s="15">
        <v>22</v>
      </c>
      <c r="BP24" s="29">
        <v>7</v>
      </c>
      <c r="BQ24" s="30">
        <v>8.2999999999999949E-3</v>
      </c>
      <c r="BR24" s="29">
        <v>5</v>
      </c>
      <c r="BS24" s="30">
        <v>1.4000000000000005E-2</v>
      </c>
      <c r="BT24" s="29">
        <v>7</v>
      </c>
      <c r="BU24" s="30">
        <v>-4.9999999999999351E-4</v>
      </c>
      <c r="BV24" s="29">
        <v>5</v>
      </c>
      <c r="BW24" s="30">
        <v>2.5000000000000022E-3</v>
      </c>
      <c r="BX24" s="34">
        <f t="shared" si="3"/>
        <v>24</v>
      </c>
      <c r="BY24" s="35">
        <f t="shared" si="4"/>
        <v>2.4300000000000009E-2</v>
      </c>
      <c r="BZ24" s="20">
        <f t="shared" si="21"/>
        <v>565.52480000000003</v>
      </c>
      <c r="CA24" s="36"/>
      <c r="CB24" s="15">
        <v>22</v>
      </c>
      <c r="CC24" s="29">
        <v>7</v>
      </c>
      <c r="CD24" s="30">
        <v>8.2999999999999949E-3</v>
      </c>
      <c r="CE24" s="29" t="s">
        <v>18</v>
      </c>
      <c r="CF24" s="30"/>
      <c r="CG24" s="29">
        <v>7</v>
      </c>
      <c r="CH24" s="30">
        <v>-4.9999999999999351E-4</v>
      </c>
      <c r="CI24" s="29">
        <v>5</v>
      </c>
      <c r="CJ24" s="30">
        <v>2.5000000000000022E-3</v>
      </c>
      <c r="CK24" s="34">
        <f t="shared" si="5"/>
        <v>19</v>
      </c>
      <c r="CL24" s="35">
        <f t="shared" si="6"/>
        <v>1.0300000000000004E-2</v>
      </c>
      <c r="CM24" s="20">
        <f t="shared" si="22"/>
        <v>594.92030000000011</v>
      </c>
      <c r="CN24" s="18"/>
      <c r="CO24" s="15">
        <v>22</v>
      </c>
      <c r="CP24" s="27"/>
      <c r="CQ24" s="28"/>
      <c r="CR24" s="27"/>
      <c r="CS24" s="28"/>
      <c r="CT24" s="27"/>
      <c r="CU24" s="28"/>
      <c r="CV24" s="27"/>
      <c r="CW24" s="28"/>
      <c r="CX24" s="37">
        <f t="shared" si="7"/>
        <v>0</v>
      </c>
      <c r="CY24" s="38">
        <f t="shared" si="8"/>
        <v>0</v>
      </c>
      <c r="CZ24" s="20">
        <f t="shared" si="23"/>
        <v>599.89920000000018</v>
      </c>
      <c r="DA24" s="39"/>
      <c r="DB24" s="15">
        <v>22</v>
      </c>
      <c r="DC24" s="29" t="s">
        <v>18</v>
      </c>
      <c r="DD24" s="30"/>
      <c r="DE24" s="29">
        <v>180</v>
      </c>
      <c r="DF24" s="30">
        <v>1.554</v>
      </c>
      <c r="DG24" s="29">
        <v>201</v>
      </c>
      <c r="DH24" s="30">
        <v>1.6183000000000001</v>
      </c>
      <c r="DI24" s="29">
        <v>5</v>
      </c>
      <c r="DJ24" s="30">
        <v>2.5000000000000022E-3</v>
      </c>
      <c r="DK24" s="40">
        <f t="shared" si="24"/>
        <v>386</v>
      </c>
      <c r="DL24" s="35">
        <f t="shared" si="25"/>
        <v>3.1747999999999998</v>
      </c>
      <c r="DM24" s="20">
        <f t="shared" si="26"/>
        <v>603.54310000000032</v>
      </c>
      <c r="DN24" s="21"/>
      <c r="DO24" s="15">
        <v>22</v>
      </c>
      <c r="DP24" s="29">
        <v>7</v>
      </c>
      <c r="DQ24" s="30">
        <v>4.7999999999999987E-3</v>
      </c>
      <c r="DR24" s="29" t="s">
        <v>18</v>
      </c>
      <c r="DS24" s="30"/>
      <c r="DT24" s="29">
        <v>7</v>
      </c>
      <c r="DU24" s="30">
        <v>-4.9999999999999351E-4</v>
      </c>
      <c r="DV24" s="29" t="s">
        <v>18</v>
      </c>
      <c r="DW24" s="30"/>
      <c r="DX24" s="40">
        <f t="shared" si="27"/>
        <v>14</v>
      </c>
      <c r="DY24" s="35">
        <f t="shared" si="28"/>
        <v>4.3000000000000052E-3</v>
      </c>
      <c r="DZ24" s="20">
        <f t="shared" si="29"/>
        <v>608.79680000000019</v>
      </c>
      <c r="EA24" s="18"/>
      <c r="EB24" s="15">
        <v>22</v>
      </c>
      <c r="EC24" s="27"/>
      <c r="ED24" s="28"/>
      <c r="EE24" s="27"/>
      <c r="EF24" s="28"/>
      <c r="EG24" s="27"/>
      <c r="EH24" s="28"/>
      <c r="EI24" s="27"/>
      <c r="EJ24" s="28"/>
      <c r="EK24" s="34">
        <f t="shared" si="30"/>
        <v>0</v>
      </c>
      <c r="EL24" s="35">
        <f t="shared" si="31"/>
        <v>0</v>
      </c>
      <c r="EM24" s="20">
        <f t="shared" si="32"/>
        <v>601.05240000000015</v>
      </c>
      <c r="EN24" s="18"/>
      <c r="EO24" s="15">
        <v>22</v>
      </c>
      <c r="EP24" s="29"/>
      <c r="EQ24" s="30"/>
      <c r="ER24" s="29"/>
      <c r="ES24" s="30"/>
      <c r="ET24" s="29"/>
      <c r="EU24" s="30"/>
      <c r="EV24" s="29"/>
      <c r="EW24" s="30"/>
      <c r="EX24" s="34">
        <f t="shared" si="33"/>
        <v>0</v>
      </c>
      <c r="EY24" s="35">
        <f t="shared" si="34"/>
        <v>0</v>
      </c>
      <c r="EZ24" s="20">
        <f t="shared" si="35"/>
        <v>603.96910000000014</v>
      </c>
    </row>
    <row r="25" spans="1:156" x14ac:dyDescent="0.3">
      <c r="A25" s="114"/>
      <c r="B25" s="15">
        <v>23</v>
      </c>
      <c r="C25" s="29" t="s">
        <v>19</v>
      </c>
      <c r="D25" s="30"/>
      <c r="E25" s="29">
        <v>239</v>
      </c>
      <c r="F25" s="30">
        <v>2.0732000000000004</v>
      </c>
      <c r="G25" s="29">
        <v>7</v>
      </c>
      <c r="H25" s="30">
        <v>-4.9999999999999351E-4</v>
      </c>
      <c r="I25" s="29">
        <v>5</v>
      </c>
      <c r="J25" s="30">
        <v>2.5000000000000022E-3</v>
      </c>
      <c r="K25" s="25">
        <f t="shared" si="0"/>
        <v>251</v>
      </c>
      <c r="L25" s="30">
        <f t="shared" si="1"/>
        <v>2.0752000000000002</v>
      </c>
      <c r="M25" s="20">
        <f t="shared" si="9"/>
        <v>504.03550000000001</v>
      </c>
      <c r="N25" s="10"/>
      <c r="O25" s="15">
        <v>23</v>
      </c>
      <c r="P25" s="27"/>
      <c r="Q25" s="28"/>
      <c r="R25" s="27"/>
      <c r="S25" s="28"/>
      <c r="T25" s="27"/>
      <c r="U25" s="28"/>
      <c r="V25" s="27"/>
      <c r="W25" s="28"/>
      <c r="X25" s="25">
        <f t="shared" si="10"/>
        <v>0</v>
      </c>
      <c r="Y25" s="26">
        <f t="shared" si="36"/>
        <v>0</v>
      </c>
      <c r="Z25" s="20">
        <f t="shared" si="12"/>
        <v>505.9855</v>
      </c>
      <c r="AA25" s="18"/>
      <c r="AB25" s="43">
        <v>23</v>
      </c>
      <c r="AC25" s="29">
        <v>307</v>
      </c>
      <c r="AD25" s="30">
        <v>2.0783</v>
      </c>
      <c r="AE25" s="29" t="s">
        <v>19</v>
      </c>
      <c r="AF25" s="30"/>
      <c r="AG25" s="29">
        <v>186</v>
      </c>
      <c r="AH25" s="30">
        <v>1.5210000000000001</v>
      </c>
      <c r="AI25" s="29">
        <v>506</v>
      </c>
      <c r="AJ25" s="30">
        <v>4.2610000000000001</v>
      </c>
      <c r="AK25" s="25">
        <f t="shared" si="13"/>
        <v>999</v>
      </c>
      <c r="AL25" s="26">
        <f t="shared" si="37"/>
        <v>7.8603000000000005</v>
      </c>
      <c r="AM25" s="20">
        <f t="shared" si="15"/>
        <v>555.92119999999989</v>
      </c>
      <c r="AN25" s="18"/>
      <c r="AO25" s="47">
        <v>23</v>
      </c>
      <c r="AP25" s="29">
        <v>480</v>
      </c>
      <c r="AQ25" s="30">
        <v>3.2719999999999998</v>
      </c>
      <c r="AR25" s="29">
        <v>-66</v>
      </c>
      <c r="AS25" s="30">
        <v>-0.61080000000000001</v>
      </c>
      <c r="AT25" s="29">
        <v>7</v>
      </c>
      <c r="AU25" s="30">
        <v>-4.9999999999999351E-4</v>
      </c>
      <c r="AV25" s="29">
        <v>-300</v>
      </c>
      <c r="AW25" s="30">
        <v>-2.5900000000000003</v>
      </c>
      <c r="AX25" s="25">
        <f t="shared" si="2"/>
        <v>121</v>
      </c>
      <c r="AY25" s="30">
        <f t="shared" si="38"/>
        <v>7.0699999999999541E-2</v>
      </c>
      <c r="AZ25" s="20">
        <f t="shared" si="17"/>
        <v>548.72509999999988</v>
      </c>
      <c r="BA25" s="18"/>
      <c r="BB25" s="15">
        <v>23</v>
      </c>
      <c r="BC25" s="27"/>
      <c r="BD25" s="28"/>
      <c r="BE25" s="27"/>
      <c r="BF25" s="28"/>
      <c r="BG25" s="27"/>
      <c r="BH25" s="28"/>
      <c r="BI25" s="27"/>
      <c r="BJ25" s="28"/>
      <c r="BK25" s="25">
        <f t="shared" si="39"/>
        <v>0</v>
      </c>
      <c r="BL25" s="26">
        <f t="shared" si="19"/>
        <v>0</v>
      </c>
      <c r="BM25" s="20">
        <f t="shared" si="20"/>
        <v>556.6975000000001</v>
      </c>
      <c r="BN25" s="18"/>
      <c r="BO25" s="15">
        <v>23</v>
      </c>
      <c r="BP25" s="29" t="s">
        <v>18</v>
      </c>
      <c r="BQ25" s="30"/>
      <c r="BR25" s="29" t="s">
        <v>18</v>
      </c>
      <c r="BS25" s="30"/>
      <c r="BT25" s="29">
        <v>7</v>
      </c>
      <c r="BU25" s="30">
        <v>-4.9999999999999351E-4</v>
      </c>
      <c r="BV25" s="29">
        <v>5</v>
      </c>
      <c r="BW25" s="30">
        <v>2.5000000000000022E-3</v>
      </c>
      <c r="BX25" s="34">
        <f t="shared" si="3"/>
        <v>12</v>
      </c>
      <c r="BY25" s="35">
        <f t="shared" si="4"/>
        <v>2.0000000000000087E-3</v>
      </c>
      <c r="BZ25" s="20">
        <f t="shared" si="21"/>
        <v>565.52679999999998</v>
      </c>
      <c r="CA25" s="36"/>
      <c r="CB25" s="15">
        <v>23</v>
      </c>
      <c r="CC25" s="29">
        <v>67</v>
      </c>
      <c r="CD25" s="30">
        <v>0.42230000000000001</v>
      </c>
      <c r="CE25" s="29" t="s">
        <v>18</v>
      </c>
      <c r="CF25" s="30"/>
      <c r="CG25" s="29">
        <v>205</v>
      </c>
      <c r="CH25" s="30">
        <v>1.6825000000000001</v>
      </c>
      <c r="CI25" s="29">
        <v>234</v>
      </c>
      <c r="CJ25" s="30">
        <v>1.9490000000000001</v>
      </c>
      <c r="CK25" s="34">
        <f t="shared" si="5"/>
        <v>506</v>
      </c>
      <c r="CL25" s="35">
        <f t="shared" si="6"/>
        <v>4.0537999999999998</v>
      </c>
      <c r="CM25" s="20">
        <f t="shared" si="22"/>
        <v>598.97410000000013</v>
      </c>
      <c r="CN25" s="18"/>
      <c r="CO25" s="15">
        <v>23</v>
      </c>
      <c r="CP25" s="27"/>
      <c r="CQ25" s="28"/>
      <c r="CR25" s="27"/>
      <c r="CS25" s="28"/>
      <c r="CT25" s="27"/>
      <c r="CU25" s="28"/>
      <c r="CV25" s="27"/>
      <c r="CW25" s="28"/>
      <c r="CX25" s="37">
        <f t="shared" si="7"/>
        <v>0</v>
      </c>
      <c r="CY25" s="38">
        <f t="shared" si="8"/>
        <v>0</v>
      </c>
      <c r="CZ25" s="20">
        <f t="shared" si="23"/>
        <v>599.89920000000018</v>
      </c>
      <c r="DA25" s="39"/>
      <c r="DB25" s="15">
        <v>23</v>
      </c>
      <c r="DC25" s="29">
        <v>7</v>
      </c>
      <c r="DD25" s="30">
        <v>4.7999999999999987E-3</v>
      </c>
      <c r="DE25" s="29">
        <v>5</v>
      </c>
      <c r="DF25" s="30">
        <v>1.4000000000000005E-2</v>
      </c>
      <c r="DG25" s="29">
        <v>7</v>
      </c>
      <c r="DH25" s="30">
        <v>8.0999999999999961E-3</v>
      </c>
      <c r="DI25" s="29">
        <v>5</v>
      </c>
      <c r="DJ25" s="30">
        <v>2.5000000000000022E-3</v>
      </c>
      <c r="DK25" s="40">
        <f t="shared" si="24"/>
        <v>24</v>
      </c>
      <c r="DL25" s="35">
        <f t="shared" si="25"/>
        <v>2.9400000000000003E-2</v>
      </c>
      <c r="DM25" s="20">
        <f t="shared" si="26"/>
        <v>603.57250000000033</v>
      </c>
      <c r="DN25" s="21"/>
      <c r="DO25" s="15">
        <v>23</v>
      </c>
      <c r="DP25" s="29">
        <v>-177</v>
      </c>
      <c r="DQ25" s="30">
        <v>-1.1728000000000001</v>
      </c>
      <c r="DR25" s="29" t="s">
        <v>18</v>
      </c>
      <c r="DS25" s="30"/>
      <c r="DT25" s="29">
        <v>7</v>
      </c>
      <c r="DU25" s="30">
        <v>-4.9999999999999351E-4</v>
      </c>
      <c r="DV25" s="29">
        <v>5</v>
      </c>
      <c r="DW25" s="30">
        <v>2.5000000000000022E-3</v>
      </c>
      <c r="DX25" s="40">
        <f t="shared" si="27"/>
        <v>-165</v>
      </c>
      <c r="DY25" s="35">
        <f t="shared" si="28"/>
        <v>-1.1708000000000001</v>
      </c>
      <c r="DZ25" s="20">
        <f t="shared" si="29"/>
        <v>607.6260000000002</v>
      </c>
      <c r="EA25" s="18"/>
      <c r="EB25" s="15">
        <v>23</v>
      </c>
      <c r="EC25" s="29">
        <v>172</v>
      </c>
      <c r="ED25" s="30">
        <v>1.0608</v>
      </c>
      <c r="EE25" s="29">
        <v>213</v>
      </c>
      <c r="EF25" s="30">
        <v>1.8444</v>
      </c>
      <c r="EG25" s="29" t="s">
        <v>18</v>
      </c>
      <c r="EH25" s="30"/>
      <c r="EI25" s="29" t="s">
        <v>18</v>
      </c>
      <c r="EJ25" s="30"/>
      <c r="EK25" s="34">
        <f t="shared" si="30"/>
        <v>385</v>
      </c>
      <c r="EL25" s="35">
        <f t="shared" si="31"/>
        <v>2.9051999999999998</v>
      </c>
      <c r="EM25" s="20">
        <f t="shared" si="32"/>
        <v>603.95760000000018</v>
      </c>
      <c r="EN25" s="18"/>
      <c r="EO25" s="15">
        <v>23</v>
      </c>
      <c r="EP25" s="29"/>
      <c r="EQ25" s="30"/>
      <c r="ER25" s="29"/>
      <c r="ES25" s="30"/>
      <c r="ET25" s="29"/>
      <c r="EU25" s="30"/>
      <c r="EV25" s="29"/>
      <c r="EW25" s="30"/>
      <c r="EX25" s="34">
        <f t="shared" si="33"/>
        <v>0</v>
      </c>
      <c r="EY25" s="35">
        <f t="shared" si="34"/>
        <v>0</v>
      </c>
      <c r="EZ25" s="20">
        <f t="shared" si="35"/>
        <v>603.96910000000014</v>
      </c>
    </row>
    <row r="26" spans="1:156" x14ac:dyDescent="0.3">
      <c r="A26" s="114"/>
      <c r="B26" s="15">
        <v>24</v>
      </c>
      <c r="C26" s="29">
        <v>37</v>
      </c>
      <c r="D26" s="30">
        <v>0.21529999999999996</v>
      </c>
      <c r="E26" s="29">
        <v>99</v>
      </c>
      <c r="F26" s="30">
        <v>0.84120000000000006</v>
      </c>
      <c r="G26" s="29">
        <v>30</v>
      </c>
      <c r="H26" s="30">
        <v>0.19500000000000001</v>
      </c>
      <c r="I26" s="29">
        <v>75</v>
      </c>
      <c r="J26" s="30">
        <v>0.59750000000000003</v>
      </c>
      <c r="K26" s="25">
        <f t="shared" si="0"/>
        <v>241</v>
      </c>
      <c r="L26" s="30">
        <f t="shared" si="1"/>
        <v>1.8490000000000002</v>
      </c>
      <c r="M26" s="20">
        <f t="shared" si="9"/>
        <v>505.8845</v>
      </c>
      <c r="N26" s="10"/>
      <c r="O26" s="15">
        <v>24</v>
      </c>
      <c r="P26" s="29" t="s">
        <v>19</v>
      </c>
      <c r="Q26" s="30"/>
      <c r="R26" s="29" t="s">
        <v>18</v>
      </c>
      <c r="S26" s="30"/>
      <c r="T26" s="29">
        <v>-128</v>
      </c>
      <c r="U26" s="30">
        <v>-1.1480000000000001</v>
      </c>
      <c r="V26" s="29">
        <v>98</v>
      </c>
      <c r="W26" s="30">
        <v>0.79300000000000004</v>
      </c>
      <c r="X26" s="25">
        <f t="shared" si="10"/>
        <v>-30</v>
      </c>
      <c r="Y26" s="26">
        <f t="shared" si="36"/>
        <v>-0.35500000000000009</v>
      </c>
      <c r="Z26" s="20">
        <f t="shared" si="12"/>
        <v>505.63049999999998</v>
      </c>
      <c r="AA26" s="18"/>
      <c r="AB26" s="43">
        <v>24</v>
      </c>
      <c r="AC26" s="29" t="s">
        <v>18</v>
      </c>
      <c r="AD26" s="30"/>
      <c r="AE26" s="29" t="s">
        <v>19</v>
      </c>
      <c r="AF26" s="30"/>
      <c r="AG26" s="29" t="s">
        <v>18</v>
      </c>
      <c r="AH26" s="30"/>
      <c r="AI26" s="29">
        <v>408</v>
      </c>
      <c r="AJ26" s="30">
        <v>3.4280000000000004</v>
      </c>
      <c r="AK26" s="25">
        <f t="shared" si="13"/>
        <v>408</v>
      </c>
      <c r="AL26" s="26">
        <f t="shared" si="37"/>
        <v>3.4280000000000004</v>
      </c>
      <c r="AM26" s="20">
        <f t="shared" si="15"/>
        <v>559.34919999999988</v>
      </c>
      <c r="AN26" s="18"/>
      <c r="AO26" s="47">
        <v>24</v>
      </c>
      <c r="AP26" s="29" t="s">
        <v>19</v>
      </c>
      <c r="AQ26" s="30"/>
      <c r="AR26" s="29">
        <v>10</v>
      </c>
      <c r="AS26" s="30">
        <v>5.800000000000001E-2</v>
      </c>
      <c r="AT26" s="29" t="s">
        <v>19</v>
      </c>
      <c r="AU26" s="30"/>
      <c r="AV26" s="29">
        <v>5</v>
      </c>
      <c r="AW26" s="30">
        <v>2.5000000000000022E-3</v>
      </c>
      <c r="AX26" s="25">
        <f t="shared" si="2"/>
        <v>15</v>
      </c>
      <c r="AY26" s="30">
        <f t="shared" si="38"/>
        <v>6.0500000000000012E-2</v>
      </c>
      <c r="AZ26" s="20">
        <f t="shared" si="17"/>
        <v>548.78559999999993</v>
      </c>
      <c r="BA26" s="18"/>
      <c r="BB26" s="15">
        <v>24</v>
      </c>
      <c r="BC26" s="27"/>
      <c r="BD26" s="28"/>
      <c r="BE26" s="27"/>
      <c r="BF26" s="28"/>
      <c r="BG26" s="27"/>
      <c r="BH26" s="28"/>
      <c r="BI26" s="27"/>
      <c r="BJ26" s="28"/>
      <c r="BK26" s="25">
        <f t="shared" si="39"/>
        <v>0</v>
      </c>
      <c r="BL26" s="26">
        <f t="shared" si="19"/>
        <v>0</v>
      </c>
      <c r="BM26" s="20">
        <f t="shared" si="20"/>
        <v>556.6975000000001</v>
      </c>
      <c r="BN26" s="18"/>
      <c r="BO26" s="15">
        <v>24</v>
      </c>
      <c r="BP26" s="29">
        <v>7</v>
      </c>
      <c r="BQ26" s="30">
        <v>8.2999999999999949E-3</v>
      </c>
      <c r="BR26" s="29">
        <v>5</v>
      </c>
      <c r="BS26" s="30">
        <v>1.4000000000000005E-2</v>
      </c>
      <c r="BT26" s="29">
        <v>268</v>
      </c>
      <c r="BU26" s="30">
        <v>2.218</v>
      </c>
      <c r="BV26" s="29">
        <v>5</v>
      </c>
      <c r="BW26" s="30">
        <v>2.5000000000000022E-3</v>
      </c>
      <c r="BX26" s="34">
        <f t="shared" si="3"/>
        <v>285</v>
      </c>
      <c r="BY26" s="35">
        <f t="shared" si="4"/>
        <v>2.2427999999999999</v>
      </c>
      <c r="BZ26" s="20">
        <f t="shared" si="21"/>
        <v>567.76959999999997</v>
      </c>
      <c r="CA26" s="36"/>
      <c r="CB26" s="15">
        <v>24</v>
      </c>
      <c r="CC26" s="29">
        <v>7</v>
      </c>
      <c r="CD26" s="30">
        <v>8.2999999999999949E-3</v>
      </c>
      <c r="CE26" s="29" t="s">
        <v>18</v>
      </c>
      <c r="CF26" s="30"/>
      <c r="CG26" s="29">
        <v>67</v>
      </c>
      <c r="CH26" s="30">
        <v>0.50950000000000006</v>
      </c>
      <c r="CI26" s="29">
        <v>121</v>
      </c>
      <c r="CJ26" s="30">
        <v>0.98849999999999993</v>
      </c>
      <c r="CK26" s="34">
        <f t="shared" si="5"/>
        <v>195</v>
      </c>
      <c r="CL26" s="35">
        <f t="shared" si="6"/>
        <v>1.5063</v>
      </c>
      <c r="CM26" s="20">
        <f t="shared" si="22"/>
        <v>600.48040000000015</v>
      </c>
      <c r="CN26" s="18"/>
      <c r="CO26" s="15">
        <v>24</v>
      </c>
      <c r="CP26" s="32">
        <v>288</v>
      </c>
      <c r="CQ26" s="33">
        <v>1.9472</v>
      </c>
      <c r="CR26" s="32" t="s">
        <v>18</v>
      </c>
      <c r="CS26" s="33"/>
      <c r="CT26" s="32">
        <v>19</v>
      </c>
      <c r="CU26" s="33">
        <v>0.10150000000000001</v>
      </c>
      <c r="CV26" s="32">
        <v>48</v>
      </c>
      <c r="CW26" s="33">
        <v>0.36800000000000005</v>
      </c>
      <c r="CX26" s="40">
        <f t="shared" si="7"/>
        <v>355</v>
      </c>
      <c r="CY26" s="35">
        <f t="shared" si="8"/>
        <v>2.4167000000000001</v>
      </c>
      <c r="CZ26" s="20">
        <f t="shared" si="23"/>
        <v>602.31590000000017</v>
      </c>
      <c r="DA26" s="39"/>
      <c r="DB26" s="15">
        <v>24</v>
      </c>
      <c r="DC26" s="29">
        <v>-247</v>
      </c>
      <c r="DD26" s="30"/>
      <c r="DE26" s="29" t="s">
        <v>18</v>
      </c>
      <c r="DF26" s="30"/>
      <c r="DG26" s="29">
        <v>7</v>
      </c>
      <c r="DH26" s="30">
        <v>8.0999999999999961E-3</v>
      </c>
      <c r="DI26" s="29" t="s">
        <v>18</v>
      </c>
      <c r="DJ26" s="30"/>
      <c r="DK26" s="40">
        <f t="shared" si="24"/>
        <v>-240</v>
      </c>
      <c r="DL26" s="35">
        <f t="shared" si="25"/>
        <v>8.0999999999999961E-3</v>
      </c>
      <c r="DM26" s="20">
        <f t="shared" si="26"/>
        <v>603.58060000000035</v>
      </c>
      <c r="DN26" s="21"/>
      <c r="DO26" s="15">
        <v>24</v>
      </c>
      <c r="DP26" s="27"/>
      <c r="DQ26" s="28"/>
      <c r="DR26" s="27"/>
      <c r="DS26" s="28"/>
      <c r="DT26" s="27"/>
      <c r="DU26" s="28"/>
      <c r="DV26" s="27"/>
      <c r="DW26" s="28"/>
      <c r="DX26" s="37"/>
      <c r="DY26" s="38"/>
      <c r="DZ26" s="20">
        <f t="shared" si="29"/>
        <v>607.6260000000002</v>
      </c>
      <c r="EA26" s="18"/>
      <c r="EB26" s="15">
        <v>24</v>
      </c>
      <c r="EC26" s="29">
        <v>75</v>
      </c>
      <c r="ED26" s="30">
        <v>0.44000000000000006</v>
      </c>
      <c r="EE26" s="29">
        <v>-72</v>
      </c>
      <c r="EF26" s="30">
        <v>-0.66360000000000008</v>
      </c>
      <c r="EG26" s="29" t="s">
        <v>18</v>
      </c>
      <c r="EH26" s="30"/>
      <c r="EI26" s="29" t="s">
        <v>18</v>
      </c>
      <c r="EJ26" s="30"/>
      <c r="EK26" s="34">
        <f t="shared" si="30"/>
        <v>3</v>
      </c>
      <c r="EL26" s="35">
        <f t="shared" si="31"/>
        <v>-0.22360000000000002</v>
      </c>
      <c r="EM26" s="20">
        <f t="shared" si="32"/>
        <v>603.73400000000015</v>
      </c>
      <c r="EN26" s="18"/>
      <c r="EO26" s="15">
        <v>24</v>
      </c>
      <c r="EP26" s="29"/>
      <c r="EQ26" s="30"/>
      <c r="ER26" s="29"/>
      <c r="ES26" s="30"/>
      <c r="ET26" s="29"/>
      <c r="EU26" s="30"/>
      <c r="EV26" s="29"/>
      <c r="EW26" s="30"/>
      <c r="EX26" s="34">
        <f t="shared" si="33"/>
        <v>0</v>
      </c>
      <c r="EY26" s="35">
        <f t="shared" si="34"/>
        <v>0</v>
      </c>
      <c r="EZ26" s="20">
        <f t="shared" si="35"/>
        <v>603.96910000000014</v>
      </c>
    </row>
    <row r="27" spans="1:156" x14ac:dyDescent="0.3">
      <c r="A27" s="114"/>
      <c r="B27" s="15">
        <v>25</v>
      </c>
      <c r="C27" s="27"/>
      <c r="D27" s="28"/>
      <c r="E27" s="27"/>
      <c r="F27" s="28"/>
      <c r="G27" s="27"/>
      <c r="H27" s="28"/>
      <c r="I27" s="27"/>
      <c r="J27" s="28"/>
      <c r="K27" s="25">
        <f t="shared" si="0"/>
        <v>0</v>
      </c>
      <c r="L27" s="26">
        <f t="shared" si="1"/>
        <v>0</v>
      </c>
      <c r="M27" s="20">
        <f t="shared" si="9"/>
        <v>505.8845</v>
      </c>
      <c r="N27" s="10"/>
      <c r="O27" s="15">
        <v>25</v>
      </c>
      <c r="P27" s="29">
        <v>-167</v>
      </c>
      <c r="Q27" s="30">
        <v>-1.1922999999999999</v>
      </c>
      <c r="R27" s="29" t="s">
        <v>19</v>
      </c>
      <c r="S27" s="30"/>
      <c r="T27" s="29">
        <v>65</v>
      </c>
      <c r="U27" s="30">
        <v>0.49249999999999999</v>
      </c>
      <c r="V27" s="29">
        <v>209</v>
      </c>
      <c r="W27" s="30">
        <v>1.7365000000000002</v>
      </c>
      <c r="X27" s="25">
        <f t="shared" si="10"/>
        <v>107</v>
      </c>
      <c r="Y27" s="26">
        <f t="shared" si="36"/>
        <v>1.0367000000000002</v>
      </c>
      <c r="Z27" s="20">
        <f t="shared" si="12"/>
        <v>506.66719999999998</v>
      </c>
      <c r="AA27" s="18"/>
      <c r="AB27" s="43">
        <v>25</v>
      </c>
      <c r="AC27" s="29" t="s">
        <v>18</v>
      </c>
      <c r="AD27" s="30"/>
      <c r="AE27" s="29" t="s">
        <v>18</v>
      </c>
      <c r="AF27" s="30"/>
      <c r="AG27" s="29">
        <v>603</v>
      </c>
      <c r="AH27" s="30">
        <v>5.065500000000001</v>
      </c>
      <c r="AI27" s="29">
        <v>5</v>
      </c>
      <c r="AJ27" s="30">
        <v>2.5000000000000022E-3</v>
      </c>
      <c r="AK27" s="25">
        <f t="shared" si="13"/>
        <v>608</v>
      </c>
      <c r="AL27" s="26">
        <f t="shared" si="37"/>
        <v>5.0680000000000014</v>
      </c>
      <c r="AM27" s="20">
        <f t="shared" si="15"/>
        <v>564.41719999999987</v>
      </c>
      <c r="AN27" s="18"/>
      <c r="AO27" s="15">
        <v>25</v>
      </c>
      <c r="AP27" s="27"/>
      <c r="AQ27" s="28"/>
      <c r="AR27" s="27"/>
      <c r="AS27" s="28"/>
      <c r="AT27" s="27"/>
      <c r="AU27" s="28"/>
      <c r="AV27" s="27"/>
      <c r="AW27" s="28"/>
      <c r="AX27" s="25">
        <f t="shared" si="2"/>
        <v>0</v>
      </c>
      <c r="AY27" s="30">
        <f t="shared" si="38"/>
        <v>0</v>
      </c>
      <c r="AZ27" s="20">
        <f t="shared" si="17"/>
        <v>548.78559999999993</v>
      </c>
      <c r="BA27" s="18"/>
      <c r="BB27" s="15">
        <v>25</v>
      </c>
      <c r="BC27" s="29">
        <v>7</v>
      </c>
      <c r="BD27" s="30">
        <v>8.2999999999999949E-3</v>
      </c>
      <c r="BE27" s="29">
        <v>5</v>
      </c>
      <c r="BF27" s="30">
        <v>1.4000000000000005E-2</v>
      </c>
      <c r="BG27" s="29">
        <v>7</v>
      </c>
      <c r="BH27" s="30">
        <v>-4.9999999999999351E-4</v>
      </c>
      <c r="BI27" s="29" t="s">
        <v>18</v>
      </c>
      <c r="BJ27" s="30"/>
      <c r="BK27" s="25">
        <f t="shared" si="39"/>
        <v>19</v>
      </c>
      <c r="BL27" s="26">
        <f t="shared" si="19"/>
        <v>2.1800000000000007E-2</v>
      </c>
      <c r="BM27" s="20">
        <f t="shared" si="20"/>
        <v>556.71930000000009</v>
      </c>
      <c r="BN27" s="18"/>
      <c r="BO27" s="15">
        <v>25</v>
      </c>
      <c r="BP27" s="29">
        <v>-208</v>
      </c>
      <c r="BQ27" s="30">
        <v>-1.4752000000000001</v>
      </c>
      <c r="BR27" s="29" t="s">
        <v>18</v>
      </c>
      <c r="BS27" s="30"/>
      <c r="BT27" s="29">
        <v>7</v>
      </c>
      <c r="BU27" s="30">
        <v>-4.9999999999999351E-4</v>
      </c>
      <c r="BV27" s="29" t="s">
        <v>18</v>
      </c>
      <c r="BW27" s="30"/>
      <c r="BX27" s="34">
        <f t="shared" si="3"/>
        <v>-201</v>
      </c>
      <c r="BY27" s="35">
        <f t="shared" si="4"/>
        <v>-1.4757</v>
      </c>
      <c r="BZ27" s="20">
        <f t="shared" si="21"/>
        <v>566.29390000000001</v>
      </c>
      <c r="CA27" s="36"/>
      <c r="CB27" s="15">
        <v>25</v>
      </c>
      <c r="CC27" s="27"/>
      <c r="CD27" s="28"/>
      <c r="CE27" s="27"/>
      <c r="CF27" s="28"/>
      <c r="CG27" s="27"/>
      <c r="CH27" s="28"/>
      <c r="CI27" s="27"/>
      <c r="CJ27" s="28"/>
      <c r="CK27" s="34">
        <f t="shared" si="5"/>
        <v>0</v>
      </c>
      <c r="CL27" s="35">
        <f t="shared" si="6"/>
        <v>0</v>
      </c>
      <c r="CM27" s="20">
        <f t="shared" si="22"/>
        <v>600.48040000000015</v>
      </c>
      <c r="CN27" s="18"/>
      <c r="CO27" s="15">
        <v>25</v>
      </c>
      <c r="CP27" s="32" t="s">
        <v>18</v>
      </c>
      <c r="CQ27" s="33"/>
      <c r="CR27" s="32" t="s">
        <v>19</v>
      </c>
      <c r="CS27" s="33"/>
      <c r="CT27" s="32" t="s">
        <v>18</v>
      </c>
      <c r="CU27" s="33"/>
      <c r="CV27" s="32">
        <v>5</v>
      </c>
      <c r="CW27" s="33">
        <v>2.5000000000000022E-3</v>
      </c>
      <c r="CX27" s="40">
        <f t="shared" si="7"/>
        <v>5</v>
      </c>
      <c r="CY27" s="35">
        <f t="shared" si="8"/>
        <v>2.5000000000000022E-3</v>
      </c>
      <c r="CZ27" s="20">
        <f t="shared" si="23"/>
        <v>602.31840000000022</v>
      </c>
      <c r="DA27" s="39"/>
      <c r="DB27" s="15">
        <v>25</v>
      </c>
      <c r="DC27" s="29">
        <v>170</v>
      </c>
      <c r="DD27" s="30">
        <v>1.048</v>
      </c>
      <c r="DE27" s="29">
        <v>5</v>
      </c>
      <c r="DF27" s="30">
        <v>1.4000000000000005E-2</v>
      </c>
      <c r="DG27" s="29">
        <v>-240</v>
      </c>
      <c r="DH27" s="30">
        <v>-2.0419999999999998</v>
      </c>
      <c r="DI27" s="29">
        <v>60</v>
      </c>
      <c r="DJ27" s="30">
        <v>0.47000000000000003</v>
      </c>
      <c r="DK27" s="40">
        <f t="shared" si="24"/>
        <v>-5</v>
      </c>
      <c r="DL27" s="35">
        <f t="shared" si="25"/>
        <v>-0.50999999999999979</v>
      </c>
      <c r="DM27" s="20">
        <f t="shared" si="26"/>
        <v>603.07060000000035</v>
      </c>
      <c r="DN27" s="21"/>
      <c r="DO27" s="15">
        <v>25</v>
      </c>
      <c r="DP27" s="27"/>
      <c r="DQ27" s="28"/>
      <c r="DR27" s="27"/>
      <c r="DS27" s="28"/>
      <c r="DT27" s="27"/>
      <c r="DU27" s="28"/>
      <c r="DV27" s="27"/>
      <c r="DW27" s="28"/>
      <c r="DX27" s="37"/>
      <c r="DY27" s="38"/>
      <c r="DZ27" s="20">
        <f t="shared" si="29"/>
        <v>607.6260000000002</v>
      </c>
      <c r="EA27" s="18"/>
      <c r="EB27" s="15">
        <v>25</v>
      </c>
      <c r="EC27" s="29">
        <v>104</v>
      </c>
      <c r="ED27" s="30">
        <v>0.62560000000000004</v>
      </c>
      <c r="EE27" s="29">
        <v>37</v>
      </c>
      <c r="EF27" s="30">
        <v>0.29559999999999997</v>
      </c>
      <c r="EG27" s="29">
        <v>195</v>
      </c>
      <c r="EH27" s="30">
        <v>1.5975000000000001</v>
      </c>
      <c r="EI27" s="29">
        <v>5</v>
      </c>
      <c r="EJ27" s="30">
        <v>2.5000000000000022E-3</v>
      </c>
      <c r="EK27" s="34">
        <f t="shared" si="30"/>
        <v>341</v>
      </c>
      <c r="EL27" s="35">
        <f t="shared" si="31"/>
        <v>2.5211999999999999</v>
      </c>
      <c r="EM27" s="20">
        <f t="shared" si="32"/>
        <v>606.25520000000017</v>
      </c>
      <c r="EN27" s="18"/>
      <c r="EO27" s="15">
        <v>25</v>
      </c>
      <c r="EP27" s="29"/>
      <c r="EQ27" s="30"/>
      <c r="ER27" s="29"/>
      <c r="ES27" s="30"/>
      <c r="ET27" s="29"/>
      <c r="EU27" s="30"/>
      <c r="EV27" s="29"/>
      <c r="EW27" s="30"/>
      <c r="EX27" s="34">
        <f t="shared" si="33"/>
        <v>0</v>
      </c>
      <c r="EY27" s="35">
        <f t="shared" si="34"/>
        <v>0</v>
      </c>
      <c r="EZ27" s="20">
        <f t="shared" si="35"/>
        <v>603.96910000000014</v>
      </c>
    </row>
    <row r="28" spans="1:156" x14ac:dyDescent="0.3">
      <c r="A28" s="114"/>
      <c r="B28" s="15">
        <v>26</v>
      </c>
      <c r="C28" s="27"/>
      <c r="D28" s="28"/>
      <c r="E28" s="27"/>
      <c r="F28" s="28"/>
      <c r="G28" s="27"/>
      <c r="H28" s="28"/>
      <c r="I28" s="27"/>
      <c r="J28" s="28"/>
      <c r="K28" s="25">
        <f t="shared" si="0"/>
        <v>0</v>
      </c>
      <c r="L28" s="26">
        <f t="shared" si="1"/>
        <v>0</v>
      </c>
      <c r="M28" s="20">
        <f t="shared" si="9"/>
        <v>505.8845</v>
      </c>
      <c r="N28" s="10"/>
      <c r="O28" s="15">
        <v>26</v>
      </c>
      <c r="P28" s="29">
        <v>61</v>
      </c>
      <c r="Q28" s="30"/>
      <c r="R28" s="29">
        <v>5</v>
      </c>
      <c r="S28" s="30">
        <v>1.4000000000000005E-2</v>
      </c>
      <c r="T28" s="29" t="s">
        <v>18</v>
      </c>
      <c r="U28" s="30"/>
      <c r="V28" s="29">
        <v>-96</v>
      </c>
      <c r="W28" s="30">
        <v>-0.85600000000000009</v>
      </c>
      <c r="X28" s="25">
        <f t="shared" si="10"/>
        <v>-30</v>
      </c>
      <c r="Y28" s="26">
        <f t="shared" si="36"/>
        <v>-0.84200000000000008</v>
      </c>
      <c r="Z28" s="20">
        <f t="shared" si="12"/>
        <v>505.8252</v>
      </c>
      <c r="AA28" s="18"/>
      <c r="AB28" s="43">
        <v>26</v>
      </c>
      <c r="AC28" s="29">
        <v>7</v>
      </c>
      <c r="AD28" s="30">
        <v>8.2999999999999949E-3</v>
      </c>
      <c r="AE28" s="29">
        <v>5</v>
      </c>
      <c r="AF28" s="30">
        <v>1.4000000000000005E-2</v>
      </c>
      <c r="AG28" s="29">
        <v>-300</v>
      </c>
      <c r="AH28" s="30">
        <v>-2.6100000000000003</v>
      </c>
      <c r="AI28" s="29">
        <v>-300</v>
      </c>
      <c r="AJ28" s="30">
        <v>-2.5900000000000003</v>
      </c>
      <c r="AK28" s="25">
        <f t="shared" si="13"/>
        <v>-588</v>
      </c>
      <c r="AL28" s="26">
        <f t="shared" si="37"/>
        <v>-5.1777000000000006</v>
      </c>
      <c r="AM28" s="20">
        <f t="shared" si="15"/>
        <v>559.23949999999991</v>
      </c>
      <c r="AN28" s="18"/>
      <c r="AO28" s="15">
        <v>26</v>
      </c>
      <c r="AP28" s="27"/>
      <c r="AQ28" s="28"/>
      <c r="AR28" s="27"/>
      <c r="AS28" s="28"/>
      <c r="AT28" s="27"/>
      <c r="AU28" s="28"/>
      <c r="AV28" s="27"/>
      <c r="AW28" s="28"/>
      <c r="AX28" s="25">
        <f t="shared" si="2"/>
        <v>0</v>
      </c>
      <c r="AY28" s="30">
        <f t="shared" si="38"/>
        <v>0</v>
      </c>
      <c r="AZ28" s="20">
        <f t="shared" si="17"/>
        <v>548.78559999999993</v>
      </c>
      <c r="BA28" s="18"/>
      <c r="BB28" s="15">
        <v>26</v>
      </c>
      <c r="BC28" s="29">
        <v>7</v>
      </c>
      <c r="BD28" s="30">
        <v>8.2999999999999949E-3</v>
      </c>
      <c r="BE28" s="29">
        <v>5</v>
      </c>
      <c r="BF28" s="30">
        <v>1.4000000000000005E-2</v>
      </c>
      <c r="BG28" s="29">
        <v>7</v>
      </c>
      <c r="BH28" s="30">
        <v>-4.9999999999999351E-4</v>
      </c>
      <c r="BI28" s="29" t="s">
        <v>18</v>
      </c>
      <c r="BJ28" s="30"/>
      <c r="BK28" s="25">
        <f t="shared" si="39"/>
        <v>19</v>
      </c>
      <c r="BL28" s="26">
        <f t="shared" si="19"/>
        <v>2.1800000000000007E-2</v>
      </c>
      <c r="BM28" s="20">
        <f t="shared" si="20"/>
        <v>556.74110000000007</v>
      </c>
      <c r="BN28" s="18"/>
      <c r="BO28" s="15">
        <v>26</v>
      </c>
      <c r="BP28" s="29">
        <v>357</v>
      </c>
      <c r="BQ28" s="30">
        <v>2.4232999999999998</v>
      </c>
      <c r="BR28" s="29">
        <v>101</v>
      </c>
      <c r="BS28" s="30">
        <v>0.85880000000000001</v>
      </c>
      <c r="BT28" s="29">
        <v>296</v>
      </c>
      <c r="BU28" s="30">
        <v>2.456</v>
      </c>
      <c r="BV28" s="29">
        <v>5</v>
      </c>
      <c r="BW28" s="30">
        <v>2.5000000000000022E-3</v>
      </c>
      <c r="BX28" s="34">
        <f t="shared" si="3"/>
        <v>759</v>
      </c>
      <c r="BY28" s="35">
        <f t="shared" si="4"/>
        <v>5.7405999999999997</v>
      </c>
      <c r="BZ28" s="20">
        <f t="shared" si="21"/>
        <v>572.03449999999998</v>
      </c>
      <c r="CA28" s="36"/>
      <c r="CB28" s="15">
        <v>26</v>
      </c>
      <c r="CC28" s="27"/>
      <c r="CD28" s="28"/>
      <c r="CE28" s="27"/>
      <c r="CF28" s="28"/>
      <c r="CG28" s="27"/>
      <c r="CH28" s="28"/>
      <c r="CI28" s="27"/>
      <c r="CJ28" s="28"/>
      <c r="CK28" s="34">
        <f t="shared" si="5"/>
        <v>0</v>
      </c>
      <c r="CL28" s="35">
        <f t="shared" si="6"/>
        <v>0</v>
      </c>
      <c r="CM28" s="20">
        <f t="shared" si="22"/>
        <v>600.48040000000015</v>
      </c>
      <c r="CN28" s="18"/>
      <c r="CO28" s="15">
        <v>26</v>
      </c>
      <c r="CP28" s="32">
        <v>-179</v>
      </c>
      <c r="CQ28" s="33">
        <v>-1.2751000000000001</v>
      </c>
      <c r="CR28" s="32">
        <v>5</v>
      </c>
      <c r="CS28" s="33">
        <v>1.4000000000000005E-2</v>
      </c>
      <c r="CT28" s="32">
        <v>207</v>
      </c>
      <c r="CU28" s="33">
        <v>1.6995</v>
      </c>
      <c r="CV28" s="32">
        <v>5</v>
      </c>
      <c r="CW28" s="33">
        <v>2.5000000000000022E-3</v>
      </c>
      <c r="CX28" s="40">
        <f t="shared" si="7"/>
        <v>38</v>
      </c>
      <c r="CY28" s="35">
        <f t="shared" si="8"/>
        <v>0.4408999999999999</v>
      </c>
      <c r="CZ28" s="20">
        <f t="shared" si="23"/>
        <v>602.75930000000028</v>
      </c>
      <c r="DA28" s="39"/>
      <c r="DB28" s="15">
        <v>26</v>
      </c>
      <c r="DC28" s="27"/>
      <c r="DD28" s="28"/>
      <c r="DE28" s="27"/>
      <c r="DF28" s="28"/>
      <c r="DG28" s="27"/>
      <c r="DH28" s="28"/>
      <c r="DI28" s="27"/>
      <c r="DJ28" s="28"/>
      <c r="DK28" s="40">
        <f t="shared" si="24"/>
        <v>0</v>
      </c>
      <c r="DL28" s="35">
        <f t="shared" si="25"/>
        <v>0</v>
      </c>
      <c r="DM28" s="20">
        <f t="shared" si="26"/>
        <v>603.07060000000035</v>
      </c>
      <c r="DN28" s="21"/>
      <c r="DO28" s="15">
        <v>26</v>
      </c>
      <c r="DP28" s="29">
        <v>150</v>
      </c>
      <c r="DQ28" s="30">
        <v>0.92</v>
      </c>
      <c r="DR28" s="29" t="s">
        <v>18</v>
      </c>
      <c r="DS28" s="30"/>
      <c r="DT28" s="29">
        <v>7</v>
      </c>
      <c r="DU28" s="30">
        <v>-4.9999999999999351E-4</v>
      </c>
      <c r="DV28" s="29" t="s">
        <v>19</v>
      </c>
      <c r="DW28" s="30"/>
      <c r="DX28" s="40">
        <f t="shared" si="27"/>
        <v>157</v>
      </c>
      <c r="DY28" s="35">
        <f t="shared" si="28"/>
        <v>0.9195000000000001</v>
      </c>
      <c r="DZ28" s="20">
        <f t="shared" si="29"/>
        <v>608.54550000000017</v>
      </c>
      <c r="EA28" s="18"/>
      <c r="EB28" s="15">
        <v>26</v>
      </c>
      <c r="EC28" s="29">
        <v>7</v>
      </c>
      <c r="ED28" s="30">
        <v>4.7999999999999987E-3</v>
      </c>
      <c r="EE28" s="29" t="s">
        <v>19</v>
      </c>
      <c r="EF28" s="30"/>
      <c r="EG28" s="29">
        <v>-103</v>
      </c>
      <c r="EH28" s="30">
        <v>-0.9355</v>
      </c>
      <c r="EI28" s="29" t="s">
        <v>19</v>
      </c>
      <c r="EJ28" s="30"/>
      <c r="EK28" s="34">
        <f t="shared" si="30"/>
        <v>-96</v>
      </c>
      <c r="EL28" s="35">
        <f t="shared" si="31"/>
        <v>-0.93069999999999997</v>
      </c>
      <c r="EM28" s="20">
        <f t="shared" si="32"/>
        <v>605.32450000000017</v>
      </c>
      <c r="EN28" s="18"/>
      <c r="EO28" s="15">
        <v>26</v>
      </c>
      <c r="EP28" s="29"/>
      <c r="EQ28" s="30"/>
      <c r="ER28" s="29"/>
      <c r="ES28" s="30"/>
      <c r="ET28" s="29"/>
      <c r="EU28" s="30"/>
      <c r="EV28" s="29"/>
      <c r="EW28" s="30"/>
      <c r="EX28" s="34">
        <f t="shared" si="33"/>
        <v>0</v>
      </c>
      <c r="EY28" s="35">
        <f t="shared" si="34"/>
        <v>0</v>
      </c>
      <c r="EZ28" s="20">
        <f t="shared" si="35"/>
        <v>603.96910000000014</v>
      </c>
    </row>
    <row r="29" spans="1:156" x14ac:dyDescent="0.3">
      <c r="A29" s="114"/>
      <c r="B29" s="15">
        <v>27</v>
      </c>
      <c r="C29" s="29" t="s">
        <v>19</v>
      </c>
      <c r="D29" s="30"/>
      <c r="E29" s="29">
        <v>15</v>
      </c>
      <c r="F29" s="30">
        <v>0.10200000000000001</v>
      </c>
      <c r="G29" s="29">
        <v>7</v>
      </c>
      <c r="H29" s="30">
        <v>-4.9999999999999351E-4</v>
      </c>
      <c r="I29" s="29" t="s">
        <v>18</v>
      </c>
      <c r="J29" s="30"/>
      <c r="K29" s="25">
        <f t="shared" si="0"/>
        <v>22</v>
      </c>
      <c r="L29" s="26">
        <f t="shared" si="1"/>
        <v>0.10150000000000001</v>
      </c>
      <c r="M29" s="20">
        <f t="shared" si="9"/>
        <v>505.98599999999999</v>
      </c>
      <c r="N29" s="10"/>
      <c r="O29" s="15">
        <v>27</v>
      </c>
      <c r="P29" s="29" t="s">
        <v>19</v>
      </c>
      <c r="Q29" s="30"/>
      <c r="R29" s="29">
        <v>5</v>
      </c>
      <c r="S29" s="30">
        <v>1.4000000000000005E-2</v>
      </c>
      <c r="T29" s="29" t="s">
        <v>18</v>
      </c>
      <c r="U29" s="30"/>
      <c r="V29" s="29">
        <v>-188</v>
      </c>
      <c r="W29" s="30">
        <v>-1.6380000000000001</v>
      </c>
      <c r="X29" s="25">
        <f t="shared" si="10"/>
        <v>-183</v>
      </c>
      <c r="Y29" s="26">
        <f t="shared" si="36"/>
        <v>-1.6240000000000001</v>
      </c>
      <c r="Z29" s="20">
        <f t="shared" si="12"/>
        <v>504.20119999999997</v>
      </c>
      <c r="AA29" s="18"/>
      <c r="AB29" s="43">
        <v>27</v>
      </c>
      <c r="AC29" s="29" t="s">
        <v>18</v>
      </c>
      <c r="AD29" s="30"/>
      <c r="AE29" s="29">
        <v>438</v>
      </c>
      <c r="AF29" s="30">
        <v>4.6516000000000002</v>
      </c>
      <c r="AG29" s="29">
        <v>1146</v>
      </c>
      <c r="AH29" s="30">
        <v>9.6810000000000009</v>
      </c>
      <c r="AI29" s="29">
        <v>293</v>
      </c>
      <c r="AJ29" s="30">
        <v>2.4505000000000003</v>
      </c>
      <c r="AK29" s="25">
        <f t="shared" si="13"/>
        <v>1877</v>
      </c>
      <c r="AL29" s="26">
        <f t="shared" si="37"/>
        <v>16.783100000000001</v>
      </c>
      <c r="AM29" s="20">
        <f t="shared" si="15"/>
        <v>576.0225999999999</v>
      </c>
      <c r="AN29" s="18"/>
      <c r="AO29" s="15">
        <v>27</v>
      </c>
      <c r="AP29" s="29">
        <v>7</v>
      </c>
      <c r="AQ29" s="30">
        <v>8.2999999999999949E-3</v>
      </c>
      <c r="AR29" s="29" t="s">
        <v>19</v>
      </c>
      <c r="AS29" s="30"/>
      <c r="AT29" s="29" t="s">
        <v>19</v>
      </c>
      <c r="AU29" s="30"/>
      <c r="AV29" s="29">
        <v>-68</v>
      </c>
      <c r="AW29" s="30">
        <v>-0.6180000000000001</v>
      </c>
      <c r="AX29" s="25">
        <f t="shared" si="2"/>
        <v>-61</v>
      </c>
      <c r="AY29" s="30">
        <f t="shared" si="38"/>
        <v>-0.60970000000000013</v>
      </c>
      <c r="AZ29" s="20">
        <f t="shared" si="17"/>
        <v>548.17589999999996</v>
      </c>
      <c r="BA29" s="18"/>
      <c r="BB29" s="15">
        <v>27</v>
      </c>
      <c r="BC29" s="29" t="s">
        <v>19</v>
      </c>
      <c r="BD29" s="30"/>
      <c r="BE29" s="29">
        <v>69</v>
      </c>
      <c r="BF29" s="30">
        <v>0.57720000000000005</v>
      </c>
      <c r="BG29" s="29">
        <v>300</v>
      </c>
      <c r="BH29" s="30">
        <v>2.4900000000000002</v>
      </c>
      <c r="BI29" s="29" t="s">
        <v>18</v>
      </c>
      <c r="BJ29" s="30"/>
      <c r="BK29" s="25">
        <f t="shared" si="39"/>
        <v>369</v>
      </c>
      <c r="BL29" s="26">
        <f t="shared" si="19"/>
        <v>3.0672000000000001</v>
      </c>
      <c r="BM29" s="20">
        <f t="shared" si="20"/>
        <v>559.80830000000003</v>
      </c>
      <c r="BN29" s="18"/>
      <c r="BO29" s="15">
        <v>27</v>
      </c>
      <c r="BP29" s="27"/>
      <c r="BQ29" s="28"/>
      <c r="BR29" s="27"/>
      <c r="BS29" s="28"/>
      <c r="BT29" s="27"/>
      <c r="BU29" s="28"/>
      <c r="BV29" s="27"/>
      <c r="BW29" s="28"/>
      <c r="BX29" s="34">
        <f t="shared" si="3"/>
        <v>0</v>
      </c>
      <c r="BY29" s="35">
        <f t="shared" si="4"/>
        <v>0</v>
      </c>
      <c r="BZ29" s="20">
        <f t="shared" si="21"/>
        <v>572.03449999999998</v>
      </c>
      <c r="CA29" s="36"/>
      <c r="CB29" s="15">
        <v>27</v>
      </c>
      <c r="CC29" s="29">
        <v>34</v>
      </c>
      <c r="CD29" s="30"/>
      <c r="CE29" s="29">
        <v>-68</v>
      </c>
      <c r="CF29" s="30">
        <v>-0.62840000000000007</v>
      </c>
      <c r="CG29" s="29">
        <v>30</v>
      </c>
      <c r="CH29" s="30">
        <v>0.19500000000000001</v>
      </c>
      <c r="CI29" s="29">
        <v>1</v>
      </c>
      <c r="CJ29" s="30">
        <v>-3.15E-2</v>
      </c>
      <c r="CK29" s="34">
        <f t="shared" si="5"/>
        <v>-3</v>
      </c>
      <c r="CL29" s="35">
        <f t="shared" si="6"/>
        <v>-0.46490000000000009</v>
      </c>
      <c r="CM29" s="20">
        <f t="shared" si="22"/>
        <v>600.0155000000002</v>
      </c>
      <c r="CN29" s="18"/>
      <c r="CO29" s="15">
        <v>27</v>
      </c>
      <c r="CP29" s="32">
        <v>-261</v>
      </c>
      <c r="CQ29" s="33">
        <v>-1.8409</v>
      </c>
      <c r="CR29" s="32" t="s">
        <v>18</v>
      </c>
      <c r="CS29" s="33"/>
      <c r="CT29" s="32" t="s">
        <v>18</v>
      </c>
      <c r="CU29" s="33"/>
      <c r="CV29" s="32">
        <v>415</v>
      </c>
      <c r="CW29" s="33">
        <v>3.4875000000000003</v>
      </c>
      <c r="CX29" s="40">
        <f t="shared" si="7"/>
        <v>154</v>
      </c>
      <c r="CY29" s="35">
        <f t="shared" si="8"/>
        <v>1.6466000000000003</v>
      </c>
      <c r="CZ29" s="20">
        <f t="shared" si="23"/>
        <v>604.40590000000032</v>
      </c>
      <c r="DA29" s="39"/>
      <c r="DB29" s="15">
        <v>27</v>
      </c>
      <c r="DC29" s="27"/>
      <c r="DD29" s="28"/>
      <c r="DE29" s="27"/>
      <c r="DF29" s="28"/>
      <c r="DG29" s="27"/>
      <c r="DH29" s="28"/>
      <c r="DI29" s="27"/>
      <c r="DJ29" s="28"/>
      <c r="DK29" s="40">
        <f t="shared" si="24"/>
        <v>0</v>
      </c>
      <c r="DL29" s="35">
        <f t="shared" si="25"/>
        <v>0</v>
      </c>
      <c r="DM29" s="20">
        <f t="shared" si="26"/>
        <v>603.07060000000035</v>
      </c>
      <c r="DN29" s="21"/>
      <c r="DO29" s="15">
        <v>27</v>
      </c>
      <c r="DP29" s="29">
        <v>134</v>
      </c>
      <c r="DQ29" s="30">
        <v>0.81759999999999999</v>
      </c>
      <c r="DR29" s="29" t="s">
        <v>18</v>
      </c>
      <c r="DS29" s="30"/>
      <c r="DT29" s="29">
        <v>125</v>
      </c>
      <c r="DU29" s="30">
        <v>1.0024999999999999</v>
      </c>
      <c r="DV29" s="29">
        <v>112</v>
      </c>
      <c r="DW29" s="30">
        <v>0.91200000000000003</v>
      </c>
      <c r="DX29" s="40">
        <f t="shared" si="27"/>
        <v>371</v>
      </c>
      <c r="DY29" s="35">
        <f t="shared" si="28"/>
        <v>2.7321</v>
      </c>
      <c r="DZ29" s="20">
        <f t="shared" si="29"/>
        <v>611.27760000000012</v>
      </c>
      <c r="EA29" s="18"/>
      <c r="EB29" s="15">
        <v>27</v>
      </c>
      <c r="EC29" s="29">
        <v>-34</v>
      </c>
      <c r="ED29" s="30">
        <v>-0.2576</v>
      </c>
      <c r="EE29" s="29">
        <v>4</v>
      </c>
      <c r="EF29" s="30">
        <v>5.2000000000000032E-3</v>
      </c>
      <c r="EG29" s="29">
        <v>-123</v>
      </c>
      <c r="EH29" s="30">
        <v>-1.1055000000000001</v>
      </c>
      <c r="EI29" s="29">
        <v>5</v>
      </c>
      <c r="EJ29" s="30">
        <v>2.5000000000000022E-3</v>
      </c>
      <c r="EK29" s="34">
        <f t="shared" si="30"/>
        <v>-148</v>
      </c>
      <c r="EL29" s="35">
        <f t="shared" si="31"/>
        <v>-1.3554000000000002</v>
      </c>
      <c r="EM29" s="20">
        <f t="shared" si="32"/>
        <v>603.96910000000014</v>
      </c>
      <c r="EN29" s="18"/>
      <c r="EO29" s="15">
        <v>27</v>
      </c>
      <c r="EP29" s="29"/>
      <c r="EQ29" s="30"/>
      <c r="ER29" s="29"/>
      <c r="ES29" s="30"/>
      <c r="ET29" s="29"/>
      <c r="EU29" s="30"/>
      <c r="EV29" s="29"/>
      <c r="EW29" s="30"/>
      <c r="EX29" s="34">
        <f t="shared" si="33"/>
        <v>0</v>
      </c>
      <c r="EY29" s="35">
        <f t="shared" si="34"/>
        <v>0</v>
      </c>
      <c r="EZ29" s="20">
        <f t="shared" si="35"/>
        <v>603.96910000000014</v>
      </c>
    </row>
    <row r="30" spans="1:156" x14ac:dyDescent="0.3">
      <c r="A30" s="114"/>
      <c r="B30" s="15">
        <v>28</v>
      </c>
      <c r="C30" s="29" t="s">
        <v>19</v>
      </c>
      <c r="D30" s="30"/>
      <c r="E30" s="29" t="s">
        <v>19</v>
      </c>
      <c r="F30" s="30"/>
      <c r="G30" s="29">
        <v>7</v>
      </c>
      <c r="H30" s="30">
        <v>-4.9999999999999351E-4</v>
      </c>
      <c r="I30" s="29">
        <v>5</v>
      </c>
      <c r="J30" s="30">
        <v>2.5000000000000022E-3</v>
      </c>
      <c r="K30" s="25">
        <f t="shared" si="0"/>
        <v>12</v>
      </c>
      <c r="L30" s="26">
        <f t="shared" si="1"/>
        <v>2.0000000000000087E-3</v>
      </c>
      <c r="M30" s="20">
        <f t="shared" si="9"/>
        <v>505.988</v>
      </c>
      <c r="N30" s="10"/>
      <c r="O30" s="15">
        <v>28</v>
      </c>
      <c r="P30" s="29" t="s">
        <v>19</v>
      </c>
      <c r="Q30" s="30"/>
      <c r="R30" s="29">
        <v>20</v>
      </c>
      <c r="S30" s="30">
        <v>0.14600000000000002</v>
      </c>
      <c r="T30" s="29">
        <v>7</v>
      </c>
      <c r="U30" s="30">
        <v>-4.9999999999999351E-4</v>
      </c>
      <c r="V30" s="29">
        <v>279</v>
      </c>
      <c r="W30" s="30">
        <v>2.3315000000000001</v>
      </c>
      <c r="X30" s="25">
        <f t="shared" si="10"/>
        <v>306</v>
      </c>
      <c r="Y30" s="26">
        <f t="shared" si="36"/>
        <v>2.4770000000000003</v>
      </c>
      <c r="Z30" s="20">
        <f t="shared" si="12"/>
        <v>506.67819999999995</v>
      </c>
      <c r="AA30" s="18"/>
      <c r="AB30" s="15">
        <v>28</v>
      </c>
      <c r="AC30" s="27"/>
      <c r="AD30" s="28"/>
      <c r="AE30" s="27"/>
      <c r="AF30" s="28"/>
      <c r="AG30" s="27"/>
      <c r="AH30" s="28"/>
      <c r="AI30" s="27"/>
      <c r="AJ30" s="28"/>
      <c r="AK30" s="25">
        <f t="shared" si="13"/>
        <v>0</v>
      </c>
      <c r="AL30" s="26">
        <f t="shared" si="37"/>
        <v>0</v>
      </c>
      <c r="AM30" s="20">
        <f t="shared" si="15"/>
        <v>576.0225999999999</v>
      </c>
      <c r="AN30" s="18"/>
      <c r="AO30" s="15">
        <v>28</v>
      </c>
      <c r="AP30" s="29" t="s">
        <v>18</v>
      </c>
      <c r="AQ30" s="30"/>
      <c r="AR30" s="29" t="s">
        <v>19</v>
      </c>
      <c r="AS30" s="30"/>
      <c r="AT30" s="29">
        <v>-68</v>
      </c>
      <c r="AU30" s="30">
        <v>-0.63800000000000012</v>
      </c>
      <c r="AV30" s="29" t="s">
        <v>18</v>
      </c>
      <c r="AW30" s="30"/>
      <c r="AX30" s="25">
        <f t="shared" si="2"/>
        <v>-68</v>
      </c>
      <c r="AY30" s="30">
        <f t="shared" si="38"/>
        <v>-0.63800000000000012</v>
      </c>
      <c r="AZ30" s="20">
        <f t="shared" si="17"/>
        <v>547.53789999999992</v>
      </c>
      <c r="BA30" s="18"/>
      <c r="BB30" s="15">
        <v>28</v>
      </c>
      <c r="BC30" s="29" t="s">
        <v>18</v>
      </c>
      <c r="BD30" s="30"/>
      <c r="BE30" s="29">
        <v>5</v>
      </c>
      <c r="BF30" s="30">
        <v>1.4000000000000005E-2</v>
      </c>
      <c r="BG30" s="29">
        <v>262</v>
      </c>
      <c r="BH30" s="30">
        <v>2.1670000000000003</v>
      </c>
      <c r="BI30" s="29">
        <v>5</v>
      </c>
      <c r="BJ30" s="30">
        <v>2.5000000000000022E-3</v>
      </c>
      <c r="BK30" s="25">
        <f t="shared" si="39"/>
        <v>272</v>
      </c>
      <c r="BL30" s="26">
        <f t="shared" si="19"/>
        <v>2.1835</v>
      </c>
      <c r="BM30" s="20">
        <f t="shared" si="20"/>
        <v>561.99180000000001</v>
      </c>
      <c r="BN30" s="18"/>
      <c r="BO30" s="15">
        <v>28</v>
      </c>
      <c r="BP30" s="27"/>
      <c r="BQ30" s="28"/>
      <c r="BR30" s="27"/>
      <c r="BS30" s="28"/>
      <c r="BT30" s="27"/>
      <c r="BU30" s="28"/>
      <c r="BV30" s="27"/>
      <c r="BW30" s="28"/>
      <c r="BX30" s="34">
        <f t="shared" si="3"/>
        <v>0</v>
      </c>
      <c r="BY30" s="35">
        <f t="shared" si="4"/>
        <v>0</v>
      </c>
      <c r="BZ30" s="20">
        <f t="shared" si="21"/>
        <v>572.03449999999998</v>
      </c>
      <c r="CA30" s="36"/>
      <c r="CB30" s="15">
        <v>28</v>
      </c>
      <c r="CC30" s="29" t="s">
        <v>19</v>
      </c>
      <c r="CD30" s="30"/>
      <c r="CE30" s="29">
        <v>-80</v>
      </c>
      <c r="CF30" s="30">
        <v>-0.7340000000000001</v>
      </c>
      <c r="CG30" s="29">
        <v>330</v>
      </c>
      <c r="CH30" s="30">
        <v>2.7450000000000001</v>
      </c>
      <c r="CI30" s="29">
        <v>5</v>
      </c>
      <c r="CJ30" s="30">
        <v>2.5000000000000022E-3</v>
      </c>
      <c r="CK30" s="34">
        <f t="shared" si="5"/>
        <v>255</v>
      </c>
      <c r="CL30" s="35">
        <f t="shared" si="6"/>
        <v>2.0135000000000001</v>
      </c>
      <c r="CM30" s="20">
        <f t="shared" si="22"/>
        <v>602.02900000000022</v>
      </c>
      <c r="CN30" s="18"/>
      <c r="CO30" s="15">
        <v>28</v>
      </c>
      <c r="CP30" s="32" t="s">
        <v>18</v>
      </c>
      <c r="CQ30" s="33"/>
      <c r="CR30" s="32">
        <v>5</v>
      </c>
      <c r="CS30" s="33">
        <v>1.4000000000000005E-2</v>
      </c>
      <c r="CT30" s="32">
        <v>173</v>
      </c>
      <c r="CU30" s="33">
        <v>1.4105000000000001</v>
      </c>
      <c r="CV30" s="32">
        <v>5</v>
      </c>
      <c r="CW30" s="33">
        <v>2.5000000000000022E-3</v>
      </c>
      <c r="CX30" s="40">
        <f t="shared" si="7"/>
        <v>183</v>
      </c>
      <c r="CY30" s="35">
        <f t="shared" si="8"/>
        <v>1.427</v>
      </c>
      <c r="CZ30" s="20">
        <f t="shared" si="23"/>
        <v>605.83290000000034</v>
      </c>
      <c r="DA30" s="39"/>
      <c r="DB30" s="42">
        <v>28</v>
      </c>
      <c r="DC30" s="29">
        <v>-190</v>
      </c>
      <c r="DD30" s="30">
        <v>-1.256</v>
      </c>
      <c r="DE30" s="29" t="s">
        <v>18</v>
      </c>
      <c r="DF30" s="30"/>
      <c r="DG30" s="29" t="s">
        <v>19</v>
      </c>
      <c r="DH30" s="30"/>
      <c r="DI30" s="29">
        <v>21</v>
      </c>
      <c r="DJ30" s="30">
        <v>0.13850000000000001</v>
      </c>
      <c r="DK30" s="40">
        <f t="shared" si="24"/>
        <v>-169</v>
      </c>
      <c r="DL30" s="35">
        <f t="shared" si="25"/>
        <v>-1.1174999999999999</v>
      </c>
      <c r="DM30" s="20">
        <f t="shared" si="26"/>
        <v>601.9531000000004</v>
      </c>
      <c r="DN30" s="21"/>
      <c r="DO30" s="15">
        <v>28</v>
      </c>
      <c r="DP30" s="29">
        <v>7</v>
      </c>
      <c r="DQ30" s="30">
        <v>4.7999999999999987E-3</v>
      </c>
      <c r="DR30" s="29">
        <v>5</v>
      </c>
      <c r="DS30" s="30">
        <v>1.4000000000000005E-2</v>
      </c>
      <c r="DT30" s="29" t="s">
        <v>19</v>
      </c>
      <c r="DU30" s="30"/>
      <c r="DV30" s="29">
        <v>-73</v>
      </c>
      <c r="DW30" s="30">
        <v>-0.66050000000000009</v>
      </c>
      <c r="DX30" s="40">
        <f t="shared" si="27"/>
        <v>-61</v>
      </c>
      <c r="DY30" s="35">
        <f t="shared" si="28"/>
        <v>-0.64170000000000005</v>
      </c>
      <c r="DZ30" s="20">
        <f t="shared" si="29"/>
        <v>610.63590000000011</v>
      </c>
      <c r="EA30" s="18"/>
      <c r="EB30" s="15">
        <v>28</v>
      </c>
      <c r="EC30" s="27"/>
      <c r="ED30" s="28"/>
      <c r="EE30" s="27"/>
      <c r="EF30" s="28"/>
      <c r="EG30" s="27"/>
      <c r="EH30" s="28"/>
      <c r="EI30" s="27"/>
      <c r="EJ30" s="28"/>
      <c r="EK30" s="34">
        <f t="shared" si="30"/>
        <v>0</v>
      </c>
      <c r="EL30" s="35">
        <f t="shared" si="31"/>
        <v>0</v>
      </c>
      <c r="EM30" s="20">
        <f t="shared" si="32"/>
        <v>603.96910000000014</v>
      </c>
      <c r="EN30" s="18"/>
      <c r="EO30" s="15">
        <v>28</v>
      </c>
      <c r="EP30" s="29"/>
      <c r="EQ30" s="30"/>
      <c r="ER30" s="29"/>
      <c r="ES30" s="30"/>
      <c r="ET30" s="29"/>
      <c r="EU30" s="30"/>
      <c r="EV30" s="29"/>
      <c r="EW30" s="30"/>
      <c r="EX30" s="34">
        <f t="shared" si="33"/>
        <v>0</v>
      </c>
      <c r="EY30" s="35">
        <f t="shared" si="34"/>
        <v>0</v>
      </c>
      <c r="EZ30" s="20">
        <f t="shared" si="35"/>
        <v>603.96910000000014</v>
      </c>
    </row>
    <row r="31" spans="1:156" x14ac:dyDescent="0.3">
      <c r="A31" s="114"/>
      <c r="B31" s="15">
        <v>29</v>
      </c>
      <c r="C31" s="29">
        <v>7</v>
      </c>
      <c r="D31" s="30">
        <v>8.2999999999999949E-3</v>
      </c>
      <c r="E31" s="29">
        <v>-61</v>
      </c>
      <c r="F31" s="30">
        <v>-0.56680000000000008</v>
      </c>
      <c r="G31" s="29" t="s">
        <v>19</v>
      </c>
      <c r="H31" s="30"/>
      <c r="I31" s="29">
        <v>-100</v>
      </c>
      <c r="J31" s="30">
        <v>-0.89000000000000012</v>
      </c>
      <c r="K31" s="25">
        <f t="shared" si="0"/>
        <v>-154</v>
      </c>
      <c r="L31" s="30">
        <f t="shared" si="1"/>
        <v>-1.4485000000000001</v>
      </c>
      <c r="M31" s="20">
        <f t="shared" si="9"/>
        <v>504.53949999999998</v>
      </c>
      <c r="N31" s="10"/>
      <c r="O31" s="15">
        <v>29</v>
      </c>
      <c r="P31" s="27"/>
      <c r="Q31" s="28"/>
      <c r="R31" s="27"/>
      <c r="S31" s="28"/>
      <c r="T31" s="27"/>
      <c r="U31" s="28"/>
      <c r="V31" s="27"/>
      <c r="W31" s="28"/>
      <c r="X31" s="25">
        <f t="shared" si="10"/>
        <v>0</v>
      </c>
      <c r="Y31" s="26">
        <f t="shared" si="36"/>
        <v>0</v>
      </c>
      <c r="Z31" s="20">
        <f t="shared" si="12"/>
        <v>506.67819999999995</v>
      </c>
      <c r="AA31" s="10"/>
      <c r="AB31" s="15">
        <v>29</v>
      </c>
      <c r="AC31" s="27"/>
      <c r="AD31" s="28"/>
      <c r="AE31" s="27"/>
      <c r="AF31" s="28"/>
      <c r="AG31" s="27"/>
      <c r="AH31" s="28"/>
      <c r="AI31" s="27"/>
      <c r="AJ31" s="28"/>
      <c r="AK31" s="25">
        <f t="shared" si="13"/>
        <v>0</v>
      </c>
      <c r="AL31" s="26">
        <f t="shared" si="37"/>
        <v>0</v>
      </c>
      <c r="AM31" s="20">
        <f t="shared" si="15"/>
        <v>576.0225999999999</v>
      </c>
      <c r="AN31" s="10"/>
      <c r="AO31" s="15">
        <v>29</v>
      </c>
      <c r="AP31" s="29">
        <v>-227</v>
      </c>
      <c r="AQ31" s="30">
        <v>-1.6063000000000001</v>
      </c>
      <c r="AR31" s="29">
        <v>5</v>
      </c>
      <c r="AS31" s="30">
        <v>1.4000000000000005E-2</v>
      </c>
      <c r="AT31" s="29" t="s">
        <v>19</v>
      </c>
      <c r="AU31" s="30"/>
      <c r="AV31" s="29" t="s">
        <v>18</v>
      </c>
      <c r="AW31" s="30"/>
      <c r="AX31" s="25">
        <f t="shared" si="2"/>
        <v>-222</v>
      </c>
      <c r="AY31" s="30">
        <f t="shared" si="38"/>
        <v>-1.5923</v>
      </c>
      <c r="AZ31" s="20">
        <f t="shared" si="17"/>
        <v>545.9455999999999</v>
      </c>
      <c r="BA31" s="18"/>
      <c r="BB31" s="15">
        <v>29</v>
      </c>
      <c r="BC31" s="29">
        <v>203</v>
      </c>
      <c r="BD31" s="30">
        <v>1.3607</v>
      </c>
      <c r="BE31" s="29">
        <v>-201</v>
      </c>
      <c r="BF31" s="30">
        <v>-1.7988000000000002</v>
      </c>
      <c r="BG31" s="29">
        <v>-189</v>
      </c>
      <c r="BH31" s="30">
        <v>-1.6665000000000001</v>
      </c>
      <c r="BI31" s="29">
        <v>65</v>
      </c>
      <c r="BJ31" s="30">
        <v>0.51249999999999996</v>
      </c>
      <c r="BK31" s="25">
        <f t="shared" si="39"/>
        <v>-122</v>
      </c>
      <c r="BL31" s="26">
        <f t="shared" si="19"/>
        <v>-1.5921000000000005</v>
      </c>
      <c r="BM31" s="20">
        <f t="shared" si="20"/>
        <v>560.39970000000005</v>
      </c>
      <c r="BN31" s="18"/>
      <c r="BO31" s="15">
        <v>29</v>
      </c>
      <c r="BP31" s="29">
        <v>42</v>
      </c>
      <c r="BQ31" s="30">
        <v>0.24979999999999999</v>
      </c>
      <c r="BR31" s="29">
        <v>4</v>
      </c>
      <c r="BS31" s="30">
        <v>5.2000000000000032E-3</v>
      </c>
      <c r="BT31" s="29">
        <v>234</v>
      </c>
      <c r="BU31" s="30">
        <v>1.929</v>
      </c>
      <c r="BV31" s="29">
        <v>283</v>
      </c>
      <c r="BW31" s="30">
        <v>2.3654999999999999</v>
      </c>
      <c r="BX31" s="34">
        <f t="shared" si="3"/>
        <v>563</v>
      </c>
      <c r="BY31" s="35">
        <f t="shared" si="4"/>
        <v>4.5495000000000001</v>
      </c>
      <c r="BZ31" s="20">
        <f t="shared" si="21"/>
        <v>576.58399999999995</v>
      </c>
      <c r="CA31" s="36"/>
      <c r="CB31" s="15">
        <v>29</v>
      </c>
      <c r="CC31" s="29">
        <v>-144</v>
      </c>
      <c r="CD31" s="30"/>
      <c r="CE31" s="29" t="s">
        <v>18</v>
      </c>
      <c r="CF31" s="30"/>
      <c r="CG31" s="29" t="s">
        <v>18</v>
      </c>
      <c r="CH31" s="30"/>
      <c r="CI31" s="29">
        <v>-90</v>
      </c>
      <c r="CJ31" s="30">
        <v>-0.80500000000000005</v>
      </c>
      <c r="CK31" s="34">
        <f t="shared" si="5"/>
        <v>-234</v>
      </c>
      <c r="CL31" s="35">
        <f t="shared" si="6"/>
        <v>-0.80500000000000005</v>
      </c>
      <c r="CM31" s="20">
        <f t="shared" si="22"/>
        <v>601.22400000000027</v>
      </c>
      <c r="CN31" s="18"/>
      <c r="CO31" s="15">
        <v>29</v>
      </c>
      <c r="CP31" s="27"/>
      <c r="CQ31" s="28"/>
      <c r="CR31" s="27"/>
      <c r="CS31" s="28"/>
      <c r="CT31" s="27"/>
      <c r="CU31" s="28"/>
      <c r="CV31" s="27"/>
      <c r="CW31" s="28"/>
      <c r="CX31" s="37">
        <f t="shared" si="7"/>
        <v>0</v>
      </c>
      <c r="CY31" s="38">
        <f t="shared" si="8"/>
        <v>0</v>
      </c>
      <c r="CZ31" s="20">
        <f t="shared" si="23"/>
        <v>605.83290000000034</v>
      </c>
      <c r="DA31" s="39"/>
      <c r="DB31" s="15">
        <v>29</v>
      </c>
      <c r="DC31" s="29">
        <v>98</v>
      </c>
      <c r="DD31" s="30">
        <v>0.58719999999999994</v>
      </c>
      <c r="DE31" s="29" t="s">
        <v>18</v>
      </c>
      <c r="DF31" s="30"/>
      <c r="DG31" s="29">
        <v>-300</v>
      </c>
      <c r="DH31" s="30">
        <v>-2.54</v>
      </c>
      <c r="DI31" s="29">
        <v>-32</v>
      </c>
      <c r="DJ31" s="30">
        <v>-0.312</v>
      </c>
      <c r="DK31" s="40">
        <f t="shared" si="24"/>
        <v>-234</v>
      </c>
      <c r="DL31" s="35">
        <f t="shared" si="25"/>
        <v>-2.2648000000000001</v>
      </c>
      <c r="DM31" s="20">
        <f t="shared" si="26"/>
        <v>599.68830000000037</v>
      </c>
      <c r="DN31" s="21"/>
      <c r="DO31" s="15">
        <v>29</v>
      </c>
      <c r="DP31" s="29">
        <v>-234</v>
      </c>
      <c r="DQ31" s="30">
        <v>-1.5376000000000001</v>
      </c>
      <c r="DR31" s="29">
        <v>-179</v>
      </c>
      <c r="DS31" s="30">
        <v>-1.6052000000000002</v>
      </c>
      <c r="DT31" s="29">
        <v>-135</v>
      </c>
      <c r="DU31" s="30">
        <v>-1.2075000000000002</v>
      </c>
      <c r="DV31" s="29">
        <v>255</v>
      </c>
      <c r="DW31" s="30">
        <v>2.1274999999999999</v>
      </c>
      <c r="DX31" s="40">
        <f t="shared" si="27"/>
        <v>-293</v>
      </c>
      <c r="DY31" s="35">
        <f t="shared" si="28"/>
        <v>-2.2228000000000008</v>
      </c>
      <c r="DZ31" s="20">
        <f t="shared" si="29"/>
        <v>608.4131000000001</v>
      </c>
      <c r="EA31" s="18"/>
      <c r="EB31" s="15">
        <v>29</v>
      </c>
      <c r="EC31" s="27"/>
      <c r="ED31" s="28"/>
      <c r="EE31" s="27"/>
      <c r="EF31" s="28"/>
      <c r="EG31" s="27"/>
      <c r="EH31" s="28"/>
      <c r="EI31" s="27"/>
      <c r="EJ31" s="28"/>
      <c r="EK31" s="34">
        <f t="shared" si="30"/>
        <v>0</v>
      </c>
      <c r="EL31" s="35">
        <f t="shared" si="31"/>
        <v>0</v>
      </c>
      <c r="EM31" s="20">
        <f t="shared" si="32"/>
        <v>603.96910000000014</v>
      </c>
      <c r="EN31" s="18"/>
      <c r="EO31" s="15">
        <v>29</v>
      </c>
      <c r="EP31" s="29"/>
      <c r="EQ31" s="30"/>
      <c r="ER31" s="29"/>
      <c r="ES31" s="30"/>
      <c r="ET31" s="29"/>
      <c r="EU31" s="30"/>
      <c r="EV31" s="29"/>
      <c r="EW31" s="30"/>
      <c r="EX31" s="34">
        <f t="shared" si="33"/>
        <v>0</v>
      </c>
      <c r="EY31" s="35">
        <f t="shared" si="34"/>
        <v>0</v>
      </c>
      <c r="EZ31" s="20">
        <f t="shared" si="35"/>
        <v>603.96910000000014</v>
      </c>
    </row>
    <row r="32" spans="1:156" x14ac:dyDescent="0.3">
      <c r="A32" s="114"/>
      <c r="B32" s="15">
        <v>30</v>
      </c>
      <c r="C32" s="29">
        <v>-78</v>
      </c>
      <c r="D32" s="30">
        <v>-0.57820000000000005</v>
      </c>
      <c r="E32" s="29">
        <v>-4</v>
      </c>
      <c r="F32" s="30">
        <v>-6.5200000000000008E-2</v>
      </c>
      <c r="G32" s="29" t="s">
        <v>19</v>
      </c>
      <c r="H32" s="30"/>
      <c r="I32" s="29">
        <v>5</v>
      </c>
      <c r="J32" s="30">
        <v>2.5000000000000022E-3</v>
      </c>
      <c r="K32" s="25">
        <f t="shared" si="0"/>
        <v>-77</v>
      </c>
      <c r="L32" s="30">
        <f t="shared" si="1"/>
        <v>-0.64090000000000003</v>
      </c>
      <c r="M32" s="20">
        <f t="shared" si="9"/>
        <v>503.89859999999999</v>
      </c>
      <c r="N32" s="10"/>
      <c r="O32" s="15">
        <v>30</v>
      </c>
      <c r="P32" s="27"/>
      <c r="Q32" s="28"/>
      <c r="R32" s="27"/>
      <c r="S32" s="28"/>
      <c r="T32" s="27"/>
      <c r="U32" s="28"/>
      <c r="V32" s="27"/>
      <c r="W32" s="28"/>
      <c r="X32" s="25">
        <f t="shared" si="10"/>
        <v>0</v>
      </c>
      <c r="Y32" s="26">
        <f t="shared" si="36"/>
        <v>0</v>
      </c>
      <c r="Z32" s="20">
        <f t="shared" si="12"/>
        <v>506.67819999999995</v>
      </c>
      <c r="AA32" s="10"/>
      <c r="AB32" s="15">
        <v>30</v>
      </c>
      <c r="AC32" s="29">
        <v>-300</v>
      </c>
      <c r="AD32" s="30">
        <v>-2.11</v>
      </c>
      <c r="AE32" s="29" t="s">
        <v>19</v>
      </c>
      <c r="AF32" s="30"/>
      <c r="AG32" s="29" t="s">
        <v>18</v>
      </c>
      <c r="AH32" s="30"/>
      <c r="AI32" s="29" t="s">
        <v>18</v>
      </c>
      <c r="AJ32" s="30"/>
      <c r="AK32" s="25">
        <f t="shared" si="13"/>
        <v>-300</v>
      </c>
      <c r="AL32" s="26">
        <f t="shared" si="37"/>
        <v>-2.11</v>
      </c>
      <c r="AM32" s="20">
        <f t="shared" si="15"/>
        <v>573.91259999999988</v>
      </c>
      <c r="AN32" s="10"/>
      <c r="AO32" s="15">
        <v>30</v>
      </c>
      <c r="AP32" s="29" t="s">
        <v>19</v>
      </c>
      <c r="AQ32" s="30"/>
      <c r="AR32" s="29" t="s">
        <v>19</v>
      </c>
      <c r="AS32" s="30"/>
      <c r="AT32" s="29">
        <v>644</v>
      </c>
      <c r="AU32" s="30">
        <v>5.4140000000000006</v>
      </c>
      <c r="AV32" s="29">
        <v>5</v>
      </c>
      <c r="AW32" s="30">
        <v>2.5000000000000022E-3</v>
      </c>
      <c r="AX32" s="25">
        <f t="shared" si="2"/>
        <v>649</v>
      </c>
      <c r="AY32" s="30">
        <f t="shared" si="38"/>
        <v>5.416500000000001</v>
      </c>
      <c r="AZ32" s="20">
        <f t="shared" si="17"/>
        <v>551.36209999999994</v>
      </c>
      <c r="BA32" s="18"/>
      <c r="BB32" s="15">
        <v>30</v>
      </c>
      <c r="BC32" s="27"/>
      <c r="BD32" s="28"/>
      <c r="BE32" s="27"/>
      <c r="BF32" s="28"/>
      <c r="BG32" s="27"/>
      <c r="BH32" s="28"/>
      <c r="BI32" s="27"/>
      <c r="BJ32" s="28"/>
      <c r="BK32" s="25">
        <f t="shared" si="39"/>
        <v>0</v>
      </c>
      <c r="BL32" s="26">
        <f t="shared" si="19"/>
        <v>0</v>
      </c>
      <c r="BM32" s="20">
        <f t="shared" si="20"/>
        <v>560.39970000000005</v>
      </c>
      <c r="BN32" s="18"/>
      <c r="BO32" s="15">
        <v>30</v>
      </c>
      <c r="BP32" s="29">
        <v>465</v>
      </c>
      <c r="BQ32" s="30">
        <v>3.1684999999999999</v>
      </c>
      <c r="BR32" s="29">
        <v>116</v>
      </c>
      <c r="BS32" s="30">
        <v>0.99080000000000013</v>
      </c>
      <c r="BT32" s="29">
        <v>547</v>
      </c>
      <c r="BU32" s="30">
        <v>4.589500000000001</v>
      </c>
      <c r="BV32" s="29">
        <v>5</v>
      </c>
      <c r="BW32" s="30">
        <v>2.5000000000000022E-3</v>
      </c>
      <c r="BX32" s="34">
        <f t="shared" si="3"/>
        <v>1133</v>
      </c>
      <c r="BY32" s="35">
        <f t="shared" si="4"/>
        <v>8.7513000000000005</v>
      </c>
      <c r="BZ32" s="20">
        <f t="shared" si="21"/>
        <v>585.33529999999996</v>
      </c>
      <c r="CA32" s="36"/>
      <c r="CB32" s="15">
        <v>30</v>
      </c>
      <c r="CC32" s="29">
        <v>7</v>
      </c>
      <c r="CD32" s="30">
        <v>8.2999999999999949E-3</v>
      </c>
      <c r="CE32" s="29">
        <v>-116</v>
      </c>
      <c r="CF32" s="30">
        <v>-1.0508000000000002</v>
      </c>
      <c r="CG32" s="29">
        <v>7</v>
      </c>
      <c r="CH32" s="30">
        <v>-4.9999999999999351E-4</v>
      </c>
      <c r="CI32" s="29" t="s">
        <v>18</v>
      </c>
      <c r="CJ32" s="30"/>
      <c r="CK32" s="34">
        <f t="shared" si="5"/>
        <v>-102</v>
      </c>
      <c r="CL32" s="35">
        <f t="shared" si="6"/>
        <v>-1.0430000000000001</v>
      </c>
      <c r="CM32" s="20">
        <f t="shared" si="22"/>
        <v>600.18100000000027</v>
      </c>
      <c r="CN32" s="18"/>
      <c r="CO32" s="15">
        <v>30</v>
      </c>
      <c r="CP32" s="27"/>
      <c r="CQ32" s="28"/>
      <c r="CR32" s="27"/>
      <c r="CS32" s="28"/>
      <c r="CT32" s="27"/>
      <c r="CU32" s="28"/>
      <c r="CV32" s="27"/>
      <c r="CW32" s="28"/>
      <c r="CX32" s="37">
        <f t="shared" si="7"/>
        <v>0</v>
      </c>
      <c r="CY32" s="38">
        <f t="shared" si="8"/>
        <v>0</v>
      </c>
      <c r="CZ32" s="20">
        <f t="shared" si="23"/>
        <v>605.83290000000034</v>
      </c>
      <c r="DA32" s="39"/>
      <c r="DB32" s="15">
        <v>30</v>
      </c>
      <c r="DC32" s="29">
        <v>418</v>
      </c>
      <c r="DD32" s="30">
        <v>2.6352000000000002</v>
      </c>
      <c r="DE32" s="29">
        <v>78</v>
      </c>
      <c r="DF32" s="30">
        <v>0.65639999999999998</v>
      </c>
      <c r="DG32" s="29">
        <v>487</v>
      </c>
      <c r="DH32" s="30">
        <v>3.9921000000000006</v>
      </c>
      <c r="DI32" s="29">
        <v>5</v>
      </c>
      <c r="DJ32" s="30">
        <v>2.5000000000000022E-3</v>
      </c>
      <c r="DK32" s="40">
        <f t="shared" si="24"/>
        <v>988</v>
      </c>
      <c r="DL32" s="35">
        <f t="shared" si="25"/>
        <v>7.2862000000000018</v>
      </c>
      <c r="DM32" s="20">
        <f t="shared" si="26"/>
        <v>606.97450000000038</v>
      </c>
      <c r="DN32" s="21"/>
      <c r="DO32" s="15">
        <v>30</v>
      </c>
      <c r="DP32" s="29">
        <v>-159</v>
      </c>
      <c r="DQ32" s="30">
        <v>-1.0576000000000001</v>
      </c>
      <c r="DR32" s="29" t="s">
        <v>18</v>
      </c>
      <c r="DS32" s="30"/>
      <c r="DT32" s="29">
        <v>-127</v>
      </c>
      <c r="DU32" s="30">
        <v>-1.1395000000000002</v>
      </c>
      <c r="DV32" s="29">
        <v>-145</v>
      </c>
      <c r="DW32" s="30">
        <v>-1.2725000000000002</v>
      </c>
      <c r="DX32" s="40">
        <f t="shared" si="27"/>
        <v>-431</v>
      </c>
      <c r="DY32" s="35">
        <f t="shared" si="28"/>
        <v>-3.4696000000000007</v>
      </c>
      <c r="DZ32" s="20">
        <f t="shared" si="29"/>
        <v>604.94350000000009</v>
      </c>
      <c r="EA32" s="18"/>
      <c r="EB32" s="15">
        <v>30</v>
      </c>
      <c r="EC32" s="29"/>
      <c r="ED32" s="30"/>
      <c r="EE32" s="29"/>
      <c r="EF32" s="30"/>
      <c r="EG32" s="29"/>
      <c r="EH32" s="30"/>
      <c r="EI32" s="29"/>
      <c r="EJ32" s="30"/>
      <c r="EK32" s="34">
        <f t="shared" si="30"/>
        <v>0</v>
      </c>
      <c r="EL32" s="35">
        <f t="shared" si="31"/>
        <v>0</v>
      </c>
      <c r="EM32" s="20">
        <f t="shared" si="32"/>
        <v>603.96910000000014</v>
      </c>
      <c r="EN32" s="18"/>
      <c r="EO32" s="15">
        <v>30</v>
      </c>
      <c r="EP32" s="29"/>
      <c r="EQ32" s="30"/>
      <c r="ER32" s="29"/>
      <c r="ES32" s="30"/>
      <c r="ET32" s="29"/>
      <c r="EU32" s="30"/>
      <c r="EV32" s="29"/>
      <c r="EW32" s="30"/>
      <c r="EX32" s="34">
        <f t="shared" si="33"/>
        <v>0</v>
      </c>
      <c r="EY32" s="35">
        <f t="shared" si="34"/>
        <v>0</v>
      </c>
      <c r="EZ32" s="20">
        <f t="shared" si="35"/>
        <v>603.96910000000014</v>
      </c>
    </row>
    <row r="33" spans="1:156" x14ac:dyDescent="0.3">
      <c r="A33" s="114"/>
      <c r="B33" s="50">
        <v>31</v>
      </c>
      <c r="C33" s="51" t="s">
        <v>19</v>
      </c>
      <c r="D33" s="30"/>
      <c r="E33" s="51" t="s">
        <v>19</v>
      </c>
      <c r="F33" s="30"/>
      <c r="G33" s="51">
        <v>283</v>
      </c>
      <c r="H33" s="30">
        <v>2.3454999999999999</v>
      </c>
      <c r="I33" s="51">
        <v>287</v>
      </c>
      <c r="J33" s="30">
        <v>2.3995000000000002</v>
      </c>
      <c r="K33" s="25">
        <f t="shared" si="0"/>
        <v>570</v>
      </c>
      <c r="L33" s="26">
        <f t="shared" si="1"/>
        <v>4.7450000000000001</v>
      </c>
      <c r="M33" s="20">
        <f t="shared" si="9"/>
        <v>508.64359999999999</v>
      </c>
      <c r="N33" s="10"/>
      <c r="O33" s="50">
        <v>31</v>
      </c>
      <c r="P33" s="52"/>
      <c r="Q33" s="28"/>
      <c r="R33" s="52"/>
      <c r="S33" s="28"/>
      <c r="T33" s="52"/>
      <c r="U33" s="28"/>
      <c r="V33" s="52"/>
      <c r="W33" s="28"/>
      <c r="X33" s="25">
        <f t="shared" si="10"/>
        <v>0</v>
      </c>
      <c r="Y33" s="26">
        <f t="shared" si="36"/>
        <v>0</v>
      </c>
      <c r="Z33" s="20">
        <f t="shared" si="12"/>
        <v>506.67819999999995</v>
      </c>
      <c r="AA33" s="10"/>
      <c r="AB33" s="50">
        <v>31</v>
      </c>
      <c r="AC33" s="51">
        <v>7</v>
      </c>
      <c r="AD33" s="30">
        <v>8.2999999999999949E-3</v>
      </c>
      <c r="AE33" s="51" t="s">
        <v>19</v>
      </c>
      <c r="AF33" s="30"/>
      <c r="AG33" s="51">
        <v>-200</v>
      </c>
      <c r="AH33" s="30">
        <v>-1.7600000000000002</v>
      </c>
      <c r="AI33" s="51">
        <v>-225</v>
      </c>
      <c r="AJ33" s="30">
        <v>-1.9525000000000001</v>
      </c>
      <c r="AK33" s="25">
        <f t="shared" si="13"/>
        <v>-418</v>
      </c>
      <c r="AL33" s="26">
        <f t="shared" si="37"/>
        <v>-3.7042000000000002</v>
      </c>
      <c r="AM33" s="20">
        <f t="shared" si="15"/>
        <v>570.20839999999987</v>
      </c>
      <c r="AN33" s="10"/>
      <c r="AO33" s="50">
        <v>31</v>
      </c>
      <c r="AP33" s="52"/>
      <c r="AQ33" s="28"/>
      <c r="AR33" s="52"/>
      <c r="AS33" s="28"/>
      <c r="AT33" s="52"/>
      <c r="AU33" s="28"/>
      <c r="AV33" s="52"/>
      <c r="AW33" s="28"/>
      <c r="AX33" s="25">
        <f t="shared" si="2"/>
        <v>0</v>
      </c>
      <c r="AY33" s="30">
        <f t="shared" si="38"/>
        <v>0</v>
      </c>
      <c r="AZ33" s="20">
        <f t="shared" si="17"/>
        <v>551.36209999999994</v>
      </c>
      <c r="BA33" s="10"/>
      <c r="BB33" s="50">
        <v>31</v>
      </c>
      <c r="BC33" s="52"/>
      <c r="BD33" s="28"/>
      <c r="BE33" s="52"/>
      <c r="BF33" s="28"/>
      <c r="BG33" s="52"/>
      <c r="BH33" s="28"/>
      <c r="BI33" s="52"/>
      <c r="BJ33" s="28"/>
      <c r="BK33" s="25">
        <f t="shared" si="39"/>
        <v>0</v>
      </c>
      <c r="BL33" s="26">
        <f t="shared" si="19"/>
        <v>0</v>
      </c>
      <c r="BM33" s="20">
        <f t="shared" si="20"/>
        <v>560.39970000000005</v>
      </c>
      <c r="BN33" s="10"/>
      <c r="BO33" s="50"/>
      <c r="BP33" s="51"/>
      <c r="BQ33" s="30"/>
      <c r="BR33" s="51"/>
      <c r="BS33" s="30"/>
      <c r="BT33" s="51"/>
      <c r="BU33" s="30"/>
      <c r="BV33" s="51"/>
      <c r="BW33" s="30"/>
      <c r="BX33" s="34">
        <f t="shared" si="3"/>
        <v>0</v>
      </c>
      <c r="BY33" s="35">
        <f t="shared" si="4"/>
        <v>0</v>
      </c>
      <c r="BZ33" s="20">
        <f t="shared" si="21"/>
        <v>585.33529999999996</v>
      </c>
      <c r="CA33" s="36"/>
      <c r="CB33" s="50">
        <v>31</v>
      </c>
      <c r="CC33" s="51">
        <v>7</v>
      </c>
      <c r="CD33" s="30"/>
      <c r="CE33" s="51">
        <v>5</v>
      </c>
      <c r="CF33" s="30">
        <v>1.4000000000000005E-2</v>
      </c>
      <c r="CG33" s="51">
        <v>7</v>
      </c>
      <c r="CH33" s="30">
        <v>-4.9999999999999351E-4</v>
      </c>
      <c r="CI33" s="51">
        <v>35</v>
      </c>
      <c r="CJ33" s="30">
        <v>0.25750000000000006</v>
      </c>
      <c r="CK33" s="34">
        <f t="shared" si="5"/>
        <v>54</v>
      </c>
      <c r="CL33" s="35">
        <f t="shared" si="6"/>
        <v>0.27100000000000007</v>
      </c>
      <c r="CM33" s="20">
        <f t="shared" si="22"/>
        <v>600.45200000000023</v>
      </c>
      <c r="CN33" s="18"/>
      <c r="CO33" s="50">
        <v>31</v>
      </c>
      <c r="CP33" s="51">
        <v>82</v>
      </c>
      <c r="CQ33" s="30">
        <v>0.52579999999999993</v>
      </c>
      <c r="CR33" s="51">
        <v>5</v>
      </c>
      <c r="CS33" s="30">
        <v>1.4000000000000005E-2</v>
      </c>
      <c r="CT33" s="51">
        <v>7</v>
      </c>
      <c r="CU33" s="30">
        <v>-4.9999999999999351E-4</v>
      </c>
      <c r="CV33" s="51">
        <v>-68</v>
      </c>
      <c r="CW33" s="30">
        <v>-0.6180000000000001</v>
      </c>
      <c r="CX33" s="40">
        <f t="shared" si="7"/>
        <v>26</v>
      </c>
      <c r="CY33" s="35">
        <f t="shared" si="8"/>
        <v>-7.8700000000000103E-2</v>
      </c>
      <c r="CZ33" s="20">
        <f t="shared" si="23"/>
        <v>605.75420000000031</v>
      </c>
      <c r="DA33" s="39"/>
      <c r="DB33" s="50">
        <v>31</v>
      </c>
      <c r="DC33" s="52"/>
      <c r="DD33" s="28"/>
      <c r="DE33" s="52"/>
      <c r="DF33" s="28"/>
      <c r="DG33" s="52"/>
      <c r="DH33" s="28"/>
      <c r="DI33" s="52"/>
      <c r="DJ33" s="28"/>
      <c r="DK33" s="40">
        <f t="shared" si="24"/>
        <v>0</v>
      </c>
      <c r="DL33" s="35">
        <f t="shared" si="25"/>
        <v>0</v>
      </c>
      <c r="DM33" s="20">
        <f t="shared" si="26"/>
        <v>606.97450000000038</v>
      </c>
      <c r="DN33" s="21"/>
      <c r="DO33" s="50">
        <v>31</v>
      </c>
      <c r="DP33" s="52"/>
      <c r="DQ33" s="28"/>
      <c r="DR33" s="52"/>
      <c r="DS33" s="28"/>
      <c r="DT33" s="52"/>
      <c r="DU33" s="28"/>
      <c r="DV33" s="52"/>
      <c r="DW33" s="28"/>
      <c r="DX33" s="37">
        <f t="shared" si="27"/>
        <v>0</v>
      </c>
      <c r="DY33" s="38">
        <f t="shared" si="28"/>
        <v>0</v>
      </c>
      <c r="DZ33" s="20">
        <f t="shared" si="29"/>
        <v>604.94350000000009</v>
      </c>
      <c r="EA33" s="18"/>
      <c r="EB33" s="50">
        <v>31</v>
      </c>
      <c r="EC33" s="52"/>
      <c r="ED33" s="28"/>
      <c r="EE33" s="52"/>
      <c r="EF33" s="28"/>
      <c r="EG33" s="52"/>
      <c r="EH33" s="28"/>
      <c r="EI33" s="52"/>
      <c r="EJ33" s="28"/>
      <c r="EK33" s="34">
        <f t="shared" si="30"/>
        <v>0</v>
      </c>
      <c r="EL33" s="35">
        <f t="shared" si="31"/>
        <v>0</v>
      </c>
      <c r="EM33" s="20">
        <f t="shared" si="32"/>
        <v>603.96910000000014</v>
      </c>
      <c r="EN33" s="18"/>
      <c r="EO33" s="50">
        <v>31</v>
      </c>
      <c r="EP33" s="51"/>
      <c r="EQ33" s="30"/>
      <c r="ER33" s="51"/>
      <c r="ES33" s="30"/>
      <c r="ET33" s="51"/>
      <c r="EU33" s="30"/>
      <c r="EV33" s="51"/>
      <c r="EW33" s="30"/>
      <c r="EX33" s="34">
        <f t="shared" si="33"/>
        <v>0</v>
      </c>
      <c r="EY33" s="35">
        <f t="shared" si="34"/>
        <v>0</v>
      </c>
      <c r="EZ33" s="20">
        <f t="shared" si="35"/>
        <v>603.96910000000014</v>
      </c>
    </row>
    <row r="34" spans="1:156" x14ac:dyDescent="0.3">
      <c r="A34" s="114"/>
      <c r="B34" s="53"/>
      <c r="C34" s="54">
        <f>SUM(C3:C33)</f>
        <v>31</v>
      </c>
      <c r="D34" s="55">
        <f>SUM(D3:D33)</f>
        <v>-0.30610000000000004</v>
      </c>
      <c r="E34" s="56">
        <f>SUM(E3:E33)</f>
        <v>321</v>
      </c>
      <c r="F34" s="57">
        <f>SUM(F3:F33)</f>
        <v>2.2832000000000003</v>
      </c>
      <c r="G34" s="58">
        <f>SUM(G3:G33)</f>
        <v>-18</v>
      </c>
      <c r="H34" s="55">
        <f>SUM(H4:H33)</f>
        <v>-0.873000000000002</v>
      </c>
      <c r="I34" s="56">
        <f>SUM(I3:I33)</f>
        <v>967</v>
      </c>
      <c r="J34" s="57">
        <f>SUM(J3:J33)</f>
        <v>7.5395000000000039</v>
      </c>
      <c r="K34" s="59">
        <f>SUM(K3:K33)</f>
        <v>1301</v>
      </c>
      <c r="L34" s="61">
        <f>SUM(L3:L33)</f>
        <v>8.6435999999999993</v>
      </c>
      <c r="M34" s="21"/>
      <c r="N34" s="10"/>
      <c r="O34" s="53"/>
      <c r="P34" s="54">
        <f t="shared" ref="P34:U34" si="40">SUM(P3:P33)</f>
        <v>342</v>
      </c>
      <c r="Q34" s="55">
        <f t="shared" si="40"/>
        <v>1.6189</v>
      </c>
      <c r="R34" s="56">
        <f t="shared" si="40"/>
        <v>-151</v>
      </c>
      <c r="S34" s="55">
        <f t="shared" si="40"/>
        <v>-1.7188000000000003</v>
      </c>
      <c r="T34" s="56">
        <f t="shared" si="40"/>
        <v>-36</v>
      </c>
      <c r="U34" s="57">
        <f t="shared" si="40"/>
        <v>-1.0860000000000003</v>
      </c>
      <c r="V34" s="56">
        <f>SUM(V3:V33)</f>
        <v>-7</v>
      </c>
      <c r="W34" s="57">
        <f t="shared" ref="W34" si="41">SUM(W5:W33)</f>
        <v>-0.77950000000000053</v>
      </c>
      <c r="X34" s="59">
        <f>SUM(X3:X33)</f>
        <v>148</v>
      </c>
      <c r="Y34" s="118">
        <f>SUM(Y3:Y33)</f>
        <v>-1.9654000000000007</v>
      </c>
      <c r="Z34" s="21"/>
      <c r="AA34" s="18"/>
      <c r="AB34" s="53"/>
      <c r="AC34" s="54">
        <f>SUM(AC4:AC33)</f>
        <v>1467</v>
      </c>
      <c r="AD34" s="57">
        <f>SUM(AD3:AD33)</f>
        <v>9.4823000000000022</v>
      </c>
      <c r="AE34" s="56">
        <f>SUM(AE3:AE33)</f>
        <v>2139</v>
      </c>
      <c r="AF34" s="57">
        <f>SUM(AF3:AF33)</f>
        <v>19.320399999999999</v>
      </c>
      <c r="AG34" s="56">
        <f t="shared" ref="AG34" si="42">SUM(AG5:AG33)</f>
        <v>4364</v>
      </c>
      <c r="AH34" s="57">
        <f>SUM(AH3:AH33)</f>
        <v>33.404000000000011</v>
      </c>
      <c r="AI34" s="56">
        <f>SUM(AI3:AI33)</f>
        <v>231</v>
      </c>
      <c r="AJ34" s="57">
        <f t="shared" ref="AJ34" si="43">SUM(AJ5:AJ33)</f>
        <v>2.8169999999999997</v>
      </c>
      <c r="AK34" s="59">
        <f>SUM(AK3:AK33)</f>
        <v>7901</v>
      </c>
      <c r="AL34" s="60">
        <f>SUM(AL3:AL33)</f>
        <v>63.530200000000008</v>
      </c>
      <c r="AM34" s="63"/>
      <c r="AN34" s="18"/>
      <c r="AO34" s="53"/>
      <c r="AP34" s="54">
        <f t="shared" ref="AP34:AU34" si="44">SUM(AP3:AP33)</f>
        <v>-951</v>
      </c>
      <c r="AQ34" s="55">
        <f t="shared" si="44"/>
        <v>-7.0818999999999983</v>
      </c>
      <c r="AR34" s="56">
        <f t="shared" si="44"/>
        <v>-603</v>
      </c>
      <c r="AS34" s="55">
        <f t="shared" si="44"/>
        <v>-5.5764000000000014</v>
      </c>
      <c r="AT34" s="56">
        <f t="shared" si="44"/>
        <v>-175</v>
      </c>
      <c r="AU34" s="55">
        <f t="shared" si="44"/>
        <v>-2.3274999999999988</v>
      </c>
      <c r="AV34" s="56">
        <f t="shared" ref="AV34:AW34" si="45">SUM(AV5:AV33)</f>
        <v>-399</v>
      </c>
      <c r="AW34" s="57">
        <f t="shared" si="45"/>
        <v>-3.8315000000000006</v>
      </c>
      <c r="AX34" s="59">
        <f>SUM(AX3:AX33)</f>
        <v>-2122</v>
      </c>
      <c r="AY34" s="62">
        <f>SUM(AY3:AY33)</f>
        <v>-18.846300000000006</v>
      </c>
      <c r="AZ34" s="63"/>
      <c r="BA34" s="18"/>
      <c r="BC34" s="54">
        <f>SUM(BC3:BC33)</f>
        <v>1201</v>
      </c>
      <c r="BD34" s="57">
        <f>SUM(BD3:BD33)</f>
        <v>7.6869000000000014</v>
      </c>
      <c r="BE34" s="58">
        <f t="shared" ref="BE34" si="46">SUM(BE5:BE33)</f>
        <v>-186</v>
      </c>
      <c r="BF34" s="55">
        <f>SUM(BF3:BF33)</f>
        <v>-3.8928000000000011</v>
      </c>
      <c r="BG34" s="56">
        <f t="shared" ref="BG34" si="47">SUM(BG5:BG33)</f>
        <v>1064</v>
      </c>
      <c r="BH34" s="57">
        <f>SUM(BH3:BH33)</f>
        <v>5.5340000000000016</v>
      </c>
      <c r="BI34" s="56">
        <f>SUM(BI3:BI33)</f>
        <v>27</v>
      </c>
      <c r="BJ34" s="57">
        <f t="shared" ref="BJ34" si="48">SUM(BJ5:BJ33)</f>
        <v>-0.2905000000000002</v>
      </c>
      <c r="BK34" s="59">
        <f>SUM(BK3:BK33)</f>
        <v>1611</v>
      </c>
      <c r="BL34" s="64">
        <f>SUM(BL3:BL33)</f>
        <v>9.0376000000000047</v>
      </c>
      <c r="BM34" s="63"/>
      <c r="BN34" s="18"/>
      <c r="BP34" s="65">
        <f>SUM(BP3:BP33)</f>
        <v>558</v>
      </c>
      <c r="BQ34" s="57">
        <f>SUM(BQ3:BQ33)</f>
        <v>3.2101999999999995</v>
      </c>
      <c r="BR34" s="66">
        <f t="shared" ref="BR34:BW34" si="49">SUM(BR5:BR33)</f>
        <v>443</v>
      </c>
      <c r="BS34" s="67">
        <f t="shared" si="49"/>
        <v>1.8188000000000004</v>
      </c>
      <c r="BT34" s="66">
        <f>SUM(BT3:BT33)</f>
        <v>2447</v>
      </c>
      <c r="BU34" s="67">
        <f>SUM(BU3:BU33)</f>
        <v>19.599499999999999</v>
      </c>
      <c r="BV34" s="66">
        <f>SUM(BV3:BV33)</f>
        <v>115</v>
      </c>
      <c r="BW34" s="67">
        <f t="shared" si="49"/>
        <v>0.21499999999999947</v>
      </c>
      <c r="BX34" s="65"/>
      <c r="BY34" s="64">
        <f>SUM(BY3:BY33)</f>
        <v>24.935600000000001</v>
      </c>
      <c r="BZ34" s="36"/>
      <c r="CA34" s="36"/>
      <c r="CC34" s="65">
        <f>SUM(CC3:CC33)</f>
        <v>326</v>
      </c>
      <c r="CD34" s="55">
        <f t="shared" ref="CD34:CL34" si="50">SUM(CD3:CD33)</f>
        <v>2.5201000000000007</v>
      </c>
      <c r="CE34" s="66">
        <f t="shared" si="50"/>
        <v>-108</v>
      </c>
      <c r="CF34" s="55">
        <f t="shared" si="50"/>
        <v>-1.4604000000000015</v>
      </c>
      <c r="CG34" s="66">
        <f>SUM(CG3:CG33)</f>
        <v>1621</v>
      </c>
      <c r="CH34" s="67">
        <f t="shared" si="50"/>
        <v>12.518500000000003</v>
      </c>
      <c r="CI34" s="66">
        <f>SUM(CI3:CI33)</f>
        <v>261</v>
      </c>
      <c r="CJ34" s="67">
        <f>SUM(CJ3:CJ33)</f>
        <v>1.5384999999999998</v>
      </c>
      <c r="CK34" s="68">
        <f t="shared" si="50"/>
        <v>2100</v>
      </c>
      <c r="CL34" s="64">
        <f t="shared" si="50"/>
        <v>15.116700000000002</v>
      </c>
      <c r="CP34" s="54">
        <f>SUM(CP3:CP33)</f>
        <v>-609</v>
      </c>
      <c r="CQ34" s="57">
        <f t="shared" ref="CQ34:CU34" si="51">SUM(CQ3:CQ33)</f>
        <v>-3.8167999999999993</v>
      </c>
      <c r="CR34" s="56">
        <f>SUM(CR3:CR33)</f>
        <v>-35</v>
      </c>
      <c r="CS34" s="57">
        <f t="shared" si="51"/>
        <v>-0.7579999999999999</v>
      </c>
      <c r="CT34" s="66">
        <f>SUM(CT3:CT33)</f>
        <v>623</v>
      </c>
      <c r="CU34" s="67">
        <f t="shared" si="51"/>
        <v>4.2755000000000001</v>
      </c>
      <c r="CV34" s="66">
        <f>SUM(CV3:CV33)</f>
        <v>739</v>
      </c>
      <c r="CW34" s="67">
        <f>SUM(CW3:CW33)</f>
        <v>5.6015000000000006</v>
      </c>
      <c r="CX34" s="70">
        <f>SUM(CX3:CX33)</f>
        <v>718</v>
      </c>
      <c r="CY34" s="71">
        <f>SUM(CY3:CY33)</f>
        <v>5.3022</v>
      </c>
      <c r="DA34" s="18"/>
      <c r="DC34" s="65">
        <f>SUM(DC3:DC33)</f>
        <v>594</v>
      </c>
      <c r="DD34" s="67">
        <f>SUM(DD3:DD33)</f>
        <v>4.6976000000000004</v>
      </c>
      <c r="DE34" s="66">
        <f>SUM(DE3:DE33)</f>
        <v>133</v>
      </c>
      <c r="DF34" s="67">
        <f>SUM(DF3:DF33)</f>
        <v>0.7503999999999994</v>
      </c>
      <c r="DG34" s="66">
        <f t="shared" ref="DG34:DJ34" si="52">SUM(DG5:DG33)</f>
        <v>49</v>
      </c>
      <c r="DH34" s="67">
        <f t="shared" si="52"/>
        <v>-0.54330000000000034</v>
      </c>
      <c r="DI34" s="56">
        <f t="shared" si="52"/>
        <v>71</v>
      </c>
      <c r="DJ34" s="57">
        <f t="shared" si="52"/>
        <v>8.350000000000013E-2</v>
      </c>
      <c r="DK34" s="70">
        <f>SUM(DK3:DK33)</f>
        <v>418</v>
      </c>
      <c r="DL34" s="64">
        <f>SUM(DL3:DL33)</f>
        <v>1.2203000000000008</v>
      </c>
      <c r="DN34" s="18"/>
      <c r="DP34" s="65">
        <f>SUM(DP3:DP33)</f>
        <v>-253</v>
      </c>
      <c r="DQ34" s="67">
        <f>SUM(DQ3:DQ33)</f>
        <v>-2.2991999999999999</v>
      </c>
      <c r="DR34" s="66">
        <f t="shared" ref="DR34:DV34" si="53">SUM(DR5:DR33)</f>
        <v>-266</v>
      </c>
      <c r="DS34" s="67">
        <f t="shared" si="53"/>
        <v>-2.5508000000000002</v>
      </c>
      <c r="DT34" s="66">
        <f t="shared" si="53"/>
        <v>245</v>
      </c>
      <c r="DU34" s="67">
        <f>SUM(DU3:DU33)</f>
        <v>1.3024999999999991</v>
      </c>
      <c r="DV34" s="66">
        <f t="shared" si="53"/>
        <v>316</v>
      </c>
      <c r="DW34" s="67">
        <f>SUM(DW3:DW33)</f>
        <v>1.5164999999999995</v>
      </c>
      <c r="DX34" s="70">
        <f>SUM(DX3:DX33)</f>
        <v>-25</v>
      </c>
      <c r="DY34" s="64">
        <f>SUM(DY3:DY33)</f>
        <v>-2.0310000000000019</v>
      </c>
      <c r="EA34" s="18"/>
      <c r="EC34" s="65">
        <f>SUM(EC3:EC33)</f>
        <v>-52</v>
      </c>
      <c r="ED34" s="67">
        <f>SUM(ED3:ED33)</f>
        <v>-0.97760000000000047</v>
      </c>
      <c r="EE34" s="66">
        <f t="shared" ref="EE34:EJ34" si="54">SUM(EE5:EE33)</f>
        <v>339</v>
      </c>
      <c r="EF34" s="67">
        <f t="shared" si="54"/>
        <v>2.5931999999999991</v>
      </c>
      <c r="EG34" s="66">
        <f t="shared" si="54"/>
        <v>-183</v>
      </c>
      <c r="EH34" s="67">
        <f t="shared" si="54"/>
        <v>-2.2749999999999995</v>
      </c>
      <c r="EI34" s="66">
        <f t="shared" si="54"/>
        <v>185</v>
      </c>
      <c r="EJ34" s="67">
        <f t="shared" si="54"/>
        <v>1.1325000000000003</v>
      </c>
      <c r="EK34" s="65"/>
      <c r="EL34" s="64">
        <f>SUM(EL3:EL33)</f>
        <v>-0.97440000000000115</v>
      </c>
      <c r="EP34" s="65">
        <f>SUM(EP3:EP33)</f>
        <v>0</v>
      </c>
      <c r="EQ34" s="67">
        <f>SUM(EQ3:EQ33)</f>
        <v>0</v>
      </c>
      <c r="ER34" s="66">
        <f t="shared" ref="ER34:EW34" si="55">SUM(ER5:ER33)</f>
        <v>0</v>
      </c>
      <c r="ES34" s="67">
        <f t="shared" si="55"/>
        <v>0</v>
      </c>
      <c r="ET34" s="66">
        <f t="shared" si="55"/>
        <v>0</v>
      </c>
      <c r="EU34" s="67">
        <f t="shared" si="55"/>
        <v>0</v>
      </c>
      <c r="EV34" s="66">
        <f t="shared" si="55"/>
        <v>0</v>
      </c>
      <c r="EW34" s="67">
        <f t="shared" si="55"/>
        <v>0</v>
      </c>
      <c r="EX34" s="65"/>
      <c r="EY34" s="64">
        <f>SUM(EY3:EY33)</f>
        <v>0</v>
      </c>
    </row>
    <row r="35" spans="1:156" x14ac:dyDescent="0.3">
      <c r="A35" s="114"/>
      <c r="B35" s="73" t="s">
        <v>20</v>
      </c>
      <c r="C35" s="74"/>
      <c r="D35" s="75">
        <f>SUMIF(D3:D33,"&gt;0")/COUNTIF(D3:D33,"&gt;0")</f>
        <v>0.27510000000000001</v>
      </c>
      <c r="E35" s="74"/>
      <c r="F35" s="75">
        <f>SUMIF(F3:F33,"&gt;0")/COUNTIF(F3:F33,"&gt;0")</f>
        <v>0.44696000000000008</v>
      </c>
      <c r="G35" s="74"/>
      <c r="H35" s="76">
        <f>SUMIF(H3:H33,"&gt;0")/COUNTIF(H3:H33,"&gt;0")</f>
        <v>1.2702499999999999</v>
      </c>
      <c r="I35" s="74"/>
      <c r="J35" s="76">
        <f>SUMIF(J3:J33,"&gt;0")/COUNTIF(J3:J33,"&gt;0")</f>
        <v>0.77600000000000025</v>
      </c>
      <c r="K35" s="74"/>
      <c r="L35" s="76">
        <f>SUMIF(L3:L33,"&gt;0")/COUNTIF(L3:L33,"&gt;0")</f>
        <v>1.301292857142857</v>
      </c>
      <c r="M35" s="4"/>
      <c r="N35" s="49"/>
      <c r="O35" s="73" t="s">
        <v>20</v>
      </c>
      <c r="P35" s="74"/>
      <c r="Q35" s="75">
        <f>SUMIF(Q3:Q33,"&gt;0")/COUNTIF(Q3:Q33,"&gt;0")</f>
        <v>0.83906000000000014</v>
      </c>
      <c r="R35" s="74"/>
      <c r="S35" s="75">
        <f>SUMIF(S3:S33,"&gt;0")/COUNTIF(S3:S33,"&gt;0")</f>
        <v>2.7200000000000012E-2</v>
      </c>
      <c r="T35" s="74"/>
      <c r="U35" s="76">
        <f>SUMIF(U3:U33,"&gt;0")/COUNTIF(U3:U33,"&gt;0")</f>
        <v>0.7446666666666667</v>
      </c>
      <c r="V35" s="74"/>
      <c r="W35" s="76">
        <f>SUMIF(W3:W33,"&gt;0")/COUNTIF(W3:W33,"&gt;0")</f>
        <v>0.83738888888888896</v>
      </c>
      <c r="X35" s="74"/>
      <c r="Y35" s="76">
        <f>SUMIF(Y3:Y33,"&gt;0")/COUNTIF(Y3:Y33,"&gt;0")</f>
        <v>1.1384333333333334</v>
      </c>
      <c r="Z35" s="4"/>
      <c r="AA35" s="49"/>
      <c r="AB35" s="73" t="s">
        <v>20</v>
      </c>
      <c r="AC35" s="74"/>
      <c r="AD35" s="75">
        <f>SUMIF(AD3:AD33,"&gt;0")/COUNTIF(AD3:AD33,"&gt;0")</f>
        <v>1.7859909090909085</v>
      </c>
      <c r="AE35" s="74"/>
      <c r="AF35" s="75">
        <f>SUMIF(AF3:AF33,"&gt;0")/COUNTIF(AF3:AF33,"&gt;0")</f>
        <v>3.6748000000000007</v>
      </c>
      <c r="AG35" s="74"/>
      <c r="AH35" s="76">
        <f>SUMIF(AH3:AH33,"&gt;0")/COUNTIF(AH3:AH33,"&gt;0")</f>
        <v>5.0673888888888898</v>
      </c>
      <c r="AI35" s="74"/>
      <c r="AJ35" s="76">
        <f>SUMIF(AJ3:AJ33,"&gt;0")/COUNTIF(AJ3:AJ33,"&gt;0")</f>
        <v>1.7185555555555558</v>
      </c>
      <c r="AK35" s="74"/>
      <c r="AL35" s="76">
        <f>SUMIF(AL3:AL33,"&gt;0")/COUNTIF(AL3:AL33,"&gt;0")</f>
        <v>7.3827230769230763</v>
      </c>
      <c r="AM35" s="4"/>
      <c r="AN35" s="49"/>
      <c r="AO35" s="73" t="s">
        <v>20</v>
      </c>
      <c r="AP35" s="74"/>
      <c r="AQ35" s="75">
        <f>SUMIF(AQ3:AQ33,"&gt;0")/COUNTIF(AQ3:AQ33,"&gt;0")</f>
        <v>0.58691428571428561</v>
      </c>
      <c r="AR35" s="74"/>
      <c r="AS35" s="75">
        <f>SUMIF(AS3:AS33,"&gt;0")/COUNTIF(AS3:AS33,"&gt;0")</f>
        <v>2.5000000000000008E-2</v>
      </c>
      <c r="AT35" s="74"/>
      <c r="AU35" s="76">
        <f>SUMIF(AU3:AU33,"&gt;0")/COUNTIF(AU3:AU33,"&gt;0")</f>
        <v>1.7386000000000004</v>
      </c>
      <c r="AV35" s="74"/>
      <c r="AW35" s="76">
        <f>SUMIF(AW3:AW33,"&gt;0")/COUNTIF(AW3:AW33,"&gt;0")</f>
        <v>0.21712499999999998</v>
      </c>
      <c r="AX35" s="74"/>
      <c r="AY35" s="76">
        <f>SUMIF(AY3:AY33,"&gt;0")/COUNTIF(AY3:AY33,"&gt;0")</f>
        <v>1.3473142857142857</v>
      </c>
      <c r="AZ35" s="4"/>
      <c r="BA35" s="96"/>
      <c r="BB35" s="73" t="s">
        <v>20</v>
      </c>
      <c r="BC35" s="74"/>
      <c r="BD35" s="75">
        <f>SUMIF(BD3:BD33,"&gt;0")/COUNTIF(BD3:BD33,"&gt;0")</f>
        <v>0.93462500000000004</v>
      </c>
      <c r="BE35" s="74"/>
      <c r="BF35" s="75">
        <f>SUMIF(BF3:BF33,"&gt;0")/COUNTIF(BF3:BF33,"&gt;0")</f>
        <v>0.225876923076923</v>
      </c>
      <c r="BG35" s="74"/>
      <c r="BH35" s="76">
        <f>SUMIF(BH3:BH33,"&gt;0")/COUNTIF(BH3:BH33,"&gt;0")</f>
        <v>2.3299166666666671</v>
      </c>
      <c r="BI35" s="74"/>
      <c r="BJ35" s="76">
        <f>SUMIF(BJ3:BJ33,"&gt;0")/COUNTIF(BJ3:BJ33,"&gt;0")</f>
        <v>0.15704545454545452</v>
      </c>
      <c r="BK35" s="74"/>
      <c r="BL35" s="76">
        <f>SUMIF(BL3:BL33,"&gt;0")/COUNTIF(BL3:BL33,"&gt;0")</f>
        <v>2.2087999999999997</v>
      </c>
      <c r="BM35" s="4"/>
      <c r="BN35" s="49"/>
      <c r="BO35" s="73" t="s">
        <v>20</v>
      </c>
      <c r="BP35" s="74"/>
      <c r="BQ35" s="75">
        <f>SUMIF(BQ3:BQ33,"&gt;0")/COUNTIF(BQ3:BQ33,"&gt;0")</f>
        <v>1.0646272727272728</v>
      </c>
      <c r="BR35" s="74"/>
      <c r="BS35" s="75">
        <f>SUMIF(BS3:BS33,"&gt;0")/COUNTIF(BS3:BS33,"&gt;0")</f>
        <v>0.5053333333333333</v>
      </c>
      <c r="BT35" s="74"/>
      <c r="BU35" s="76">
        <f>SUMIF(BU3:BU33,"&gt;0")/COUNTIF(BU3:BU33,"&gt;0")</f>
        <v>2.4611000000000001</v>
      </c>
      <c r="BV35" s="74"/>
      <c r="BW35" s="76">
        <f>SUMIF(BW3:BW33,"&gt;0")/COUNTIF(BW3:BW33,"&gt;0")</f>
        <v>0.29206666666666664</v>
      </c>
      <c r="BX35" s="74"/>
      <c r="BY35" s="2">
        <f>SUMIF(BY3:BY33,"&gt;0")/COUNTIF(BY3:BY33,"&gt;0")</f>
        <v>2.7204571428571431</v>
      </c>
      <c r="CB35" s="73" t="s">
        <v>20</v>
      </c>
      <c r="CC35" s="74"/>
      <c r="CD35" s="75">
        <f>SUMIF(CD3:CD33,"&gt;0")/COUNTIF(CD3:CD33,"&gt;0")</f>
        <v>0.59173333333333333</v>
      </c>
      <c r="CE35" s="74"/>
      <c r="CF35" s="75">
        <f>SUMIF(CF3:CF33,"&gt;0")/COUNTIF(CF3:CF33,"&gt;0")</f>
        <v>0.53417777777777786</v>
      </c>
      <c r="CG35" s="74"/>
      <c r="CH35" s="76">
        <f>SUMIF(CH3:CH33,"&gt;0")/COUNTIF(CH3:CH33,"&gt;0")</f>
        <v>1.3113333333333335</v>
      </c>
      <c r="CI35" s="74"/>
      <c r="CJ35" s="76">
        <f>SUMIF(CJ3:CJ33,"&gt;0")/COUNTIF(CJ3:CJ33,"&gt;0")</f>
        <v>0.55160000000000009</v>
      </c>
      <c r="CK35" s="74"/>
      <c r="CL35" s="2">
        <f>SUMIF(CL3:CL33,"&gt;0")/COUNTIF(CL3:CL33,"&gt;0")</f>
        <v>1.8965714285714286</v>
      </c>
      <c r="CO35" s="73" t="s">
        <v>20</v>
      </c>
      <c r="CP35" s="74"/>
      <c r="CQ35" s="75">
        <f>SUMIF(CQ3:CQ33,"&gt;0")/COUNTIF(CQ3:CQ33,"&gt;0")</f>
        <v>0.39700000000000002</v>
      </c>
      <c r="CR35" s="74"/>
      <c r="CS35" s="75">
        <f>SUMIF(CS3:CS33,"&gt;0")/COUNTIF(CS3:CS33,"&gt;0")</f>
        <v>0.15160000000000001</v>
      </c>
      <c r="CT35" s="74"/>
      <c r="CU35" s="76">
        <f>SUMIF(CU3:CU33,"&gt;0")/COUNTIF(CU3:CU33,"&gt;0")</f>
        <v>1.3085</v>
      </c>
      <c r="CV35" s="74"/>
      <c r="CW35" s="76">
        <f>SUMIF(CW3:CW33,"&gt;0")/COUNTIF(CW3:CW33,"&gt;0")</f>
        <v>0.53982142857142867</v>
      </c>
      <c r="CX35" s="74"/>
      <c r="CY35" s="2">
        <f>SUMIF(CY3:CY33,"&gt;0")/COUNTIF(CY3:CY33,"&gt;0")</f>
        <v>1.1090214285714286</v>
      </c>
      <c r="DA35" s="10"/>
      <c r="DB35" s="73" t="s">
        <v>20</v>
      </c>
      <c r="DC35" s="74"/>
      <c r="DD35" s="75">
        <f>SUMIF(DD3:DD33,"&gt;0")/COUNTIF(DD3:DD33,"&gt;0")</f>
        <v>0.76533333333333342</v>
      </c>
      <c r="DE35" s="76"/>
      <c r="DF35" s="75">
        <f>SUMIF(DF3:DF33,"&gt;0")/COUNTIF(DF3:DF33,"&gt;0")</f>
        <v>0.58599999999999997</v>
      </c>
      <c r="DG35" s="74"/>
      <c r="DH35" s="76">
        <f>SUMIF(DH3:DH33,"&gt;0")/COUNTIF(DH3:DH33,"&gt;0")</f>
        <v>1.6107545454545458</v>
      </c>
      <c r="DI35" s="74"/>
      <c r="DJ35" s="76">
        <f>SUMIF(DJ3:DJ33,"&gt;0")/COUNTIF(DJ3:DJ33,"&gt;0")</f>
        <v>0.21027777777777779</v>
      </c>
      <c r="DK35" s="74"/>
      <c r="DL35" s="2">
        <f>SUMIF(DL3:DL33,"&gt;0")/COUNTIF(DL3:DL33,"&gt;0")</f>
        <v>3.182375</v>
      </c>
      <c r="DO35" s="73" t="s">
        <v>20</v>
      </c>
      <c r="DP35" s="74"/>
      <c r="DQ35" s="75">
        <f>SUMIF(DQ3:DQ33,"&gt;0")/COUNTIF(DQ3:DQ33,"&gt;0")</f>
        <v>0.39679999999999999</v>
      </c>
      <c r="DR35" s="74"/>
      <c r="DS35" s="75">
        <f>SUMIF(DS3:DS33,"&gt;0")/COUNTIF(DS3:DS33,"&gt;0")</f>
        <v>0.18120000000000003</v>
      </c>
      <c r="DT35" s="74"/>
      <c r="DU35" s="76">
        <f>SUMIF(DU3:DU33,"&gt;0")/COUNTIF(DU3:DU33,"&gt;0")</f>
        <v>3.2663333333333333</v>
      </c>
      <c r="DV35" s="74"/>
      <c r="DW35" s="76">
        <f>SUMIF(DW3:DW33,"&gt;0")/COUNTIF(DW3:DW33,"&gt;0")</f>
        <v>0.84764285714285725</v>
      </c>
      <c r="DX35" s="74"/>
      <c r="DY35" s="2">
        <f>SUMIF(DY3:DY33,"&gt;0")/COUNTIF(DY3:DY33,"&gt;0")</f>
        <v>2.0542750000000001</v>
      </c>
      <c r="EB35" s="73" t="s">
        <v>20</v>
      </c>
      <c r="EC35" s="74"/>
      <c r="ED35" s="75">
        <f>SUMIF(ED3:ED33,"&gt;0")/COUNTIF(ED3:ED33,"&gt;0")</f>
        <v>0.36447999999999997</v>
      </c>
      <c r="EE35" s="74"/>
      <c r="EF35" s="75">
        <f>SUMIF(EF3:EF33,"&gt;0")/COUNTIF(EF3:EF33,"&gt;0")</f>
        <v>0.47160000000000002</v>
      </c>
      <c r="EG35" s="74"/>
      <c r="EH35" s="76">
        <f>SUMIF(EH3:EH33,"&gt;0")/COUNTIF(EH3:EH33,"&gt;0")</f>
        <v>2.3058333333333336</v>
      </c>
      <c r="EI35" s="74"/>
      <c r="EJ35" s="76">
        <f>SUMIF(EJ3:EJ33,"&gt;0")/COUNTIF(EJ3:EJ33,"&gt;0")</f>
        <v>0.61025000000000018</v>
      </c>
      <c r="EK35" s="74"/>
      <c r="EL35" s="2">
        <f>SUMIF(EL3:EL33,"&gt;0")/COUNTIF(EL3:EL33,"&gt;0")</f>
        <v>1.4802727272727274</v>
      </c>
      <c r="EO35" s="73" t="s">
        <v>20</v>
      </c>
      <c r="EP35" s="74"/>
      <c r="EQ35" s="75" t="e">
        <f>SUMIF(EQ3:EQ33,"&gt;0")/COUNTIF(EQ3:EQ33,"&gt;0")</f>
        <v>#DIV/0!</v>
      </c>
      <c r="ER35" s="74"/>
      <c r="ES35" s="75" t="e">
        <f>SUMIF(ES3:ES33,"&gt;0")/COUNTIF(ES3:ES33,"&gt;0")</f>
        <v>#DIV/0!</v>
      </c>
      <c r="ET35" s="74"/>
      <c r="EU35" s="76" t="e">
        <f>SUMIF(EU3:EU33,"&gt;0")/COUNTIF(EU3:EU33,"&gt;0")</f>
        <v>#DIV/0!</v>
      </c>
      <c r="EV35" s="74"/>
      <c r="EW35" s="76" t="e">
        <f>SUMIF(EW3:EW33,"&gt;0")/COUNTIF(EW3:EW33,"&gt;0")</f>
        <v>#DIV/0!</v>
      </c>
      <c r="EX35" s="74"/>
      <c r="EY35" s="2" t="e">
        <f>SUMIF(EY3:EY33,"&gt;0")/COUNTIF(EY3:EY33,"&gt;0")</f>
        <v>#DIV/0!</v>
      </c>
    </row>
    <row r="36" spans="1:156" x14ac:dyDescent="0.3">
      <c r="A36" s="114"/>
      <c r="B36" s="73" t="s">
        <v>22</v>
      </c>
      <c r="C36" s="74"/>
      <c r="D36" s="75">
        <f>SUMIF(D3:D33,"&lt;0")/COUNTIF(D3:D33,"&lt;0")</f>
        <v>-0.69550000000000001</v>
      </c>
      <c r="E36" s="74"/>
      <c r="F36" s="75">
        <f>SUMIF(F3:F33,"&lt;0")/COUNTIF(F3:F33,"&lt;0")</f>
        <v>-0.3644</v>
      </c>
      <c r="G36" s="74"/>
      <c r="H36" s="76">
        <f>SUMIF(H3:H33,"&lt;0")/COUNTIF(H3:H33,"&lt;0")</f>
        <v>-0.34135000000000015</v>
      </c>
      <c r="I36" s="74"/>
      <c r="J36" s="76">
        <f>SUMIF(J3:J33,"&lt;0")/COUNTIF(J3:J33,"&lt;0")</f>
        <v>-0.63712500000000005</v>
      </c>
      <c r="K36" s="74"/>
      <c r="L36" s="76">
        <f>SUMIF(L3:L33,"&lt;0")/COUNTIF(L3:L33,"&lt;0")</f>
        <v>-1.1968125000000001</v>
      </c>
      <c r="M36" s="77"/>
      <c r="N36" s="49"/>
      <c r="O36" s="73" t="s">
        <v>22</v>
      </c>
      <c r="P36" s="74"/>
      <c r="Q36" s="75">
        <f>SUMIF(Q3:Q33,"&lt;0")/COUNTIF(Q3:Q33,"&lt;0")</f>
        <v>-0.85880000000000001</v>
      </c>
      <c r="R36" s="74"/>
      <c r="S36" s="75">
        <f>SUMIF(S3:S33,"&lt;0")/COUNTIF(S3:S33,"&lt;0")</f>
        <v>-0.66360000000000008</v>
      </c>
      <c r="T36" s="74"/>
      <c r="U36" s="76">
        <f>SUMIF(U3:U33,"&lt;0")/COUNTIF(U3:U33,"&lt;0")</f>
        <v>-0.33200000000000007</v>
      </c>
      <c r="V36" s="74"/>
      <c r="W36" s="76">
        <f>SUMIF(W3:W33,"&lt;0")/COUNTIF(W3:W33,"&lt;0")</f>
        <v>-0.92400000000000004</v>
      </c>
      <c r="X36" s="74"/>
      <c r="Y36" s="76">
        <f>SUMIF(Y3:Y33,"&lt;0")/COUNTIF(Y3:Y33,"&lt;0")</f>
        <v>-1.110118181818182</v>
      </c>
      <c r="Z36" s="77"/>
      <c r="AA36" s="49"/>
      <c r="AB36" s="73" t="s">
        <v>22</v>
      </c>
      <c r="AC36" s="74"/>
      <c r="AD36" s="75">
        <f>SUMIF(AD3:AD33,"&lt;0")/COUNTIF(AD3:AD33,"&lt;0")</f>
        <v>-2.0327199999999999</v>
      </c>
      <c r="AE36" s="74"/>
      <c r="AF36" s="75">
        <f>SUMIF(AF3:AF33,"&lt;0")/COUNTIF(AF3:AF33,"&lt;0")</f>
        <v>-1.6008000000000002</v>
      </c>
      <c r="AG36" s="74"/>
      <c r="AH36" s="76">
        <f>SUMIF(AH3:AH33,"&lt;0")/COUNTIF(AH3:AH33,"&lt;0")</f>
        <v>-1.2202500000000001</v>
      </c>
      <c r="AI36" s="74"/>
      <c r="AJ36" s="76">
        <f>SUMIF(AJ3:AJ33,"&lt;0")/COUNTIF(AJ3:AJ33,"&lt;0")</f>
        <v>-2.0205000000000002</v>
      </c>
      <c r="AK36" s="74"/>
      <c r="AL36" s="76">
        <f>SUMIF(AL3:AL33,"&lt;0")/COUNTIF(AL3:AL33,"&lt;0")</f>
        <v>-3.6050222222222224</v>
      </c>
      <c r="AM36" s="77"/>
      <c r="AN36" s="49"/>
      <c r="AO36" s="73" t="s">
        <v>22</v>
      </c>
      <c r="AP36" s="74"/>
      <c r="AQ36" s="75">
        <f>SUMIF(AQ3:AQ33,"&lt;0")/COUNTIF(AQ3:AQ33,"&lt;0")</f>
        <v>-1.8650500000000001</v>
      </c>
      <c r="AR36" s="74"/>
      <c r="AS36" s="75">
        <f>SUMIF(AS3:AS33,"&lt;0")/COUNTIF(AS3:AS33,"&lt;0")</f>
        <v>-1.1352800000000001</v>
      </c>
      <c r="AT36" s="74"/>
      <c r="AU36" s="76">
        <f>SUMIF(AU3:AU33,"&lt;0")/COUNTIF(AU3:AU33,"&lt;0")</f>
        <v>-1.2245000000000001</v>
      </c>
      <c r="AV36" s="74"/>
      <c r="AW36" s="76">
        <f>SUMIF(AW3:AW33,"&lt;0")/COUNTIF(AW3:AW33,"&lt;0")</f>
        <v>-1.1195000000000002</v>
      </c>
      <c r="AX36" s="74"/>
      <c r="AY36" s="76">
        <f>SUMIF(AY3:AY33,"&lt;0")/COUNTIF(AY3:AY33,"&lt;0")</f>
        <v>-2.0198214285714289</v>
      </c>
      <c r="AZ36" s="77"/>
      <c r="BA36" s="96"/>
      <c r="BB36" s="73" t="s">
        <v>22</v>
      </c>
      <c r="BC36" s="74"/>
      <c r="BD36" s="75">
        <f>SUMIF(BD3:BD33,"&lt;0")/COUNTIF(BD3:BD33,"&lt;0")</f>
        <v>-1.1761999999999999</v>
      </c>
      <c r="BE36" s="74"/>
      <c r="BF36" s="75">
        <f>SUMIF(BF3:BF33,"&lt;0")/COUNTIF(BF3:BF33,"&lt;0")</f>
        <v>-1.3658399999999999</v>
      </c>
      <c r="BG36" s="74"/>
      <c r="BH36" s="76">
        <f>SUMIF(BH3:BH33,"&lt;0")/COUNTIF(BH3:BH33,"&lt;0")</f>
        <v>-0.84454999999999991</v>
      </c>
      <c r="BI36" s="74"/>
      <c r="BJ36" s="76">
        <f>SUMIF(BJ3:BJ33,"&lt;0")/COUNTIF(BJ3:BJ33,"&lt;0")</f>
        <v>-1.0090000000000001</v>
      </c>
      <c r="BK36" s="74"/>
      <c r="BL36" s="76">
        <f>SUMIF(BL3:BL33,"&lt;0")/COUNTIF(BL3:BL33,"&lt;0")</f>
        <v>-1.5259199999999999</v>
      </c>
      <c r="BM36" s="77"/>
      <c r="BN36" s="49"/>
      <c r="BO36" s="73" t="s">
        <v>22</v>
      </c>
      <c r="BP36" s="74"/>
      <c r="BQ36" s="75">
        <f>SUMIF(BQ3:BQ33,"&lt;0")/COUNTIF(BQ3:BQ33,"&lt;0")</f>
        <v>-1.7001399999999998</v>
      </c>
      <c r="BR36" s="74"/>
      <c r="BS36" s="75">
        <f>SUMIF(BS3:BS33,"&lt;0")/COUNTIF(BS3:BS33,"&lt;0")</f>
        <v>-1.3852</v>
      </c>
      <c r="BT36" s="74"/>
      <c r="BU36" s="76">
        <f>SUMIF(BU3:BU33,"&lt;0")/COUNTIF(BU3:BU33,"&lt;0")</f>
        <v>-0.50114999999999998</v>
      </c>
      <c r="BV36" s="74"/>
      <c r="BW36" s="76">
        <f>SUMIF(BW3:BW33,"&lt;0")/COUNTIF(BW3:BW33,"&lt;0")</f>
        <v>-1.040875</v>
      </c>
      <c r="BX36" s="74"/>
      <c r="BY36" s="2">
        <f>SUMIF(BY3:BY33,"&lt;0")/COUNTIF(BY3:BY33,"&lt;0")</f>
        <v>-1.6438500000000003</v>
      </c>
      <c r="BZ36" s="48"/>
      <c r="CA36" s="48"/>
      <c r="CB36" s="73" t="s">
        <v>22</v>
      </c>
      <c r="CC36" s="74"/>
      <c r="CD36" s="75">
        <f>SUMIF(CD3:CD33,"&lt;0")/COUNTIF(CD3:CD33,"&lt;0")</f>
        <v>-1.4027499999999999</v>
      </c>
      <c r="CE36" s="74"/>
      <c r="CF36" s="75">
        <f>SUMIF(CF3:CF33,"&lt;0")/COUNTIF(CF3:CF33,"&lt;0")</f>
        <v>-0.78350000000000009</v>
      </c>
      <c r="CG36" s="74"/>
      <c r="CH36" s="76">
        <f>SUMIF(CH3:CH33,"&lt;0")/COUNTIF(CH3:CH33,"&lt;0")</f>
        <v>-0.3575000000000001</v>
      </c>
      <c r="CI36" s="74"/>
      <c r="CJ36" s="76">
        <f>SUMIF(CJ3:CJ33,"&lt;0")/COUNTIF(CJ3:CJ33,"&lt;0")</f>
        <v>-0.56821428571428578</v>
      </c>
      <c r="CK36" s="74"/>
      <c r="CL36" s="2">
        <f>SUMIF(CL3:CL33,"&lt;0")/COUNTIF(CL3:CL33,"&lt;0")</f>
        <v>-1.270588888888889</v>
      </c>
      <c r="CM36" s="48"/>
      <c r="CN36" s="48"/>
      <c r="CO36" s="73" t="s">
        <v>22</v>
      </c>
      <c r="CP36" s="74"/>
      <c r="CQ36" s="75">
        <f>SUMIF(CQ3:CQ33,"&lt;0")/COUNTIF(CQ3:CQ33,"&lt;0")</f>
        <v>-1.4779599999999999</v>
      </c>
      <c r="CR36" s="74"/>
      <c r="CS36" s="75">
        <f>SUMIF(CS3:CS33,"&lt;0")/COUNTIF(CS3:CS33,"&lt;0")</f>
        <v>-0.60640000000000005</v>
      </c>
      <c r="CT36" s="74"/>
      <c r="CU36" s="76">
        <f>SUMIF(CU3:CU33,"&lt;0")/COUNTIF(CU3:CU33,"&lt;0")</f>
        <v>-0.32504545454545464</v>
      </c>
      <c r="CV36" s="74"/>
      <c r="CW36" s="76">
        <f>SUMIF(CW3:CW33,"&lt;0")/COUNTIF(CW3:CW33,"&lt;0")</f>
        <v>-0.65200000000000002</v>
      </c>
      <c r="CX36" s="74"/>
      <c r="CY36" s="2">
        <f>SUMIF(CY3:CY33,"&lt;0")/COUNTIF(CY3:CY33,"&lt;0")</f>
        <v>-1.4605857142857144</v>
      </c>
      <c r="CZ36" s="48"/>
      <c r="DA36" s="18"/>
      <c r="DB36" s="73" t="s">
        <v>22</v>
      </c>
      <c r="DC36" s="74"/>
      <c r="DD36" s="75">
        <f>SUMIF(DD3:DD33,"&lt;0")/COUNTIF(DD3:DD33,"&lt;0")</f>
        <v>-1.1216000000000002</v>
      </c>
      <c r="DE36" s="74"/>
      <c r="DF36" s="75">
        <f>SUMIF(DF3:DF33,"&lt;0")/COUNTIF(DF3:DF33,"&lt;0")</f>
        <v>-0.90471999999999997</v>
      </c>
      <c r="DG36" s="74"/>
      <c r="DH36" s="76">
        <f>SUMIF(DH3:DH33,"&lt;0")/COUNTIF(DH3:DH33,"&lt;0")</f>
        <v>-2.0793499999999994</v>
      </c>
      <c r="DI36" s="74"/>
      <c r="DJ36" s="76">
        <f>SUMIF(DJ3:DJ33,"&lt;0")/COUNTIF(DJ3:DJ33,"&lt;0")</f>
        <v>-0.50750000000000006</v>
      </c>
      <c r="DK36" s="74"/>
      <c r="DL36" s="2">
        <f>SUMIF(DL3:DL33,"&lt;0")/COUNTIF(DL3:DL33,"&lt;0")</f>
        <v>-1.7313357142857144</v>
      </c>
      <c r="DM36" s="48"/>
      <c r="DN36" s="48"/>
      <c r="DO36" s="73" t="s">
        <v>22</v>
      </c>
      <c r="DP36" s="74"/>
      <c r="DQ36" s="75">
        <f>SUMIF(DQ3:DQ33,"&lt;0")/COUNTIF(DQ3:DQ33,"&lt;0")</f>
        <v>-0.60817777777777782</v>
      </c>
      <c r="DR36" s="74"/>
      <c r="DS36" s="75">
        <f>SUMIF(DS3:DS33,"&lt;0")/COUNTIF(DS3:DS33,"&lt;0")</f>
        <v>-1.0918666666666668</v>
      </c>
      <c r="DT36" s="74"/>
      <c r="DU36" s="76">
        <f>SUMIF(DU3:DU33,"&lt;0")/COUNTIF(DU3:DU33,"&lt;0")</f>
        <v>-0.84965000000000013</v>
      </c>
      <c r="DV36" s="74"/>
      <c r="DW36" s="76">
        <f>SUMIF(DW3:DW33,"&lt;0")/COUNTIF(DW3:DW33,"&lt;0")</f>
        <v>-0.55212500000000009</v>
      </c>
      <c r="DX36" s="74"/>
      <c r="DY36" s="2">
        <f>SUMIF(DY3:DY33,"&lt;0")/COUNTIF(DY3:DY33,"&lt;0")</f>
        <v>-1.5387666666666668</v>
      </c>
      <c r="DZ36" s="48"/>
      <c r="EA36" s="48"/>
      <c r="EB36" s="73" t="s">
        <v>22</v>
      </c>
      <c r="EC36" s="74"/>
      <c r="ED36" s="75">
        <f>SUMIF(ED3:ED33,"&lt;0")/COUNTIF(ED3:ED33,"&lt;0")</f>
        <v>-0.92448000000000019</v>
      </c>
      <c r="EE36" s="74"/>
      <c r="EF36" s="75">
        <f>SUMIF(EF3:EF33,"&lt;0")/COUNTIF(EF3:EF33,"&lt;0")</f>
        <v>-0.79120000000000013</v>
      </c>
      <c r="EG36" s="74"/>
      <c r="EH36" s="76">
        <f>SUMIF(EH3:EH33,"&lt;0")/COUNTIF(EH3:EH33,"&lt;0")</f>
        <v>-1.1490624999999999</v>
      </c>
      <c r="EI36" s="74"/>
      <c r="EJ36" s="76">
        <f>SUMIF(EJ3:EJ33,"&lt;0")/COUNTIF(EJ3:EJ33,"&lt;0")</f>
        <v>-1.0387500000000001</v>
      </c>
      <c r="EK36" s="74"/>
      <c r="EL36" s="2">
        <f>SUMIF(EL3:EL33,"&lt;0")/COUNTIF(EL3:EL33,"&lt;0")</f>
        <v>-1.917488888888889</v>
      </c>
      <c r="EM36" s="48"/>
      <c r="EN36" s="48"/>
      <c r="EO36" s="73" t="s">
        <v>22</v>
      </c>
      <c r="EP36" s="74"/>
      <c r="EQ36" s="75" t="e">
        <f>SUMIF(EQ3:EQ33,"&lt;0")/COUNTIF(EQ3:EQ33,"&lt;0")</f>
        <v>#DIV/0!</v>
      </c>
      <c r="ER36" s="74"/>
      <c r="ES36" s="75" t="e">
        <f>SUMIF(ES3:ES33,"&lt;0")/COUNTIF(ES3:ES33,"&lt;0")</f>
        <v>#DIV/0!</v>
      </c>
      <c r="ET36" s="74"/>
      <c r="EU36" s="76" t="e">
        <f>SUMIF(EU3:EU33,"&lt;0")/COUNTIF(EU3:EU33,"&lt;0")</f>
        <v>#DIV/0!</v>
      </c>
      <c r="EV36" s="74"/>
      <c r="EW36" s="76" t="e">
        <f>SUMIF(EW3:EW33,"&lt;0")/COUNTIF(EW3:EW33,"&lt;0")</f>
        <v>#DIV/0!</v>
      </c>
      <c r="EX36" s="74"/>
      <c r="EY36" s="2" t="e">
        <f>SUMIF(EY3:EY33,"&lt;0")/COUNTIF(EY3:EY33,"&lt;0")</f>
        <v>#DIV/0!</v>
      </c>
      <c r="EZ36" s="48"/>
    </row>
    <row r="37" spans="1:156" x14ac:dyDescent="0.3">
      <c r="A37" s="114"/>
      <c r="B37" s="73" t="s">
        <v>24</v>
      </c>
      <c r="C37" s="74"/>
      <c r="D37" s="78">
        <f>COUNT(D3:D33)</f>
        <v>13</v>
      </c>
      <c r="E37" s="74"/>
      <c r="F37" s="78">
        <f>COUNT(F3:F33)</f>
        <v>16</v>
      </c>
      <c r="G37" s="74"/>
      <c r="H37" s="79">
        <f>COUNT(H3:H33)</f>
        <v>12</v>
      </c>
      <c r="I37" s="74"/>
      <c r="J37" s="79">
        <f>COUNT(J3:J33)</f>
        <v>17</v>
      </c>
      <c r="K37" s="74"/>
      <c r="L37" s="79">
        <f>SUM(B37,D37,F37,H37)</f>
        <v>41</v>
      </c>
      <c r="M37" s="49"/>
      <c r="N37" s="49"/>
      <c r="O37" s="73" t="s">
        <v>24</v>
      </c>
      <c r="P37" s="74"/>
      <c r="Q37" s="78">
        <f>COUNT(Q3:Q33)</f>
        <v>8</v>
      </c>
      <c r="R37" s="74"/>
      <c r="S37" s="75">
        <f>COUNT(S3:S33)</f>
        <v>13</v>
      </c>
      <c r="T37" s="74"/>
      <c r="U37" s="76">
        <f>COUNT(U3:U33)</f>
        <v>13</v>
      </c>
      <c r="V37" s="74"/>
      <c r="W37" s="76">
        <f>COUNT(W3:W33)</f>
        <v>18</v>
      </c>
      <c r="X37" s="74"/>
      <c r="Y37" s="76">
        <f>SUM(O37,Q37,S37,U37)</f>
        <v>34</v>
      </c>
      <c r="Z37" s="49"/>
      <c r="AA37" s="49"/>
      <c r="AB37" s="73" t="s">
        <v>24</v>
      </c>
      <c r="AC37" s="74"/>
      <c r="AD37" s="78">
        <f>COUNT(AD3:AD33)</f>
        <v>16</v>
      </c>
      <c r="AE37" s="74"/>
      <c r="AF37" s="78">
        <f>COUNT(AF3:AF33)</f>
        <v>11</v>
      </c>
      <c r="AG37" s="74"/>
      <c r="AH37" s="79">
        <f>COUNT(AH3:AH33)</f>
        <v>19</v>
      </c>
      <c r="AI37" s="79"/>
      <c r="AJ37" s="79">
        <f>COUNT(AJ3:AJ33)</f>
        <v>16</v>
      </c>
      <c r="AK37" s="79"/>
      <c r="AL37" s="79">
        <f>SUM(AB37,AD37,AF37,AH37)</f>
        <v>46</v>
      </c>
      <c r="AM37" s="49"/>
      <c r="AN37" s="49"/>
      <c r="AO37" s="73" t="s">
        <v>24</v>
      </c>
      <c r="AP37" s="74"/>
      <c r="AQ37" s="78">
        <f>COUNT(AQ3:AQ33)</f>
        <v>13</v>
      </c>
      <c r="AR37" s="74"/>
      <c r="AS37" s="78">
        <f>COUNT(AS3:AS33)</f>
        <v>9</v>
      </c>
      <c r="AT37" s="74"/>
      <c r="AU37" s="79">
        <f>COUNT(AU3:AU33)</f>
        <v>14</v>
      </c>
      <c r="AV37" s="74"/>
      <c r="AW37" s="79">
        <f>COUNT(AW3:AW33)</f>
        <v>13</v>
      </c>
      <c r="AX37" s="74"/>
      <c r="AY37" s="79">
        <f>SUM(AO37,AQ37,AS37,AU37)</f>
        <v>36</v>
      </c>
      <c r="AZ37" s="49"/>
      <c r="BA37" s="96"/>
      <c r="BB37" s="73" t="s">
        <v>24</v>
      </c>
      <c r="BC37" s="74"/>
      <c r="BD37" s="78">
        <f>COUNT(BD3:BD33)</f>
        <v>15</v>
      </c>
      <c r="BE37" s="74"/>
      <c r="BF37" s="78">
        <f>COUNT(BF3:BF33)</f>
        <v>18</v>
      </c>
      <c r="BG37" s="74"/>
      <c r="BH37" s="79">
        <f>COUNT(BH3:BH33)</f>
        <v>16</v>
      </c>
      <c r="BI37" s="74"/>
      <c r="BJ37" s="79">
        <f>COUNT(BJ3:BJ33)</f>
        <v>13</v>
      </c>
      <c r="BK37" s="74"/>
      <c r="BL37" s="79">
        <f>SUM(BB37,BD37,BF37,BH37)</f>
        <v>49</v>
      </c>
      <c r="BM37" s="49"/>
      <c r="BN37" s="49"/>
      <c r="BO37" s="73" t="s">
        <v>24</v>
      </c>
      <c r="BP37" s="74"/>
      <c r="BQ37" s="78">
        <f>COUNT(BQ3:BQ33)</f>
        <v>16</v>
      </c>
      <c r="BR37" s="74"/>
      <c r="BS37" s="75">
        <f>COUNT(BS3:BS33)</f>
        <v>15</v>
      </c>
      <c r="BT37" s="74"/>
      <c r="BU37" s="76">
        <f>COUNT(BU3:BU33)</f>
        <v>20</v>
      </c>
      <c r="BV37" s="74"/>
      <c r="BW37" s="76">
        <f>COUNT(BW3:BW33)</f>
        <v>19</v>
      </c>
      <c r="BX37" s="74"/>
      <c r="BY37" s="2">
        <f>SUM(BQ37,BS37,BU37,BW37)</f>
        <v>70</v>
      </c>
      <c r="CB37" s="73" t="s">
        <v>24</v>
      </c>
      <c r="CC37" s="74"/>
      <c r="CD37" s="78">
        <f>COUNT(CD3:CD33)</f>
        <v>11</v>
      </c>
      <c r="CE37" s="74"/>
      <c r="CF37" s="78">
        <f>COUNT(CF3:CF33)</f>
        <v>17</v>
      </c>
      <c r="CG37" s="74"/>
      <c r="CH37" s="79">
        <f>COUNT(CH3:CH33)</f>
        <v>21</v>
      </c>
      <c r="CI37" s="74"/>
      <c r="CJ37" s="79">
        <f>COUNT(CJ3:CJ33)</f>
        <v>17</v>
      </c>
      <c r="CK37" s="74"/>
      <c r="CL37" s="80">
        <f>SUM(CD37,CF37,CH37,CJ37)</f>
        <v>66</v>
      </c>
      <c r="CO37" s="73" t="s">
        <v>24</v>
      </c>
      <c r="CP37" s="74"/>
      <c r="CQ37" s="78">
        <f>COUNT(CQ3:CQ33)</f>
        <v>14</v>
      </c>
      <c r="CR37" s="74"/>
      <c r="CS37" s="78">
        <f>COUNT(CS3:CS33)</f>
        <v>15</v>
      </c>
      <c r="CT37" s="74"/>
      <c r="CU37" s="79">
        <f>COUNT(CU3:CU33)</f>
        <v>17</v>
      </c>
      <c r="CV37" s="74"/>
      <c r="CW37" s="79">
        <f>COUNT(CW3:CW33)</f>
        <v>17</v>
      </c>
      <c r="CX37" s="74"/>
      <c r="CY37" s="80">
        <f>SUM(CO37,CQ37,CS37,CU37,CW37)</f>
        <v>63</v>
      </c>
      <c r="DA37" s="10"/>
      <c r="DB37" s="73" t="s">
        <v>24</v>
      </c>
      <c r="DC37" s="74"/>
      <c r="DD37" s="78">
        <f>COUNT(DD3:DD33)</f>
        <v>16</v>
      </c>
      <c r="DE37" s="74"/>
      <c r="DF37" s="78">
        <f>COUNT(DF3:DF33)</f>
        <v>14</v>
      </c>
      <c r="DG37" s="74"/>
      <c r="DH37" s="79">
        <f>COUNT(DH3:DH33)</f>
        <v>21</v>
      </c>
      <c r="DI37" s="74"/>
      <c r="DJ37" s="79">
        <f>COUNT(DJ3:DJ33)</f>
        <v>15</v>
      </c>
      <c r="DK37" s="74"/>
      <c r="DL37" s="80">
        <f>SUM(DB37,DD37,DF37,DH37)</f>
        <v>51</v>
      </c>
      <c r="DO37" s="73" t="s">
        <v>24</v>
      </c>
      <c r="DP37" s="74"/>
      <c r="DQ37" s="78">
        <f>COUNT(DQ3:DQ33)</f>
        <v>17</v>
      </c>
      <c r="DR37" s="74"/>
      <c r="DS37" s="78">
        <f>COUNT(DS3:DS33)</f>
        <v>7</v>
      </c>
      <c r="DT37" s="74"/>
      <c r="DU37" s="79">
        <f>COUNT(DU3:DU33)</f>
        <v>13</v>
      </c>
      <c r="DV37" s="74"/>
      <c r="DW37" s="79">
        <f>COUNT(DW3:DW33)</f>
        <v>15</v>
      </c>
      <c r="DX37" s="74"/>
      <c r="DY37" s="80">
        <f>SUM(DO37,DQ37,DS37,DU37)</f>
        <v>37</v>
      </c>
      <c r="EB37" s="73" t="s">
        <v>24</v>
      </c>
      <c r="EC37" s="74"/>
      <c r="ED37" s="78">
        <f>COUNT(ED3:ED33)</f>
        <v>15</v>
      </c>
      <c r="EE37" s="74"/>
      <c r="EF37" s="75">
        <f>COUNT(EF3:EF33)</f>
        <v>14</v>
      </c>
      <c r="EG37" s="74"/>
      <c r="EH37" s="76">
        <f>COUNT(EH3:EH33)</f>
        <v>11</v>
      </c>
      <c r="EI37" s="74"/>
      <c r="EJ37" s="76">
        <f>COUNT(EJ3:EJ33)</f>
        <v>12</v>
      </c>
      <c r="EK37" s="74"/>
      <c r="EL37" s="2">
        <f>SUM(EB37,ED37,EF37,EH37)</f>
        <v>40</v>
      </c>
      <c r="EO37" s="73" t="s">
        <v>24</v>
      </c>
      <c r="EP37" s="74"/>
      <c r="EQ37" s="78">
        <f>COUNT(EQ3:EQ33)</f>
        <v>0</v>
      </c>
      <c r="ER37" s="74"/>
      <c r="ES37" s="75">
        <f>COUNT(ES3:ES33)</f>
        <v>0</v>
      </c>
      <c r="ET37" s="74"/>
      <c r="EU37" s="76">
        <f>COUNT(EU3:EU33)</f>
        <v>0</v>
      </c>
      <c r="EV37" s="74"/>
      <c r="EW37" s="76">
        <f>COUNT(EW3:EW33)</f>
        <v>0</v>
      </c>
      <c r="EX37" s="74"/>
      <c r="EY37" s="2">
        <f>SUM(EO37,EQ37,ES37,EU37)</f>
        <v>0</v>
      </c>
    </row>
    <row r="38" spans="1:156" x14ac:dyDescent="0.3">
      <c r="A38" s="114"/>
      <c r="B38" s="73" t="s">
        <v>26</v>
      </c>
      <c r="C38" s="74"/>
      <c r="D38" s="81">
        <f>COUNTIF(D3:D33,"&gt;0")/D37</f>
        <v>0.69230769230769229</v>
      </c>
      <c r="E38" s="74"/>
      <c r="F38" s="81">
        <f>COUNTIF(F3:F33,"&gt;0")/F37</f>
        <v>0.625</v>
      </c>
      <c r="G38" s="74"/>
      <c r="H38" s="82">
        <f>COUNTIF(H3:H33,"&gt;0")/H37</f>
        <v>0.16666666666666666</v>
      </c>
      <c r="I38" s="74"/>
      <c r="J38" s="82">
        <f>COUNTIF(J3:J33,"&gt;0")/J37</f>
        <v>0.76470588235294112</v>
      </c>
      <c r="K38" s="74"/>
      <c r="L38" s="82">
        <f>AVERAGE(F38:J38)</f>
        <v>0.51879084967320255</v>
      </c>
      <c r="M38" s="77"/>
      <c r="N38" s="49"/>
      <c r="O38" s="73" t="s">
        <v>26</v>
      </c>
      <c r="P38" s="74"/>
      <c r="Q38" s="81">
        <f>COUNTIF(Q3:Q33,"&gt;0")/Q37</f>
        <v>0.625</v>
      </c>
      <c r="R38" s="74"/>
      <c r="S38" s="75">
        <f>COUNTIF(S3:S33,"&gt;0")/S37</f>
        <v>0.76923076923076927</v>
      </c>
      <c r="T38" s="74"/>
      <c r="U38" s="76">
        <f>COUNTIF(U3:U33,"&gt;0")/U37</f>
        <v>0.23076923076923078</v>
      </c>
      <c r="V38" s="74"/>
      <c r="W38" s="76">
        <f>COUNTIF(W3:W33,"&gt;0")/W37</f>
        <v>0.5</v>
      </c>
      <c r="X38" s="74"/>
      <c r="Y38" s="82">
        <f>AVERAGE(Q38:W38)</f>
        <v>0.53125</v>
      </c>
      <c r="Z38" s="77"/>
      <c r="AA38" s="49"/>
      <c r="AB38" s="73" t="s">
        <v>26</v>
      </c>
      <c r="AC38" s="74"/>
      <c r="AD38" s="81">
        <f>COUNTIF(AD3:AD33,"&gt;0")/AD37</f>
        <v>0.6875</v>
      </c>
      <c r="AE38" s="74"/>
      <c r="AF38" s="81">
        <f>COUNTIF(AF3:AF33,"&gt;0")/AF37</f>
        <v>0.63636363636363635</v>
      </c>
      <c r="AG38" s="74"/>
      <c r="AH38" s="82">
        <f>COUNTIF(AH3:AH33,"&gt;0")/AH37</f>
        <v>0.47368421052631576</v>
      </c>
      <c r="AI38" s="74"/>
      <c r="AJ38" s="82">
        <f>COUNTIF(AJ3:AJ33,"&gt;0")/AJ37</f>
        <v>0.5625</v>
      </c>
      <c r="AK38" s="74"/>
      <c r="AL38" s="82">
        <f>AVERAGE(AD38:AJ38)</f>
        <v>0.59001196172248793</v>
      </c>
      <c r="AM38" s="77"/>
      <c r="AN38" s="49"/>
      <c r="AO38" s="73" t="s">
        <v>26</v>
      </c>
      <c r="AP38" s="74"/>
      <c r="AQ38" s="81">
        <f>COUNTIF(AQ3:AQ33,"&gt;0")/AQ37</f>
        <v>0.53846153846153844</v>
      </c>
      <c r="AR38" s="74"/>
      <c r="AS38" s="81">
        <f>COUNTIF(AS3:AS33,"&gt;0")/AS37</f>
        <v>0.44444444444444442</v>
      </c>
      <c r="AT38" s="74"/>
      <c r="AU38" s="82">
        <f>COUNTIF(AU3:AU33,"&gt;0")/AU37</f>
        <v>0.35714285714285715</v>
      </c>
      <c r="AV38" s="74"/>
      <c r="AW38" s="82">
        <f>COUNTIF(AW3:AW33,"&gt;0")/AW37</f>
        <v>0.61538461538461542</v>
      </c>
      <c r="AX38" s="74"/>
      <c r="AY38" s="82">
        <f>AVERAGE(AQ38:AW38)</f>
        <v>0.48885836385836384</v>
      </c>
      <c r="AZ38" s="77"/>
      <c r="BA38" s="96"/>
      <c r="BB38" s="73" t="s">
        <v>26</v>
      </c>
      <c r="BC38" s="74"/>
      <c r="BD38" s="81">
        <f>COUNTIF(BD3:BD33,"&gt;0")/BD37</f>
        <v>0.8</v>
      </c>
      <c r="BE38" s="74"/>
      <c r="BF38" s="81">
        <f>COUNTIF(BF3:BF33,"&gt;0")/BF37</f>
        <v>0.72222222222222221</v>
      </c>
      <c r="BG38" s="74"/>
      <c r="BH38" s="82">
        <f>COUNTIF(BH3:BH33,"&gt;0")/BH37</f>
        <v>0.375</v>
      </c>
      <c r="BI38" s="74"/>
      <c r="BJ38" s="82">
        <f>COUNTIF(BJ3:BJ33,"&gt;0")/BJ37</f>
        <v>0.84615384615384615</v>
      </c>
      <c r="BK38" s="74"/>
      <c r="BL38" s="82">
        <f>AVERAGE(BD38:BJ38)</f>
        <v>0.6858440170940171</v>
      </c>
      <c r="BM38" s="77"/>
      <c r="BN38" s="49"/>
      <c r="BO38" s="73" t="s">
        <v>26</v>
      </c>
      <c r="BP38" s="74"/>
      <c r="BQ38" s="81">
        <f>COUNTIF(BQ3:BQ33,"&gt;0")/BQ37</f>
        <v>0.6875</v>
      </c>
      <c r="BR38" s="74"/>
      <c r="BS38" s="81">
        <f t="shared" ref="BS38:BU38" si="56">COUNTIF(BS3:BS33,"&gt;0")/BS37</f>
        <v>0.8</v>
      </c>
      <c r="BT38" s="74"/>
      <c r="BU38" s="82">
        <f t="shared" si="56"/>
        <v>0.5</v>
      </c>
      <c r="BV38" s="74"/>
      <c r="BW38" s="82">
        <f t="shared" ref="BW38" si="57">COUNTIF(BW3:BW33,"&gt;0")/BW37</f>
        <v>0.78947368421052633</v>
      </c>
      <c r="BX38" s="74"/>
      <c r="BY38" s="83">
        <f>AVERAGE(BQ38:BW38)</f>
        <v>0.69424342105263159</v>
      </c>
      <c r="CB38" s="73" t="s">
        <v>26</v>
      </c>
      <c r="CC38" s="74"/>
      <c r="CD38" s="81">
        <f>COUNTIF(CD3:CD33,"&gt;0")/CD37</f>
        <v>0.81818181818181823</v>
      </c>
      <c r="CE38" s="74"/>
      <c r="CF38" s="81">
        <f t="shared" ref="CF38:CH38" si="58">COUNTIF(CF3:CF33,"&gt;0")/CF37</f>
        <v>0.52941176470588236</v>
      </c>
      <c r="CG38" s="74"/>
      <c r="CH38" s="82">
        <f t="shared" si="58"/>
        <v>0.5714285714285714</v>
      </c>
      <c r="CI38" s="74"/>
      <c r="CJ38" s="82">
        <f t="shared" ref="CJ38" si="59">COUNTIF(CJ3:CJ33,"&gt;0")/CJ37</f>
        <v>0.58823529411764708</v>
      </c>
      <c r="CK38" s="74"/>
      <c r="CL38" s="83">
        <f>AVERAGE(CD38:CJ38)</f>
        <v>0.62681436210847974</v>
      </c>
      <c r="CO38" s="73" t="s">
        <v>26</v>
      </c>
      <c r="CP38" s="74"/>
      <c r="CQ38" s="81">
        <f>COUNTIF(CQ3:CQ33,"&gt;0")/CQ37</f>
        <v>0.6428571428571429</v>
      </c>
      <c r="CR38" s="74"/>
      <c r="CS38" s="81">
        <f t="shared" ref="CS38" si="60">COUNTIF(CS3:CS33,"&gt;0")/CS37</f>
        <v>0.73333333333333328</v>
      </c>
      <c r="CT38" s="74"/>
      <c r="CU38" s="82">
        <f t="shared" ref="CU38" si="61">COUNTIF(CU3:CU33,"&gt;0")/CU37</f>
        <v>0.35294117647058826</v>
      </c>
      <c r="CV38" s="74"/>
      <c r="CW38" s="82">
        <f t="shared" ref="CW38" si="62">COUNTIF(CW3:CW33,"&gt;0")/CW37</f>
        <v>0.82352941176470584</v>
      </c>
      <c r="CX38" s="74"/>
      <c r="CY38" s="83">
        <f>AVERAGE(CO38:CU38)</f>
        <v>0.5763772175536882</v>
      </c>
      <c r="DA38" s="10"/>
      <c r="DB38" s="73" t="s">
        <v>26</v>
      </c>
      <c r="DC38" s="74"/>
      <c r="DD38" s="81">
        <f>COUNTIF(DD3:DD33,"&gt;0")/DD37</f>
        <v>0.75</v>
      </c>
      <c r="DE38" s="74"/>
      <c r="DF38" s="81">
        <f t="shared" ref="DF38:DH38" si="63">COUNTIF(DF3:DF33,"&gt;0")/DF37</f>
        <v>0.6428571428571429</v>
      </c>
      <c r="DG38" s="74"/>
      <c r="DH38" s="82">
        <f t="shared" si="63"/>
        <v>0.52380952380952384</v>
      </c>
      <c r="DI38" s="74"/>
      <c r="DJ38" s="82">
        <f t="shared" ref="DJ38" si="64">COUNTIF(DJ3:DJ33,"&gt;0")/DJ37</f>
        <v>0.6</v>
      </c>
      <c r="DK38" s="74"/>
      <c r="DL38" s="83">
        <f>AVERAGE(DD38:DJ38)</f>
        <v>0.62916666666666665</v>
      </c>
      <c r="DO38" s="73" t="s">
        <v>26</v>
      </c>
      <c r="DP38" s="74"/>
      <c r="DQ38" s="81">
        <f>COUNTIF(DQ3:DQ33,"&gt;0")/DQ37</f>
        <v>0.47058823529411764</v>
      </c>
      <c r="DR38" s="74"/>
      <c r="DS38" s="81">
        <f t="shared" ref="DS38" si="65">COUNTIF(DS3:DS33,"&gt;0")/DS37</f>
        <v>0.5714285714285714</v>
      </c>
      <c r="DT38" s="74"/>
      <c r="DU38" s="82">
        <f t="shared" ref="DU38" si="66">COUNTIF(DU3:DU33,"&gt;0")/DU37</f>
        <v>0.23076923076923078</v>
      </c>
      <c r="DV38" s="74"/>
      <c r="DW38" s="82">
        <f t="shared" ref="DW38" si="67">COUNTIF(DW3:DW33,"&gt;0")/DW37</f>
        <v>0.46666666666666667</v>
      </c>
      <c r="DX38" s="74"/>
      <c r="DY38" s="83">
        <f>AVERAGE(DO38:DU38)</f>
        <v>0.42426201249730661</v>
      </c>
      <c r="EA38" s="5"/>
      <c r="EB38" s="73" t="s">
        <v>26</v>
      </c>
      <c r="EC38" s="74"/>
      <c r="ED38" s="81">
        <f>COUNTIF(ED3:ED33,"&gt;0")/ED37</f>
        <v>0.66666666666666663</v>
      </c>
      <c r="EE38" s="74"/>
      <c r="EF38" s="75">
        <f t="shared" ref="EF38" si="68">COUNTIF(EF3:EF33,"&gt;0")/EF37</f>
        <v>0.7142857142857143</v>
      </c>
      <c r="EG38" s="74"/>
      <c r="EH38" s="76">
        <f t="shared" ref="EH38" si="69">COUNTIF(EH3:EH33,"&gt;0")/EH37</f>
        <v>0.27272727272727271</v>
      </c>
      <c r="EI38" s="74"/>
      <c r="EJ38" s="76">
        <f t="shared" ref="EJ38" si="70">COUNTIF(EJ3:EJ33,"&gt;0")/EJ37</f>
        <v>0.66666666666666663</v>
      </c>
      <c r="EK38" s="74"/>
      <c r="EL38" s="83">
        <f>AVERAGE(EB38:EH38)</f>
        <v>0.55122655122655118</v>
      </c>
      <c r="EO38" s="73" t="s">
        <v>26</v>
      </c>
      <c r="EP38" s="74"/>
      <c r="EQ38" s="81" t="e">
        <f>COUNTIF(EQ3:EQ33,"&gt;0")/EQ37</f>
        <v>#DIV/0!</v>
      </c>
      <c r="ER38" s="74"/>
      <c r="ES38" s="75" t="e">
        <f t="shared" ref="ES38" si="71">COUNTIF(ES3:ES33,"&gt;0")/ES37</f>
        <v>#DIV/0!</v>
      </c>
      <c r="ET38" s="74"/>
      <c r="EU38" s="76" t="e">
        <f t="shared" ref="EU38" si="72">COUNTIF(EU3:EU33,"&gt;0")/EU37</f>
        <v>#DIV/0!</v>
      </c>
      <c r="EV38" s="74"/>
      <c r="EW38" s="76" t="e">
        <f t="shared" ref="EW38" si="73">COUNTIF(EW3:EW33,"&gt;0")/EW37</f>
        <v>#DIV/0!</v>
      </c>
      <c r="EX38" s="74"/>
      <c r="EY38" s="83" t="e">
        <f>AVERAGE(EO38:EU38)</f>
        <v>#DIV/0!</v>
      </c>
    </row>
    <row r="39" spans="1:156" x14ac:dyDescent="0.3">
      <c r="A39" s="114"/>
      <c r="B39" s="84" t="s">
        <v>28</v>
      </c>
      <c r="C39" s="74"/>
      <c r="D39" s="75">
        <f>(SUMIF(D3:D33,"&gt;0")/COUNTIF(D3:D33,"&gt;0"))/-(SUMIF(D3:D33,"&lt;0")/COUNTIF(D3:D33,"&lt;0"))</f>
        <v>0.39554277498202733</v>
      </c>
      <c r="E39" s="74"/>
      <c r="F39" s="75">
        <f>(SUMIF(F3:F33,"&gt;0")/COUNTIF(F3:F33,"&gt;0"))/-(SUMIF(F3:F33,"&lt;0")/COUNTIF(F3:F33,"&lt;0"))</f>
        <v>1.226564215148189</v>
      </c>
      <c r="G39" s="74"/>
      <c r="H39" s="76">
        <f>(SUMIF(H3:H33,"&gt;0")/COUNTIF(H3:H33,"&gt;0"))/-(SUMIF(H3:H33,"&lt;0")/COUNTIF(H3:H33,"&lt;0"))</f>
        <v>3.7212538450270962</v>
      </c>
      <c r="I39" s="74"/>
      <c r="J39" s="76">
        <f>(SUMIF(J3:J33,"&gt;0")/COUNTIF(J3:J33,"&gt;0"))/-(SUMIF(J3:J33,"&lt;0")/COUNTIF(J3:J33,"&lt;0"))</f>
        <v>1.2179713556994314</v>
      </c>
      <c r="K39" s="74"/>
      <c r="L39" s="76">
        <f>(SUMIF(L3:L33,"&gt;0")/COUNTIF(L3:L33,"&gt;0"))/-(SUMIF(L3:L33,"&lt;0")/COUNTIF(L3:L33,"&lt;0"))</f>
        <v>1.0872988518609699</v>
      </c>
      <c r="M39" s="49"/>
      <c r="N39" s="49"/>
      <c r="O39" s="84" t="s">
        <v>28</v>
      </c>
      <c r="P39" s="74"/>
      <c r="Q39" s="75">
        <f>(SUMIF(Q3:Q33,"&gt;0")/COUNTIF(Q3:Q33,"&gt;0"))/-(SUMIF(Q3:Q33,"&lt;0")/COUNTIF(Q3:Q33,"&lt;0"))</f>
        <v>0.97701443875174676</v>
      </c>
      <c r="R39" s="74"/>
      <c r="S39" s="75">
        <f>(SUMIF(S3:S33,"&gt;0")/COUNTIF(S3:S33,"&gt;0"))/-(SUMIF(S3:S33,"&lt;0")/COUNTIF(S3:S33,"&lt;0"))</f>
        <v>4.0988547317661259E-2</v>
      </c>
      <c r="T39" s="74"/>
      <c r="U39" s="76">
        <f>(SUMIF(U3:U33,"&gt;0")/COUNTIF(U3:U33,"&gt;0"))/-(SUMIF(U3:U33,"&lt;0")/COUNTIF(U3:U33,"&lt;0"))</f>
        <v>2.2429718875502003</v>
      </c>
      <c r="V39" s="74"/>
      <c r="W39" s="76">
        <f>(SUMIF(W3:W33,"&gt;0")/COUNTIF(W3:W33,"&gt;0"))/-(SUMIF(W3:W33,"&lt;0")/COUNTIF(W3:W33,"&lt;0"))</f>
        <v>0.90626503126503133</v>
      </c>
      <c r="X39" s="74"/>
      <c r="Y39" s="76">
        <f>(SUMIF(Y3:Y33,"&gt;0")/COUNTIF(Y3:Y33,"&gt;0"))/-(SUMIF(Y3:Y33,"&lt;0")/COUNTIF(Y3:Y33,"&lt;0"))</f>
        <v>1.025506429836845</v>
      </c>
      <c r="Z39" s="49"/>
      <c r="AA39" s="49"/>
      <c r="AB39" s="84" t="s">
        <v>28</v>
      </c>
      <c r="AC39" s="74"/>
      <c r="AD39" s="75">
        <f>(SUMIF(AD3:AD33,"&gt;0")/COUNTIF(AD3:AD33,"&gt;0"))/-(SUMIF(AD3:AD33,"&lt;0")/COUNTIF(AD3:AD33,"&lt;0"))</f>
        <v>0.8786212115249068</v>
      </c>
      <c r="AE39" s="74"/>
      <c r="AF39" s="75">
        <f>(SUMIF(AF3:AF33,"&gt;0")/COUNTIF(AF3:AF33,"&gt;0"))/-(SUMIF(AF3:AF33,"&lt;0")/COUNTIF(AF3:AF33,"&lt;0"))</f>
        <v>2.29560219890055</v>
      </c>
      <c r="AG39" s="74"/>
      <c r="AH39" s="76">
        <f>(SUMIF(AH3:AH33,"&gt;0")/COUNTIF(AH3:AH33,"&gt;0"))/-(SUMIF(AH3:AH33,"&lt;0")/COUNTIF(AH3:AH33,"&lt;0"))</f>
        <v>4.1527464772701412</v>
      </c>
      <c r="AI39" s="74"/>
      <c r="AJ39" s="76">
        <f>(SUMIF(AJ3:AJ33,"&gt;0")/COUNTIF(AJ3:AJ33,"&gt;0"))/-(SUMIF(AJ3:AJ33,"&lt;0")/COUNTIF(AJ3:AJ33,"&lt;0"))</f>
        <v>0.85055954246748611</v>
      </c>
      <c r="AK39" s="74"/>
      <c r="AL39" s="76">
        <f>(SUMIF(AL3:AL33,"&gt;0")/COUNTIF(AL3:AL33,"&gt;0"))/-(SUMIF(AL3:AL33,"&lt;0")/COUNTIF(AL3:AL33,"&lt;0"))</f>
        <v>2.0478994640904569</v>
      </c>
      <c r="AM39" s="49"/>
      <c r="AN39" s="49"/>
      <c r="AO39" s="84" t="s">
        <v>28</v>
      </c>
      <c r="AP39" s="74"/>
      <c r="AQ39" s="75">
        <f>(SUMIF(AQ3:AQ33,"&gt;0")/COUNTIF(AQ3:AQ33,"&gt;0"))/-(SUMIF(AQ3:AQ33,"&lt;0")/COUNTIF(AQ3:AQ33,"&lt;0"))</f>
        <v>0.31469091215478706</v>
      </c>
      <c r="AR39" s="74"/>
      <c r="AS39" s="75">
        <f>(SUMIF(AS3:AS33,"&gt;0")/COUNTIF(AS3:AS33,"&gt;0"))/-(SUMIF(AS3:AS33,"&lt;0")/COUNTIF(AS3:AS33,"&lt;0"))</f>
        <v>2.2020999224860834E-2</v>
      </c>
      <c r="AT39" s="74"/>
      <c r="AU39" s="76">
        <f>(SUMIF(AU3:AU33,"&gt;0")/COUNTIF(AU3:AU33,"&gt;0"))/-(SUMIF(AU3:AU33,"&lt;0")/COUNTIF(AU3:AU33,"&lt;0"))</f>
        <v>1.4198448346263783</v>
      </c>
      <c r="AV39" s="74"/>
      <c r="AW39" s="76">
        <f>(SUMIF(AW3:AW33,"&gt;0")/COUNTIF(AW3:AW33,"&gt;0"))/-(SUMIF(AW3:AW33,"&lt;0")/COUNTIF(AW3:AW33,"&lt;0"))</f>
        <v>0.19394819115676637</v>
      </c>
      <c r="AX39" s="74"/>
      <c r="AY39" s="76">
        <f>(SUMIF(AY3:AY33,"&gt;0")/COUNTIF(AY3:AY33,"&gt;0"))/-(SUMIF(AY3:AY33,"&lt;0")/COUNTIF(AY3:AY33,"&lt;0"))</f>
        <v>0.66704623817522757</v>
      </c>
      <c r="AZ39" s="49"/>
      <c r="BA39" s="49"/>
      <c r="BB39" s="84" t="s">
        <v>28</v>
      </c>
      <c r="BC39" s="74"/>
      <c r="BD39" s="75">
        <f>(SUMIF(BD3:BD33,"&gt;0")/COUNTIF(BD3:BD33,"&gt;0"))/-(SUMIF(BD3:BD33,"&lt;0")/COUNTIF(BD3:BD33,"&lt;0"))</f>
        <v>0.79461401122258124</v>
      </c>
      <c r="BE39" s="74"/>
      <c r="BF39" s="75">
        <f>(SUMIF(BF3:BF33,"&gt;0")/COUNTIF(BF3:BF33,"&gt;0"))/-(SUMIF(BF3:BF33,"&lt;0")/COUNTIF(BF3:BF33,"&lt;0"))</f>
        <v>0.1653758295824716</v>
      </c>
      <c r="BG39" s="74"/>
      <c r="BH39" s="76">
        <f>(SUMIF(BH3:BH33,"&gt;0")/COUNTIF(BH3:BH33,"&gt;0"))/-(SUMIF(BH3:BH33,"&lt;0")/COUNTIF(BH3:BH33,"&lt;0"))</f>
        <v>2.7587669962307353</v>
      </c>
      <c r="BI39" s="74"/>
      <c r="BJ39" s="76">
        <f>(SUMIF(BJ3:BJ33,"&gt;0")/COUNTIF(BJ3:BJ33,"&gt;0"))/-(SUMIF(BJ3:BJ33,"&lt;0")/COUNTIF(BJ3:BJ33,"&lt;0"))</f>
        <v>0.15564465267141178</v>
      </c>
      <c r="BK39" s="74"/>
      <c r="BL39" s="76">
        <f>(SUMIF(BL3:BL33,"&gt;0")/COUNTIF(BL3:BL33,"&gt;0"))/-(SUMIF(BL3:BL33,"&lt;0")/COUNTIF(BL3:BL33,"&lt;0"))</f>
        <v>1.4475201845444059</v>
      </c>
      <c r="BM39" s="49"/>
      <c r="BN39" s="49"/>
      <c r="BO39" s="84" t="s">
        <v>28</v>
      </c>
      <c r="BP39" s="74"/>
      <c r="BQ39" s="75">
        <f>(SUMIF(BQ3:BQ33,"&gt;0")/COUNTIF(BQ3:BQ33,"&gt;0"))/-(SUMIF(BQ3:BQ33,"&lt;0")/COUNTIF(BQ3:BQ33,"&lt;0"))</f>
        <v>0.62619976750577766</v>
      </c>
      <c r="BR39" s="74"/>
      <c r="BS39" s="75">
        <f>(SUMIF(BS3:BS33,"&gt;0")/COUNTIF(BS3:BS33,"&gt;0"))/-(SUMIF(BS3:BS33,"&lt;0")/COUNTIF(BS3:BS33,"&lt;0"))</f>
        <v>0.3648089325247858</v>
      </c>
      <c r="BT39" s="74"/>
      <c r="BU39" s="76">
        <f>(SUMIF(BU3:BU33,"&gt;0")/COUNTIF(BU3:BU33,"&gt;0"))/-(SUMIF(BU3:BU33,"&lt;0")/COUNTIF(BU3:BU33,"&lt;0"))</f>
        <v>4.9109049186870202</v>
      </c>
      <c r="BV39" s="74"/>
      <c r="BW39" s="76">
        <f>(SUMIF(BW3:BW33,"&gt;0")/COUNTIF(BW3:BW33,"&gt;0"))/-(SUMIF(BW3:BW33,"&lt;0")/COUNTIF(BW3:BW33,"&lt;0"))</f>
        <v>0.28059725391297385</v>
      </c>
      <c r="BX39" s="74"/>
      <c r="BY39" s="2">
        <f>(SUMIF(BY3:BY33,"&gt;0")/COUNTIF(BY3:BY33,"&gt;0"))/-(SUMIF(BY3:BY33,"&lt;0")/COUNTIF(BY3:BY33,"&lt;0"))</f>
        <v>1.6549302812648008</v>
      </c>
      <c r="CB39" s="84" t="s">
        <v>28</v>
      </c>
      <c r="CC39" s="74"/>
      <c r="CD39" s="75">
        <f>(SUMIF(CD3:CD33,"&gt;0")/COUNTIF(CD3:CD33,"&gt;0"))/-(SUMIF(CD3:CD33,"&lt;0")/COUNTIF(CD3:CD33,"&lt;0"))</f>
        <v>0.42183805619913267</v>
      </c>
      <c r="CE39" s="74"/>
      <c r="CF39" s="75">
        <f>(SUMIF(CF3:CF33,"&gt;0")/COUNTIF(CF3:CF33,"&gt;0"))/-(SUMIF(CF3:CF33,"&lt;0")/COUNTIF(CF3:CF33,"&lt;0"))</f>
        <v>0.68178401758491103</v>
      </c>
      <c r="CG39" s="74"/>
      <c r="CH39" s="76">
        <f>(SUMIF(CH3:CH33,"&gt;0")/COUNTIF(CH3:CH33,"&gt;0"))/-(SUMIF(CH3:CH33,"&lt;0")/COUNTIF(CH3:CH33,"&lt;0"))</f>
        <v>3.6680652680652672</v>
      </c>
      <c r="CI39" s="74"/>
      <c r="CJ39" s="76">
        <f>(SUMIF(CJ3:CJ33,"&gt;0")/COUNTIF(CJ3:CJ33,"&gt;0"))/-(SUMIF(CJ3:CJ33,"&lt;0")/COUNTIF(CJ3:CJ33,"&lt;0"))</f>
        <v>0.97076052796983037</v>
      </c>
      <c r="CK39" s="74"/>
      <c r="CL39" s="2">
        <f>(SUMIF(CL3:CL33,"&gt;0")/COUNTIF(CL3:CL33,"&gt;0"))/-(SUMIF(CL3:CL33,"&lt;0")/COUNTIF(CL3:CL33,"&lt;0"))</f>
        <v>1.4926711898369833</v>
      </c>
      <c r="CO39" s="84" t="s">
        <v>28</v>
      </c>
      <c r="CP39" s="74"/>
      <c r="CQ39" s="75">
        <f>(SUMIF(CQ3:CQ33,"&gt;0")/COUNTIF(CQ3:CQ33,"&gt;0"))/-(SUMIF(CQ3:CQ33,"&lt;0")/COUNTIF(CQ3:CQ33,"&lt;0"))</f>
        <v>0.26861349427589382</v>
      </c>
      <c r="CR39" s="74"/>
      <c r="CS39" s="75">
        <f>(SUMIF(CS3:CS33,"&gt;0")/COUNTIF(CS3:CS33,"&gt;0"))/-(SUMIF(CS3:CS33,"&lt;0")/COUNTIF(CS3:CS33,"&lt;0"))</f>
        <v>0.25</v>
      </c>
      <c r="CT39" s="74"/>
      <c r="CU39" s="76">
        <f>(SUMIF(CU3:CU33,"&gt;0")/COUNTIF(CU3:CU33,"&gt;0"))/-(SUMIF(CU3:CU33,"&lt;0")/COUNTIF(CU3:CU33,"&lt;0"))</f>
        <v>4.0255908264578366</v>
      </c>
      <c r="CV39" s="74"/>
      <c r="CW39" s="76">
        <f>(SUMIF(CW3:CW33,"&gt;0")/COUNTIF(CW3:CW33,"&gt;0"))/-(SUMIF(CW3:CW33,"&lt;0")/COUNTIF(CW3:CW33,"&lt;0"))</f>
        <v>0.82794697633654701</v>
      </c>
      <c r="CX39" s="74"/>
      <c r="CY39" s="2">
        <f>(SUMIF(CY3:CY33,"&gt;0")/COUNTIF(CY3:CY33,"&gt;0"))/-(SUMIF(CY3:CY33,"&lt;0")/COUNTIF(CY3:CY33,"&lt;0"))</f>
        <v>0.75929910701186409</v>
      </c>
      <c r="DA39" s="10"/>
      <c r="DB39" s="84" t="s">
        <v>28</v>
      </c>
      <c r="DC39" s="74"/>
      <c r="DD39" s="75">
        <f>(SUMIF(DD3:DD33,"&gt;0")/COUNTIF(DD3:DD33,"&gt;0"))/-(SUMIF(DD3:DD33,"&lt;0")/COUNTIF(DD3:DD33,"&lt;0"))</f>
        <v>0.68235853542558245</v>
      </c>
      <c r="DE39" s="74"/>
      <c r="DF39" s="75">
        <f>(SUMIF(DF3:DF33,"&gt;0")/COUNTIF(DF3:DF33,"&gt;0"))/-(SUMIF(DF3:DF33,"&lt;0")/COUNTIF(DF3:DF33,"&lt;0"))</f>
        <v>0.64771420992130158</v>
      </c>
      <c r="DG39" s="74"/>
      <c r="DH39" s="76">
        <f>(SUMIF(DH3:DH33,"&gt;0")/COUNTIF(DH3:DH33,"&gt;0"))/-(SUMIF(DH3:DH33,"&lt;0")/COUNTIF(DH3:DH33,"&lt;0"))</f>
        <v>0.77464329980741398</v>
      </c>
      <c r="DI39" s="74"/>
      <c r="DJ39" s="76">
        <f>(SUMIF(DJ3:DJ33,"&gt;0")/COUNTIF(DJ3:DJ33,"&gt;0"))/-(SUMIF(DJ3:DJ33,"&lt;0")/COUNTIF(DJ3:DJ33,"&lt;0"))</f>
        <v>0.41434044882320742</v>
      </c>
      <c r="DK39" s="74"/>
      <c r="DL39" s="2">
        <f>(SUMIF(DL3:DL33,"&gt;0")/COUNTIF(DL3:DL33,"&gt;0"))/-(SUMIF(DL3:DL33,"&lt;0")/COUNTIF(DL3:DL33,"&lt;0"))</f>
        <v>1.8381039412179694</v>
      </c>
      <c r="DO39" s="84" t="s">
        <v>28</v>
      </c>
      <c r="DP39" s="74"/>
      <c r="DQ39" s="75">
        <f>(SUMIF(DQ3:DQ33,"&gt;0")/COUNTIF(DQ3:DQ33,"&gt;0"))/-(SUMIF(DQ3:DQ33,"&lt;0")/COUNTIF(DQ3:DQ33,"&lt;0"))</f>
        <v>0.65244080678164273</v>
      </c>
      <c r="DR39" s="74"/>
      <c r="DS39" s="75">
        <f>(SUMIF(DS3:DS33,"&gt;0")/COUNTIF(DS3:DS33,"&gt;0"))/-(SUMIF(DS3:DS33,"&lt;0")/COUNTIF(DS3:DS33,"&lt;0"))</f>
        <v>0.16595432897789719</v>
      </c>
      <c r="DT39" s="74"/>
      <c r="DU39" s="76">
        <f>(SUMIF(DU3:DU33,"&gt;0")/COUNTIF(DU3:DU33,"&gt;0"))/-(SUMIF(DU3:DU33,"&lt;0")/COUNTIF(DU3:DU33,"&lt;0"))</f>
        <v>3.8443280566507774</v>
      </c>
      <c r="DV39" s="74"/>
      <c r="DW39" s="76">
        <f>(SUMIF(DW3:DW33,"&gt;0")/COUNTIF(DW3:DW33,"&gt;0"))/-(SUMIF(DW3:DW33,"&lt;0")/COUNTIF(DW3:DW33,"&lt;0"))</f>
        <v>1.5352372327694945</v>
      </c>
      <c r="DX39" s="74"/>
      <c r="DY39" s="2">
        <f>(SUMIF(DY3:DY33,"&gt;0")/COUNTIF(DY3:DY33,"&gt;0"))/-(SUMIF(DY3:DY33,"&lt;0")/COUNTIF(DY3:DY33,"&lt;0"))</f>
        <v>1.3350139722288412</v>
      </c>
      <c r="EB39" s="84" t="s">
        <v>28</v>
      </c>
      <c r="EC39" s="74"/>
      <c r="ED39" s="75">
        <f>(SUMIF(ED3:ED33,"&gt;0")/COUNTIF(ED3:ED33,"&gt;0"))/-(SUMIF(ED3:ED33,"&lt;0")/COUNTIF(ED3:ED33,"&lt;0"))</f>
        <v>0.39425406715126332</v>
      </c>
      <c r="EE39" s="74"/>
      <c r="EF39" s="75">
        <f>(SUMIF(EF3:EF33,"&gt;0")/COUNTIF(EF3:EF33,"&gt;0"))/-(SUMIF(EF3:EF33,"&lt;0")/COUNTIF(EF3:EF33,"&lt;0"))</f>
        <v>0.59605662285136496</v>
      </c>
      <c r="EG39" s="74"/>
      <c r="EH39" s="76">
        <f>(SUMIF(EH3:EH33,"&gt;0")/COUNTIF(EH3:EH33,"&gt;0"))/-(SUMIF(EH3:EH33,"&lt;0")/COUNTIF(EH3:EH33,"&lt;0"))</f>
        <v>2.0067083673284385</v>
      </c>
      <c r="EI39" s="74"/>
      <c r="EJ39" s="76">
        <f>(SUMIF(EJ3:EJ33,"&gt;0")/COUNTIF(EJ3:EJ33,"&gt;0"))/-(SUMIF(EJ3:EJ33,"&lt;0")/COUNTIF(EJ3:EJ33,"&lt;0"))</f>
        <v>0.58748495788206989</v>
      </c>
      <c r="EK39" s="74"/>
      <c r="EL39" s="2">
        <f>(SUMIF(EL3:EL33,"&gt;0")/COUNTIF(EL3:EL33,"&gt;0"))/-(SUMIF(EL3:EL33,"&lt;0")/COUNTIF(EL3:EL33,"&lt;0"))</f>
        <v>0.77198503514171002</v>
      </c>
      <c r="EO39" s="84" t="s">
        <v>28</v>
      </c>
      <c r="EP39" s="74"/>
      <c r="EQ39" s="75" t="e">
        <f>(SUMIF(EQ3:EQ33,"&gt;0")/COUNTIF(EQ3:EQ33,"&gt;0"))/-(SUMIF(EQ3:EQ33,"&lt;0")/COUNTIF(EQ3:EQ33,"&lt;0"))</f>
        <v>#DIV/0!</v>
      </c>
      <c r="ER39" s="74"/>
      <c r="ES39" s="75" t="e">
        <f>(SUMIF(ES3:ES33,"&gt;0")/COUNTIF(ES3:ES33,"&gt;0"))/-(SUMIF(ES3:ES33,"&lt;0")/COUNTIF(ES3:ES33,"&lt;0"))</f>
        <v>#DIV/0!</v>
      </c>
      <c r="ET39" s="74"/>
      <c r="EU39" s="76" t="e">
        <f>(SUMIF(EU3:EU33,"&gt;0")/COUNTIF(EU3:EU33,"&gt;0"))/-(SUMIF(EU3:EU33,"&lt;0")/COUNTIF(EU3:EU33,"&lt;0"))</f>
        <v>#DIV/0!</v>
      </c>
      <c r="EV39" s="74"/>
      <c r="EW39" s="76" t="e">
        <f>(SUMIF(EW3:EW33,"&gt;0")/COUNTIF(EW3:EW33,"&gt;0"))/-(SUMIF(EW3:EW33,"&lt;0")/COUNTIF(EW3:EW33,"&lt;0"))</f>
        <v>#DIV/0!</v>
      </c>
      <c r="EX39" s="74"/>
      <c r="EY39" s="2" t="e">
        <f>(SUMIF(EY3:EY33,"&gt;0")/COUNTIF(EY3:EY33,"&gt;0"))/-(SUMIF(EY3:EY33,"&lt;0")/COUNTIF(EY3:EY33,"&lt;0"))</f>
        <v>#DIV/0!</v>
      </c>
    </row>
    <row r="40" spans="1:156" x14ac:dyDescent="0.3">
      <c r="A40" s="114"/>
      <c r="B40" s="85" t="s">
        <v>30</v>
      </c>
      <c r="C40" s="74"/>
      <c r="D40" s="81">
        <f>D34/500</f>
        <v>-6.1220000000000003E-4</v>
      </c>
      <c r="E40" s="74"/>
      <c r="F40" s="81">
        <f>F34/500</f>
        <v>4.5664000000000008E-3</v>
      </c>
      <c r="G40" s="74"/>
      <c r="H40" s="82">
        <f>H34/500</f>
        <v>-1.7460000000000041E-3</v>
      </c>
      <c r="I40" s="74"/>
      <c r="J40" s="82">
        <f>J34/500</f>
        <v>1.5079000000000007E-2</v>
      </c>
      <c r="K40" s="74"/>
      <c r="L40" s="86">
        <f>L34/500</f>
        <v>1.7287199999999999E-2</v>
      </c>
      <c r="M40" s="48"/>
      <c r="N40" s="49"/>
      <c r="O40" s="85" t="s">
        <v>31</v>
      </c>
      <c r="P40" s="74"/>
      <c r="Q40" s="81">
        <f>Q34/500</f>
        <v>3.2377999999999999E-3</v>
      </c>
      <c r="R40" s="74"/>
      <c r="S40" s="81">
        <f>S34/500</f>
        <v>-3.4376000000000007E-3</v>
      </c>
      <c r="T40" s="74"/>
      <c r="U40" s="82">
        <f>U34/500</f>
        <v>-2.1720000000000008E-3</v>
      </c>
      <c r="V40" s="74"/>
      <c r="W40" s="82">
        <f>W34/500</f>
        <v>-1.5590000000000011E-3</v>
      </c>
      <c r="X40" s="74"/>
      <c r="Y40" s="87">
        <f>Y34/500</f>
        <v>-3.9308000000000017E-3</v>
      </c>
      <c r="Z40" s="48"/>
      <c r="AA40" s="49"/>
      <c r="AB40" s="85" t="s">
        <v>31</v>
      </c>
      <c r="AC40" s="74"/>
      <c r="AD40" s="81">
        <f>AD34/500</f>
        <v>1.8964600000000005E-2</v>
      </c>
      <c r="AE40" s="74"/>
      <c r="AF40" s="81">
        <f>AF34/500</f>
        <v>3.8640799999999996E-2</v>
      </c>
      <c r="AG40" s="74"/>
      <c r="AH40" s="82">
        <f>AH34/500</f>
        <v>6.680800000000002E-2</v>
      </c>
      <c r="AI40" s="74"/>
      <c r="AJ40" s="82">
        <f>AJ34/500</f>
        <v>5.6339999999999993E-3</v>
      </c>
      <c r="AK40" s="74"/>
      <c r="AL40" s="87">
        <f>AL34/500</f>
        <v>0.12706040000000002</v>
      </c>
      <c r="AM40" s="48"/>
      <c r="AN40" s="49"/>
      <c r="AO40" s="85" t="s">
        <v>31</v>
      </c>
      <c r="AP40" s="74"/>
      <c r="AQ40" s="81">
        <f>AQ34/500</f>
        <v>-1.4163799999999997E-2</v>
      </c>
      <c r="AR40" s="74"/>
      <c r="AS40" s="81">
        <f>AS34/500</f>
        <v>-1.1152800000000003E-2</v>
      </c>
      <c r="AT40" s="74"/>
      <c r="AU40" s="82">
        <f>AU34/500</f>
        <v>-4.6549999999999977E-3</v>
      </c>
      <c r="AV40" s="74"/>
      <c r="AW40" s="82">
        <f>AW34/500</f>
        <v>-7.6630000000000014E-3</v>
      </c>
      <c r="AX40" s="74"/>
      <c r="AY40" s="88">
        <f>AY34/500</f>
        <v>-3.7692600000000014E-2</v>
      </c>
      <c r="AZ40" s="48"/>
      <c r="BA40" s="49"/>
      <c r="BB40" s="85" t="s">
        <v>31</v>
      </c>
      <c r="BC40" s="74"/>
      <c r="BD40" s="81">
        <f>BD34/500</f>
        <v>1.5373800000000003E-2</v>
      </c>
      <c r="BE40" s="74"/>
      <c r="BF40" s="81">
        <f>BF34/500</f>
        <v>-7.7856000000000019E-3</v>
      </c>
      <c r="BG40" s="74"/>
      <c r="BH40" s="82">
        <f>BH34/500</f>
        <v>1.1068000000000003E-2</v>
      </c>
      <c r="BI40" s="74"/>
      <c r="BJ40" s="82">
        <f>BJ34/500</f>
        <v>-5.8100000000000035E-4</v>
      </c>
      <c r="BK40" s="74"/>
      <c r="BL40" s="87">
        <f>BL34/500</f>
        <v>1.807520000000001E-2</v>
      </c>
      <c r="BM40" s="48"/>
      <c r="BN40" s="49"/>
      <c r="BO40" s="85" t="s">
        <v>31</v>
      </c>
      <c r="BP40" s="74"/>
      <c r="BQ40" s="81">
        <f>BQ34/500</f>
        <v>6.4203999999999989E-3</v>
      </c>
      <c r="BR40" s="74"/>
      <c r="BS40" s="81">
        <f>BS34/500</f>
        <v>3.6376000000000008E-3</v>
      </c>
      <c r="BT40" s="74"/>
      <c r="BU40" s="82">
        <f>BU34/500</f>
        <v>3.9198999999999998E-2</v>
      </c>
      <c r="BV40" s="74"/>
      <c r="BW40" s="82">
        <f>BW34/500</f>
        <v>4.2999999999999896E-4</v>
      </c>
      <c r="BX40" s="74"/>
      <c r="BY40" s="83">
        <f>BY34/500</f>
        <v>4.9871200000000004E-2</v>
      </c>
      <c r="CB40" s="85" t="s">
        <v>31</v>
      </c>
      <c r="CC40" s="74"/>
      <c r="CD40" s="81">
        <f>CD34/500</f>
        <v>5.0402000000000016E-3</v>
      </c>
      <c r="CE40" s="74"/>
      <c r="CF40" s="81">
        <f>CF34/500</f>
        <v>-2.9208000000000029E-3</v>
      </c>
      <c r="CG40" s="74"/>
      <c r="CH40" s="82">
        <f>CH34/500</f>
        <v>2.5037000000000007E-2</v>
      </c>
      <c r="CI40" s="74"/>
      <c r="CJ40" s="82">
        <f>CJ34/500</f>
        <v>3.0769999999999994E-3</v>
      </c>
      <c r="CK40" s="74"/>
      <c r="CL40" s="83">
        <f>CL34/500</f>
        <v>3.0233400000000004E-2</v>
      </c>
      <c r="CO40" s="85" t="s">
        <v>31</v>
      </c>
      <c r="CP40" s="74"/>
      <c r="CQ40" s="81">
        <f>CQ34/500</f>
        <v>-7.6335999999999982E-3</v>
      </c>
      <c r="CR40" s="74"/>
      <c r="CS40" s="81">
        <f>CS34/500</f>
        <v>-1.5159999999999998E-3</v>
      </c>
      <c r="CT40" s="74"/>
      <c r="CU40" s="82">
        <f>CU34/500</f>
        <v>8.5509999999999996E-3</v>
      </c>
      <c r="CV40" s="74"/>
      <c r="CW40" s="82">
        <f>CW34/500</f>
        <v>1.1203000000000001E-2</v>
      </c>
      <c r="CX40" s="74"/>
      <c r="CY40" s="89">
        <f>CY34/500</f>
        <v>1.06044E-2</v>
      </c>
      <c r="DA40" s="10"/>
      <c r="DB40" s="85" t="s">
        <v>31</v>
      </c>
      <c r="DC40" s="74"/>
      <c r="DD40" s="90">
        <f>DD34/500</f>
        <v>9.3952000000000011E-3</v>
      </c>
      <c r="DE40" s="74"/>
      <c r="DF40" s="90">
        <f>DF34/500</f>
        <v>1.5007999999999987E-3</v>
      </c>
      <c r="DG40" s="74"/>
      <c r="DH40" s="86">
        <f>DH34/500</f>
        <v>-1.0866000000000007E-3</v>
      </c>
      <c r="DI40" s="74"/>
      <c r="DJ40" s="86">
        <f>DJ34/500</f>
        <v>1.6700000000000026E-4</v>
      </c>
      <c r="DK40" s="74"/>
      <c r="DL40" s="89">
        <f>DL34/500</f>
        <v>2.4406000000000015E-3</v>
      </c>
      <c r="DO40" s="85" t="s">
        <v>31</v>
      </c>
      <c r="DP40" s="74"/>
      <c r="DQ40" s="81">
        <f>DQ34/500</f>
        <v>-4.5983999999999999E-3</v>
      </c>
      <c r="DR40" s="74"/>
      <c r="DS40" s="81">
        <f>DS34/500</f>
        <v>-5.1016000000000004E-3</v>
      </c>
      <c r="DT40" s="74"/>
      <c r="DU40" s="82">
        <f>DU34/500</f>
        <v>2.6049999999999984E-3</v>
      </c>
      <c r="DV40" s="74"/>
      <c r="DW40" s="82">
        <f>DW34/500</f>
        <v>3.0329999999999992E-3</v>
      </c>
      <c r="DX40" s="74"/>
      <c r="DY40" s="83">
        <f>DY34/500</f>
        <v>-4.062000000000004E-3</v>
      </c>
      <c r="EB40" s="85" t="s">
        <v>31</v>
      </c>
      <c r="EC40" s="74"/>
      <c r="ED40" s="81">
        <f>ED34/500</f>
        <v>-1.9552000000000011E-3</v>
      </c>
      <c r="EE40" s="74"/>
      <c r="EF40" s="81">
        <f>EF34/500</f>
        <v>5.1863999999999981E-3</v>
      </c>
      <c r="EG40" s="74"/>
      <c r="EH40" s="82">
        <f>EH34/500</f>
        <v>-4.5499999999999994E-3</v>
      </c>
      <c r="EI40" s="74"/>
      <c r="EJ40" s="82">
        <f>EJ34/500</f>
        <v>2.2650000000000005E-3</v>
      </c>
      <c r="EK40" s="74"/>
      <c r="EL40" s="83">
        <f>EL34/500</f>
        <v>-1.9488000000000023E-3</v>
      </c>
      <c r="EO40" s="85" t="s">
        <v>31</v>
      </c>
      <c r="EP40" s="74"/>
      <c r="EQ40" s="81">
        <f>EQ34/500</f>
        <v>0</v>
      </c>
      <c r="ER40" s="74"/>
      <c r="ES40" s="81">
        <f>ES34/500</f>
        <v>0</v>
      </c>
      <c r="ET40" s="74"/>
      <c r="EU40" s="82">
        <f>EU34/500</f>
        <v>0</v>
      </c>
      <c r="EV40" s="74"/>
      <c r="EW40" s="82">
        <f>EW34/500</f>
        <v>0</v>
      </c>
      <c r="EX40" s="74"/>
      <c r="EY40" s="83">
        <f>EY34/500</f>
        <v>0</v>
      </c>
    </row>
    <row r="41" spans="1:156" x14ac:dyDescent="0.3">
      <c r="A41" s="114"/>
      <c r="B41" s="91" t="s">
        <v>32</v>
      </c>
      <c r="D41" s="92">
        <f>D38*D35+(1-D38*D36)</f>
        <v>1.6719538461538461</v>
      </c>
      <c r="F41" s="77">
        <f>F38*F35+(1-F38*F36)</f>
        <v>1.5070999999999999</v>
      </c>
      <c r="G41" s="49"/>
      <c r="H41" s="77">
        <f>H38*H35+(1-H38*H36)</f>
        <v>1.2686000000000002</v>
      </c>
      <c r="I41" s="49"/>
      <c r="J41" s="77">
        <f>J38*J35+(1-J38*J36)</f>
        <v>2.0806250000000004</v>
      </c>
      <c r="L41" s="77">
        <f>L38*L35+(1-L38*L36)</f>
        <v>2.295994200805322</v>
      </c>
      <c r="O41" s="91" t="s">
        <v>32</v>
      </c>
      <c r="Q41" s="92">
        <f>Q38*Q35+(1-Q38*Q36)</f>
        <v>2.0611625</v>
      </c>
      <c r="S41" s="77">
        <f>S38*S35+(1-S38*S36)</f>
        <v>1.5313846153846153</v>
      </c>
      <c r="T41" s="49"/>
      <c r="U41" s="77">
        <f>U38*U35+(1-U38*U36)</f>
        <v>1.2484615384615387</v>
      </c>
      <c r="V41" s="49"/>
      <c r="W41" s="77">
        <f>W38*W35+(1-W38*W36)</f>
        <v>1.8806944444444444</v>
      </c>
      <c r="Y41" s="77">
        <f>Y38*Y35+(1-Y38*Y36)</f>
        <v>2.1945429924242426</v>
      </c>
      <c r="AB41" s="91" t="s">
        <v>32</v>
      </c>
      <c r="AD41" s="92">
        <f>AD38*AD35+(1-AD38*AD36)</f>
        <v>3.62536375</v>
      </c>
      <c r="AF41" s="77">
        <f>AF38*AF35+(1-AF38*AF36)</f>
        <v>4.3572000000000006</v>
      </c>
      <c r="AG41" s="49"/>
      <c r="AH41" s="77">
        <f>AH38*AH35+(1-AH38*AH36)</f>
        <v>3.9783552631578951</v>
      </c>
      <c r="AI41" s="49"/>
      <c r="AJ41" s="77">
        <f>AJ38*AJ35+(1-AJ38*AJ36)</f>
        <v>3.1032187499999999</v>
      </c>
      <c r="AL41" s="77">
        <f>AL38*AL35+(1-AL38*AL36)</f>
        <v>7.4829011588557623</v>
      </c>
      <c r="AM41" s="10"/>
      <c r="AO41" s="91" t="s">
        <v>32</v>
      </c>
      <c r="AQ41" s="92">
        <f>AQ38*AQ35+(1-AQ38*AQ36)</f>
        <v>2.3202884615384614</v>
      </c>
      <c r="AS41" s="77">
        <f>AS38*AS35+(1-AS38*AS36)</f>
        <v>1.5156799999999999</v>
      </c>
      <c r="AT41" s="49"/>
      <c r="AU41" s="77">
        <f>AU38*AU35+(1-AU38*AU36)</f>
        <v>2.0582500000000001</v>
      </c>
      <c r="AV41" s="49"/>
      <c r="AW41" s="77">
        <f>AW38*AW35+(1-AW38*AW36)</f>
        <v>1.8225384615384619</v>
      </c>
      <c r="AY41" s="77">
        <f>AY38*AY35+(1-AY38*AY36)</f>
        <v>2.6460524561747776</v>
      </c>
      <c r="AZ41" s="10"/>
      <c r="BA41" s="10"/>
      <c r="BB41" s="91" t="s">
        <v>32</v>
      </c>
      <c r="BD41" s="92">
        <f>BD38*BD35+(1-BD38*BD36)</f>
        <v>2.68866</v>
      </c>
      <c r="BF41" s="77">
        <f>BF38*BF35+(1-BF38*BF36)</f>
        <v>2.1495733333333331</v>
      </c>
      <c r="BG41" s="49"/>
      <c r="BH41" s="77">
        <f>BH38*BH35+(1-BH38*BH36)</f>
        <v>2.1904250000000003</v>
      </c>
      <c r="BI41" s="49"/>
      <c r="BJ41" s="77">
        <f>BJ38*BJ35+(1-BJ38*BJ36)</f>
        <v>1.9866538461538461</v>
      </c>
      <c r="BL41" s="77">
        <f>BL38*BL35+(1-BL38*BL36)</f>
        <v>3.5614353675213675</v>
      </c>
      <c r="BM41" s="10"/>
      <c r="BN41" s="10"/>
      <c r="BO41" s="91" t="s">
        <v>32</v>
      </c>
      <c r="BQ41" s="92">
        <f>BQ38*BQ35+(1-BQ38*BQ36)</f>
        <v>2.9007774999999998</v>
      </c>
      <c r="BS41" s="77">
        <f>BS38*BS35+(1-BS38*BS36)</f>
        <v>2.5124266666666664</v>
      </c>
      <c r="BT41" s="49"/>
      <c r="BU41" s="77">
        <f>BU38*BU35+(1-BU38*BU36)</f>
        <v>2.481125</v>
      </c>
      <c r="BV41" s="49"/>
      <c r="BW41" s="77">
        <f>BW38*BW35+(1-BW38*BW36)</f>
        <v>2.0523223684210525</v>
      </c>
      <c r="BY41" s="93">
        <f>BY38*BY35+(1-BY38*BY36)</f>
        <v>4.0298915213815789</v>
      </c>
      <c r="CB41" s="91" t="s">
        <v>32</v>
      </c>
      <c r="CD41" s="92">
        <f>CD38*CD35+(1-CD38*CD36)</f>
        <v>2.63185</v>
      </c>
      <c r="CF41" s="77">
        <f>CF38*CF35+(1-CF38*CF36)</f>
        <v>1.6975941176470588</v>
      </c>
      <c r="CG41" s="49"/>
      <c r="CH41" s="77">
        <f>CH38*CH35+(1-CH38*CH36)</f>
        <v>1.9536190476190478</v>
      </c>
      <c r="CI41" s="49"/>
      <c r="CJ41" s="77">
        <f>CJ38*CJ35+(1-CJ38*CJ36)</f>
        <v>1.6587142857142858</v>
      </c>
      <c r="CL41" s="93">
        <f>CL38*CL35+(1-CL38*CL36)</f>
        <v>2.9852215740841794</v>
      </c>
      <c r="CO41" s="91" t="s">
        <v>32</v>
      </c>
      <c r="CQ41" s="92">
        <f>CQ38*CQ35+(1-CQ38*CQ36)</f>
        <v>2.2053314285714287</v>
      </c>
      <c r="CS41" s="77">
        <f>CS38*CS35+(1-CS38*CS36)</f>
        <v>1.5558666666666667</v>
      </c>
      <c r="CT41" s="49"/>
      <c r="CU41" s="77">
        <f>CU38*CU35+(1-CU38*CU36)</f>
        <v>1.5765454545454547</v>
      </c>
      <c r="CV41" s="49"/>
      <c r="CW41" s="77">
        <f>CW38*CW35+(1-CW38*CW36)</f>
        <v>1.9815</v>
      </c>
      <c r="CY41" s="93">
        <f>CY38*CY35+(1-CY38*CY36)</f>
        <v>2.4810630152060829</v>
      </c>
      <c r="DA41" s="10"/>
      <c r="DB41" s="91" t="s">
        <v>32</v>
      </c>
      <c r="DD41" s="92">
        <f>DD38*DD35+(1-DD38*DD36)</f>
        <v>2.4152000000000005</v>
      </c>
      <c r="DF41" s="77">
        <f>DF38*DF35+(1-DF38*DF36)</f>
        <v>1.9583200000000001</v>
      </c>
      <c r="DG41" s="49"/>
      <c r="DH41" s="77">
        <f>DH38*DH35+(1-DH38*DH36)</f>
        <v>2.9329119047619043</v>
      </c>
      <c r="DI41" s="49"/>
      <c r="DJ41" s="77">
        <f>DJ38*DJ35+(1-DJ38*DJ36)</f>
        <v>1.4306666666666668</v>
      </c>
      <c r="DL41" s="93">
        <f>DL38*DL35+(1-DL38*DL36)</f>
        <v>4.091542991071428</v>
      </c>
      <c r="DO41" s="91" t="s">
        <v>32</v>
      </c>
      <c r="DQ41" s="92">
        <f>DQ38*DQ35+(1-DQ38*DQ36)</f>
        <v>1.4729307189542482</v>
      </c>
      <c r="DS41" s="77">
        <f>DS38*DS35+(1-DS38*DS36)</f>
        <v>1.7274666666666667</v>
      </c>
      <c r="DT41" s="49"/>
      <c r="DU41" s="77">
        <f>DU38*DU35+(1-DU38*DU36)</f>
        <v>1.9498423076923079</v>
      </c>
      <c r="DV41" s="49"/>
      <c r="DW41" s="77">
        <f>DW38*DW35+(1-DW38*DW36)</f>
        <v>1.6532249999999999</v>
      </c>
      <c r="DY41" s="93">
        <f>DY38*DY35+(1-DY38*DY36)</f>
        <v>2.5243910884866767</v>
      </c>
      <c r="EB41" s="91" t="s">
        <v>32</v>
      </c>
      <c r="ED41" s="92">
        <f>ED38*ED35+(1-ED38*ED36)</f>
        <v>1.8593066666666667</v>
      </c>
      <c r="EF41" s="77">
        <f>EF38*EF35+(1-EF38*EF36)</f>
        <v>1.9020000000000001</v>
      </c>
      <c r="EG41" s="49"/>
      <c r="EH41" s="77">
        <f>EH38*EH35+(1-EH38*EH36)</f>
        <v>1.9422443181818181</v>
      </c>
      <c r="EI41" s="49"/>
      <c r="EJ41" s="77">
        <f>EJ38*EJ35+(1-EJ38*EJ36)</f>
        <v>2.0993333333333335</v>
      </c>
      <c r="EL41" s="93">
        <f>EL38*EL35+(1-EL38*EL36)</f>
        <v>2.8729364175667205</v>
      </c>
      <c r="EO41" s="91" t="s">
        <v>32</v>
      </c>
      <c r="EQ41" s="92" t="e">
        <f>EQ38*EQ35+(1-EQ38*EQ36)</f>
        <v>#DIV/0!</v>
      </c>
      <c r="ES41" s="77" t="e">
        <f>ES38*ES35+(1-ES38*ES36)</f>
        <v>#DIV/0!</v>
      </c>
      <c r="ET41" s="49"/>
      <c r="EU41" s="77" t="e">
        <f>EU38*EU35+(1-EU38*EU36)</f>
        <v>#DIV/0!</v>
      </c>
      <c r="EV41" s="49"/>
      <c r="EW41" s="77" t="e">
        <f>EW38*EW35+(1-EW38*EW36)</f>
        <v>#DIV/0!</v>
      </c>
      <c r="EY41" s="93" t="e">
        <f>EY38*EY35+(1-EY38*EY36)</f>
        <v>#DIV/0!</v>
      </c>
    </row>
    <row r="42" spans="1:156" x14ac:dyDescent="0.3">
      <c r="A42" s="10"/>
      <c r="B42" s="10"/>
      <c r="C42" s="10"/>
      <c r="D42" s="10"/>
      <c r="E42" s="10"/>
      <c r="F42" s="10"/>
      <c r="G42" s="10"/>
      <c r="H42" s="10"/>
      <c r="I42" s="10"/>
      <c r="J42" s="10"/>
      <c r="K42" s="10"/>
      <c r="L42" s="10"/>
      <c r="M42" s="18"/>
      <c r="N42" s="10"/>
      <c r="O42" s="10"/>
      <c r="P42" s="10"/>
      <c r="Q42" s="10"/>
      <c r="R42" s="10"/>
      <c r="S42" s="10"/>
      <c r="T42" s="10"/>
      <c r="U42" s="10"/>
      <c r="V42" s="10"/>
      <c r="W42" s="10"/>
      <c r="X42" s="10"/>
      <c r="Y42" s="10"/>
      <c r="Z42" s="18"/>
      <c r="AA42" s="10"/>
      <c r="AB42" s="10"/>
      <c r="AC42" s="10"/>
      <c r="AD42" s="10"/>
      <c r="AE42" s="10"/>
      <c r="AF42" s="10"/>
      <c r="AG42" s="10"/>
      <c r="AH42" s="10"/>
      <c r="AI42" s="10"/>
      <c r="AJ42" s="10"/>
      <c r="AK42" s="10"/>
      <c r="AL42" s="10"/>
      <c r="AM42" s="18"/>
      <c r="AN42" s="10"/>
      <c r="AO42" s="10"/>
      <c r="AP42" s="10"/>
      <c r="AQ42" s="10"/>
      <c r="AR42" s="10"/>
      <c r="AS42" s="10"/>
      <c r="AT42" s="10"/>
      <c r="AU42" s="10"/>
      <c r="AV42" s="10"/>
      <c r="AW42" s="10"/>
      <c r="AX42" s="10"/>
      <c r="AY42" s="10"/>
      <c r="AZ42" s="18"/>
      <c r="BA42" s="18"/>
      <c r="BB42" s="10"/>
      <c r="BC42" s="10" t="s">
        <v>33</v>
      </c>
      <c r="BD42" s="10"/>
      <c r="BE42" s="10"/>
      <c r="BF42" s="10"/>
      <c r="BG42" s="10"/>
      <c r="BH42" s="10"/>
      <c r="BI42" s="10"/>
      <c r="BJ42" s="10"/>
      <c r="BK42" s="10"/>
      <c r="BL42" s="10"/>
      <c r="BM42" s="18"/>
      <c r="BN42" s="18"/>
      <c r="BO42" s="94"/>
      <c r="BP42" s="10"/>
      <c r="BQ42" s="95"/>
      <c r="BR42" s="10"/>
      <c r="BS42" s="21"/>
      <c r="BT42" s="96"/>
      <c r="BU42" s="21"/>
      <c r="BV42" s="96"/>
      <c r="BW42" s="21"/>
      <c r="BX42" s="10"/>
      <c r="BY42" s="97"/>
      <c r="BZ42" s="10"/>
      <c r="CA42" s="10"/>
      <c r="CB42" s="94"/>
      <c r="CC42" s="10"/>
      <c r="CD42" s="95"/>
      <c r="CE42" s="10"/>
      <c r="CF42" s="21"/>
      <c r="CG42" s="96"/>
      <c r="CH42" s="21"/>
      <c r="CI42" s="96"/>
      <c r="CJ42" s="21"/>
      <c r="CK42" s="10"/>
      <c r="CL42" s="97"/>
      <c r="CM42" s="10"/>
      <c r="CN42" s="10"/>
      <c r="CO42" s="94"/>
      <c r="CP42" s="10"/>
      <c r="CQ42" s="95"/>
      <c r="CR42" s="10"/>
      <c r="CS42" s="21"/>
      <c r="CT42" s="96"/>
      <c r="CU42" s="21"/>
      <c r="CV42" s="96"/>
      <c r="CW42" s="21"/>
      <c r="CX42" s="10"/>
      <c r="CY42" s="97"/>
      <c r="CZ42" s="10"/>
      <c r="DA42" s="10"/>
      <c r="DB42" s="94"/>
      <c r="DC42" s="10"/>
      <c r="DD42" s="95"/>
      <c r="DE42" s="10"/>
      <c r="DF42" s="21"/>
      <c r="DG42" s="96"/>
      <c r="DH42" s="21"/>
      <c r="DI42" s="96"/>
      <c r="DJ42" s="21"/>
      <c r="DK42" s="10"/>
      <c r="DL42" s="97"/>
      <c r="DM42" s="10"/>
      <c r="DN42" s="10"/>
      <c r="DO42" s="94"/>
      <c r="DP42" s="10"/>
      <c r="DQ42" s="95"/>
      <c r="DR42" s="10"/>
      <c r="DS42" s="21"/>
      <c r="DT42" s="96"/>
      <c r="DU42" s="21"/>
      <c r="DV42" s="96"/>
      <c r="DW42" s="21"/>
      <c r="DX42" s="10"/>
      <c r="DY42" s="97"/>
      <c r="DZ42" s="10"/>
      <c r="EA42" s="10"/>
      <c r="EB42" s="94"/>
      <c r="EC42" s="10"/>
      <c r="ED42" s="95"/>
      <c r="EE42" s="10"/>
      <c r="EF42" s="21"/>
      <c r="EG42" s="96"/>
      <c r="EH42" s="21"/>
      <c r="EI42" s="96"/>
      <c r="EJ42" s="21"/>
      <c r="EK42" s="10"/>
      <c r="EL42" s="97"/>
      <c r="EM42" s="10"/>
      <c r="EN42" s="10"/>
      <c r="EO42" s="94"/>
      <c r="EP42" s="10"/>
      <c r="EQ42" s="95"/>
      <c r="ER42" s="10"/>
      <c r="ES42" s="21"/>
      <c r="ET42" s="96"/>
      <c r="EU42" s="21"/>
      <c r="EV42" s="96"/>
      <c r="EW42" s="21"/>
      <c r="EX42" s="10"/>
      <c r="EY42" s="97"/>
      <c r="EZ42" s="10"/>
    </row>
    <row r="44" spans="1:156" x14ac:dyDescent="0.3">
      <c r="AM44" s="48"/>
    </row>
  </sheetData>
  <pageMargins left="0.7" right="0.7" top="0.75" bottom="0.75" header="0.3" footer="0.3"/>
  <pageSetup paperSize="9" orientation="portrait"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D44"/>
  <sheetViews>
    <sheetView topLeftCell="BJ1" zoomScale="75" zoomScaleNormal="75" workbookViewId="0">
      <selection activeCell="EQ50" sqref="EQ50"/>
    </sheetView>
  </sheetViews>
  <sheetFormatPr baseColWidth="10" defaultRowHeight="14.4" x14ac:dyDescent="0.3"/>
  <sheetData>
    <row r="1" spans="1:160" ht="25.8" x14ac:dyDescent="0.5">
      <c r="A1" s="115">
        <v>2019</v>
      </c>
      <c r="B1" s="6" t="s">
        <v>48</v>
      </c>
      <c r="C1" s="7" t="s">
        <v>1</v>
      </c>
      <c r="D1" s="8"/>
      <c r="E1" s="7" t="s">
        <v>2</v>
      </c>
      <c r="F1" s="8"/>
      <c r="G1" s="7" t="s">
        <v>3</v>
      </c>
      <c r="H1" s="8"/>
      <c r="I1" s="7" t="s">
        <v>4</v>
      </c>
      <c r="J1" s="8"/>
      <c r="K1" s="7" t="s">
        <v>6</v>
      </c>
      <c r="L1" s="8"/>
      <c r="M1" s="19" t="s">
        <v>7</v>
      </c>
      <c r="N1" s="4"/>
      <c r="O1" s="6" t="s">
        <v>49</v>
      </c>
      <c r="P1" s="7" t="s">
        <v>1</v>
      </c>
      <c r="Q1" s="8"/>
      <c r="R1" s="7" t="s">
        <v>2</v>
      </c>
      <c r="S1" s="8"/>
      <c r="T1" s="7" t="s">
        <v>3</v>
      </c>
      <c r="U1" s="8"/>
      <c r="V1" s="7" t="s">
        <v>4</v>
      </c>
      <c r="W1" s="8"/>
      <c r="X1" s="7" t="s">
        <v>6</v>
      </c>
      <c r="Y1" s="8"/>
      <c r="Z1" s="11" t="s">
        <v>7</v>
      </c>
      <c r="AA1" s="4"/>
      <c r="AB1" s="6" t="s">
        <v>50</v>
      </c>
      <c r="AC1" s="7" t="s">
        <v>1</v>
      </c>
      <c r="AD1" s="8"/>
      <c r="AE1" s="7" t="s">
        <v>2</v>
      </c>
      <c r="AF1" s="8"/>
      <c r="AG1" s="7" t="s">
        <v>3</v>
      </c>
      <c r="AH1" s="8"/>
      <c r="AI1" s="7" t="s">
        <v>4</v>
      </c>
      <c r="AJ1" s="8"/>
      <c r="AK1" s="7" t="s">
        <v>6</v>
      </c>
      <c r="AL1" s="8"/>
      <c r="AM1" s="11" t="s">
        <v>7</v>
      </c>
      <c r="AN1" s="4"/>
      <c r="AO1" s="6" t="s">
        <v>51</v>
      </c>
      <c r="AP1" s="7" t="s">
        <v>1</v>
      </c>
      <c r="AQ1" s="8"/>
      <c r="AR1" s="7" t="s">
        <v>2</v>
      </c>
      <c r="AS1" s="8"/>
      <c r="AT1" s="7" t="s">
        <v>3</v>
      </c>
      <c r="AU1" s="8"/>
      <c r="AV1" s="7" t="s">
        <v>4</v>
      </c>
      <c r="AW1" s="8"/>
      <c r="AX1" s="7" t="s">
        <v>6</v>
      </c>
      <c r="AY1" s="8"/>
      <c r="AZ1" s="11" t="s">
        <v>7</v>
      </c>
      <c r="BA1" s="4"/>
      <c r="BB1" s="6" t="s">
        <v>38</v>
      </c>
      <c r="BC1" s="7" t="s">
        <v>1</v>
      </c>
      <c r="BD1" s="8"/>
      <c r="BE1" s="7" t="s">
        <v>2</v>
      </c>
      <c r="BF1" s="8"/>
      <c r="BG1" s="7" t="s">
        <v>3</v>
      </c>
      <c r="BH1" s="8"/>
      <c r="BI1" s="7" t="s">
        <v>4</v>
      </c>
      <c r="BJ1" s="8"/>
      <c r="BK1" s="7" t="s">
        <v>6</v>
      </c>
      <c r="BL1" s="8"/>
      <c r="BM1" s="11" t="s">
        <v>7</v>
      </c>
      <c r="BN1" s="4"/>
      <c r="BO1" s="6" t="s">
        <v>52</v>
      </c>
      <c r="BP1" s="7" t="s">
        <v>1</v>
      </c>
      <c r="BQ1" s="8"/>
      <c r="BR1" s="7" t="s">
        <v>2</v>
      </c>
      <c r="BS1" s="8"/>
      <c r="BT1" s="7" t="s">
        <v>3</v>
      </c>
      <c r="BU1" s="8"/>
      <c r="BV1" s="7" t="s">
        <v>4</v>
      </c>
      <c r="BW1" s="8"/>
      <c r="BX1" s="7" t="s">
        <v>6</v>
      </c>
      <c r="BY1" s="8"/>
      <c r="BZ1" s="11" t="s">
        <v>7</v>
      </c>
      <c r="CB1" s="6" t="s">
        <v>53</v>
      </c>
      <c r="CC1" s="7" t="s">
        <v>1</v>
      </c>
      <c r="CD1" s="8"/>
      <c r="CE1" s="7" t="s">
        <v>2</v>
      </c>
      <c r="CF1" s="8"/>
      <c r="CG1" s="7" t="s">
        <v>3</v>
      </c>
      <c r="CH1" s="8"/>
      <c r="CI1" s="7" t="s">
        <v>4</v>
      </c>
      <c r="CJ1" s="8"/>
      <c r="CK1" s="9" t="s">
        <v>5</v>
      </c>
      <c r="CL1" s="9"/>
      <c r="CM1" s="11" t="s">
        <v>7</v>
      </c>
      <c r="CN1" s="8"/>
      <c r="CO1" s="6" t="s">
        <v>54</v>
      </c>
      <c r="CP1" s="7" t="s">
        <v>1</v>
      </c>
      <c r="CQ1" s="8"/>
      <c r="CR1" s="7" t="s">
        <v>2</v>
      </c>
      <c r="CS1" s="8"/>
      <c r="CT1" s="7" t="s">
        <v>3</v>
      </c>
      <c r="CU1" s="8"/>
      <c r="CV1" s="7" t="s">
        <v>4</v>
      </c>
      <c r="CW1" s="8"/>
      <c r="CX1" s="7" t="s">
        <v>6</v>
      </c>
      <c r="CY1" s="8"/>
      <c r="CZ1" s="11" t="s">
        <v>7</v>
      </c>
      <c r="DA1" s="9"/>
      <c r="DB1" s="6" t="s">
        <v>55</v>
      </c>
      <c r="DC1" s="7" t="s">
        <v>1</v>
      </c>
      <c r="DD1" s="8"/>
      <c r="DE1" s="7" t="s">
        <v>2</v>
      </c>
      <c r="DF1" s="8"/>
      <c r="DG1" s="7" t="s">
        <v>3</v>
      </c>
      <c r="DH1" s="8"/>
      <c r="DI1" s="7" t="s">
        <v>4</v>
      </c>
      <c r="DJ1" s="8"/>
      <c r="DK1" s="7" t="s">
        <v>6</v>
      </c>
      <c r="DL1" s="8"/>
      <c r="DM1" s="11" t="s">
        <v>7</v>
      </c>
      <c r="DN1" s="8"/>
      <c r="DO1" s="6" t="s">
        <v>56</v>
      </c>
      <c r="DP1" s="7" t="s">
        <v>1</v>
      </c>
      <c r="DQ1" s="8"/>
      <c r="DR1" s="7" t="s">
        <v>2</v>
      </c>
      <c r="DS1" s="8"/>
      <c r="DT1" s="7" t="s">
        <v>3</v>
      </c>
      <c r="DU1" s="8"/>
      <c r="DV1" s="7" t="s">
        <v>4</v>
      </c>
      <c r="DW1" s="8"/>
      <c r="DX1" s="7" t="s">
        <v>6</v>
      </c>
      <c r="DY1" s="8"/>
      <c r="DZ1" s="11" t="s">
        <v>7</v>
      </c>
      <c r="EA1" s="8"/>
      <c r="EB1" s="6" t="s">
        <v>57</v>
      </c>
      <c r="EC1" s="7" t="s">
        <v>1</v>
      </c>
      <c r="ED1" s="8"/>
      <c r="EE1" s="7" t="s">
        <v>2</v>
      </c>
      <c r="EF1" s="8"/>
      <c r="EG1" s="7" t="s">
        <v>3</v>
      </c>
      <c r="EH1" s="8"/>
      <c r="EI1" s="7" t="s">
        <v>4</v>
      </c>
      <c r="EJ1" s="8"/>
      <c r="EK1" s="7" t="s">
        <v>6</v>
      </c>
      <c r="EL1" s="8"/>
      <c r="EM1" s="11" t="s">
        <v>7</v>
      </c>
      <c r="EN1" s="8"/>
      <c r="EO1" s="6" t="s">
        <v>58</v>
      </c>
      <c r="EP1" s="7" t="s">
        <v>1</v>
      </c>
      <c r="EQ1" s="8"/>
      <c r="ER1" s="7" t="s">
        <v>2</v>
      </c>
      <c r="ES1" s="8"/>
      <c r="ET1" s="7" t="s">
        <v>3</v>
      </c>
      <c r="EU1" s="8"/>
      <c r="EV1" s="7" t="s">
        <v>4</v>
      </c>
      <c r="EW1" s="8"/>
      <c r="EX1" s="7" t="s">
        <v>6</v>
      </c>
      <c r="EY1" s="8"/>
      <c r="EZ1" s="11" t="s">
        <v>7</v>
      </c>
      <c r="FA1" s="116"/>
      <c r="FB1" s="22"/>
      <c r="FC1" s="116"/>
      <c r="FD1" s="4"/>
    </row>
    <row r="2" spans="1:160" x14ac:dyDescent="0.3">
      <c r="A2" s="114"/>
      <c r="B2" s="15"/>
      <c r="C2" s="16" t="s">
        <v>16</v>
      </c>
      <c r="D2" s="17" t="s">
        <v>17</v>
      </c>
      <c r="E2" s="16" t="s">
        <v>16</v>
      </c>
      <c r="F2" s="17" t="s">
        <v>17</v>
      </c>
      <c r="G2" s="16" t="s">
        <v>16</v>
      </c>
      <c r="H2" s="17" t="s">
        <v>17</v>
      </c>
      <c r="I2" s="16" t="s">
        <v>16</v>
      </c>
      <c r="J2" s="17" t="s">
        <v>17</v>
      </c>
      <c r="K2" s="16" t="s">
        <v>16</v>
      </c>
      <c r="L2" s="17" t="s">
        <v>17</v>
      </c>
      <c r="M2" s="19">
        <v>500</v>
      </c>
      <c r="N2" s="10"/>
      <c r="O2" s="15"/>
      <c r="P2" s="16" t="s">
        <v>16</v>
      </c>
      <c r="Q2" s="17" t="s">
        <v>17</v>
      </c>
      <c r="R2" s="16" t="s">
        <v>16</v>
      </c>
      <c r="S2" s="17" t="s">
        <v>17</v>
      </c>
      <c r="T2" s="16" t="s">
        <v>16</v>
      </c>
      <c r="U2" s="17" t="s">
        <v>17</v>
      </c>
      <c r="V2" s="16" t="s">
        <v>16</v>
      </c>
      <c r="W2" s="17" t="s">
        <v>17</v>
      </c>
      <c r="X2" s="16" t="s">
        <v>16</v>
      </c>
      <c r="Y2" s="17" t="s">
        <v>17</v>
      </c>
      <c r="Z2" s="20">
        <f>M33</f>
        <v>505.66329999999999</v>
      </c>
      <c r="AA2" s="10"/>
      <c r="AB2" s="15"/>
      <c r="AC2" s="16" t="s">
        <v>16</v>
      </c>
      <c r="AD2" s="17" t="s">
        <v>17</v>
      </c>
      <c r="AE2" s="16" t="s">
        <v>16</v>
      </c>
      <c r="AF2" s="17" t="s">
        <v>17</v>
      </c>
      <c r="AG2" s="16" t="s">
        <v>16</v>
      </c>
      <c r="AH2" s="17" t="s">
        <v>17</v>
      </c>
      <c r="AI2" s="16" t="s">
        <v>16</v>
      </c>
      <c r="AJ2" s="17" t="s">
        <v>17</v>
      </c>
      <c r="AK2" s="16" t="s">
        <v>16</v>
      </c>
      <c r="AL2" s="17" t="s">
        <v>17</v>
      </c>
      <c r="AM2" s="20">
        <f>Z33</f>
        <v>518.01700000000005</v>
      </c>
      <c r="AN2" s="10"/>
      <c r="AO2" s="15"/>
      <c r="AP2" s="16" t="s">
        <v>16</v>
      </c>
      <c r="AQ2" s="17" t="s">
        <v>17</v>
      </c>
      <c r="AR2" s="16" t="s">
        <v>16</v>
      </c>
      <c r="AS2" s="17" t="s">
        <v>17</v>
      </c>
      <c r="AT2" s="16" t="s">
        <v>16</v>
      </c>
      <c r="AU2" s="17" t="s">
        <v>17</v>
      </c>
      <c r="AV2" s="16" t="s">
        <v>16</v>
      </c>
      <c r="AW2" s="17" t="s">
        <v>17</v>
      </c>
      <c r="AX2" s="16" t="s">
        <v>16</v>
      </c>
      <c r="AY2" s="17" t="s">
        <v>17</v>
      </c>
      <c r="AZ2" s="19">
        <f>AM33</f>
        <v>517.99959999999987</v>
      </c>
      <c r="BA2" s="10"/>
      <c r="BB2" s="15"/>
      <c r="BC2" s="16" t="s">
        <v>16</v>
      </c>
      <c r="BD2" s="17" t="s">
        <v>17</v>
      </c>
      <c r="BE2" s="16" t="s">
        <v>16</v>
      </c>
      <c r="BF2" s="17" t="s">
        <v>17</v>
      </c>
      <c r="BG2" s="16" t="s">
        <v>16</v>
      </c>
      <c r="BH2" s="17" t="s">
        <v>17</v>
      </c>
      <c r="BI2" s="16" t="s">
        <v>16</v>
      </c>
      <c r="BJ2" s="17" t="s">
        <v>17</v>
      </c>
      <c r="BK2" s="16" t="s">
        <v>16</v>
      </c>
      <c r="BL2" s="17" t="s">
        <v>17</v>
      </c>
      <c r="BM2" s="20">
        <f>AZ33</f>
        <v>521.61930000000018</v>
      </c>
      <c r="BN2" s="10"/>
      <c r="BO2" s="15"/>
      <c r="BP2" s="16" t="s">
        <v>16</v>
      </c>
      <c r="BQ2" s="17" t="s">
        <v>17</v>
      </c>
      <c r="BR2" s="16" t="s">
        <v>16</v>
      </c>
      <c r="BS2" s="17" t="s">
        <v>17</v>
      </c>
      <c r="BT2" s="16" t="s">
        <v>16</v>
      </c>
      <c r="BU2" s="17" t="s">
        <v>17</v>
      </c>
      <c r="BV2" s="16" t="s">
        <v>16</v>
      </c>
      <c r="BW2" s="17" t="s">
        <v>17</v>
      </c>
      <c r="BX2" s="16" t="s">
        <v>16</v>
      </c>
      <c r="BY2" s="17" t="s">
        <v>17</v>
      </c>
      <c r="BZ2" s="20">
        <f>BM33</f>
        <v>525.9770000000002</v>
      </c>
      <c r="CA2" s="4"/>
      <c r="CB2" s="15"/>
      <c r="CC2" s="16" t="s">
        <v>16</v>
      </c>
      <c r="CD2" s="17" t="s">
        <v>17</v>
      </c>
      <c r="CE2" s="16" t="s">
        <v>16</v>
      </c>
      <c r="CF2" s="17" t="s">
        <v>17</v>
      </c>
      <c r="CG2" s="16" t="s">
        <v>16</v>
      </c>
      <c r="CH2" s="17" t="s">
        <v>17</v>
      </c>
      <c r="CI2" s="16" t="s">
        <v>16</v>
      </c>
      <c r="CJ2" s="17" t="s">
        <v>17</v>
      </c>
      <c r="CK2" s="16" t="s">
        <v>16</v>
      </c>
      <c r="CL2" s="17" t="s">
        <v>17</v>
      </c>
      <c r="CM2" s="20">
        <f>BZ33</f>
        <v>537.23350000000028</v>
      </c>
      <c r="CN2" s="18"/>
      <c r="CO2" s="15"/>
      <c r="CP2" s="16" t="s">
        <v>16</v>
      </c>
      <c r="CQ2" s="17" t="s">
        <v>17</v>
      </c>
      <c r="CR2" s="16" t="s">
        <v>16</v>
      </c>
      <c r="CS2" s="17" t="s">
        <v>17</v>
      </c>
      <c r="CT2" s="16" t="s">
        <v>16</v>
      </c>
      <c r="CU2" s="17" t="s">
        <v>17</v>
      </c>
      <c r="CV2" s="16" t="s">
        <v>16</v>
      </c>
      <c r="CW2" s="17" t="s">
        <v>17</v>
      </c>
      <c r="CX2" s="16" t="s">
        <v>16</v>
      </c>
      <c r="CY2" s="17" t="s">
        <v>17</v>
      </c>
      <c r="CZ2" s="20">
        <f>CM33</f>
        <v>538.20510000000002</v>
      </c>
      <c r="DA2" s="4"/>
      <c r="DB2" s="15"/>
      <c r="DC2" s="16" t="s">
        <v>16</v>
      </c>
      <c r="DD2" s="17" t="s">
        <v>17</v>
      </c>
      <c r="DE2" s="16" t="s">
        <v>16</v>
      </c>
      <c r="DF2" s="17" t="s">
        <v>17</v>
      </c>
      <c r="DG2" s="16" t="s">
        <v>16</v>
      </c>
      <c r="DH2" s="17" t="s">
        <v>17</v>
      </c>
      <c r="DI2" s="16" t="s">
        <v>16</v>
      </c>
      <c r="DJ2" s="17" t="s">
        <v>17</v>
      </c>
      <c r="DK2" s="16" t="s">
        <v>16</v>
      </c>
      <c r="DL2" s="17" t="s">
        <v>17</v>
      </c>
      <c r="DM2" s="20">
        <f>CZ33</f>
        <v>547.93950000000018</v>
      </c>
      <c r="DN2" s="21"/>
      <c r="DO2" s="15"/>
      <c r="DP2" s="16" t="s">
        <v>16</v>
      </c>
      <c r="DQ2" s="17" t="s">
        <v>17</v>
      </c>
      <c r="DR2" s="16" t="s">
        <v>16</v>
      </c>
      <c r="DS2" s="17" t="s">
        <v>17</v>
      </c>
      <c r="DT2" s="16" t="s">
        <v>16</v>
      </c>
      <c r="DU2" s="17" t="s">
        <v>17</v>
      </c>
      <c r="DV2" s="16" t="s">
        <v>16</v>
      </c>
      <c r="DW2" s="17" t="s">
        <v>17</v>
      </c>
      <c r="DX2" s="16" t="s">
        <v>16</v>
      </c>
      <c r="DY2" s="17" t="s">
        <v>17</v>
      </c>
      <c r="DZ2" s="20">
        <f>DM33</f>
        <v>548.13049999999998</v>
      </c>
      <c r="EA2" s="18"/>
      <c r="EB2" s="15"/>
      <c r="EC2" s="16" t="s">
        <v>16</v>
      </c>
      <c r="ED2" s="17" t="s">
        <v>17</v>
      </c>
      <c r="EE2" s="16" t="s">
        <v>16</v>
      </c>
      <c r="EF2" s="17" t="s">
        <v>17</v>
      </c>
      <c r="EG2" s="16" t="s">
        <v>16</v>
      </c>
      <c r="EH2" s="17" t="s">
        <v>17</v>
      </c>
      <c r="EI2" s="16" t="s">
        <v>16</v>
      </c>
      <c r="EJ2" s="17" t="s">
        <v>17</v>
      </c>
      <c r="EK2" s="16" t="s">
        <v>16</v>
      </c>
      <c r="EL2" s="17" t="s">
        <v>17</v>
      </c>
      <c r="EM2" s="20">
        <f>DZ33</f>
        <v>549.34269999999981</v>
      </c>
      <c r="EN2" s="18"/>
      <c r="EO2" s="15"/>
      <c r="EP2" s="16" t="s">
        <v>16</v>
      </c>
      <c r="EQ2" s="17" t="s">
        <v>17</v>
      </c>
      <c r="ER2" s="16" t="s">
        <v>16</v>
      </c>
      <c r="ES2" s="17" t="s">
        <v>17</v>
      </c>
      <c r="ET2" s="16" t="s">
        <v>16</v>
      </c>
      <c r="EU2" s="17" t="s">
        <v>17</v>
      </c>
      <c r="EV2" s="16" t="s">
        <v>16</v>
      </c>
      <c r="EW2" s="17" t="s">
        <v>17</v>
      </c>
      <c r="EX2" s="16" t="s">
        <v>16</v>
      </c>
      <c r="EY2" s="17" t="s">
        <v>17</v>
      </c>
      <c r="EZ2" s="20">
        <f>EM33</f>
        <v>547.62739999999974</v>
      </c>
    </row>
    <row r="3" spans="1:160" x14ac:dyDescent="0.3">
      <c r="A3" s="114"/>
      <c r="B3" s="22">
        <v>1</v>
      </c>
      <c r="C3" s="32"/>
      <c r="D3" s="33"/>
      <c r="E3" s="32"/>
      <c r="F3" s="33"/>
      <c r="G3" s="32"/>
      <c r="H3" s="33"/>
      <c r="I3" s="32"/>
      <c r="J3" s="33"/>
      <c r="K3" s="25">
        <f t="shared" ref="K3:K33" si="0">SUM(C3,E3,G3,I3)</f>
        <v>0</v>
      </c>
      <c r="L3" s="26">
        <f t="shared" ref="L3:L33" si="1">SUM(D3+F3+H3+J3)</f>
        <v>0</v>
      </c>
      <c r="M3" s="20">
        <f>M2+L3</f>
        <v>500</v>
      </c>
      <c r="N3" s="10"/>
      <c r="O3" s="22">
        <v>1</v>
      </c>
      <c r="P3" s="29" t="s">
        <v>19</v>
      </c>
      <c r="Q3" s="30"/>
      <c r="R3" s="29">
        <v>146</v>
      </c>
      <c r="S3" s="30">
        <f>R3*0.0088-0.03</f>
        <v>1.2548000000000001</v>
      </c>
      <c r="T3" s="29">
        <v>-59</v>
      </c>
      <c r="U3" s="30">
        <f>T3*0.0085-0.06</f>
        <v>-0.56150000000000011</v>
      </c>
      <c r="V3" s="29">
        <v>91</v>
      </c>
      <c r="W3" s="30">
        <f>V3*0.0085-0.04</f>
        <v>0.73350000000000004</v>
      </c>
      <c r="X3" s="25">
        <f>SUM(P3,R3,T3,V3)</f>
        <v>178</v>
      </c>
      <c r="Y3" s="26">
        <f>SUM(Q3+S3+U3+W3)</f>
        <v>1.4268000000000001</v>
      </c>
      <c r="Z3" s="20">
        <f>Z2+Y3</f>
        <v>507.09010000000001</v>
      </c>
      <c r="AA3" s="10"/>
      <c r="AB3" s="22">
        <v>1</v>
      </c>
      <c r="AC3" s="29">
        <v>519</v>
      </c>
      <c r="AD3" s="30">
        <f>AC3*0.0069-0.04</f>
        <v>3.5410999999999997</v>
      </c>
      <c r="AE3" s="29">
        <v>147</v>
      </c>
      <c r="AF3" s="30">
        <f t="shared" ref="AF3" si="2">AE3*0.0088-0.03</f>
        <v>1.2636000000000001</v>
      </c>
      <c r="AG3" s="29" t="s">
        <v>18</v>
      </c>
      <c r="AH3" s="30"/>
      <c r="AI3" s="29">
        <v>24</v>
      </c>
      <c r="AJ3" s="30">
        <f t="shared" ref="AJ3" si="3">AI3*0.0085-0.04</f>
        <v>0.16400000000000001</v>
      </c>
      <c r="AK3" s="25">
        <f>SUM(AC3,AE3,AG3,AI3)</f>
        <v>690</v>
      </c>
      <c r="AL3" s="26">
        <f>SUM(AD3+AF3+AH3+AJ3)</f>
        <v>4.9686999999999992</v>
      </c>
      <c r="AM3" s="20">
        <f>AM2+AL3</f>
        <v>522.98570000000007</v>
      </c>
      <c r="AN3" s="10"/>
      <c r="AO3" s="22">
        <v>1</v>
      </c>
      <c r="AP3" s="29" t="s">
        <v>18</v>
      </c>
      <c r="AQ3" s="30"/>
      <c r="AR3" s="29" t="s">
        <v>19</v>
      </c>
      <c r="AS3" s="30"/>
      <c r="AT3" s="29" t="s">
        <v>18</v>
      </c>
      <c r="AU3" s="30"/>
      <c r="AV3" s="29">
        <v>153</v>
      </c>
      <c r="AW3" s="30">
        <f t="shared" ref="AW3" si="4">AV3*0.0085-0.04</f>
        <v>1.2605</v>
      </c>
      <c r="AX3" s="25">
        <f t="shared" ref="AX3:AX33" si="5">SUM(AP3,AR3,AT3,AV3)</f>
        <v>153</v>
      </c>
      <c r="AY3" s="30">
        <f>SUM(AQ3+AS3+AU3+AW3)</f>
        <v>1.2605</v>
      </c>
      <c r="AZ3" s="20">
        <f>AZ2+AY3</f>
        <v>519.26009999999985</v>
      </c>
      <c r="BA3" s="18"/>
      <c r="BB3" s="22">
        <v>1</v>
      </c>
      <c r="BC3" s="29" t="s">
        <v>18</v>
      </c>
      <c r="BD3" s="30"/>
      <c r="BE3" s="29" t="s">
        <v>19</v>
      </c>
      <c r="BF3" s="30"/>
      <c r="BG3" s="29">
        <v>-45</v>
      </c>
      <c r="BH3" s="30">
        <f>BG3*0.0085-0.06</f>
        <v>-0.4425</v>
      </c>
      <c r="BI3" s="29" t="s">
        <v>18</v>
      </c>
      <c r="BJ3" s="30"/>
      <c r="BK3" s="25">
        <f>SUM(BC3,BE3,BG3,BI3)</f>
        <v>-45</v>
      </c>
      <c r="BL3" s="26">
        <f>SUM(BD3+BF3+BH3+BJ3)</f>
        <v>-0.4425</v>
      </c>
      <c r="BM3" s="20">
        <f>BM2+BL3</f>
        <v>521.17680000000018</v>
      </c>
      <c r="BN3" s="18"/>
      <c r="BO3" s="15">
        <v>1</v>
      </c>
      <c r="BP3" s="27"/>
      <c r="BQ3" s="28"/>
      <c r="BR3" s="27"/>
      <c r="BS3" s="28"/>
      <c r="BT3" s="27"/>
      <c r="BU3" s="28"/>
      <c r="BV3" s="27"/>
      <c r="BW3" s="28"/>
      <c r="BX3" s="34">
        <f t="shared" ref="BX3:BX33" si="6">SUM(BP3,BR3,BT3,BV3)</f>
        <v>0</v>
      </c>
      <c r="BY3" s="35">
        <f t="shared" ref="BY3:BY33" si="7">SUM(BQ3+BS3+BU3+BW3)</f>
        <v>0</v>
      </c>
      <c r="BZ3" s="20">
        <f>BZ2+BY3</f>
        <v>525.9770000000002</v>
      </c>
      <c r="CA3" s="36"/>
      <c r="CB3" s="15">
        <v>1</v>
      </c>
      <c r="CC3" s="29">
        <v>128</v>
      </c>
      <c r="CD3" s="30">
        <f>CC3*0.0069-0.04</f>
        <v>0.84319999999999995</v>
      </c>
      <c r="CE3" s="29" t="s">
        <v>18</v>
      </c>
      <c r="CF3" s="30"/>
      <c r="CG3" s="29" t="s">
        <v>18</v>
      </c>
      <c r="CH3" s="30"/>
      <c r="CI3" s="29">
        <v>-51</v>
      </c>
      <c r="CJ3" s="30">
        <f t="shared" ref="CJ3:CJ5" si="8">CI3*0.0085-0.04</f>
        <v>-0.47350000000000003</v>
      </c>
      <c r="CK3" s="34">
        <f t="shared" ref="CK3:CK33" si="9">SUM(CC3,CE3,CG3,CI3)</f>
        <v>77</v>
      </c>
      <c r="CL3" s="35">
        <f t="shared" ref="CL3:CL33" si="10">SUM(CD3+CF3+CH3+CJ3)</f>
        <v>0.36969999999999992</v>
      </c>
      <c r="CM3" s="20">
        <f>CM2+CL3</f>
        <v>537.60320000000024</v>
      </c>
      <c r="CN3" s="18"/>
      <c r="CO3" s="15">
        <v>1</v>
      </c>
      <c r="CP3" s="29" t="s">
        <v>18</v>
      </c>
      <c r="CQ3" s="30"/>
      <c r="CR3" s="29">
        <v>115</v>
      </c>
      <c r="CS3" s="30">
        <f t="shared" ref="CS3:CS4" si="11">CR3*0.0088-0.03</f>
        <v>0.98199999999999998</v>
      </c>
      <c r="CT3" s="29" t="s">
        <v>18</v>
      </c>
      <c r="CU3" s="30"/>
      <c r="CV3" s="29" t="s">
        <v>18</v>
      </c>
      <c r="CW3" s="30"/>
      <c r="CX3" s="37">
        <f t="shared" ref="CX3:CX33" si="12">SUM(CP3,CR3,CT3,CV3)</f>
        <v>115</v>
      </c>
      <c r="CY3" s="38">
        <f t="shared" ref="CY3:CY33" si="13">SUM(CQ3+CS3+CU3+CW3)</f>
        <v>0.98199999999999998</v>
      </c>
      <c r="CZ3" s="20">
        <f>CZ2+CY3</f>
        <v>539.18709999999999</v>
      </c>
      <c r="DA3" s="39"/>
      <c r="DB3" s="15">
        <v>1</v>
      </c>
      <c r="DC3" s="27"/>
      <c r="DD3" s="28"/>
      <c r="DE3" s="27"/>
      <c r="DF3" s="28"/>
      <c r="DG3" s="27"/>
      <c r="DH3" s="28"/>
      <c r="DI3" s="27"/>
      <c r="DJ3" s="28"/>
      <c r="DK3" s="40">
        <f>SUM(DC3,DE3,DG3,DI3)</f>
        <v>0</v>
      </c>
      <c r="DL3" s="35">
        <f>SUM(DD3+DF3+DH3+DJ3)</f>
        <v>0</v>
      </c>
      <c r="DM3" s="20">
        <f>DM2+DL3</f>
        <v>547.93950000000018</v>
      </c>
      <c r="DN3" s="21"/>
      <c r="DO3" s="15">
        <v>1</v>
      </c>
      <c r="DP3" s="29">
        <v>151</v>
      </c>
      <c r="DQ3" s="30">
        <f t="shared" ref="DQ3:DQ5" si="14">DP3*0.0064-0.04</f>
        <v>0.9264</v>
      </c>
      <c r="DR3" s="29" t="s">
        <v>19</v>
      </c>
      <c r="DS3" s="30"/>
      <c r="DT3" s="29" t="s">
        <v>18</v>
      </c>
      <c r="DU3" s="30"/>
      <c r="DV3" s="29">
        <v>-61</v>
      </c>
      <c r="DW3" s="30">
        <f>DV3*0.0085-0.04</f>
        <v>-0.55850000000000011</v>
      </c>
      <c r="DX3" s="40">
        <f>SUM(DP3,DR3,DT3,DV3)</f>
        <v>90</v>
      </c>
      <c r="DY3" s="35">
        <f>SUM(DQ3+DS3+DU3+DW3)</f>
        <v>0.36789999999999989</v>
      </c>
      <c r="DZ3" s="20">
        <f>DZ2+DY3</f>
        <v>548.49839999999995</v>
      </c>
      <c r="EA3" s="18"/>
      <c r="EB3" s="15">
        <v>1</v>
      </c>
      <c r="EC3" s="29">
        <v>-40</v>
      </c>
      <c r="ED3" s="30">
        <f t="shared" ref="ED3" si="15">EC3*0.0064-0.04</f>
        <v>-0.29599999999999999</v>
      </c>
      <c r="EE3" s="29" t="s">
        <v>18</v>
      </c>
      <c r="EF3" s="30"/>
      <c r="EG3" s="29" t="s">
        <v>18</v>
      </c>
      <c r="EH3" s="30"/>
      <c r="EI3" s="29" t="s">
        <v>18</v>
      </c>
      <c r="EJ3" s="30"/>
      <c r="EK3" s="34">
        <f>SUM(EC3,EE3,EG3,EI3)</f>
        <v>-40</v>
      </c>
      <c r="EL3" s="35">
        <f>SUM(ED3+EF3+EH3+EJ3)</f>
        <v>-0.29599999999999999</v>
      </c>
      <c r="EM3" s="20">
        <f>EM2+EL3</f>
        <v>549.04669999999976</v>
      </c>
      <c r="EN3" s="18"/>
      <c r="EO3" s="15">
        <v>1</v>
      </c>
      <c r="EP3" s="27"/>
      <c r="EQ3" s="28"/>
      <c r="ER3" s="27"/>
      <c r="ES3" s="28"/>
      <c r="ET3" s="27"/>
      <c r="EU3" s="28"/>
      <c r="EV3" s="27"/>
      <c r="EW3" s="28"/>
      <c r="EX3" s="34">
        <f>SUM(EP3,ER3,ET3,EV3)</f>
        <v>0</v>
      </c>
      <c r="EY3" s="35">
        <f>SUM(EQ3+ES3+EU3+EW3)</f>
        <v>0</v>
      </c>
      <c r="EZ3" s="20">
        <f>EZ2+EY3</f>
        <v>547.62739999999974</v>
      </c>
    </row>
    <row r="4" spans="1:160" x14ac:dyDescent="0.3">
      <c r="A4" s="114"/>
      <c r="B4" s="15">
        <v>2</v>
      </c>
      <c r="C4" s="29">
        <v>202</v>
      </c>
      <c r="D4" s="30">
        <v>1.3537999999999999</v>
      </c>
      <c r="E4" s="29" t="s">
        <v>19</v>
      </c>
      <c r="F4" s="30"/>
      <c r="G4" s="29" t="s">
        <v>19</v>
      </c>
      <c r="H4" s="30"/>
      <c r="I4" s="29" t="s">
        <v>19</v>
      </c>
      <c r="J4" s="30"/>
      <c r="K4" s="25">
        <f t="shared" si="0"/>
        <v>202</v>
      </c>
      <c r="L4" s="30">
        <f t="shared" si="1"/>
        <v>1.3537999999999999</v>
      </c>
      <c r="M4" s="20">
        <f t="shared" ref="M4:M33" si="16">M3+L4</f>
        <v>501.35379999999998</v>
      </c>
      <c r="N4" s="10"/>
      <c r="O4" s="15">
        <v>2</v>
      </c>
      <c r="P4" s="27"/>
      <c r="Q4" s="28"/>
      <c r="R4" s="27"/>
      <c r="S4" s="28"/>
      <c r="T4" s="27"/>
      <c r="U4" s="28"/>
      <c r="V4" s="27"/>
      <c r="W4" s="28"/>
      <c r="X4" s="25">
        <f t="shared" ref="X4:X33" si="17">SUM(P4,R4,T4,V4)</f>
        <v>0</v>
      </c>
      <c r="Y4" s="26">
        <f t="shared" ref="Y4:Y6" si="18">SUM(Q4+S4+U4+W4)</f>
        <v>0</v>
      </c>
      <c r="Z4" s="20">
        <f t="shared" ref="Z4:Z33" si="19">Z3+Y4</f>
        <v>507.09010000000001</v>
      </c>
      <c r="AA4" s="10"/>
      <c r="AB4" s="15">
        <v>2</v>
      </c>
      <c r="AC4" s="27"/>
      <c r="AD4" s="28"/>
      <c r="AE4" s="27"/>
      <c r="AF4" s="28"/>
      <c r="AG4" s="27"/>
      <c r="AH4" s="28"/>
      <c r="AI4" s="27"/>
      <c r="AJ4" s="28"/>
      <c r="AK4" s="25">
        <f t="shared" ref="AK4:AK33" si="20">SUM(AC4,AE4,AG4,AI4)</f>
        <v>0</v>
      </c>
      <c r="AL4" s="26">
        <f t="shared" ref="AL4:AL7" si="21">SUM(AD4+AF4+AH4+AJ4)</f>
        <v>0</v>
      </c>
      <c r="AM4" s="20">
        <f t="shared" ref="AM4:AM33" si="22">AM3+AL4</f>
        <v>522.98570000000007</v>
      </c>
      <c r="AN4" s="10"/>
      <c r="AO4" s="15">
        <v>2</v>
      </c>
      <c r="AP4" s="29">
        <v>-87</v>
      </c>
      <c r="AQ4" s="30">
        <f>AP4*0.0069-0.04</f>
        <v>-0.64029999999999998</v>
      </c>
      <c r="AR4" s="29">
        <v>98</v>
      </c>
      <c r="AS4" s="30">
        <f t="shared" ref="AS4:AS5" si="23">AR4*0.0088-0.03</f>
        <v>0.83240000000000003</v>
      </c>
      <c r="AT4" s="29" t="s">
        <v>18</v>
      </c>
      <c r="AU4" s="30"/>
      <c r="AV4" s="29" t="s">
        <v>18</v>
      </c>
      <c r="AW4" s="30"/>
      <c r="AX4" s="25">
        <f t="shared" si="5"/>
        <v>11</v>
      </c>
      <c r="AY4" s="30">
        <f t="shared" ref="AY4:AY7" si="24">SUM(AQ4+AS4+AU4+AW4)</f>
        <v>0.19210000000000005</v>
      </c>
      <c r="AZ4" s="20">
        <f t="shared" ref="AZ4:AZ33" si="25">AZ3+AY4</f>
        <v>519.45219999999983</v>
      </c>
      <c r="BA4" s="18"/>
      <c r="BB4" s="22">
        <v>2</v>
      </c>
      <c r="BC4" s="29">
        <v>-134</v>
      </c>
      <c r="BD4" s="30">
        <f>BC4*0.0069-0.04</f>
        <v>-0.96460000000000001</v>
      </c>
      <c r="BE4" s="29" t="s">
        <v>19</v>
      </c>
      <c r="BF4" s="30"/>
      <c r="BG4" s="29" t="s">
        <v>18</v>
      </c>
      <c r="BH4" s="30"/>
      <c r="BI4" s="29">
        <v>-17</v>
      </c>
      <c r="BJ4" s="30">
        <f t="shared" ref="BJ4:BJ5" si="26">BI4*0.0085-0.04</f>
        <v>-0.18450000000000003</v>
      </c>
      <c r="BK4" s="25">
        <f t="shared" ref="BK4:BK14" si="27">SUM(BC4,BE4,BG4,BI4)</f>
        <v>-151</v>
      </c>
      <c r="BL4" s="26">
        <f t="shared" ref="BL4:BL33" si="28">SUM(BD4+BF4+BH4+BJ4)</f>
        <v>-1.1491</v>
      </c>
      <c r="BM4" s="20">
        <f t="shared" ref="BM4:BM33" si="29">BM3+BL4</f>
        <v>520.02770000000021</v>
      </c>
      <c r="BN4" s="18"/>
      <c r="BO4" s="15">
        <v>2</v>
      </c>
      <c r="BP4" s="27"/>
      <c r="BQ4" s="28"/>
      <c r="BR4" s="27"/>
      <c r="BS4" s="28"/>
      <c r="BT4" s="27"/>
      <c r="BU4" s="28"/>
      <c r="BV4" s="27"/>
      <c r="BW4" s="28"/>
      <c r="BX4" s="34">
        <f t="shared" si="6"/>
        <v>0</v>
      </c>
      <c r="BY4" s="35">
        <f t="shared" si="7"/>
        <v>0</v>
      </c>
      <c r="BZ4" s="20">
        <f t="shared" ref="BZ4:BZ33" si="30">BZ3+BY4</f>
        <v>525.9770000000002</v>
      </c>
      <c r="CA4" s="36"/>
      <c r="CB4" s="15">
        <v>2</v>
      </c>
      <c r="CC4" s="29" t="s">
        <v>19</v>
      </c>
      <c r="CD4" s="30"/>
      <c r="CE4" s="29">
        <v>-42</v>
      </c>
      <c r="CF4" s="30">
        <f t="shared" ref="CF4" si="31">CE4*0.0088-0.03</f>
        <v>-0.39960000000000007</v>
      </c>
      <c r="CG4" s="29" t="s">
        <v>18</v>
      </c>
      <c r="CH4" s="30"/>
      <c r="CI4" s="29">
        <v>-55</v>
      </c>
      <c r="CJ4" s="30">
        <f t="shared" si="8"/>
        <v>-0.50750000000000006</v>
      </c>
      <c r="CK4" s="34">
        <f t="shared" si="9"/>
        <v>-97</v>
      </c>
      <c r="CL4" s="35">
        <f t="shared" si="10"/>
        <v>-0.90710000000000013</v>
      </c>
      <c r="CM4" s="20">
        <f t="shared" ref="CM4:CM33" si="32">CM3+CL4</f>
        <v>536.69610000000023</v>
      </c>
      <c r="CN4" s="18"/>
      <c r="CO4" s="15">
        <v>2</v>
      </c>
      <c r="CP4" s="29" t="s">
        <v>18</v>
      </c>
      <c r="CQ4" s="30"/>
      <c r="CR4" s="29">
        <v>13</v>
      </c>
      <c r="CS4" s="30">
        <f t="shared" si="11"/>
        <v>8.4400000000000003E-2</v>
      </c>
      <c r="CT4" s="29">
        <v>-160</v>
      </c>
      <c r="CU4" s="30">
        <f>CT4*0.0085-0.06</f>
        <v>-1.4200000000000002</v>
      </c>
      <c r="CV4" s="29">
        <v>-93</v>
      </c>
      <c r="CW4" s="30">
        <f t="shared" ref="CW4" si="33">CV4*0.0085-0.04</f>
        <v>-0.83050000000000013</v>
      </c>
      <c r="CX4" s="37">
        <f t="shared" si="12"/>
        <v>-240</v>
      </c>
      <c r="CY4" s="38">
        <f t="shared" si="13"/>
        <v>-2.1661000000000001</v>
      </c>
      <c r="CZ4" s="20">
        <f t="shared" ref="CZ4:CZ33" si="34">CZ3+CY4</f>
        <v>537.02099999999996</v>
      </c>
      <c r="DA4" s="39"/>
      <c r="DB4" s="15">
        <v>2</v>
      </c>
      <c r="DC4" s="29" t="s">
        <v>18</v>
      </c>
      <c r="DD4" s="30"/>
      <c r="DE4" s="29" t="s">
        <v>18</v>
      </c>
      <c r="DF4" s="30"/>
      <c r="DG4" s="29" t="s">
        <v>18</v>
      </c>
      <c r="DH4" s="30"/>
      <c r="DI4" s="29">
        <v>33</v>
      </c>
      <c r="DJ4" s="30">
        <f>DI4*0.0085-0.04</f>
        <v>0.24050000000000002</v>
      </c>
      <c r="DK4" s="40">
        <f t="shared" ref="DK4:DK33" si="35">SUM(DC4,DE4,DG4,DI4)</f>
        <v>33</v>
      </c>
      <c r="DL4" s="35">
        <f t="shared" ref="DL4:DL33" si="36">SUM(DD4+DF4+DH4+DJ4)</f>
        <v>0.24050000000000002</v>
      </c>
      <c r="DM4" s="20">
        <f t="shared" ref="DM4:DM33" si="37">DM3+DL4</f>
        <v>548.18000000000018</v>
      </c>
      <c r="DN4" s="21"/>
      <c r="DO4" s="15">
        <v>2</v>
      </c>
      <c r="DP4" s="29">
        <v>83</v>
      </c>
      <c r="DQ4" s="30">
        <f t="shared" si="14"/>
        <v>0.49120000000000003</v>
      </c>
      <c r="DR4" s="29">
        <v>30</v>
      </c>
      <c r="DS4" s="30">
        <f>DR4*0.0088-0.03</f>
        <v>0.23400000000000001</v>
      </c>
      <c r="DT4" s="29">
        <v>24</v>
      </c>
      <c r="DU4" s="30">
        <f>DT4*0.0085-0.06</f>
        <v>0.14400000000000002</v>
      </c>
      <c r="DV4" s="29" t="s">
        <v>18</v>
      </c>
      <c r="DW4" s="30"/>
      <c r="DX4" s="40">
        <f t="shared" ref="DX4:DX33" si="38">SUM(DP4,DR4,DT4,DV4)</f>
        <v>137</v>
      </c>
      <c r="DY4" s="35">
        <f t="shared" ref="DY4:DY33" si="39">SUM(DQ4+DS4+DU4+DW4)</f>
        <v>0.86920000000000008</v>
      </c>
      <c r="DZ4" s="20">
        <f t="shared" ref="DZ4:DZ33" si="40">DZ3+DY4</f>
        <v>549.36759999999992</v>
      </c>
      <c r="EA4" s="18"/>
      <c r="EB4" s="15">
        <v>2</v>
      </c>
      <c r="EC4" s="27"/>
      <c r="ED4" s="28"/>
      <c r="EE4" s="27"/>
      <c r="EF4" s="28"/>
      <c r="EG4" s="27"/>
      <c r="EH4" s="28"/>
      <c r="EI4" s="27"/>
      <c r="EJ4" s="28"/>
      <c r="EK4" s="34">
        <f t="shared" ref="EK4:EK33" si="41">SUM(EC4,EE4,EG4,EI4)</f>
        <v>0</v>
      </c>
      <c r="EL4" s="35">
        <f t="shared" ref="EL4:EL33" si="42">SUM(ED4+EF4+EH4+EJ4)</f>
        <v>0</v>
      </c>
      <c r="EM4" s="20">
        <f t="shared" ref="EM4:EM33" si="43">EM3+EL4</f>
        <v>549.04669999999976</v>
      </c>
      <c r="EN4" s="18"/>
      <c r="EO4" s="15">
        <v>2</v>
      </c>
      <c r="EP4" s="29" t="s">
        <v>19</v>
      </c>
      <c r="EQ4" s="30"/>
      <c r="ER4" s="29" t="s">
        <v>18</v>
      </c>
      <c r="ES4" s="30"/>
      <c r="ET4" s="29" t="s">
        <v>18</v>
      </c>
      <c r="EU4" s="30"/>
      <c r="EV4" s="29" t="s">
        <v>18</v>
      </c>
      <c r="EW4" s="30"/>
      <c r="EX4" s="34">
        <f t="shared" ref="EX4:EX33" si="44">SUM(EP4,ER4,ET4,EV4)</f>
        <v>0</v>
      </c>
      <c r="EY4" s="35">
        <f t="shared" ref="EY4:EY33" si="45">SUM(EQ4+ES4+EU4+EW4)</f>
        <v>0</v>
      </c>
      <c r="EZ4" s="20">
        <f t="shared" ref="EZ4:EZ33" si="46">EZ3+EY4</f>
        <v>547.62739999999974</v>
      </c>
    </row>
    <row r="5" spans="1:160" x14ac:dyDescent="0.3">
      <c r="A5" s="114"/>
      <c r="B5" s="15">
        <v>3</v>
      </c>
      <c r="C5" s="29" t="s">
        <v>19</v>
      </c>
      <c r="D5" s="30"/>
      <c r="E5" s="29">
        <v>147</v>
      </c>
      <c r="F5" s="30">
        <v>1.2636000000000001</v>
      </c>
      <c r="G5" s="29">
        <v>-161</v>
      </c>
      <c r="H5" s="30">
        <v>-1.4285000000000001</v>
      </c>
      <c r="I5" s="29" t="s">
        <v>19</v>
      </c>
      <c r="J5" s="30"/>
      <c r="K5" s="25">
        <f t="shared" si="0"/>
        <v>-14</v>
      </c>
      <c r="L5" s="30">
        <f t="shared" si="1"/>
        <v>-0.16490000000000005</v>
      </c>
      <c r="M5" s="20">
        <f t="shared" si="16"/>
        <v>501.18889999999999</v>
      </c>
      <c r="N5" s="10"/>
      <c r="O5" s="15">
        <v>3</v>
      </c>
      <c r="P5" s="27"/>
      <c r="Q5" s="28"/>
      <c r="R5" s="27"/>
      <c r="S5" s="28"/>
      <c r="T5" s="27"/>
      <c r="U5" s="28"/>
      <c r="V5" s="27"/>
      <c r="W5" s="28"/>
      <c r="X5" s="25">
        <f t="shared" si="17"/>
        <v>0</v>
      </c>
      <c r="Y5" s="26">
        <f t="shared" si="18"/>
        <v>0</v>
      </c>
      <c r="Z5" s="20">
        <f t="shared" si="19"/>
        <v>507.09010000000001</v>
      </c>
      <c r="AA5" s="18"/>
      <c r="AB5" s="15">
        <v>3</v>
      </c>
      <c r="AC5" s="27"/>
      <c r="AD5" s="28"/>
      <c r="AE5" s="27"/>
      <c r="AF5" s="28"/>
      <c r="AG5" s="27"/>
      <c r="AH5" s="28"/>
      <c r="AI5" s="27"/>
      <c r="AJ5" s="28"/>
      <c r="AK5" s="25">
        <f t="shared" si="20"/>
        <v>0</v>
      </c>
      <c r="AL5" s="26">
        <f t="shared" si="21"/>
        <v>0</v>
      </c>
      <c r="AM5" s="20">
        <f t="shared" si="22"/>
        <v>522.98570000000007</v>
      </c>
      <c r="AN5" s="18"/>
      <c r="AO5" s="15">
        <v>3</v>
      </c>
      <c r="AP5" s="29" t="s">
        <v>18</v>
      </c>
      <c r="AQ5" s="30"/>
      <c r="AR5" s="29">
        <v>-37</v>
      </c>
      <c r="AS5" s="30">
        <f t="shared" si="23"/>
        <v>-0.35560000000000003</v>
      </c>
      <c r="AT5" s="29" t="s">
        <v>18</v>
      </c>
      <c r="AU5" s="30"/>
      <c r="AV5" s="29" t="s">
        <v>18</v>
      </c>
      <c r="AW5" s="30"/>
      <c r="AX5" s="25">
        <f t="shared" si="5"/>
        <v>-37</v>
      </c>
      <c r="AY5" s="30">
        <f t="shared" si="24"/>
        <v>-0.35560000000000003</v>
      </c>
      <c r="AZ5" s="20">
        <f t="shared" si="25"/>
        <v>519.09659999999985</v>
      </c>
      <c r="BA5" s="18"/>
      <c r="BB5" s="22">
        <v>3</v>
      </c>
      <c r="BC5" s="29" t="s">
        <v>19</v>
      </c>
      <c r="BD5" s="30"/>
      <c r="BE5" s="29">
        <v>24</v>
      </c>
      <c r="BF5" s="30">
        <f>BE5*0.0088-0.03</f>
        <v>0.1812</v>
      </c>
      <c r="BG5" s="29">
        <v>255</v>
      </c>
      <c r="BH5" s="30">
        <f>BG5*0.0085-0.06</f>
        <v>2.1074999999999999</v>
      </c>
      <c r="BI5" s="29">
        <v>-87</v>
      </c>
      <c r="BJ5" s="30">
        <f t="shared" si="26"/>
        <v>-0.77950000000000008</v>
      </c>
      <c r="BK5" s="25">
        <f t="shared" si="27"/>
        <v>192</v>
      </c>
      <c r="BL5" s="26">
        <f t="shared" si="28"/>
        <v>1.5091999999999999</v>
      </c>
      <c r="BM5" s="20">
        <f t="shared" si="29"/>
        <v>521.53690000000017</v>
      </c>
      <c r="BN5" s="18"/>
      <c r="BO5" s="15">
        <v>3</v>
      </c>
      <c r="BP5" s="29" t="s">
        <v>19</v>
      </c>
      <c r="BQ5" s="30"/>
      <c r="BR5" s="29" t="s">
        <v>19</v>
      </c>
      <c r="BS5" s="30"/>
      <c r="BT5" s="29" t="s">
        <v>18</v>
      </c>
      <c r="BU5" s="30"/>
      <c r="BV5" s="29">
        <v>-79</v>
      </c>
      <c r="BW5" s="30">
        <f t="shared" ref="BW5:BW6" si="47">BV5*0.0085-0.04</f>
        <v>-0.71150000000000013</v>
      </c>
      <c r="BX5" s="34">
        <f t="shared" si="6"/>
        <v>-79</v>
      </c>
      <c r="BY5" s="35">
        <f t="shared" si="7"/>
        <v>-0.71150000000000013</v>
      </c>
      <c r="BZ5" s="20">
        <f t="shared" si="30"/>
        <v>525.2655000000002</v>
      </c>
      <c r="CA5" s="36"/>
      <c r="CB5" s="15">
        <v>3</v>
      </c>
      <c r="CC5" s="29" t="s">
        <v>19</v>
      </c>
      <c r="CD5" s="30"/>
      <c r="CE5" s="29" t="s">
        <v>18</v>
      </c>
      <c r="CF5" s="30"/>
      <c r="CG5" s="29">
        <v>-90</v>
      </c>
      <c r="CH5" s="30">
        <f t="shared" ref="CH5" si="48">CG5*0.0085-0.06</f>
        <v>-0.82499999999999996</v>
      </c>
      <c r="CI5" s="29">
        <v>38</v>
      </c>
      <c r="CJ5" s="30">
        <f t="shared" si="8"/>
        <v>0.28300000000000003</v>
      </c>
      <c r="CK5" s="34">
        <f t="shared" si="9"/>
        <v>-52</v>
      </c>
      <c r="CL5" s="35">
        <f t="shared" si="10"/>
        <v>-0.54199999999999993</v>
      </c>
      <c r="CM5" s="20">
        <f t="shared" si="32"/>
        <v>536.1541000000002</v>
      </c>
      <c r="CN5" s="18"/>
      <c r="CO5" s="15">
        <v>3</v>
      </c>
      <c r="CP5" s="27"/>
      <c r="CQ5" s="28"/>
      <c r="CR5" s="27"/>
      <c r="CS5" s="28"/>
      <c r="CT5" s="27"/>
      <c r="CU5" s="28"/>
      <c r="CV5" s="27"/>
      <c r="CW5" s="28"/>
      <c r="CX5" s="40">
        <f t="shared" si="12"/>
        <v>0</v>
      </c>
      <c r="CY5" s="35">
        <f t="shared" si="13"/>
        <v>0</v>
      </c>
      <c r="CZ5" s="20">
        <f t="shared" si="34"/>
        <v>537.02099999999996</v>
      </c>
      <c r="DA5" s="18"/>
      <c r="DB5" s="15">
        <v>3</v>
      </c>
      <c r="DC5" s="29">
        <v>83</v>
      </c>
      <c r="DD5" s="30">
        <f>DC5*0.0064-0.04</f>
        <v>0.49120000000000003</v>
      </c>
      <c r="DE5" s="29" t="s">
        <v>18</v>
      </c>
      <c r="DF5" s="30"/>
      <c r="DG5" s="29">
        <v>111</v>
      </c>
      <c r="DH5" s="30">
        <f t="shared" ref="DH5:DH6" si="49">DG5*0.0083-0.05</f>
        <v>0.87129999999999996</v>
      </c>
      <c r="DI5" s="29" t="s">
        <v>18</v>
      </c>
      <c r="DJ5" s="30"/>
      <c r="DK5" s="40">
        <f t="shared" si="35"/>
        <v>194</v>
      </c>
      <c r="DL5" s="35">
        <f t="shared" si="36"/>
        <v>1.3625</v>
      </c>
      <c r="DM5" s="20">
        <f t="shared" si="37"/>
        <v>549.54250000000013</v>
      </c>
      <c r="DN5" s="21"/>
      <c r="DO5" s="15">
        <v>3</v>
      </c>
      <c r="DP5" s="29">
        <v>-79</v>
      </c>
      <c r="DQ5" s="30">
        <f t="shared" si="14"/>
        <v>-0.54560000000000008</v>
      </c>
      <c r="DR5" s="29" t="s">
        <v>19</v>
      </c>
      <c r="DS5" s="30"/>
      <c r="DT5" s="29" t="s">
        <v>18</v>
      </c>
      <c r="DU5" s="30"/>
      <c r="DV5" s="29" t="s">
        <v>18</v>
      </c>
      <c r="DW5" s="30"/>
      <c r="DX5" s="37"/>
      <c r="DY5" s="38"/>
      <c r="DZ5" s="20">
        <f t="shared" si="40"/>
        <v>549.36759999999992</v>
      </c>
      <c r="EA5" s="18"/>
      <c r="EB5" s="15">
        <v>3</v>
      </c>
      <c r="EC5" s="27"/>
      <c r="ED5" s="28"/>
      <c r="EE5" s="27"/>
      <c r="EF5" s="28"/>
      <c r="EG5" s="27"/>
      <c r="EH5" s="28"/>
      <c r="EI5" s="27"/>
      <c r="EJ5" s="28"/>
      <c r="EK5" s="34">
        <f t="shared" si="41"/>
        <v>0</v>
      </c>
      <c r="EL5" s="35">
        <f t="shared" si="42"/>
        <v>0</v>
      </c>
      <c r="EM5" s="20">
        <f t="shared" si="43"/>
        <v>549.04669999999976</v>
      </c>
      <c r="EN5" s="18"/>
      <c r="EO5" s="15">
        <v>3</v>
      </c>
      <c r="EP5" s="29" t="s">
        <v>19</v>
      </c>
      <c r="EQ5" s="30"/>
      <c r="ER5" s="29">
        <v>-64</v>
      </c>
      <c r="ES5" s="30">
        <f>ER5*0.0088-0.03</f>
        <v>-0.59320000000000006</v>
      </c>
      <c r="ET5" s="29" t="s">
        <v>18</v>
      </c>
      <c r="EU5" s="30"/>
      <c r="EV5" s="29" t="s">
        <v>18</v>
      </c>
      <c r="EW5" s="30"/>
      <c r="EX5" s="34">
        <f t="shared" si="44"/>
        <v>-64</v>
      </c>
      <c r="EY5" s="35">
        <f t="shared" si="45"/>
        <v>-0.59320000000000006</v>
      </c>
      <c r="EZ5" s="20">
        <f t="shared" si="46"/>
        <v>547.03419999999971</v>
      </c>
    </row>
    <row r="6" spans="1:160" x14ac:dyDescent="0.3">
      <c r="A6" s="114"/>
      <c r="B6" s="15">
        <v>4</v>
      </c>
      <c r="C6" s="29" t="s">
        <v>19</v>
      </c>
      <c r="D6" s="30"/>
      <c r="E6" s="29">
        <v>-38</v>
      </c>
      <c r="F6" s="30">
        <v>-0.36440000000000006</v>
      </c>
      <c r="G6" s="29">
        <v>-88</v>
      </c>
      <c r="H6" s="30">
        <v>-0.80800000000000005</v>
      </c>
      <c r="I6" s="29" t="s">
        <v>19</v>
      </c>
      <c r="J6" s="30"/>
      <c r="K6" s="25">
        <f t="shared" si="0"/>
        <v>-126</v>
      </c>
      <c r="L6" s="30">
        <f t="shared" si="1"/>
        <v>-1.1724000000000001</v>
      </c>
      <c r="M6" s="20">
        <f t="shared" si="16"/>
        <v>500.01650000000001</v>
      </c>
      <c r="N6" s="10"/>
      <c r="O6" s="15">
        <v>4</v>
      </c>
      <c r="P6" s="29">
        <v>188</v>
      </c>
      <c r="Q6" s="30">
        <f t="shared" ref="Q6:Q8" si="50">P6*0.0069-0.04</f>
        <v>1.2571999999999999</v>
      </c>
      <c r="R6" s="29" t="s">
        <v>18</v>
      </c>
      <c r="S6" s="30"/>
      <c r="T6" s="29">
        <v>-52</v>
      </c>
      <c r="U6" s="30">
        <f>T6*0.0085-0.06</f>
        <v>-0.502</v>
      </c>
      <c r="V6" s="29" t="s">
        <v>19</v>
      </c>
      <c r="W6" s="30"/>
      <c r="X6" s="25">
        <f t="shared" si="17"/>
        <v>136</v>
      </c>
      <c r="Y6" s="26">
        <f t="shared" si="18"/>
        <v>0.75519999999999987</v>
      </c>
      <c r="Z6" s="20">
        <f t="shared" si="19"/>
        <v>507.84530000000001</v>
      </c>
      <c r="AA6" s="18"/>
      <c r="AB6" s="15">
        <v>4</v>
      </c>
      <c r="AC6" s="29" t="s">
        <v>18</v>
      </c>
      <c r="AD6" s="30"/>
      <c r="AE6" s="29" t="s">
        <v>18</v>
      </c>
      <c r="AF6" s="30"/>
      <c r="AG6" s="29" t="s">
        <v>18</v>
      </c>
      <c r="AH6" s="30"/>
      <c r="AI6" s="29">
        <v>-32</v>
      </c>
      <c r="AJ6" s="30">
        <f t="shared" ref="AJ6:AJ7" si="51">AI6*0.0085-0.04</f>
        <v>-0.312</v>
      </c>
      <c r="AK6" s="25">
        <f t="shared" si="20"/>
        <v>-32</v>
      </c>
      <c r="AL6" s="30">
        <f t="shared" si="21"/>
        <v>-0.312</v>
      </c>
      <c r="AM6" s="20">
        <f t="shared" si="22"/>
        <v>522.67370000000005</v>
      </c>
      <c r="AN6" s="18"/>
      <c r="AO6" s="15">
        <v>4</v>
      </c>
      <c r="AP6" s="29">
        <v>-85</v>
      </c>
      <c r="AQ6" s="30">
        <f>AP6*0.0069-0.04</f>
        <v>-0.62650000000000006</v>
      </c>
      <c r="AR6" s="29" t="s">
        <v>19</v>
      </c>
      <c r="AS6" s="30"/>
      <c r="AT6" s="29" t="s">
        <v>18</v>
      </c>
      <c r="AU6" s="30"/>
      <c r="AV6" s="29" t="s">
        <v>18</v>
      </c>
      <c r="AW6" s="30"/>
      <c r="AX6" s="25">
        <f t="shared" si="5"/>
        <v>-85</v>
      </c>
      <c r="AY6" s="30">
        <f t="shared" si="24"/>
        <v>-0.62650000000000006</v>
      </c>
      <c r="AZ6" s="20">
        <f t="shared" si="25"/>
        <v>518.47009999999989</v>
      </c>
      <c r="BA6" s="18"/>
      <c r="BB6" s="22">
        <v>4</v>
      </c>
      <c r="BC6" s="119"/>
      <c r="BD6" s="28"/>
      <c r="BE6" s="27"/>
      <c r="BF6" s="28"/>
      <c r="BG6" s="27"/>
      <c r="BH6" s="28"/>
      <c r="BI6" s="27"/>
      <c r="BJ6" s="28"/>
      <c r="BK6" s="25">
        <f t="shared" si="27"/>
        <v>0</v>
      </c>
      <c r="BL6" s="26">
        <f t="shared" si="28"/>
        <v>0</v>
      </c>
      <c r="BM6" s="20">
        <f t="shared" si="29"/>
        <v>521.53690000000017</v>
      </c>
      <c r="BN6" s="18"/>
      <c r="BO6" s="15">
        <v>4</v>
      </c>
      <c r="BP6" s="29" t="s">
        <v>19</v>
      </c>
      <c r="BQ6" s="30"/>
      <c r="BR6" s="29">
        <v>-133</v>
      </c>
      <c r="BS6" s="30">
        <f t="shared" ref="BS6:BS7" si="52">BR6*0.0088-0.03</f>
        <v>-1.2004000000000001</v>
      </c>
      <c r="BT6" s="29" t="s">
        <v>18</v>
      </c>
      <c r="BU6" s="30"/>
      <c r="BV6" s="29">
        <v>-39</v>
      </c>
      <c r="BW6" s="30">
        <f t="shared" si="47"/>
        <v>-0.3715</v>
      </c>
      <c r="BX6" s="34">
        <f t="shared" si="6"/>
        <v>-172</v>
      </c>
      <c r="BY6" s="35">
        <f t="shared" si="7"/>
        <v>-1.5719000000000001</v>
      </c>
      <c r="BZ6" s="20">
        <f t="shared" si="30"/>
        <v>523.69360000000017</v>
      </c>
      <c r="CA6" s="36"/>
      <c r="CB6" s="15">
        <v>4</v>
      </c>
      <c r="CC6" s="29" t="s">
        <v>19</v>
      </c>
      <c r="CD6" s="30"/>
      <c r="CE6" s="29" t="s">
        <v>18</v>
      </c>
      <c r="CF6" s="30"/>
      <c r="CG6" s="29" t="s">
        <v>18</v>
      </c>
      <c r="CH6" s="30"/>
      <c r="CI6" s="29" t="s">
        <v>18</v>
      </c>
      <c r="CJ6" s="30"/>
      <c r="CK6" s="34">
        <f t="shared" si="9"/>
        <v>0</v>
      </c>
      <c r="CL6" s="35">
        <f t="shared" si="10"/>
        <v>0</v>
      </c>
      <c r="CM6" s="20">
        <f t="shared" si="32"/>
        <v>536.1541000000002</v>
      </c>
      <c r="CN6" s="18"/>
      <c r="CO6" s="15">
        <v>4</v>
      </c>
      <c r="CP6" s="27"/>
      <c r="CQ6" s="28"/>
      <c r="CR6" s="27"/>
      <c r="CS6" s="28"/>
      <c r="CT6" s="27"/>
      <c r="CU6" s="28"/>
      <c r="CV6" s="27"/>
      <c r="CW6" s="28"/>
      <c r="CX6" s="40">
        <f t="shared" si="12"/>
        <v>0</v>
      </c>
      <c r="CY6" s="35">
        <f t="shared" si="13"/>
        <v>0</v>
      </c>
      <c r="CZ6" s="20">
        <f t="shared" si="34"/>
        <v>537.02099999999996</v>
      </c>
      <c r="DA6" s="41"/>
      <c r="DB6" s="15">
        <v>4</v>
      </c>
      <c r="DC6" s="29" t="s">
        <v>18</v>
      </c>
      <c r="DD6" s="30"/>
      <c r="DE6" s="29">
        <v>-29</v>
      </c>
      <c r="DF6" s="30">
        <f t="shared" ref="DF6" si="53">DE6*0.0088-0.03</f>
        <v>-0.28520000000000001</v>
      </c>
      <c r="DG6" s="29">
        <v>-96</v>
      </c>
      <c r="DH6" s="30">
        <f t="shared" si="49"/>
        <v>-0.8468</v>
      </c>
      <c r="DI6" s="29" t="s">
        <v>18</v>
      </c>
      <c r="DJ6" s="30"/>
      <c r="DK6" s="40">
        <f t="shared" si="35"/>
        <v>-125</v>
      </c>
      <c r="DL6" s="35">
        <f t="shared" si="36"/>
        <v>-1.1320000000000001</v>
      </c>
      <c r="DM6" s="20">
        <f t="shared" si="37"/>
        <v>548.41050000000018</v>
      </c>
      <c r="DN6" s="21"/>
      <c r="DO6" s="15">
        <v>4</v>
      </c>
      <c r="DP6" s="29" t="s">
        <v>18</v>
      </c>
      <c r="DQ6" s="30"/>
      <c r="DR6" s="29">
        <v>40</v>
      </c>
      <c r="DS6" s="30">
        <f>DR6*0.0088-0.03</f>
        <v>0.32200000000000006</v>
      </c>
      <c r="DT6" s="29">
        <v>-184</v>
      </c>
      <c r="DU6" s="30">
        <f>DT6*0.0085-0.06</f>
        <v>-1.6240000000000001</v>
      </c>
      <c r="DV6" s="29" t="s">
        <v>18</v>
      </c>
      <c r="DW6" s="30"/>
      <c r="DX6" s="37"/>
      <c r="DY6" s="38"/>
      <c r="DZ6" s="20">
        <f t="shared" si="40"/>
        <v>549.36759999999992</v>
      </c>
      <c r="EA6" s="18"/>
      <c r="EB6" s="43">
        <v>4</v>
      </c>
      <c r="EC6" s="29">
        <v>54</v>
      </c>
      <c r="ED6" s="30">
        <f t="shared" ref="ED6" si="54">EC6*0.0064-0.04</f>
        <v>0.30560000000000004</v>
      </c>
      <c r="EE6" s="29" t="s">
        <v>18</v>
      </c>
      <c r="EF6" s="30"/>
      <c r="EG6" s="29" t="s">
        <v>18</v>
      </c>
      <c r="EH6" s="30"/>
      <c r="EI6" s="29" t="s">
        <v>18</v>
      </c>
      <c r="EJ6" s="30"/>
      <c r="EK6" s="34">
        <f t="shared" si="41"/>
        <v>54</v>
      </c>
      <c r="EL6" s="35">
        <f t="shared" si="42"/>
        <v>0.30560000000000004</v>
      </c>
      <c r="EM6" s="20">
        <f t="shared" si="43"/>
        <v>549.35229999999979</v>
      </c>
      <c r="EN6" s="18"/>
      <c r="EO6" s="15">
        <v>4</v>
      </c>
      <c r="EP6" s="29" t="s">
        <v>19</v>
      </c>
      <c r="EQ6" s="30"/>
      <c r="ER6" s="29" t="s">
        <v>18</v>
      </c>
      <c r="ES6" s="30"/>
      <c r="ET6" s="29" t="s">
        <v>18</v>
      </c>
      <c r="EU6" s="30"/>
      <c r="EV6" s="29">
        <v>-38</v>
      </c>
      <c r="EW6" s="30">
        <f>EV6*0.0085-0.04</f>
        <v>-0.36299999999999999</v>
      </c>
      <c r="EX6" s="34">
        <f t="shared" si="44"/>
        <v>-38</v>
      </c>
      <c r="EY6" s="35">
        <f t="shared" si="45"/>
        <v>-0.36299999999999999</v>
      </c>
      <c r="EZ6" s="20">
        <f t="shared" si="46"/>
        <v>546.67119999999966</v>
      </c>
    </row>
    <row r="7" spans="1:160" x14ac:dyDescent="0.3">
      <c r="A7" s="114"/>
      <c r="B7" s="15">
        <v>5</v>
      </c>
      <c r="C7" s="27"/>
      <c r="D7" s="28"/>
      <c r="E7" s="27"/>
      <c r="F7" s="28"/>
      <c r="G7" s="27"/>
      <c r="H7" s="28"/>
      <c r="I7" s="27"/>
      <c r="J7" s="28"/>
      <c r="K7" s="25">
        <f t="shared" si="0"/>
        <v>0</v>
      </c>
      <c r="L7" s="30">
        <f t="shared" si="1"/>
        <v>0</v>
      </c>
      <c r="M7" s="20">
        <f t="shared" si="16"/>
        <v>500.01650000000001</v>
      </c>
      <c r="N7" s="10"/>
      <c r="O7" s="15">
        <v>5</v>
      </c>
      <c r="P7" s="29">
        <v>144</v>
      </c>
      <c r="Q7" s="30">
        <f t="shared" si="50"/>
        <v>0.9536</v>
      </c>
      <c r="R7" s="29">
        <v>58</v>
      </c>
      <c r="S7" s="30">
        <f t="shared" ref="S7:S8" si="55">R7*0.0088-0.03</f>
        <v>0.48040000000000005</v>
      </c>
      <c r="T7" s="29" t="s">
        <v>18</v>
      </c>
      <c r="U7" s="30"/>
      <c r="V7" s="29" t="s">
        <v>19</v>
      </c>
      <c r="W7" s="30"/>
      <c r="X7" s="25">
        <f t="shared" si="17"/>
        <v>202</v>
      </c>
      <c r="Y7" s="30">
        <f>SUM(Q7+S7+U7+W7)</f>
        <v>1.4340000000000002</v>
      </c>
      <c r="Z7" s="20">
        <f t="shared" si="19"/>
        <v>509.27930000000003</v>
      </c>
      <c r="AA7" s="18"/>
      <c r="AB7" s="15">
        <v>5</v>
      </c>
      <c r="AC7" s="29" t="s">
        <v>18</v>
      </c>
      <c r="AD7" s="30"/>
      <c r="AE7" s="29" t="s">
        <v>18</v>
      </c>
      <c r="AF7" s="30"/>
      <c r="AG7" s="29" t="s">
        <v>18</v>
      </c>
      <c r="AH7" s="30"/>
      <c r="AI7" s="29">
        <v>42</v>
      </c>
      <c r="AJ7" s="30">
        <f t="shared" si="51"/>
        <v>0.31700000000000006</v>
      </c>
      <c r="AK7" s="25">
        <f t="shared" si="20"/>
        <v>42</v>
      </c>
      <c r="AL7" s="30">
        <f t="shared" si="21"/>
        <v>0.31700000000000006</v>
      </c>
      <c r="AM7" s="20">
        <f t="shared" si="22"/>
        <v>522.99070000000006</v>
      </c>
      <c r="AN7" s="18"/>
      <c r="AO7" s="15">
        <v>5</v>
      </c>
      <c r="AP7" s="29" t="s">
        <v>18</v>
      </c>
      <c r="AQ7" s="30"/>
      <c r="AR7" s="29">
        <v>-14</v>
      </c>
      <c r="AS7" s="30">
        <f>AR7*0.0088-0.03</f>
        <v>-0.1532</v>
      </c>
      <c r="AT7" s="29" t="s">
        <v>18</v>
      </c>
      <c r="AU7" s="30"/>
      <c r="AV7" s="29">
        <v>21</v>
      </c>
      <c r="AW7" s="30">
        <f t="shared" ref="AW7" si="56">AV7*0.0085-0.04</f>
        <v>0.13850000000000001</v>
      </c>
      <c r="AX7" s="25">
        <f t="shared" si="5"/>
        <v>7</v>
      </c>
      <c r="AY7" s="30">
        <f t="shared" si="24"/>
        <v>-1.4699999999999991E-2</v>
      </c>
      <c r="AZ7" s="20">
        <f t="shared" si="25"/>
        <v>518.45539999999994</v>
      </c>
      <c r="BA7" s="18"/>
      <c r="BB7" s="22">
        <v>5</v>
      </c>
      <c r="BC7" s="120"/>
      <c r="BD7" s="28"/>
      <c r="BE7" s="27"/>
      <c r="BF7" s="28"/>
      <c r="BG7" s="27"/>
      <c r="BH7" s="28"/>
      <c r="BI7" s="27"/>
      <c r="BJ7" s="28"/>
      <c r="BK7" s="25">
        <f t="shared" si="27"/>
        <v>0</v>
      </c>
      <c r="BL7" s="26">
        <f t="shared" si="28"/>
        <v>0</v>
      </c>
      <c r="BM7" s="20">
        <f t="shared" si="29"/>
        <v>521.53690000000017</v>
      </c>
      <c r="BN7" s="18"/>
      <c r="BO7" s="15">
        <v>5</v>
      </c>
      <c r="BP7" s="29">
        <v>34</v>
      </c>
      <c r="BQ7" s="30">
        <f t="shared" ref="BQ7:BQ8" si="57">BP7*0.0069-0.04</f>
        <v>0.1946</v>
      </c>
      <c r="BR7" s="29">
        <v>119</v>
      </c>
      <c r="BS7" s="30">
        <f t="shared" si="52"/>
        <v>1.0172000000000001</v>
      </c>
      <c r="BT7" s="29" t="s">
        <v>18</v>
      </c>
      <c r="BU7" s="30"/>
      <c r="BV7" s="29" t="s">
        <v>18</v>
      </c>
      <c r="BW7" s="30"/>
      <c r="BX7" s="34">
        <f t="shared" si="6"/>
        <v>153</v>
      </c>
      <c r="BY7" s="35">
        <f t="shared" si="7"/>
        <v>1.2118000000000002</v>
      </c>
      <c r="BZ7" s="20">
        <f t="shared" si="30"/>
        <v>524.90540000000021</v>
      </c>
      <c r="CA7" s="36"/>
      <c r="CB7" s="15">
        <v>5</v>
      </c>
      <c r="CC7" s="29" t="s">
        <v>19</v>
      </c>
      <c r="CD7" s="30"/>
      <c r="CE7" s="29">
        <v>41</v>
      </c>
      <c r="CF7" s="30">
        <f t="shared" ref="CF7" si="58">CE7*0.0088-0.03</f>
        <v>0.33079999999999998</v>
      </c>
      <c r="CG7" s="29" t="s">
        <v>18</v>
      </c>
      <c r="CH7" s="30"/>
      <c r="CI7" s="29" t="s">
        <v>18</v>
      </c>
      <c r="CJ7" s="30"/>
      <c r="CK7" s="34">
        <f t="shared" si="9"/>
        <v>41</v>
      </c>
      <c r="CL7" s="35">
        <f t="shared" si="10"/>
        <v>0.33079999999999998</v>
      </c>
      <c r="CM7" s="20">
        <f t="shared" si="32"/>
        <v>536.48490000000015</v>
      </c>
      <c r="CN7" s="18"/>
      <c r="CO7" s="15">
        <v>5</v>
      </c>
      <c r="CP7" s="29" t="s">
        <v>18</v>
      </c>
      <c r="CQ7" s="30"/>
      <c r="CR7" s="29" t="s">
        <v>18</v>
      </c>
      <c r="CS7" s="30"/>
      <c r="CT7" s="29" t="s">
        <v>18</v>
      </c>
      <c r="CU7" s="30"/>
      <c r="CV7" s="29">
        <v>-84</v>
      </c>
      <c r="CW7" s="30">
        <f t="shared" ref="CW7" si="59">CV7*0.0085-0.04</f>
        <v>-0.75400000000000011</v>
      </c>
      <c r="CX7" s="40">
        <f t="shared" si="12"/>
        <v>-84</v>
      </c>
      <c r="CY7" s="35">
        <f t="shared" si="13"/>
        <v>-0.75400000000000011</v>
      </c>
      <c r="CZ7" s="20">
        <f t="shared" si="34"/>
        <v>536.26699999999994</v>
      </c>
      <c r="DA7" s="18"/>
      <c r="DB7" s="15">
        <v>5</v>
      </c>
      <c r="DC7" s="29">
        <v>111</v>
      </c>
      <c r="DD7" s="30">
        <f>DC7*0.0064-0.04</f>
        <v>0.6704</v>
      </c>
      <c r="DE7" s="29" t="s">
        <v>19</v>
      </c>
      <c r="DF7" s="30"/>
      <c r="DG7" s="29" t="s">
        <v>18</v>
      </c>
      <c r="DH7" s="30"/>
      <c r="DI7" s="29" t="s">
        <v>18</v>
      </c>
      <c r="DJ7" s="30"/>
      <c r="DK7" s="40">
        <f t="shared" si="35"/>
        <v>111</v>
      </c>
      <c r="DL7" s="35">
        <f t="shared" si="36"/>
        <v>0.6704</v>
      </c>
      <c r="DM7" s="20">
        <f t="shared" si="37"/>
        <v>549.08090000000016</v>
      </c>
      <c r="DN7" s="21"/>
      <c r="DO7" s="15">
        <v>5</v>
      </c>
      <c r="DP7" s="27"/>
      <c r="DQ7" s="28"/>
      <c r="DR7" s="27"/>
      <c r="DS7" s="28"/>
      <c r="DT7" s="27"/>
      <c r="DU7" s="28"/>
      <c r="DV7" s="27"/>
      <c r="DW7" s="28"/>
      <c r="DX7" s="40">
        <f t="shared" si="38"/>
        <v>0</v>
      </c>
      <c r="DY7" s="35">
        <f t="shared" si="39"/>
        <v>0</v>
      </c>
      <c r="DZ7" s="20">
        <f t="shared" si="40"/>
        <v>549.36759999999992</v>
      </c>
      <c r="EA7" s="18"/>
      <c r="EB7" s="22">
        <v>5</v>
      </c>
      <c r="EC7" s="29" t="s">
        <v>18</v>
      </c>
      <c r="ED7" s="30"/>
      <c r="EE7" s="29" t="s">
        <v>18</v>
      </c>
      <c r="EF7" s="30"/>
      <c r="EG7" s="29">
        <v>157</v>
      </c>
      <c r="EH7" s="30">
        <f t="shared" ref="EH7:EH8" si="60">EG7*0.0085-0.06</f>
        <v>1.2745</v>
      </c>
      <c r="EI7" s="29">
        <v>72</v>
      </c>
      <c r="EJ7" s="30">
        <f t="shared" ref="EJ7:EJ8" si="61">EI7*0.0085-0.04</f>
        <v>0.57200000000000006</v>
      </c>
      <c r="EK7" s="34">
        <f t="shared" si="41"/>
        <v>229</v>
      </c>
      <c r="EL7" s="35">
        <f t="shared" si="42"/>
        <v>1.8465</v>
      </c>
      <c r="EM7" s="20">
        <f t="shared" si="43"/>
        <v>551.19879999999978</v>
      </c>
      <c r="EN7" s="18"/>
      <c r="EO7" s="15">
        <v>5</v>
      </c>
      <c r="EP7" s="29">
        <v>-97</v>
      </c>
      <c r="EQ7" s="30">
        <f t="shared" ref="EQ7" si="62">EP7*0.0064-0.04</f>
        <v>-0.66080000000000005</v>
      </c>
      <c r="ER7" s="29" t="s">
        <v>18</v>
      </c>
      <c r="ES7" s="30"/>
      <c r="ET7" s="29" t="s">
        <v>18</v>
      </c>
      <c r="EU7" s="30"/>
      <c r="EV7" s="29" t="s">
        <v>18</v>
      </c>
      <c r="EW7" s="30"/>
      <c r="EX7" s="34">
        <f t="shared" si="44"/>
        <v>-97</v>
      </c>
      <c r="EY7" s="35">
        <f t="shared" si="45"/>
        <v>-0.66080000000000005</v>
      </c>
      <c r="EZ7" s="20">
        <f t="shared" si="46"/>
        <v>546.01039999999966</v>
      </c>
    </row>
    <row r="8" spans="1:160" x14ac:dyDescent="0.3">
      <c r="A8" s="114"/>
      <c r="B8" s="15">
        <v>6</v>
      </c>
      <c r="C8" s="27"/>
      <c r="D8" s="28"/>
      <c r="E8" s="27"/>
      <c r="F8" s="28"/>
      <c r="G8" s="27"/>
      <c r="H8" s="28"/>
      <c r="I8" s="27"/>
      <c r="J8" s="28"/>
      <c r="K8" s="25">
        <f t="shared" si="0"/>
        <v>0</v>
      </c>
      <c r="L8" s="30">
        <f t="shared" si="1"/>
        <v>0</v>
      </c>
      <c r="M8" s="20">
        <f t="shared" si="16"/>
        <v>500.01650000000001</v>
      </c>
      <c r="N8" s="10"/>
      <c r="O8" s="15">
        <v>6</v>
      </c>
      <c r="P8" s="29">
        <v>-55</v>
      </c>
      <c r="Q8" s="30">
        <f t="shared" si="50"/>
        <v>-0.41949999999999998</v>
      </c>
      <c r="R8" s="29">
        <v>-44</v>
      </c>
      <c r="S8" s="30">
        <f t="shared" si="55"/>
        <v>-0.41720000000000002</v>
      </c>
      <c r="T8" s="29" t="s">
        <v>18</v>
      </c>
      <c r="U8" s="30"/>
      <c r="V8" s="29">
        <v>-9</v>
      </c>
      <c r="W8" s="30">
        <f>V8*0.0085-0.04</f>
        <v>-0.11650000000000002</v>
      </c>
      <c r="X8" s="25">
        <f t="shared" si="17"/>
        <v>-108</v>
      </c>
      <c r="Y8" s="30">
        <f>SUM(Q8+S8+U8+W8)</f>
        <v>-0.95320000000000005</v>
      </c>
      <c r="Z8" s="20">
        <f t="shared" si="19"/>
        <v>508.32610000000005</v>
      </c>
      <c r="AA8" s="18"/>
      <c r="AB8" s="15">
        <v>6</v>
      </c>
      <c r="AC8" s="29" t="s">
        <v>18</v>
      </c>
      <c r="AD8" s="30"/>
      <c r="AE8" s="29">
        <v>-34</v>
      </c>
      <c r="AF8" s="30">
        <f t="shared" ref="AF8:AF9" si="63">AE8*0.0088-0.03</f>
        <v>-0.32920000000000005</v>
      </c>
      <c r="AG8" s="29" t="s">
        <v>18</v>
      </c>
      <c r="AH8" s="30"/>
      <c r="AI8" s="29" t="s">
        <v>18</v>
      </c>
      <c r="AJ8" s="30"/>
      <c r="AK8" s="25">
        <f t="shared" si="20"/>
        <v>-34</v>
      </c>
      <c r="AL8" s="30">
        <f>SUM(AD8+AF8+AH8+AJ8)</f>
        <v>-0.32920000000000005</v>
      </c>
      <c r="AM8" s="20">
        <f t="shared" si="22"/>
        <v>522.66150000000005</v>
      </c>
      <c r="AN8" s="18"/>
      <c r="AO8" s="15">
        <v>6</v>
      </c>
      <c r="AP8" s="27"/>
      <c r="AQ8" s="28"/>
      <c r="AR8" s="27"/>
      <c r="AS8" s="28"/>
      <c r="AT8" s="27"/>
      <c r="AU8" s="28"/>
      <c r="AV8" s="27"/>
      <c r="AW8" s="28"/>
      <c r="AX8" s="25">
        <f t="shared" si="5"/>
        <v>0</v>
      </c>
      <c r="AY8" s="33">
        <f>SUM(AQ8+AS8+AU8+AW8)</f>
        <v>0</v>
      </c>
      <c r="AZ8" s="20">
        <f t="shared" si="25"/>
        <v>518.45539999999994</v>
      </c>
      <c r="BA8" s="18"/>
      <c r="BB8" s="22">
        <v>6</v>
      </c>
      <c r="BC8" s="29">
        <v>133</v>
      </c>
      <c r="BD8" s="30">
        <f>BC8*0.0069-0.04</f>
        <v>0.87769999999999992</v>
      </c>
      <c r="BE8" s="29">
        <v>-3</v>
      </c>
      <c r="BF8" s="30">
        <f>BE8*0.0088-0.03</f>
        <v>-5.6399999999999999E-2</v>
      </c>
      <c r="BG8" s="29" t="s">
        <v>18</v>
      </c>
      <c r="BH8" s="30"/>
      <c r="BI8" s="29" t="s">
        <v>18</v>
      </c>
      <c r="BJ8" s="30"/>
      <c r="BK8" s="25">
        <f t="shared" si="27"/>
        <v>130</v>
      </c>
      <c r="BL8" s="26">
        <f t="shared" si="28"/>
        <v>0.82129999999999992</v>
      </c>
      <c r="BM8" s="20">
        <f t="shared" si="29"/>
        <v>522.35820000000012</v>
      </c>
      <c r="BN8" s="18"/>
      <c r="BO8" s="15">
        <v>6</v>
      </c>
      <c r="BP8" s="29">
        <v>176</v>
      </c>
      <c r="BQ8" s="30">
        <f t="shared" si="57"/>
        <v>1.1743999999999999</v>
      </c>
      <c r="BR8" s="29" t="s">
        <v>19</v>
      </c>
      <c r="BS8" s="30"/>
      <c r="BT8" s="29" t="s">
        <v>18</v>
      </c>
      <c r="BU8" s="30"/>
      <c r="BV8" s="29" t="s">
        <v>18</v>
      </c>
      <c r="BW8" s="30"/>
      <c r="BX8" s="34">
        <f t="shared" si="6"/>
        <v>176</v>
      </c>
      <c r="BY8" s="35">
        <f t="shared" si="7"/>
        <v>1.1743999999999999</v>
      </c>
      <c r="BZ8" s="20">
        <f t="shared" si="30"/>
        <v>526.0798000000002</v>
      </c>
      <c r="CA8" s="36"/>
      <c r="CB8" s="15">
        <v>6</v>
      </c>
      <c r="CC8" s="27"/>
      <c r="CD8" s="28"/>
      <c r="CE8" s="27"/>
      <c r="CF8" s="28"/>
      <c r="CG8" s="27"/>
      <c r="CH8" s="28"/>
      <c r="CI8" s="27"/>
      <c r="CJ8" s="28"/>
      <c r="CK8" s="34">
        <f t="shared" si="9"/>
        <v>0</v>
      </c>
      <c r="CL8" s="35">
        <f t="shared" si="10"/>
        <v>0</v>
      </c>
      <c r="CM8" s="20">
        <f t="shared" si="32"/>
        <v>536.48490000000015</v>
      </c>
      <c r="CN8" s="18"/>
      <c r="CO8" s="15">
        <v>6</v>
      </c>
      <c r="CP8" s="29" t="s">
        <v>18</v>
      </c>
      <c r="CQ8" s="30"/>
      <c r="CR8" s="29">
        <v>64</v>
      </c>
      <c r="CS8" s="30">
        <f>CR8*0.0088-0.03</f>
        <v>0.53320000000000001</v>
      </c>
      <c r="CT8" s="29" t="s">
        <v>18</v>
      </c>
      <c r="CU8" s="30"/>
      <c r="CV8" s="29" t="s">
        <v>18</v>
      </c>
      <c r="CW8" s="30"/>
      <c r="CX8" s="40">
        <f t="shared" si="12"/>
        <v>64</v>
      </c>
      <c r="CY8" s="35">
        <f t="shared" si="13"/>
        <v>0.53320000000000001</v>
      </c>
      <c r="CZ8" s="20">
        <f t="shared" si="34"/>
        <v>536.8001999999999</v>
      </c>
      <c r="DA8" s="18"/>
      <c r="DB8" s="15">
        <v>6</v>
      </c>
      <c r="DC8" s="29" t="s">
        <v>18</v>
      </c>
      <c r="DD8" s="30"/>
      <c r="DE8" s="29" t="s">
        <v>19</v>
      </c>
      <c r="DF8" s="30"/>
      <c r="DG8" s="29">
        <v>-110</v>
      </c>
      <c r="DH8" s="30">
        <f>DG8*0.0083-0.05</f>
        <v>-0.96300000000000008</v>
      </c>
      <c r="DI8" s="29" t="s">
        <v>18</v>
      </c>
      <c r="DJ8" s="30"/>
      <c r="DK8" s="40">
        <f t="shared" si="35"/>
        <v>-110</v>
      </c>
      <c r="DL8" s="35">
        <f t="shared" si="36"/>
        <v>-0.96300000000000008</v>
      </c>
      <c r="DM8" s="20">
        <f t="shared" si="37"/>
        <v>548.11790000000019</v>
      </c>
      <c r="DN8" s="21"/>
      <c r="DO8" s="15">
        <v>6</v>
      </c>
      <c r="DP8" s="27"/>
      <c r="DQ8" s="28"/>
      <c r="DR8" s="27"/>
      <c r="DS8" s="28"/>
      <c r="DT8" s="27"/>
      <c r="DU8" s="28"/>
      <c r="DV8" s="27"/>
      <c r="DW8" s="28"/>
      <c r="DX8" s="40">
        <f t="shared" si="38"/>
        <v>0</v>
      </c>
      <c r="DY8" s="35">
        <f t="shared" si="39"/>
        <v>0</v>
      </c>
      <c r="DZ8" s="20">
        <f t="shared" si="40"/>
        <v>549.36759999999992</v>
      </c>
      <c r="EA8" s="18"/>
      <c r="EB8" s="22">
        <v>6</v>
      </c>
      <c r="EC8" s="29">
        <v>73</v>
      </c>
      <c r="ED8" s="30">
        <f t="shared" ref="ED8" si="64">EC8*0.0064-0.04</f>
        <v>0.42720000000000002</v>
      </c>
      <c r="EE8" s="29">
        <v>83</v>
      </c>
      <c r="EF8" s="30">
        <f>EE8*0.0088-0.03</f>
        <v>0.70040000000000002</v>
      </c>
      <c r="EG8" s="29">
        <v>-48</v>
      </c>
      <c r="EH8" s="30">
        <f t="shared" si="60"/>
        <v>-0.46800000000000003</v>
      </c>
      <c r="EI8" s="29">
        <v>-35</v>
      </c>
      <c r="EJ8" s="30">
        <f t="shared" si="61"/>
        <v>-0.33750000000000002</v>
      </c>
      <c r="EK8" s="34">
        <f t="shared" si="41"/>
        <v>73</v>
      </c>
      <c r="EL8" s="35">
        <f t="shared" si="42"/>
        <v>0.32210000000000016</v>
      </c>
      <c r="EM8" s="20">
        <f t="shared" si="43"/>
        <v>551.52089999999976</v>
      </c>
      <c r="EN8" s="18"/>
      <c r="EO8" s="15">
        <v>6</v>
      </c>
      <c r="EP8" s="29" t="s">
        <v>19</v>
      </c>
      <c r="EQ8" s="30"/>
      <c r="ER8" s="29">
        <v>-9</v>
      </c>
      <c r="ES8" s="30">
        <f>ER8*0.0088-0.03</f>
        <v>-0.10920000000000001</v>
      </c>
      <c r="ET8" s="29">
        <v>-149</v>
      </c>
      <c r="EU8" s="30">
        <f>ET8*0.0085-0.06</f>
        <v>-1.3265000000000002</v>
      </c>
      <c r="EV8" s="29" t="s">
        <v>18</v>
      </c>
      <c r="EW8" s="30"/>
      <c r="EX8" s="34">
        <f t="shared" si="44"/>
        <v>-158</v>
      </c>
      <c r="EY8" s="35">
        <f t="shared" si="45"/>
        <v>-1.4357000000000002</v>
      </c>
      <c r="EZ8" s="20">
        <f t="shared" si="46"/>
        <v>544.57469999999967</v>
      </c>
    </row>
    <row r="9" spans="1:160" x14ac:dyDescent="0.3">
      <c r="A9" s="114"/>
      <c r="B9" s="15">
        <v>7</v>
      </c>
      <c r="C9" s="29">
        <v>166</v>
      </c>
      <c r="D9" s="30">
        <v>1.1053999999999999</v>
      </c>
      <c r="E9" s="29" t="s">
        <v>19</v>
      </c>
      <c r="F9" s="30"/>
      <c r="G9" s="29" t="s">
        <v>19</v>
      </c>
      <c r="H9" s="30"/>
      <c r="I9" s="29">
        <v>149</v>
      </c>
      <c r="J9" s="30">
        <v>1.2265000000000001</v>
      </c>
      <c r="K9" s="25">
        <f t="shared" si="0"/>
        <v>315</v>
      </c>
      <c r="L9" s="30">
        <f t="shared" si="1"/>
        <v>2.3319000000000001</v>
      </c>
      <c r="M9" s="20">
        <f t="shared" si="16"/>
        <v>502.34840000000003</v>
      </c>
      <c r="N9" s="10"/>
      <c r="O9" s="15">
        <v>7</v>
      </c>
      <c r="P9" s="29" t="s">
        <v>19</v>
      </c>
      <c r="Q9" s="30"/>
      <c r="R9" s="29" t="s">
        <v>18</v>
      </c>
      <c r="S9" s="30"/>
      <c r="T9" s="29" t="s">
        <v>18</v>
      </c>
      <c r="U9" s="30"/>
      <c r="V9" s="29" t="s">
        <v>19</v>
      </c>
      <c r="W9" s="30"/>
      <c r="X9" s="25">
        <f t="shared" si="17"/>
        <v>0</v>
      </c>
      <c r="Y9" s="30">
        <f t="shared" ref="Y9:Y33" si="65">SUM(Q9+S9+U9+W9)</f>
        <v>0</v>
      </c>
      <c r="Z9" s="20">
        <f t="shared" si="19"/>
        <v>508.32610000000005</v>
      </c>
      <c r="AA9" s="18"/>
      <c r="AB9" s="15">
        <v>7</v>
      </c>
      <c r="AC9" s="29" t="s">
        <v>18</v>
      </c>
      <c r="AD9" s="30"/>
      <c r="AE9" s="29">
        <v>72</v>
      </c>
      <c r="AF9" s="30">
        <f t="shared" si="63"/>
        <v>0.60360000000000003</v>
      </c>
      <c r="AG9" s="29" t="s">
        <v>18</v>
      </c>
      <c r="AH9" s="30"/>
      <c r="AI9" s="29">
        <v>-19</v>
      </c>
      <c r="AJ9" s="30">
        <f t="shared" ref="AJ9" si="66">AI9*0.0085-0.04</f>
        <v>-0.20150000000000001</v>
      </c>
      <c r="AK9" s="25">
        <f t="shared" si="20"/>
        <v>53</v>
      </c>
      <c r="AL9" s="30">
        <f t="shared" ref="AL9:AL33" si="67">SUM(AD9+AF9+AH9+AJ9)</f>
        <v>0.40210000000000001</v>
      </c>
      <c r="AM9" s="20">
        <f t="shared" si="22"/>
        <v>523.06360000000006</v>
      </c>
      <c r="AN9" s="18"/>
      <c r="AO9" s="15">
        <v>7</v>
      </c>
      <c r="AP9" s="27"/>
      <c r="AQ9" s="28"/>
      <c r="AR9" s="27"/>
      <c r="AS9" s="28"/>
      <c r="AT9" s="27"/>
      <c r="AU9" s="28"/>
      <c r="AV9" s="27"/>
      <c r="AW9" s="28"/>
      <c r="AX9" s="25">
        <f t="shared" si="5"/>
        <v>0</v>
      </c>
      <c r="AY9" s="33">
        <f t="shared" ref="AY9:AY33" si="68">SUM(AQ9+AS9+AU9+AW9)</f>
        <v>0</v>
      </c>
      <c r="AZ9" s="20">
        <f t="shared" si="25"/>
        <v>518.45539999999994</v>
      </c>
      <c r="BA9" s="18"/>
      <c r="BB9" s="22">
        <v>7</v>
      </c>
      <c r="BC9" s="29" t="s">
        <v>18</v>
      </c>
      <c r="BD9" s="30"/>
      <c r="BE9" s="29" t="s">
        <v>19</v>
      </c>
      <c r="BF9" s="30"/>
      <c r="BG9" s="29" t="s">
        <v>18</v>
      </c>
      <c r="BH9" s="30"/>
      <c r="BI9" s="29">
        <v>-8</v>
      </c>
      <c r="BJ9" s="30">
        <f>BI9*0.0085-0.04</f>
        <v>-0.10800000000000001</v>
      </c>
      <c r="BK9" s="25">
        <f t="shared" si="27"/>
        <v>-8</v>
      </c>
      <c r="BL9" s="26">
        <f t="shared" si="28"/>
        <v>-0.10800000000000001</v>
      </c>
      <c r="BM9" s="20">
        <f t="shared" si="29"/>
        <v>522.25020000000018</v>
      </c>
      <c r="BN9" s="18"/>
      <c r="BO9" s="15">
        <v>7</v>
      </c>
      <c r="BP9" s="29" t="s">
        <v>19</v>
      </c>
      <c r="BQ9" s="30"/>
      <c r="BR9" s="29">
        <v>193</v>
      </c>
      <c r="BS9" s="30">
        <f>BR9*0.0088-0.03</f>
        <v>1.6684000000000001</v>
      </c>
      <c r="BT9" s="29">
        <v>-103</v>
      </c>
      <c r="BU9" s="30">
        <f>BT9*0.0085-0.06</f>
        <v>-0.9355</v>
      </c>
      <c r="BV9" s="29" t="s">
        <v>18</v>
      </c>
      <c r="BW9" s="30"/>
      <c r="BX9" s="34">
        <f t="shared" si="6"/>
        <v>90</v>
      </c>
      <c r="BY9" s="35">
        <f t="shared" si="7"/>
        <v>0.73290000000000011</v>
      </c>
      <c r="BZ9" s="20">
        <f t="shared" si="30"/>
        <v>526.81270000000018</v>
      </c>
      <c r="CA9" s="36"/>
      <c r="CB9" s="15">
        <v>7</v>
      </c>
      <c r="CC9" s="27"/>
      <c r="CD9" s="28"/>
      <c r="CE9" s="27"/>
      <c r="CF9" s="28"/>
      <c r="CG9" s="27"/>
      <c r="CH9" s="28"/>
      <c r="CI9" s="27"/>
      <c r="CJ9" s="28"/>
      <c r="CK9" s="34">
        <f t="shared" si="9"/>
        <v>0</v>
      </c>
      <c r="CL9" s="35">
        <f t="shared" si="10"/>
        <v>0</v>
      </c>
      <c r="CM9" s="20">
        <f t="shared" si="32"/>
        <v>536.48490000000015</v>
      </c>
      <c r="CN9" s="18"/>
      <c r="CO9" s="15">
        <v>7</v>
      </c>
      <c r="CP9" s="29">
        <v>201</v>
      </c>
      <c r="CQ9" s="30">
        <f t="shared" ref="CQ9" si="69">CP9*0.0069-0.04</f>
        <v>1.3469</v>
      </c>
      <c r="CR9" s="29" t="s">
        <v>18</v>
      </c>
      <c r="CS9" s="30"/>
      <c r="CT9" s="29">
        <v>-19</v>
      </c>
      <c r="CU9" s="30">
        <f>CT9*0.0085-0.06</f>
        <v>-0.2215</v>
      </c>
      <c r="CV9" s="29">
        <v>-224</v>
      </c>
      <c r="CW9" s="30">
        <f t="shared" ref="CW9:CW10" si="70">CV9*0.0085-0.04</f>
        <v>-1.9440000000000002</v>
      </c>
      <c r="CX9" s="40">
        <f t="shared" si="12"/>
        <v>-42</v>
      </c>
      <c r="CY9" s="35">
        <f t="shared" si="13"/>
        <v>-0.81860000000000022</v>
      </c>
      <c r="CZ9" s="20">
        <f t="shared" si="34"/>
        <v>535.98159999999996</v>
      </c>
      <c r="DA9" s="41"/>
      <c r="DB9" s="15">
        <v>7</v>
      </c>
      <c r="DC9" s="27"/>
      <c r="DD9" s="28"/>
      <c r="DE9" s="27"/>
      <c r="DF9" s="28"/>
      <c r="DG9" s="27"/>
      <c r="DH9" s="28"/>
      <c r="DI9" s="27"/>
      <c r="DJ9" s="28"/>
      <c r="DK9" s="40">
        <f t="shared" si="35"/>
        <v>0</v>
      </c>
      <c r="DL9" s="35">
        <f t="shared" si="36"/>
        <v>0</v>
      </c>
      <c r="DM9" s="20">
        <f t="shared" si="37"/>
        <v>548.11790000000019</v>
      </c>
      <c r="DN9" s="21"/>
      <c r="DO9" s="15">
        <v>7</v>
      </c>
      <c r="DP9" s="29" t="s">
        <v>18</v>
      </c>
      <c r="DQ9" s="30"/>
      <c r="DR9" s="29">
        <v>47</v>
      </c>
      <c r="DS9" s="30">
        <f>DR9*0.0088-0.03</f>
        <v>0.38360000000000005</v>
      </c>
      <c r="DT9" s="29" t="s">
        <v>18</v>
      </c>
      <c r="DU9" s="30"/>
      <c r="DV9" s="29">
        <v>46</v>
      </c>
      <c r="DW9" s="30">
        <f>DV9*0.0085-0.04</f>
        <v>0.35100000000000003</v>
      </c>
      <c r="DX9" s="40">
        <f t="shared" si="38"/>
        <v>93</v>
      </c>
      <c r="DY9" s="35">
        <f t="shared" si="39"/>
        <v>0.73460000000000014</v>
      </c>
      <c r="DZ9" s="20">
        <f t="shared" si="40"/>
        <v>550.10219999999993</v>
      </c>
      <c r="EA9" s="18"/>
      <c r="EB9" s="22">
        <v>7</v>
      </c>
      <c r="EC9" s="29" t="s">
        <v>18</v>
      </c>
      <c r="ED9" s="30"/>
      <c r="EE9" s="29" t="s">
        <v>18</v>
      </c>
      <c r="EF9" s="30"/>
      <c r="EG9" s="29" t="s">
        <v>18</v>
      </c>
      <c r="EH9" s="30"/>
      <c r="EI9" s="29" t="s">
        <v>18</v>
      </c>
      <c r="EJ9" s="30"/>
      <c r="EK9" s="34">
        <f t="shared" si="41"/>
        <v>0</v>
      </c>
      <c r="EL9" s="35">
        <f t="shared" si="42"/>
        <v>0</v>
      </c>
      <c r="EM9" s="20">
        <f t="shared" si="43"/>
        <v>551.52089999999976</v>
      </c>
      <c r="EN9" s="18"/>
      <c r="EO9" s="15">
        <v>7</v>
      </c>
      <c r="EP9" s="27"/>
      <c r="EQ9" s="28"/>
      <c r="ER9" s="27"/>
      <c r="ES9" s="28"/>
      <c r="ET9" s="27"/>
      <c r="EU9" s="28"/>
      <c r="EV9" s="27"/>
      <c r="EW9" s="28"/>
      <c r="EX9" s="34">
        <f t="shared" si="44"/>
        <v>0</v>
      </c>
      <c r="EY9" s="35">
        <f t="shared" si="45"/>
        <v>0</v>
      </c>
      <c r="EZ9" s="20">
        <f t="shared" si="46"/>
        <v>544.57469999999967</v>
      </c>
    </row>
    <row r="10" spans="1:160" x14ac:dyDescent="0.3">
      <c r="A10" s="114"/>
      <c r="B10" s="15">
        <v>8</v>
      </c>
      <c r="C10" s="29" t="s">
        <v>19</v>
      </c>
      <c r="D10" s="30"/>
      <c r="E10" s="29" t="s">
        <v>19</v>
      </c>
      <c r="F10" s="30"/>
      <c r="G10" s="29">
        <v>235</v>
      </c>
      <c r="H10" s="30">
        <v>1.9375</v>
      </c>
      <c r="I10" s="29" t="s">
        <v>19</v>
      </c>
      <c r="J10" s="30"/>
      <c r="K10" s="25">
        <f t="shared" si="0"/>
        <v>235</v>
      </c>
      <c r="L10" s="30">
        <f t="shared" si="1"/>
        <v>1.9375</v>
      </c>
      <c r="M10" s="20">
        <f t="shared" si="16"/>
        <v>504.28590000000003</v>
      </c>
      <c r="N10" s="10"/>
      <c r="O10" s="15">
        <v>8</v>
      </c>
      <c r="P10" s="29"/>
      <c r="Q10" s="30"/>
      <c r="R10" s="29">
        <v>-56</v>
      </c>
      <c r="S10" s="30">
        <f>R10*0.0088-0.03</f>
        <v>-0.52280000000000004</v>
      </c>
      <c r="T10" s="29" t="s">
        <v>18</v>
      </c>
      <c r="U10" s="30"/>
      <c r="V10" s="29">
        <v>35</v>
      </c>
      <c r="W10" s="30">
        <f>V10*0.0085-0.04</f>
        <v>0.25750000000000006</v>
      </c>
      <c r="X10" s="25">
        <f t="shared" si="17"/>
        <v>-21</v>
      </c>
      <c r="Y10" s="30">
        <f t="shared" si="65"/>
        <v>-0.26529999999999998</v>
      </c>
      <c r="Z10" s="20">
        <f t="shared" si="19"/>
        <v>508.06080000000003</v>
      </c>
      <c r="AA10" s="18"/>
      <c r="AB10" s="15">
        <v>8</v>
      </c>
      <c r="AC10" s="29" t="s">
        <v>18</v>
      </c>
      <c r="AD10" s="30"/>
      <c r="AE10" s="29" t="s">
        <v>18</v>
      </c>
      <c r="AF10" s="30"/>
      <c r="AG10" s="29" t="s">
        <v>18</v>
      </c>
      <c r="AH10" s="30"/>
      <c r="AI10" s="29" t="s">
        <v>18</v>
      </c>
      <c r="AJ10" s="30"/>
      <c r="AK10" s="25">
        <f t="shared" si="20"/>
        <v>0</v>
      </c>
      <c r="AL10" s="30">
        <f t="shared" si="67"/>
        <v>0</v>
      </c>
      <c r="AM10" s="20">
        <f t="shared" si="22"/>
        <v>523.06360000000006</v>
      </c>
      <c r="AN10" s="18"/>
      <c r="AO10" s="15">
        <v>8</v>
      </c>
      <c r="AP10" s="29" t="s">
        <v>18</v>
      </c>
      <c r="AQ10" s="30"/>
      <c r="AR10" s="29" t="s">
        <v>19</v>
      </c>
      <c r="AS10" s="30"/>
      <c r="AT10" s="29" t="s">
        <v>18</v>
      </c>
      <c r="AU10" s="30"/>
      <c r="AV10" s="29" t="s">
        <v>18</v>
      </c>
      <c r="AW10" s="30"/>
      <c r="AX10" s="25">
        <f t="shared" si="5"/>
        <v>0</v>
      </c>
      <c r="AY10" s="33">
        <f t="shared" si="68"/>
        <v>0</v>
      </c>
      <c r="AZ10" s="20">
        <f t="shared" si="25"/>
        <v>518.45539999999994</v>
      </c>
      <c r="BA10" s="18"/>
      <c r="BB10" s="22">
        <v>8</v>
      </c>
      <c r="BC10" s="29">
        <v>-153</v>
      </c>
      <c r="BD10" s="30">
        <f>BC10*0.0069-0.04</f>
        <v>-1.0957000000000001</v>
      </c>
      <c r="BE10" s="29" t="s">
        <v>19</v>
      </c>
      <c r="BF10" s="30"/>
      <c r="BG10" s="29" t="s">
        <v>18</v>
      </c>
      <c r="BH10" s="30"/>
      <c r="BI10" s="29" t="s">
        <v>18</v>
      </c>
      <c r="BJ10" s="30"/>
      <c r="BK10" s="25">
        <f t="shared" si="27"/>
        <v>-153</v>
      </c>
      <c r="BL10" s="26">
        <f t="shared" si="28"/>
        <v>-1.0957000000000001</v>
      </c>
      <c r="BM10" s="20">
        <f t="shared" si="29"/>
        <v>521.15450000000021</v>
      </c>
      <c r="BN10" s="18"/>
      <c r="BO10" s="15">
        <v>8</v>
      </c>
      <c r="BP10" s="27"/>
      <c r="BQ10" s="28"/>
      <c r="BR10" s="27"/>
      <c r="BS10" s="28"/>
      <c r="BT10" s="27"/>
      <c r="BU10" s="28"/>
      <c r="BV10" s="27"/>
      <c r="BW10" s="28"/>
      <c r="BX10" s="34">
        <f t="shared" si="6"/>
        <v>0</v>
      </c>
      <c r="BY10" s="35">
        <f t="shared" si="7"/>
        <v>0</v>
      </c>
      <c r="BZ10" s="20">
        <f t="shared" si="30"/>
        <v>526.81270000000018</v>
      </c>
      <c r="CA10" s="36"/>
      <c r="CB10" s="15">
        <v>8</v>
      </c>
      <c r="CC10" s="29" t="s">
        <v>19</v>
      </c>
      <c r="CD10" s="30"/>
      <c r="CE10" s="29">
        <v>-64</v>
      </c>
      <c r="CF10" s="30">
        <f t="shared" ref="CF10" si="71">CE10*0.0088-0.03</f>
        <v>-0.59320000000000006</v>
      </c>
      <c r="CG10" s="29" t="s">
        <v>18</v>
      </c>
      <c r="CH10" s="30"/>
      <c r="CI10" s="29" t="s">
        <v>18</v>
      </c>
      <c r="CJ10" s="30"/>
      <c r="CK10" s="34">
        <f t="shared" si="9"/>
        <v>-64</v>
      </c>
      <c r="CL10" s="35">
        <f t="shared" si="10"/>
        <v>-0.59320000000000006</v>
      </c>
      <c r="CM10" s="20">
        <f t="shared" si="32"/>
        <v>535.89170000000013</v>
      </c>
      <c r="CN10" s="18"/>
      <c r="CO10" s="15">
        <v>8</v>
      </c>
      <c r="CP10" s="29" t="s">
        <v>18</v>
      </c>
      <c r="CQ10" s="30"/>
      <c r="CR10" s="29" t="s">
        <v>18</v>
      </c>
      <c r="CS10" s="30"/>
      <c r="CT10" s="29" t="s">
        <v>18</v>
      </c>
      <c r="CU10" s="30"/>
      <c r="CV10" s="29">
        <v>-95</v>
      </c>
      <c r="CW10" s="30">
        <f t="shared" si="70"/>
        <v>-0.84750000000000014</v>
      </c>
      <c r="CX10" s="37">
        <f t="shared" si="12"/>
        <v>-95</v>
      </c>
      <c r="CY10" s="38">
        <f t="shared" si="13"/>
        <v>-0.84750000000000014</v>
      </c>
      <c r="CZ10" s="20">
        <f t="shared" si="34"/>
        <v>535.13409999999999</v>
      </c>
      <c r="DA10" s="18"/>
      <c r="DB10" s="15">
        <v>8</v>
      </c>
      <c r="DC10" s="27"/>
      <c r="DD10" s="28"/>
      <c r="DE10" s="27"/>
      <c r="DF10" s="28"/>
      <c r="DG10" s="27"/>
      <c r="DH10" s="28"/>
      <c r="DI10" s="27"/>
      <c r="DJ10" s="28"/>
      <c r="DK10" s="40">
        <f t="shared" si="35"/>
        <v>0</v>
      </c>
      <c r="DL10" s="35">
        <f t="shared" si="36"/>
        <v>0</v>
      </c>
      <c r="DM10" s="20">
        <f t="shared" si="37"/>
        <v>548.11790000000019</v>
      </c>
      <c r="DN10" s="21"/>
      <c r="DO10" s="15">
        <v>8</v>
      </c>
      <c r="DP10" s="29" t="s">
        <v>18</v>
      </c>
      <c r="DQ10" s="30"/>
      <c r="DR10" s="29" t="s">
        <v>19</v>
      </c>
      <c r="DS10" s="30"/>
      <c r="DT10" s="29" t="s">
        <v>18</v>
      </c>
      <c r="DU10" s="30"/>
      <c r="DV10" s="29" t="s">
        <v>18</v>
      </c>
      <c r="DW10" s="30"/>
      <c r="DX10" s="40">
        <f t="shared" si="38"/>
        <v>0</v>
      </c>
      <c r="DY10" s="35">
        <f t="shared" si="39"/>
        <v>0</v>
      </c>
      <c r="DZ10" s="20">
        <f t="shared" si="40"/>
        <v>550.10219999999993</v>
      </c>
      <c r="EA10" s="18"/>
      <c r="EB10" s="22">
        <v>8</v>
      </c>
      <c r="EC10" s="29" t="s">
        <v>18</v>
      </c>
      <c r="ED10" s="30"/>
      <c r="EE10" s="29" t="s">
        <v>18</v>
      </c>
      <c r="EF10" s="30"/>
      <c r="EG10" s="29">
        <v>73</v>
      </c>
      <c r="EH10" s="30">
        <f t="shared" ref="EH10" si="72">EG10*0.0085-0.06</f>
        <v>0.5605</v>
      </c>
      <c r="EI10" s="29">
        <v>62</v>
      </c>
      <c r="EJ10" s="30">
        <f>EI10*0.0085-0.04</f>
        <v>0.48700000000000004</v>
      </c>
      <c r="EK10" s="34">
        <f t="shared" si="41"/>
        <v>135</v>
      </c>
      <c r="EL10" s="35">
        <f t="shared" si="42"/>
        <v>1.0475000000000001</v>
      </c>
      <c r="EM10" s="20">
        <f t="shared" si="43"/>
        <v>552.56839999999977</v>
      </c>
      <c r="EN10" s="18"/>
      <c r="EO10" s="15">
        <v>8</v>
      </c>
      <c r="EP10" s="27"/>
      <c r="EQ10" s="28"/>
      <c r="ER10" s="27"/>
      <c r="ES10" s="28"/>
      <c r="ET10" s="27"/>
      <c r="EU10" s="28"/>
      <c r="EV10" s="27"/>
      <c r="EW10" s="28"/>
      <c r="EX10" s="34">
        <f t="shared" si="44"/>
        <v>0</v>
      </c>
      <c r="EY10" s="35">
        <f t="shared" si="45"/>
        <v>0</v>
      </c>
      <c r="EZ10" s="20">
        <f t="shared" si="46"/>
        <v>544.57469999999967</v>
      </c>
    </row>
    <row r="11" spans="1:160" x14ac:dyDescent="0.3">
      <c r="A11" s="114"/>
      <c r="B11" s="15">
        <v>9</v>
      </c>
      <c r="C11" s="29">
        <v>93</v>
      </c>
      <c r="D11" s="30">
        <v>0.6016999999999999</v>
      </c>
      <c r="E11" s="29" t="s">
        <v>19</v>
      </c>
      <c r="F11" s="30"/>
      <c r="G11" s="29" t="s">
        <v>19</v>
      </c>
      <c r="H11" s="30"/>
      <c r="I11" s="29" t="s">
        <v>19</v>
      </c>
      <c r="J11" s="30"/>
      <c r="K11" s="25">
        <f t="shared" si="0"/>
        <v>93</v>
      </c>
      <c r="L11" s="30">
        <f t="shared" si="1"/>
        <v>0.6016999999999999</v>
      </c>
      <c r="M11" s="20">
        <f t="shared" si="16"/>
        <v>504.88760000000002</v>
      </c>
      <c r="N11" s="10"/>
      <c r="O11" s="15">
        <v>9</v>
      </c>
      <c r="P11" s="27"/>
      <c r="Q11" s="28"/>
      <c r="R11" s="27"/>
      <c r="S11" s="28"/>
      <c r="T11" s="27"/>
      <c r="U11" s="28"/>
      <c r="V11" s="27"/>
      <c r="W11" s="28"/>
      <c r="X11" s="25">
        <f t="shared" si="17"/>
        <v>0</v>
      </c>
      <c r="Y11" s="30">
        <f t="shared" si="65"/>
        <v>0</v>
      </c>
      <c r="Z11" s="20">
        <f t="shared" si="19"/>
        <v>508.06080000000003</v>
      </c>
      <c r="AA11" s="18"/>
      <c r="AB11" s="15">
        <v>9</v>
      </c>
      <c r="AC11" s="27"/>
      <c r="AD11" s="28"/>
      <c r="AE11" s="27"/>
      <c r="AF11" s="28"/>
      <c r="AG11" s="27"/>
      <c r="AH11" s="28"/>
      <c r="AI11" s="27"/>
      <c r="AJ11" s="28"/>
      <c r="AK11" s="25">
        <f t="shared" si="20"/>
        <v>0</v>
      </c>
      <c r="AL11" s="30">
        <f t="shared" si="67"/>
        <v>0</v>
      </c>
      <c r="AM11" s="20">
        <f t="shared" si="22"/>
        <v>523.06360000000006</v>
      </c>
      <c r="AN11" s="18"/>
      <c r="AO11" s="15">
        <v>9</v>
      </c>
      <c r="AP11" s="29" t="s">
        <v>18</v>
      </c>
      <c r="AQ11" s="30"/>
      <c r="AR11" s="29">
        <v>53</v>
      </c>
      <c r="AS11" s="30">
        <f>AR11*0.0088-0.03</f>
        <v>0.43640000000000001</v>
      </c>
      <c r="AT11" s="29" t="s">
        <v>18</v>
      </c>
      <c r="AU11" s="30"/>
      <c r="AV11" s="29" t="s">
        <v>18</v>
      </c>
      <c r="AW11" s="30"/>
      <c r="AX11" s="25">
        <f t="shared" si="5"/>
        <v>53</v>
      </c>
      <c r="AY11" s="33">
        <f t="shared" si="68"/>
        <v>0.43640000000000001</v>
      </c>
      <c r="AZ11" s="20">
        <f t="shared" si="25"/>
        <v>518.89179999999999</v>
      </c>
      <c r="BA11" s="18"/>
      <c r="BB11" s="22">
        <v>9</v>
      </c>
      <c r="BC11" s="29" t="s">
        <v>18</v>
      </c>
      <c r="BD11" s="30"/>
      <c r="BE11" s="29" t="s">
        <v>19</v>
      </c>
      <c r="BF11" s="30"/>
      <c r="BG11" s="29">
        <v>-98</v>
      </c>
      <c r="BH11" s="30">
        <f>BG11*0.0085-0.06</f>
        <v>-0.89300000000000002</v>
      </c>
      <c r="BI11" s="29">
        <v>66</v>
      </c>
      <c r="BJ11" s="30">
        <f>BI11*0.0085-0.04</f>
        <v>0.52100000000000002</v>
      </c>
      <c r="BK11" s="25">
        <f t="shared" si="27"/>
        <v>-32</v>
      </c>
      <c r="BL11" s="26">
        <f t="shared" si="28"/>
        <v>-0.372</v>
      </c>
      <c r="BM11" s="20">
        <f t="shared" si="29"/>
        <v>520.78250000000025</v>
      </c>
      <c r="BN11" s="18"/>
      <c r="BO11" s="15">
        <v>9</v>
      </c>
      <c r="BP11" s="27"/>
      <c r="BQ11" s="28"/>
      <c r="BR11" s="27"/>
      <c r="BS11" s="28"/>
      <c r="BT11" s="27"/>
      <c r="BU11" s="28"/>
      <c r="BV11" s="27"/>
      <c r="BW11" s="28"/>
      <c r="BX11" s="34">
        <f t="shared" si="6"/>
        <v>0</v>
      </c>
      <c r="BY11" s="35">
        <f t="shared" si="7"/>
        <v>0</v>
      </c>
      <c r="BZ11" s="20">
        <f t="shared" si="30"/>
        <v>526.81270000000018</v>
      </c>
      <c r="CA11" s="36"/>
      <c r="CB11" s="15">
        <v>9</v>
      </c>
      <c r="CC11" s="29">
        <v>-78</v>
      </c>
      <c r="CD11" s="30">
        <f>CC11*0.0069-0.04</f>
        <v>-0.57820000000000005</v>
      </c>
      <c r="CE11" s="29" t="s">
        <v>18</v>
      </c>
      <c r="CF11" s="30"/>
      <c r="CG11" s="29" t="s">
        <v>18</v>
      </c>
      <c r="CH11" s="30"/>
      <c r="CI11" s="29">
        <v>-64</v>
      </c>
      <c r="CJ11" s="30">
        <f t="shared" ref="CJ11:CJ13" si="73">CI11*0.0085-0.04</f>
        <v>-0.58400000000000007</v>
      </c>
      <c r="CK11" s="34">
        <f t="shared" si="9"/>
        <v>-142</v>
      </c>
      <c r="CL11" s="35">
        <f t="shared" si="10"/>
        <v>-1.1622000000000001</v>
      </c>
      <c r="CM11" s="20">
        <f t="shared" si="32"/>
        <v>534.72950000000014</v>
      </c>
      <c r="CN11" s="18"/>
      <c r="CO11" s="15">
        <v>9</v>
      </c>
      <c r="CP11" s="29" t="s">
        <v>18</v>
      </c>
      <c r="CQ11" s="30"/>
      <c r="CR11" s="29">
        <v>-53</v>
      </c>
      <c r="CS11" s="30">
        <f>CR11*0.0088-0.03</f>
        <v>-0.49640000000000006</v>
      </c>
      <c r="CT11" s="29" t="s">
        <v>18</v>
      </c>
      <c r="CU11" s="30"/>
      <c r="CV11" s="29" t="s">
        <v>18</v>
      </c>
      <c r="CW11" s="30"/>
      <c r="CX11" s="37">
        <f t="shared" si="12"/>
        <v>-53</v>
      </c>
      <c r="CY11" s="38">
        <f t="shared" si="13"/>
        <v>-0.49640000000000006</v>
      </c>
      <c r="CZ11" s="20">
        <f t="shared" si="34"/>
        <v>534.6377</v>
      </c>
      <c r="DA11" s="18"/>
      <c r="DB11" s="15">
        <v>9</v>
      </c>
      <c r="DC11" s="29">
        <v>-48</v>
      </c>
      <c r="DD11" s="30">
        <f>DC11*0.0064-0.04</f>
        <v>-0.34720000000000001</v>
      </c>
      <c r="DE11" s="29" t="s">
        <v>19</v>
      </c>
      <c r="DF11" s="30"/>
      <c r="DG11" s="29" t="s">
        <v>18</v>
      </c>
      <c r="DH11" s="30"/>
      <c r="DI11" s="29">
        <v>77</v>
      </c>
      <c r="DJ11" s="30">
        <f t="shared" ref="DJ11:DJ12" si="74">DI11*0.0085-0.04</f>
        <v>0.61450000000000005</v>
      </c>
      <c r="DK11" s="44">
        <f t="shared" si="35"/>
        <v>29</v>
      </c>
      <c r="DL11" s="35">
        <f t="shared" si="36"/>
        <v>0.26730000000000004</v>
      </c>
      <c r="DM11" s="20">
        <f t="shared" si="37"/>
        <v>548.38520000000017</v>
      </c>
      <c r="DN11" s="21"/>
      <c r="DO11" s="15">
        <v>9</v>
      </c>
      <c r="DP11" s="29">
        <v>-12</v>
      </c>
      <c r="DQ11" s="30">
        <f t="shared" ref="DQ11:DQ12" si="75">DP11*0.0064-0.04</f>
        <v>-0.11680000000000001</v>
      </c>
      <c r="DR11" s="29">
        <v>40</v>
      </c>
      <c r="DS11" s="30">
        <f t="shared" ref="DS11:DS12" si="76">DR11*0.0088-0.03</f>
        <v>0.32200000000000006</v>
      </c>
      <c r="DT11" s="29" t="s">
        <v>18</v>
      </c>
      <c r="DU11" s="30"/>
      <c r="DV11" s="29" t="s">
        <v>18</v>
      </c>
      <c r="DW11" s="30"/>
      <c r="DX11" s="40">
        <f t="shared" si="38"/>
        <v>28</v>
      </c>
      <c r="DY11" s="35">
        <f t="shared" si="39"/>
        <v>0.20520000000000005</v>
      </c>
      <c r="DZ11" s="20">
        <f t="shared" si="40"/>
        <v>550.30739999999992</v>
      </c>
      <c r="EA11" s="18"/>
      <c r="EB11" s="22">
        <v>9</v>
      </c>
      <c r="EC11" s="27"/>
      <c r="ED11" s="28"/>
      <c r="EE11" s="27"/>
      <c r="EF11" s="28"/>
      <c r="EG11" s="27"/>
      <c r="EH11" s="28"/>
      <c r="EI11" s="27"/>
      <c r="EJ11" s="28"/>
      <c r="EK11" s="34">
        <f t="shared" si="41"/>
        <v>0</v>
      </c>
      <c r="EL11" s="35">
        <f t="shared" si="42"/>
        <v>0</v>
      </c>
      <c r="EM11" s="20">
        <f t="shared" si="43"/>
        <v>552.56839999999977</v>
      </c>
      <c r="EN11" s="18"/>
      <c r="EO11" s="15">
        <v>9</v>
      </c>
      <c r="EP11" s="29">
        <v>-76</v>
      </c>
      <c r="EQ11" s="30">
        <f t="shared" ref="EQ11:EQ12" si="77">EP11*0.0064-0.04</f>
        <v>-0.52639999999999998</v>
      </c>
      <c r="ER11" s="29">
        <v>48</v>
      </c>
      <c r="ES11" s="30">
        <f>ER11*0.0088-0.03</f>
        <v>0.39239999999999997</v>
      </c>
      <c r="ET11" s="29">
        <v>-41</v>
      </c>
      <c r="EU11" s="30">
        <f>ET11*0.0085-0.06</f>
        <v>-0.40850000000000003</v>
      </c>
      <c r="EV11" s="29">
        <v>62</v>
      </c>
      <c r="EW11" s="30">
        <f t="shared" ref="EW11:EW14" si="78">EV11*0.0085-0.04</f>
        <v>0.48700000000000004</v>
      </c>
      <c r="EX11" s="34">
        <f t="shared" si="44"/>
        <v>-7</v>
      </c>
      <c r="EY11" s="35">
        <f t="shared" si="45"/>
        <v>-5.5499999999999938E-2</v>
      </c>
      <c r="EZ11" s="20">
        <f t="shared" si="46"/>
        <v>544.51919999999961</v>
      </c>
    </row>
    <row r="12" spans="1:160" x14ac:dyDescent="0.3">
      <c r="A12" s="114"/>
      <c r="B12" s="15">
        <v>10</v>
      </c>
      <c r="C12" s="29">
        <v>154</v>
      </c>
      <c r="D12" s="30">
        <v>1.0226</v>
      </c>
      <c r="E12" s="29">
        <v>-68</v>
      </c>
      <c r="F12" s="30">
        <v>-0.62840000000000007</v>
      </c>
      <c r="G12" s="29">
        <v>-171</v>
      </c>
      <c r="H12" s="30">
        <v>-1.5135000000000001</v>
      </c>
      <c r="I12" s="29" t="s">
        <v>19</v>
      </c>
      <c r="J12" s="30"/>
      <c r="K12" s="25">
        <f t="shared" si="0"/>
        <v>-85</v>
      </c>
      <c r="L12" s="30">
        <f t="shared" si="1"/>
        <v>-1.1193000000000002</v>
      </c>
      <c r="M12" s="20">
        <f t="shared" si="16"/>
        <v>503.76830000000001</v>
      </c>
      <c r="N12" s="10"/>
      <c r="O12" s="15">
        <v>10</v>
      </c>
      <c r="P12" s="27"/>
      <c r="Q12" s="28"/>
      <c r="R12" s="27"/>
      <c r="S12" s="28"/>
      <c r="T12" s="27"/>
      <c r="U12" s="28"/>
      <c r="V12" s="27"/>
      <c r="W12" s="28"/>
      <c r="X12" s="25">
        <f t="shared" si="17"/>
        <v>0</v>
      </c>
      <c r="Y12" s="30">
        <f t="shared" si="65"/>
        <v>0</v>
      </c>
      <c r="Z12" s="20">
        <f t="shared" si="19"/>
        <v>508.06080000000003</v>
      </c>
      <c r="AA12" s="18"/>
      <c r="AB12" s="43">
        <v>10</v>
      </c>
      <c r="AC12" s="27"/>
      <c r="AD12" s="28"/>
      <c r="AE12" s="27"/>
      <c r="AF12" s="28"/>
      <c r="AG12" s="27"/>
      <c r="AH12" s="28"/>
      <c r="AI12" s="27"/>
      <c r="AJ12" s="28"/>
      <c r="AK12" s="25">
        <f t="shared" si="20"/>
        <v>0</v>
      </c>
      <c r="AL12" s="30">
        <f t="shared" si="67"/>
        <v>0</v>
      </c>
      <c r="AM12" s="20">
        <f t="shared" si="22"/>
        <v>523.06360000000006</v>
      </c>
      <c r="AN12" s="18"/>
      <c r="AO12" s="22">
        <v>10</v>
      </c>
      <c r="AP12" s="29" t="s">
        <v>18</v>
      </c>
      <c r="AQ12" s="30"/>
      <c r="AR12" s="29" t="s">
        <v>19</v>
      </c>
      <c r="AS12" s="30"/>
      <c r="AT12" s="29">
        <v>-124</v>
      </c>
      <c r="AU12" s="30">
        <f t="shared" ref="AU12" si="79">AT12*0.0085-0.06</f>
        <v>-1.1140000000000001</v>
      </c>
      <c r="AV12" s="29">
        <v>119</v>
      </c>
      <c r="AW12" s="30">
        <f t="shared" ref="AW12:AW13" si="80">AV12*0.0085-0.04</f>
        <v>0.97150000000000003</v>
      </c>
      <c r="AX12" s="25">
        <f t="shared" si="5"/>
        <v>-5</v>
      </c>
      <c r="AY12" s="33">
        <f t="shared" si="68"/>
        <v>-0.14250000000000007</v>
      </c>
      <c r="AZ12" s="20">
        <f t="shared" si="25"/>
        <v>518.74929999999995</v>
      </c>
      <c r="BA12" s="18"/>
      <c r="BB12" s="22">
        <v>10</v>
      </c>
      <c r="BC12" s="29" t="s">
        <v>18</v>
      </c>
      <c r="BD12" s="30"/>
      <c r="BE12" s="29">
        <v>-62</v>
      </c>
      <c r="BF12" s="30">
        <f>BE12*0.0088-0.03</f>
        <v>-0.57560000000000011</v>
      </c>
      <c r="BG12" s="29" t="s">
        <v>18</v>
      </c>
      <c r="BH12" s="30"/>
      <c r="BI12" s="29" t="s">
        <v>18</v>
      </c>
      <c r="BJ12" s="30"/>
      <c r="BK12" s="25">
        <f t="shared" si="27"/>
        <v>-62</v>
      </c>
      <c r="BL12" s="26">
        <f t="shared" si="28"/>
        <v>-0.57560000000000011</v>
      </c>
      <c r="BM12" s="20">
        <f t="shared" si="29"/>
        <v>520.20690000000025</v>
      </c>
      <c r="BN12" s="18"/>
      <c r="BO12" s="15">
        <v>10</v>
      </c>
      <c r="BP12" s="29">
        <v>-68</v>
      </c>
      <c r="BQ12" s="30">
        <f t="shared" ref="BQ12:BQ16" si="81">BP12*0.0069-0.04</f>
        <v>-0.50919999999999999</v>
      </c>
      <c r="BR12" s="29" t="s">
        <v>19</v>
      </c>
      <c r="BS12" s="30"/>
      <c r="BT12" s="29" t="s">
        <v>18</v>
      </c>
      <c r="BU12" s="30"/>
      <c r="BV12" s="29" t="s">
        <v>18</v>
      </c>
      <c r="BW12" s="30"/>
      <c r="BX12" s="34">
        <f t="shared" si="6"/>
        <v>-68</v>
      </c>
      <c r="BY12" s="35">
        <f t="shared" si="7"/>
        <v>-0.50919999999999999</v>
      </c>
      <c r="BZ12" s="20">
        <f t="shared" si="30"/>
        <v>526.30350000000021</v>
      </c>
      <c r="CA12" s="36"/>
      <c r="CB12" s="15">
        <v>10</v>
      </c>
      <c r="CC12" s="29" t="s">
        <v>19</v>
      </c>
      <c r="CD12" s="30"/>
      <c r="CE12" s="29">
        <v>-50</v>
      </c>
      <c r="CF12" s="30">
        <f t="shared" ref="CF12:CF14" si="82">CE12*0.0088-0.03</f>
        <v>-0.47</v>
      </c>
      <c r="CG12" s="29" t="s">
        <v>18</v>
      </c>
      <c r="CH12" s="30"/>
      <c r="CI12" s="29">
        <v>38</v>
      </c>
      <c r="CJ12" s="30">
        <f t="shared" si="73"/>
        <v>0.28300000000000003</v>
      </c>
      <c r="CK12" s="34">
        <f t="shared" si="9"/>
        <v>-12</v>
      </c>
      <c r="CL12" s="35">
        <f t="shared" si="10"/>
        <v>-0.18699999999999994</v>
      </c>
      <c r="CM12" s="20">
        <f t="shared" si="32"/>
        <v>534.54250000000013</v>
      </c>
      <c r="CN12" s="18"/>
      <c r="CO12" s="15">
        <v>10</v>
      </c>
      <c r="CP12" s="27"/>
      <c r="CQ12" s="28"/>
      <c r="CR12" s="27"/>
      <c r="CS12" s="28"/>
      <c r="CT12" s="27"/>
      <c r="CU12" s="28"/>
      <c r="CV12" s="27"/>
      <c r="CW12" s="28"/>
      <c r="CX12" s="40">
        <f t="shared" si="12"/>
        <v>0</v>
      </c>
      <c r="CY12" s="35">
        <f t="shared" si="13"/>
        <v>0</v>
      </c>
      <c r="CZ12" s="20">
        <f t="shared" si="34"/>
        <v>534.6377</v>
      </c>
      <c r="DA12" s="18"/>
      <c r="DB12" s="15">
        <v>10</v>
      </c>
      <c r="DC12" s="29" t="s">
        <v>18</v>
      </c>
      <c r="DD12" s="30"/>
      <c r="DE12" s="29" t="s">
        <v>19</v>
      </c>
      <c r="DF12" s="30"/>
      <c r="DG12" s="29" t="s">
        <v>18</v>
      </c>
      <c r="DH12" s="30"/>
      <c r="DI12" s="29">
        <v>-67</v>
      </c>
      <c r="DJ12" s="30">
        <f t="shared" si="74"/>
        <v>-0.60950000000000004</v>
      </c>
      <c r="DK12" s="40">
        <f t="shared" si="35"/>
        <v>-67</v>
      </c>
      <c r="DL12" s="35">
        <f t="shared" si="36"/>
        <v>-0.60950000000000004</v>
      </c>
      <c r="DM12" s="20">
        <f t="shared" si="37"/>
        <v>547.77570000000014</v>
      </c>
      <c r="DN12" s="21"/>
      <c r="DO12" s="15">
        <v>10</v>
      </c>
      <c r="DP12" s="29">
        <v>-71</v>
      </c>
      <c r="DQ12" s="30">
        <f t="shared" si="75"/>
        <v>-0.49440000000000001</v>
      </c>
      <c r="DR12" s="29">
        <v>-27</v>
      </c>
      <c r="DS12" s="30">
        <f t="shared" si="76"/>
        <v>-0.2676</v>
      </c>
      <c r="DT12" s="29">
        <v>470</v>
      </c>
      <c r="DU12" s="30">
        <f>DT12*0.0085-0.06</f>
        <v>3.9350000000000001</v>
      </c>
      <c r="DV12" s="29" t="s">
        <v>18</v>
      </c>
      <c r="DW12" s="30"/>
      <c r="DX12" s="37"/>
      <c r="DY12" s="38"/>
      <c r="DZ12" s="20">
        <f t="shared" si="40"/>
        <v>550.30739999999992</v>
      </c>
      <c r="EA12" s="18"/>
      <c r="EB12" s="22">
        <v>10</v>
      </c>
      <c r="EC12" s="27"/>
      <c r="ED12" s="28"/>
      <c r="EE12" s="27"/>
      <c r="EF12" s="28"/>
      <c r="EG12" s="27"/>
      <c r="EH12" s="28"/>
      <c r="EI12" s="27"/>
      <c r="EJ12" s="28"/>
      <c r="EK12" s="34">
        <f t="shared" si="41"/>
        <v>0</v>
      </c>
      <c r="EL12" s="35">
        <f t="shared" si="42"/>
        <v>0</v>
      </c>
      <c r="EM12" s="20">
        <f t="shared" si="43"/>
        <v>552.56839999999977</v>
      </c>
      <c r="EN12" s="18"/>
      <c r="EO12" s="15">
        <v>10</v>
      </c>
      <c r="EP12" s="29">
        <v>65</v>
      </c>
      <c r="EQ12" s="30">
        <f t="shared" si="77"/>
        <v>0.37600000000000006</v>
      </c>
      <c r="ER12" s="29" t="s">
        <v>18</v>
      </c>
      <c r="ES12" s="30"/>
      <c r="ET12" s="29" t="s">
        <v>18</v>
      </c>
      <c r="EU12" s="30"/>
      <c r="EV12" s="29">
        <v>-54</v>
      </c>
      <c r="EW12" s="30">
        <f t="shared" si="78"/>
        <v>-0.499</v>
      </c>
      <c r="EX12" s="34">
        <f t="shared" si="44"/>
        <v>11</v>
      </c>
      <c r="EY12" s="35">
        <f t="shared" si="45"/>
        <v>-0.12299999999999994</v>
      </c>
      <c r="EZ12" s="20">
        <f t="shared" si="46"/>
        <v>544.39619999999957</v>
      </c>
    </row>
    <row r="13" spans="1:160" x14ac:dyDescent="0.3">
      <c r="A13" s="114"/>
      <c r="B13" s="15">
        <v>11</v>
      </c>
      <c r="C13" s="29" t="s">
        <v>19</v>
      </c>
      <c r="D13" s="30"/>
      <c r="E13" s="29" t="s">
        <v>19</v>
      </c>
      <c r="F13" s="30"/>
      <c r="G13" s="29" t="s">
        <v>19</v>
      </c>
      <c r="H13" s="30"/>
      <c r="I13" s="29">
        <v>-7</v>
      </c>
      <c r="J13" s="30">
        <v>-9.9500000000000005E-2</v>
      </c>
      <c r="K13" s="25">
        <f t="shared" si="0"/>
        <v>-7</v>
      </c>
      <c r="L13" s="30">
        <f t="shared" si="1"/>
        <v>-9.9500000000000005E-2</v>
      </c>
      <c r="M13" s="20">
        <f t="shared" si="16"/>
        <v>503.66880000000003</v>
      </c>
      <c r="N13" s="10"/>
      <c r="O13" s="15">
        <v>11</v>
      </c>
      <c r="P13" s="29">
        <v>119</v>
      </c>
      <c r="Q13" s="30">
        <f t="shared" ref="Q13:Q14" si="83">P13*0.0069-0.04</f>
        <v>0.78109999999999991</v>
      </c>
      <c r="R13" s="29" t="s">
        <v>18</v>
      </c>
      <c r="S13" s="30"/>
      <c r="T13" s="29">
        <v>242</v>
      </c>
      <c r="U13" s="30">
        <f>T13*0.0085-0.06</f>
        <v>1.9969999999999999</v>
      </c>
      <c r="V13" s="29" t="s">
        <v>19</v>
      </c>
      <c r="W13" s="30"/>
      <c r="X13" s="25">
        <f t="shared" si="17"/>
        <v>361</v>
      </c>
      <c r="Y13" s="30">
        <f t="shared" si="65"/>
        <v>2.7780999999999998</v>
      </c>
      <c r="Z13" s="20">
        <f t="shared" si="19"/>
        <v>510.83890000000002</v>
      </c>
      <c r="AA13" s="18"/>
      <c r="AB13" s="15">
        <v>11</v>
      </c>
      <c r="AC13" s="29" t="s">
        <v>18</v>
      </c>
      <c r="AD13" s="30"/>
      <c r="AE13" s="29" t="s">
        <v>18</v>
      </c>
      <c r="AF13" s="30"/>
      <c r="AG13" s="29" t="s">
        <v>18</v>
      </c>
      <c r="AH13" s="30"/>
      <c r="AI13" s="29" t="s">
        <v>18</v>
      </c>
      <c r="AJ13" s="30"/>
      <c r="AK13" s="25">
        <f t="shared" si="20"/>
        <v>0</v>
      </c>
      <c r="AL13" s="30">
        <f t="shared" si="67"/>
        <v>0</v>
      </c>
      <c r="AM13" s="20">
        <f t="shared" si="22"/>
        <v>523.06360000000006</v>
      </c>
      <c r="AN13" s="18"/>
      <c r="AO13" s="15">
        <v>11</v>
      </c>
      <c r="AP13" s="29" t="s">
        <v>18</v>
      </c>
      <c r="AQ13" s="30"/>
      <c r="AR13" s="29" t="s">
        <v>19</v>
      </c>
      <c r="AS13" s="30"/>
      <c r="AT13" s="29" t="s">
        <v>18</v>
      </c>
      <c r="AU13" s="30"/>
      <c r="AV13" s="29">
        <v>144</v>
      </c>
      <c r="AW13" s="30">
        <f t="shared" si="80"/>
        <v>1.1840000000000002</v>
      </c>
      <c r="AX13" s="25">
        <f t="shared" si="5"/>
        <v>144</v>
      </c>
      <c r="AY13" s="30">
        <f t="shared" si="68"/>
        <v>1.1840000000000002</v>
      </c>
      <c r="AZ13" s="20">
        <f t="shared" si="25"/>
        <v>519.93329999999992</v>
      </c>
      <c r="BA13" s="18"/>
      <c r="BB13" s="22">
        <v>11</v>
      </c>
      <c r="BC13" s="27"/>
      <c r="BD13" s="28"/>
      <c r="BE13" s="27"/>
      <c r="BF13" s="28"/>
      <c r="BG13" s="27"/>
      <c r="BH13" s="28"/>
      <c r="BI13" s="27"/>
      <c r="BJ13" s="28"/>
      <c r="BK13" s="25">
        <f t="shared" si="27"/>
        <v>0</v>
      </c>
      <c r="BL13" s="26">
        <f t="shared" si="28"/>
        <v>0</v>
      </c>
      <c r="BM13" s="20">
        <f t="shared" si="29"/>
        <v>520.20690000000025</v>
      </c>
      <c r="BN13" s="18"/>
      <c r="BO13" s="15">
        <v>11</v>
      </c>
      <c r="BP13" s="29">
        <v>106</v>
      </c>
      <c r="BQ13" s="30">
        <f t="shared" si="81"/>
        <v>0.6913999999999999</v>
      </c>
      <c r="BR13" s="29">
        <v>-53</v>
      </c>
      <c r="BS13" s="30">
        <f>BR13*0.0088-0.03</f>
        <v>-0.49640000000000006</v>
      </c>
      <c r="BT13" s="29">
        <v>-63</v>
      </c>
      <c r="BU13" s="30">
        <f t="shared" ref="BU13:BU14" si="84">BT13*0.0085-0.06</f>
        <v>-0.59550000000000014</v>
      </c>
      <c r="BV13" s="29">
        <v>60</v>
      </c>
      <c r="BW13" s="30">
        <f>BV13*0.0085-0.04</f>
        <v>0.47000000000000003</v>
      </c>
      <c r="BX13" s="34">
        <f t="shared" si="6"/>
        <v>50</v>
      </c>
      <c r="BY13" s="35">
        <f t="shared" si="7"/>
        <v>6.9499999999999729E-2</v>
      </c>
      <c r="BZ13" s="20">
        <f t="shared" si="30"/>
        <v>526.37300000000016</v>
      </c>
      <c r="CA13" s="36"/>
      <c r="CB13" s="15">
        <v>11</v>
      </c>
      <c r="CC13" s="29">
        <v>104</v>
      </c>
      <c r="CD13" s="30">
        <f t="shared" ref="CD13:CD14" si="85">CC13*0.0069-0.04</f>
        <v>0.67759999999999998</v>
      </c>
      <c r="CE13" s="29">
        <v>56</v>
      </c>
      <c r="CF13" s="30">
        <f t="shared" si="82"/>
        <v>0.46279999999999999</v>
      </c>
      <c r="CG13" s="29" t="s">
        <v>18</v>
      </c>
      <c r="CH13" s="30"/>
      <c r="CI13" s="29">
        <v>178</v>
      </c>
      <c r="CJ13" s="30">
        <f t="shared" si="73"/>
        <v>1.4730000000000001</v>
      </c>
      <c r="CK13" s="34">
        <f t="shared" si="9"/>
        <v>338</v>
      </c>
      <c r="CL13" s="35">
        <f t="shared" si="10"/>
        <v>2.6134000000000004</v>
      </c>
      <c r="CM13" s="20">
        <f t="shared" si="32"/>
        <v>537.15590000000009</v>
      </c>
      <c r="CN13" s="18"/>
      <c r="CO13" s="15">
        <v>11</v>
      </c>
      <c r="CP13" s="27"/>
      <c r="CQ13" s="28"/>
      <c r="CR13" s="27"/>
      <c r="CS13" s="28"/>
      <c r="CT13" s="27"/>
      <c r="CU13" s="28"/>
      <c r="CV13" s="27"/>
      <c r="CW13" s="28"/>
      <c r="CX13" s="40">
        <f t="shared" si="12"/>
        <v>0</v>
      </c>
      <c r="CY13" s="35">
        <f t="shared" si="13"/>
        <v>0</v>
      </c>
      <c r="CZ13" s="20">
        <f t="shared" si="34"/>
        <v>534.6377</v>
      </c>
      <c r="DA13" s="18"/>
      <c r="DB13" s="15">
        <v>11</v>
      </c>
      <c r="DC13" s="29" t="s">
        <v>18</v>
      </c>
      <c r="DD13" s="30"/>
      <c r="DE13" s="29">
        <v>-1</v>
      </c>
      <c r="DF13" s="30">
        <f t="shared" ref="DF13" si="86">DE13*0.0088-0.03</f>
        <v>-3.8800000000000001E-2</v>
      </c>
      <c r="DG13" s="29" t="s">
        <v>18</v>
      </c>
      <c r="DH13" s="30"/>
      <c r="DI13" s="29" t="s">
        <v>18</v>
      </c>
      <c r="DJ13" s="30"/>
      <c r="DK13" s="40">
        <f t="shared" si="35"/>
        <v>-1</v>
      </c>
      <c r="DL13" s="35">
        <f t="shared" si="36"/>
        <v>-3.8800000000000001E-2</v>
      </c>
      <c r="DM13" s="20">
        <f t="shared" si="37"/>
        <v>547.73690000000011</v>
      </c>
      <c r="DN13" s="21"/>
      <c r="DO13" s="15">
        <v>11</v>
      </c>
      <c r="DP13" s="29" t="s">
        <v>18</v>
      </c>
      <c r="DQ13" s="30"/>
      <c r="DR13" s="29" t="s">
        <v>19</v>
      </c>
      <c r="DS13" s="30"/>
      <c r="DT13" s="29" t="s">
        <v>18</v>
      </c>
      <c r="DU13" s="30"/>
      <c r="DV13" s="29" t="s">
        <v>18</v>
      </c>
      <c r="DW13" s="30"/>
      <c r="DX13" s="37"/>
      <c r="DY13" s="38"/>
      <c r="DZ13" s="20">
        <f t="shared" si="40"/>
        <v>550.30739999999992</v>
      </c>
      <c r="EA13" s="18"/>
      <c r="EB13" s="22">
        <v>11</v>
      </c>
      <c r="EC13" s="29">
        <v>-19</v>
      </c>
      <c r="ED13" s="30">
        <f t="shared" ref="ED13" si="87">EC13*0.0064-0.04</f>
        <v>-0.16159999999999999</v>
      </c>
      <c r="EE13" s="29" t="s">
        <v>18</v>
      </c>
      <c r="EF13" s="30"/>
      <c r="EG13" s="29" t="s">
        <v>18</v>
      </c>
      <c r="EH13" s="30"/>
      <c r="EI13" s="29" t="s">
        <v>18</v>
      </c>
      <c r="EJ13" s="30"/>
      <c r="EK13" s="34">
        <f t="shared" si="41"/>
        <v>-19</v>
      </c>
      <c r="EL13" s="35">
        <f t="shared" si="42"/>
        <v>-0.16159999999999999</v>
      </c>
      <c r="EM13" s="20">
        <f t="shared" si="43"/>
        <v>552.40679999999975</v>
      </c>
      <c r="EN13" s="18"/>
      <c r="EO13" s="15">
        <v>11</v>
      </c>
      <c r="EP13" s="29" t="s">
        <v>19</v>
      </c>
      <c r="EQ13" s="30"/>
      <c r="ER13" s="29" t="s">
        <v>18</v>
      </c>
      <c r="ES13" s="30"/>
      <c r="ET13" s="29" t="s">
        <v>18</v>
      </c>
      <c r="EU13" s="30"/>
      <c r="EV13" s="29">
        <v>-16</v>
      </c>
      <c r="EW13" s="30">
        <f t="shared" si="78"/>
        <v>-0.17600000000000002</v>
      </c>
      <c r="EX13" s="34">
        <f t="shared" si="44"/>
        <v>-16</v>
      </c>
      <c r="EY13" s="35">
        <f t="shared" si="45"/>
        <v>-0.17600000000000002</v>
      </c>
      <c r="EZ13" s="20">
        <f t="shared" si="46"/>
        <v>544.22019999999952</v>
      </c>
    </row>
    <row r="14" spans="1:160" x14ac:dyDescent="0.3">
      <c r="A14" s="114"/>
      <c r="B14" s="15">
        <v>12</v>
      </c>
      <c r="C14" s="27"/>
      <c r="D14" s="28"/>
      <c r="E14" s="27"/>
      <c r="F14" s="28"/>
      <c r="G14" s="27"/>
      <c r="H14" s="28"/>
      <c r="I14" s="27"/>
      <c r="J14" s="28"/>
      <c r="K14" s="25">
        <f t="shared" si="0"/>
        <v>0</v>
      </c>
      <c r="L14" s="30">
        <f t="shared" si="1"/>
        <v>0</v>
      </c>
      <c r="M14" s="20">
        <f t="shared" si="16"/>
        <v>503.66880000000003</v>
      </c>
      <c r="N14" s="10"/>
      <c r="O14" s="15">
        <v>12</v>
      </c>
      <c r="P14" s="29">
        <v>123</v>
      </c>
      <c r="Q14" s="30">
        <f t="shared" si="83"/>
        <v>0.80869999999999997</v>
      </c>
      <c r="R14" s="29" t="s">
        <v>18</v>
      </c>
      <c r="S14" s="30"/>
      <c r="T14" s="29" t="s">
        <v>18</v>
      </c>
      <c r="U14" s="30"/>
      <c r="V14" s="29" t="s">
        <v>19</v>
      </c>
      <c r="W14" s="30"/>
      <c r="X14" s="25">
        <f t="shared" si="17"/>
        <v>123</v>
      </c>
      <c r="Y14" s="30">
        <f t="shared" si="65"/>
        <v>0.80869999999999997</v>
      </c>
      <c r="Z14" s="20">
        <f t="shared" si="19"/>
        <v>511.64760000000001</v>
      </c>
      <c r="AA14" s="18"/>
      <c r="AB14" s="15">
        <v>12</v>
      </c>
      <c r="AC14" s="29">
        <v>17</v>
      </c>
      <c r="AD14" s="30">
        <f t="shared" ref="AD14:AD16" si="88">AC14*0.0069-0.04</f>
        <v>7.7300000000000008E-2</v>
      </c>
      <c r="AE14" s="29">
        <v>-20</v>
      </c>
      <c r="AF14" s="30">
        <f t="shared" ref="AF14:AF17" si="89">AE14*0.0088-0.03</f>
        <v>-0.20600000000000002</v>
      </c>
      <c r="AG14" s="29" t="s">
        <v>18</v>
      </c>
      <c r="AH14" s="30"/>
      <c r="AI14" s="29">
        <v>74</v>
      </c>
      <c r="AJ14" s="30">
        <f t="shared" ref="AJ14:AJ16" si="90">AI14*0.0085-0.04</f>
        <v>0.58899999999999997</v>
      </c>
      <c r="AK14" s="25">
        <f t="shared" si="20"/>
        <v>71</v>
      </c>
      <c r="AL14" s="30">
        <f t="shared" si="67"/>
        <v>0.46029999999999993</v>
      </c>
      <c r="AM14" s="20">
        <f t="shared" si="22"/>
        <v>523.52390000000003</v>
      </c>
      <c r="AN14" s="18"/>
      <c r="AO14" s="15">
        <v>12</v>
      </c>
      <c r="AP14" s="29" t="s">
        <v>18</v>
      </c>
      <c r="AQ14" s="30"/>
      <c r="AR14" s="29" t="s">
        <v>19</v>
      </c>
      <c r="AS14" s="30"/>
      <c r="AT14" s="29">
        <v>161</v>
      </c>
      <c r="AU14" s="30">
        <f t="shared" ref="AU14" si="91">AT14*0.0085-0.06</f>
        <v>1.3085</v>
      </c>
      <c r="AV14" s="29" t="s">
        <v>18</v>
      </c>
      <c r="AW14" s="30"/>
      <c r="AX14" s="25">
        <f t="shared" si="5"/>
        <v>161</v>
      </c>
      <c r="AY14" s="30">
        <f t="shared" si="68"/>
        <v>1.3085</v>
      </c>
      <c r="AZ14" s="20">
        <f t="shared" si="25"/>
        <v>521.2417999999999</v>
      </c>
      <c r="BA14" s="18"/>
      <c r="BB14" s="22">
        <v>12</v>
      </c>
      <c r="BC14" s="27"/>
      <c r="BD14" s="28"/>
      <c r="BE14" s="27"/>
      <c r="BF14" s="28"/>
      <c r="BG14" s="27"/>
      <c r="BH14" s="28"/>
      <c r="BI14" s="27"/>
      <c r="BJ14" s="28"/>
      <c r="BK14" s="25">
        <f t="shared" si="27"/>
        <v>0</v>
      </c>
      <c r="BL14" s="26">
        <f t="shared" si="28"/>
        <v>0</v>
      </c>
      <c r="BM14" s="20">
        <f t="shared" si="29"/>
        <v>520.20690000000025</v>
      </c>
      <c r="BN14" s="18"/>
      <c r="BO14" s="15">
        <v>12</v>
      </c>
      <c r="BP14" s="29">
        <v>93</v>
      </c>
      <c r="BQ14" s="30">
        <f t="shared" si="81"/>
        <v>0.6016999999999999</v>
      </c>
      <c r="BR14" s="29" t="s">
        <v>18</v>
      </c>
      <c r="BS14" s="30"/>
      <c r="BT14" s="29">
        <v>168</v>
      </c>
      <c r="BU14" s="30">
        <f t="shared" si="84"/>
        <v>1.3680000000000001</v>
      </c>
      <c r="BV14" s="29" t="s">
        <v>18</v>
      </c>
      <c r="BW14" s="30"/>
      <c r="BX14" s="34">
        <f t="shared" si="6"/>
        <v>261</v>
      </c>
      <c r="BY14" s="35">
        <f t="shared" si="7"/>
        <v>1.9697</v>
      </c>
      <c r="BZ14" s="20">
        <f t="shared" si="30"/>
        <v>528.34270000000015</v>
      </c>
      <c r="CA14" s="36"/>
      <c r="CB14" s="15">
        <v>12</v>
      </c>
      <c r="CC14" s="29">
        <v>-16</v>
      </c>
      <c r="CD14" s="30">
        <f t="shared" si="85"/>
        <v>-0.15040000000000001</v>
      </c>
      <c r="CE14" s="29">
        <v>-27</v>
      </c>
      <c r="CF14" s="30">
        <f t="shared" si="82"/>
        <v>-0.2676</v>
      </c>
      <c r="CG14" s="29" t="s">
        <v>18</v>
      </c>
      <c r="CH14" s="30"/>
      <c r="CI14" s="29" t="s">
        <v>18</v>
      </c>
      <c r="CJ14" s="30"/>
      <c r="CK14" s="34">
        <f t="shared" si="9"/>
        <v>-43</v>
      </c>
      <c r="CL14" s="35">
        <f t="shared" si="10"/>
        <v>-0.41800000000000004</v>
      </c>
      <c r="CM14" s="20">
        <f t="shared" si="32"/>
        <v>536.73790000000008</v>
      </c>
      <c r="CN14" s="18"/>
      <c r="CO14" s="15">
        <v>12</v>
      </c>
      <c r="CP14" s="29" t="s">
        <v>18</v>
      </c>
      <c r="CQ14" s="30"/>
      <c r="CR14" s="29">
        <v>31</v>
      </c>
      <c r="CS14" s="30">
        <f>CR14*0.0088-0.03</f>
        <v>0.24280000000000004</v>
      </c>
      <c r="CT14" s="29" t="s">
        <v>18</v>
      </c>
      <c r="CU14" s="30"/>
      <c r="CV14" s="29">
        <v>57</v>
      </c>
      <c r="CW14" s="30">
        <f t="shared" ref="CW14:CW15" si="92">CV14*0.0085-0.04</f>
        <v>0.44450000000000006</v>
      </c>
      <c r="CX14" s="40">
        <f t="shared" si="12"/>
        <v>88</v>
      </c>
      <c r="CY14" s="35">
        <f t="shared" si="13"/>
        <v>0.68730000000000013</v>
      </c>
      <c r="CZ14" s="20">
        <f t="shared" si="34"/>
        <v>535.32500000000005</v>
      </c>
      <c r="DA14" s="18"/>
      <c r="DB14" s="15">
        <v>12</v>
      </c>
      <c r="DC14" s="29" t="s">
        <v>18</v>
      </c>
      <c r="DD14" s="30"/>
      <c r="DE14" s="29" t="s">
        <v>19</v>
      </c>
      <c r="DF14" s="30"/>
      <c r="DG14" s="29">
        <v>5</v>
      </c>
      <c r="DH14" s="30">
        <f t="shared" ref="DH14:DH15" si="93">DG14*0.0083-0.05</f>
        <v>-8.5000000000000006E-3</v>
      </c>
      <c r="DI14" s="29">
        <v>34</v>
      </c>
      <c r="DJ14" s="30">
        <f t="shared" ref="DJ14:DJ15" si="94">DI14*0.0085-0.04</f>
        <v>0.24900000000000003</v>
      </c>
      <c r="DK14" s="40">
        <f t="shared" si="35"/>
        <v>39</v>
      </c>
      <c r="DL14" s="35">
        <f t="shared" si="36"/>
        <v>0.24050000000000002</v>
      </c>
      <c r="DM14" s="20">
        <f t="shared" si="37"/>
        <v>547.9774000000001</v>
      </c>
      <c r="DN14" s="21"/>
      <c r="DO14" s="15">
        <v>12</v>
      </c>
      <c r="DP14" s="27"/>
      <c r="DQ14" s="28"/>
      <c r="DR14" s="27"/>
      <c r="DS14" s="28"/>
      <c r="DT14" s="27"/>
      <c r="DU14" s="28"/>
      <c r="DV14" s="27"/>
      <c r="DW14" s="28"/>
      <c r="DX14" s="45"/>
      <c r="DY14" s="46"/>
      <c r="DZ14" s="20">
        <f t="shared" si="40"/>
        <v>550.30739999999992</v>
      </c>
      <c r="EA14" s="18"/>
      <c r="EB14" s="22">
        <v>12</v>
      </c>
      <c r="EC14" s="29" t="s">
        <v>18</v>
      </c>
      <c r="ED14" s="30"/>
      <c r="EE14" s="29" t="s">
        <v>18</v>
      </c>
      <c r="EF14" s="30"/>
      <c r="EG14" s="29" t="s">
        <v>18</v>
      </c>
      <c r="EH14" s="30"/>
      <c r="EI14" s="29" t="s">
        <v>18</v>
      </c>
      <c r="EJ14" s="30"/>
      <c r="EK14" s="34">
        <f t="shared" si="41"/>
        <v>0</v>
      </c>
      <c r="EL14" s="35">
        <f t="shared" si="42"/>
        <v>0</v>
      </c>
      <c r="EM14" s="20">
        <f t="shared" si="43"/>
        <v>552.40679999999975</v>
      </c>
      <c r="EN14" s="18"/>
      <c r="EO14" s="15">
        <v>12</v>
      </c>
      <c r="EP14" s="29" t="s">
        <v>19</v>
      </c>
      <c r="EQ14" s="30"/>
      <c r="ER14" s="29" t="s">
        <v>18</v>
      </c>
      <c r="ES14" s="30"/>
      <c r="ET14" s="29" t="s">
        <v>18</v>
      </c>
      <c r="EU14" s="30"/>
      <c r="EV14" s="29">
        <v>33</v>
      </c>
      <c r="EW14" s="30">
        <f t="shared" si="78"/>
        <v>0.24050000000000002</v>
      </c>
      <c r="EX14" s="34">
        <f t="shared" si="44"/>
        <v>33</v>
      </c>
      <c r="EY14" s="35">
        <f t="shared" si="45"/>
        <v>0.24050000000000002</v>
      </c>
      <c r="EZ14" s="20">
        <f t="shared" si="46"/>
        <v>544.46069999999952</v>
      </c>
    </row>
    <row r="15" spans="1:160" x14ac:dyDescent="0.3">
      <c r="A15" s="114"/>
      <c r="B15" s="15">
        <v>13</v>
      </c>
      <c r="C15" s="27"/>
      <c r="D15" s="28"/>
      <c r="E15" s="27"/>
      <c r="F15" s="28"/>
      <c r="G15" s="27"/>
      <c r="H15" s="28"/>
      <c r="I15" s="27"/>
      <c r="J15" s="28"/>
      <c r="K15" s="25">
        <f t="shared" si="0"/>
        <v>0</v>
      </c>
      <c r="L15" s="30">
        <f t="shared" si="1"/>
        <v>0</v>
      </c>
      <c r="M15" s="20">
        <f t="shared" si="16"/>
        <v>503.66880000000003</v>
      </c>
      <c r="N15" s="10"/>
      <c r="O15" s="15">
        <v>13</v>
      </c>
      <c r="P15" s="29" t="s">
        <v>18</v>
      </c>
      <c r="Q15" s="30"/>
      <c r="R15" s="29" t="s">
        <v>18</v>
      </c>
      <c r="S15" s="30"/>
      <c r="T15" s="29">
        <v>-72</v>
      </c>
      <c r="U15" s="30">
        <f>T15*0.0085-0.06</f>
        <v>-0.67200000000000015</v>
      </c>
      <c r="V15" s="29">
        <v>82</v>
      </c>
      <c r="W15" s="30">
        <f>V15*0.0085-0.04</f>
        <v>0.65700000000000003</v>
      </c>
      <c r="X15" s="25">
        <f t="shared" si="17"/>
        <v>10</v>
      </c>
      <c r="Y15" s="30">
        <f t="shared" si="65"/>
        <v>-1.5000000000000124E-2</v>
      </c>
      <c r="Z15" s="20">
        <f t="shared" si="19"/>
        <v>511.63260000000002</v>
      </c>
      <c r="AA15" s="18"/>
      <c r="AB15" s="15">
        <v>13</v>
      </c>
      <c r="AC15" s="29">
        <v>76</v>
      </c>
      <c r="AD15" s="30">
        <f t="shared" si="88"/>
        <v>0.4844</v>
      </c>
      <c r="AE15" s="29">
        <v>104</v>
      </c>
      <c r="AF15" s="30">
        <f t="shared" si="89"/>
        <v>0.88519999999999999</v>
      </c>
      <c r="AG15" s="29" t="s">
        <v>18</v>
      </c>
      <c r="AH15" s="30"/>
      <c r="AI15" s="29">
        <v>-58</v>
      </c>
      <c r="AJ15" s="30">
        <f t="shared" si="90"/>
        <v>-0.53300000000000003</v>
      </c>
      <c r="AK15" s="25">
        <f t="shared" si="20"/>
        <v>122</v>
      </c>
      <c r="AL15" s="30">
        <f t="shared" si="67"/>
        <v>0.8365999999999999</v>
      </c>
      <c r="AM15" s="20">
        <f t="shared" si="22"/>
        <v>524.3605</v>
      </c>
      <c r="AN15" s="18"/>
      <c r="AO15" s="15">
        <v>13</v>
      </c>
      <c r="AP15" s="27"/>
      <c r="AQ15" s="28"/>
      <c r="AR15" s="27"/>
      <c r="AS15" s="28"/>
      <c r="AT15" s="27"/>
      <c r="AU15" s="28"/>
      <c r="AV15" s="27"/>
      <c r="AW15" s="28"/>
      <c r="AX15" s="25">
        <f t="shared" si="5"/>
        <v>0</v>
      </c>
      <c r="AY15" s="30">
        <f t="shared" si="68"/>
        <v>0</v>
      </c>
      <c r="AZ15" s="20">
        <f t="shared" si="25"/>
        <v>521.2417999999999</v>
      </c>
      <c r="BA15" s="18"/>
      <c r="BB15" s="22">
        <v>13</v>
      </c>
      <c r="BC15" s="29" t="s">
        <v>18</v>
      </c>
      <c r="BD15" s="30"/>
      <c r="BE15" s="29">
        <v>139</v>
      </c>
      <c r="BF15" s="30">
        <f t="shared" ref="BF15:BF18" si="95">BE15*0.0088-0.03</f>
        <v>1.1932</v>
      </c>
      <c r="BG15" s="29" t="s">
        <v>18</v>
      </c>
      <c r="BH15" s="30"/>
      <c r="BI15" s="29">
        <v>-92</v>
      </c>
      <c r="BJ15" s="30">
        <f>BI15*0.0085-0.04</f>
        <v>-0.82200000000000006</v>
      </c>
      <c r="BK15" s="25">
        <f>SUM(BC15,BE15,BG15,BI15)</f>
        <v>47</v>
      </c>
      <c r="BL15" s="26">
        <f t="shared" si="28"/>
        <v>0.37119999999999997</v>
      </c>
      <c r="BM15" s="20">
        <f t="shared" si="29"/>
        <v>520.57810000000029</v>
      </c>
      <c r="BN15" s="18"/>
      <c r="BO15" s="15">
        <v>13</v>
      </c>
      <c r="BP15" s="29">
        <v>-49</v>
      </c>
      <c r="BQ15" s="30">
        <f t="shared" si="81"/>
        <v>-0.37809999999999999</v>
      </c>
      <c r="BR15" s="29" t="s">
        <v>18</v>
      </c>
      <c r="BS15" s="30"/>
      <c r="BT15" s="29" t="s">
        <v>18</v>
      </c>
      <c r="BU15" s="30"/>
      <c r="BV15" s="29" t="s">
        <v>18</v>
      </c>
      <c r="BW15" s="30"/>
      <c r="BX15" s="34">
        <f t="shared" si="6"/>
        <v>-49</v>
      </c>
      <c r="BY15" s="35">
        <f t="shared" si="7"/>
        <v>-0.37809999999999999</v>
      </c>
      <c r="BZ15" s="20">
        <f t="shared" si="30"/>
        <v>527.96460000000013</v>
      </c>
      <c r="CA15" s="36"/>
      <c r="CB15" s="15">
        <v>13</v>
      </c>
      <c r="CC15" s="27"/>
      <c r="CD15" s="28"/>
      <c r="CE15" s="27"/>
      <c r="CF15" s="28"/>
      <c r="CG15" s="27"/>
      <c r="CH15" s="28"/>
      <c r="CI15" s="27"/>
      <c r="CJ15" s="28"/>
      <c r="CK15" s="34">
        <f t="shared" si="9"/>
        <v>0</v>
      </c>
      <c r="CL15" s="35">
        <f t="shared" si="10"/>
        <v>0</v>
      </c>
      <c r="CM15" s="20">
        <f t="shared" si="32"/>
        <v>536.73790000000008</v>
      </c>
      <c r="CN15" s="18"/>
      <c r="CO15" s="15">
        <v>13</v>
      </c>
      <c r="CP15" s="29" t="s">
        <v>18</v>
      </c>
      <c r="CQ15" s="30"/>
      <c r="CR15" s="29" t="s">
        <v>18</v>
      </c>
      <c r="CS15" s="30"/>
      <c r="CT15" s="29">
        <v>-126</v>
      </c>
      <c r="CU15" s="30">
        <f t="shared" ref="CU15:CU16" si="96">CT15*0.0085-0.06</f>
        <v>-1.1310000000000002</v>
      </c>
      <c r="CV15" s="29">
        <v>132</v>
      </c>
      <c r="CW15" s="30">
        <f t="shared" si="92"/>
        <v>1.0820000000000001</v>
      </c>
      <c r="CX15" s="40">
        <f t="shared" si="12"/>
        <v>6</v>
      </c>
      <c r="CY15" s="35">
        <f t="shared" si="13"/>
        <v>-4.9000000000000155E-2</v>
      </c>
      <c r="CZ15" s="20">
        <f t="shared" si="34"/>
        <v>535.27600000000007</v>
      </c>
      <c r="DA15" s="18"/>
      <c r="DB15" s="15">
        <v>13</v>
      </c>
      <c r="DC15" s="29">
        <v>159</v>
      </c>
      <c r="DD15" s="30">
        <f>DC15*0.0064-0.04</f>
        <v>0.97760000000000002</v>
      </c>
      <c r="DE15" s="29">
        <v>90</v>
      </c>
      <c r="DF15" s="30">
        <f t="shared" ref="DF15" si="97">DE15*0.0088-0.03</f>
        <v>0.76200000000000001</v>
      </c>
      <c r="DG15" s="29">
        <v>186</v>
      </c>
      <c r="DH15" s="30">
        <f t="shared" si="93"/>
        <v>1.4938</v>
      </c>
      <c r="DI15" s="29">
        <v>-41</v>
      </c>
      <c r="DJ15" s="30">
        <f t="shared" si="94"/>
        <v>-0.38850000000000001</v>
      </c>
      <c r="DK15" s="40">
        <f t="shared" si="35"/>
        <v>394</v>
      </c>
      <c r="DL15" s="35">
        <f t="shared" si="36"/>
        <v>2.8449</v>
      </c>
      <c r="DM15" s="20">
        <f t="shared" si="37"/>
        <v>550.82230000000015</v>
      </c>
      <c r="DN15" s="21"/>
      <c r="DO15" s="15">
        <v>13</v>
      </c>
      <c r="DP15" s="27"/>
      <c r="DQ15" s="28"/>
      <c r="DR15" s="27"/>
      <c r="DS15" s="28"/>
      <c r="DT15" s="27"/>
      <c r="DU15" s="28"/>
      <c r="DV15" s="27"/>
      <c r="DW15" s="28"/>
      <c r="DX15" s="40">
        <f t="shared" si="38"/>
        <v>0</v>
      </c>
      <c r="DY15" s="35">
        <f t="shared" si="39"/>
        <v>0</v>
      </c>
      <c r="DZ15" s="20">
        <f t="shared" si="40"/>
        <v>550.30739999999992</v>
      </c>
      <c r="EA15" s="18"/>
      <c r="EB15" s="22">
        <v>13</v>
      </c>
      <c r="EC15" s="29" t="s">
        <v>19</v>
      </c>
      <c r="ED15" s="30"/>
      <c r="EE15" s="29" t="s">
        <v>18</v>
      </c>
      <c r="EF15" s="30"/>
      <c r="EG15" s="29">
        <v>-111</v>
      </c>
      <c r="EH15" s="30">
        <f t="shared" ref="EH15" si="98">EG15*0.0085-0.06</f>
        <v>-1.0035000000000001</v>
      </c>
      <c r="EI15" s="29" t="s">
        <v>18</v>
      </c>
      <c r="EJ15" s="30"/>
      <c r="EK15" s="34">
        <f t="shared" si="41"/>
        <v>-111</v>
      </c>
      <c r="EL15" s="35">
        <f t="shared" si="42"/>
        <v>-1.0035000000000001</v>
      </c>
      <c r="EM15" s="20">
        <f t="shared" si="43"/>
        <v>551.40329999999972</v>
      </c>
      <c r="EN15" s="18"/>
      <c r="EO15" s="15">
        <v>13</v>
      </c>
      <c r="EP15" s="29" t="s">
        <v>19</v>
      </c>
      <c r="EQ15" s="30"/>
      <c r="ER15" s="29" t="s">
        <v>18</v>
      </c>
      <c r="ES15" s="30"/>
      <c r="ET15" s="29" t="s">
        <v>18</v>
      </c>
      <c r="EU15" s="30"/>
      <c r="EV15" s="29" t="s">
        <v>18</v>
      </c>
      <c r="EW15" s="30"/>
      <c r="EX15" s="34">
        <f t="shared" si="44"/>
        <v>0</v>
      </c>
      <c r="EY15" s="35">
        <f t="shared" si="45"/>
        <v>0</v>
      </c>
      <c r="EZ15" s="20">
        <f t="shared" si="46"/>
        <v>544.46069999999952</v>
      </c>
    </row>
    <row r="16" spans="1:160" x14ac:dyDescent="0.3">
      <c r="A16" s="114"/>
      <c r="B16" s="15">
        <v>14</v>
      </c>
      <c r="C16" s="29">
        <v>104</v>
      </c>
      <c r="D16" s="30">
        <v>0.67759999999999998</v>
      </c>
      <c r="E16" s="29" t="s">
        <v>19</v>
      </c>
      <c r="F16" s="30"/>
      <c r="G16" s="29" t="s">
        <v>19</v>
      </c>
      <c r="H16" s="30"/>
      <c r="I16" s="29">
        <v>93</v>
      </c>
      <c r="J16" s="30">
        <v>0.75050000000000006</v>
      </c>
      <c r="K16" s="25">
        <f t="shared" si="0"/>
        <v>197</v>
      </c>
      <c r="L16" s="30">
        <f t="shared" si="1"/>
        <v>1.4281000000000001</v>
      </c>
      <c r="M16" s="20">
        <f t="shared" si="16"/>
        <v>505.09690000000001</v>
      </c>
      <c r="N16" s="10"/>
      <c r="O16" s="15">
        <v>14</v>
      </c>
      <c r="P16" s="29" t="s">
        <v>18</v>
      </c>
      <c r="Q16" s="30"/>
      <c r="R16" s="29">
        <v>58</v>
      </c>
      <c r="S16" s="30">
        <f>R16*0.0088-0.03</f>
        <v>0.48040000000000005</v>
      </c>
      <c r="T16" s="29" t="s">
        <v>18</v>
      </c>
      <c r="U16" s="30"/>
      <c r="V16" s="29" t="s">
        <v>19</v>
      </c>
      <c r="W16" s="30"/>
      <c r="X16" s="25">
        <f t="shared" si="17"/>
        <v>58</v>
      </c>
      <c r="Y16" s="30">
        <f t="shared" si="65"/>
        <v>0.48040000000000005</v>
      </c>
      <c r="Z16" s="20">
        <f t="shared" si="19"/>
        <v>512.11300000000006</v>
      </c>
      <c r="AA16" s="18"/>
      <c r="AB16" s="15">
        <v>14</v>
      </c>
      <c r="AC16" s="29">
        <v>-37</v>
      </c>
      <c r="AD16" s="30">
        <f t="shared" si="88"/>
        <v>-0.29529999999999995</v>
      </c>
      <c r="AE16" s="29">
        <v>-32</v>
      </c>
      <c r="AF16" s="30">
        <f t="shared" si="89"/>
        <v>-0.31159999999999999</v>
      </c>
      <c r="AG16" s="29">
        <v>-152</v>
      </c>
      <c r="AH16" s="30">
        <f t="shared" ref="AH16:AH17" si="99">AG16*0.0085-0.06</f>
        <v>-1.3520000000000001</v>
      </c>
      <c r="AI16" s="29">
        <v>61</v>
      </c>
      <c r="AJ16" s="30">
        <f t="shared" si="90"/>
        <v>0.47850000000000009</v>
      </c>
      <c r="AK16" s="25">
        <f t="shared" si="20"/>
        <v>-160</v>
      </c>
      <c r="AL16" s="30">
        <f t="shared" si="67"/>
        <v>-1.4803999999999999</v>
      </c>
      <c r="AM16" s="20">
        <f t="shared" si="22"/>
        <v>522.88009999999997</v>
      </c>
      <c r="AN16" s="18"/>
      <c r="AO16" s="15">
        <v>14</v>
      </c>
      <c r="AP16" s="27"/>
      <c r="AQ16" s="28"/>
      <c r="AR16" s="27"/>
      <c r="AS16" s="28"/>
      <c r="AT16" s="27"/>
      <c r="AU16" s="28"/>
      <c r="AV16" s="27"/>
      <c r="AW16" s="28"/>
      <c r="AX16" s="25">
        <f t="shared" si="5"/>
        <v>0</v>
      </c>
      <c r="AY16" s="30">
        <f t="shared" si="68"/>
        <v>0</v>
      </c>
      <c r="AZ16" s="20">
        <f t="shared" si="25"/>
        <v>521.2417999999999</v>
      </c>
      <c r="BA16" s="18"/>
      <c r="BB16" s="22">
        <v>14</v>
      </c>
      <c r="BC16" s="29" t="s">
        <v>18</v>
      </c>
      <c r="BD16" s="30"/>
      <c r="BE16" s="29">
        <v>-38</v>
      </c>
      <c r="BF16" s="30">
        <f t="shared" si="95"/>
        <v>-0.36440000000000006</v>
      </c>
      <c r="BG16" s="29">
        <v>-113</v>
      </c>
      <c r="BH16" s="30">
        <f>BG16*0.0085-0.06</f>
        <v>-1.0205</v>
      </c>
      <c r="BI16" s="29" t="s">
        <v>18</v>
      </c>
      <c r="BJ16" s="30"/>
      <c r="BK16" s="25">
        <f>SUM(BC16,BE16,BG16,BI16)</f>
        <v>-151</v>
      </c>
      <c r="BL16" s="26">
        <f t="shared" si="28"/>
        <v>-1.3849</v>
      </c>
      <c r="BM16" s="20">
        <f t="shared" si="29"/>
        <v>519.19320000000027</v>
      </c>
      <c r="BN16" s="18"/>
      <c r="BO16" s="15">
        <v>14</v>
      </c>
      <c r="BP16" s="29">
        <v>335</v>
      </c>
      <c r="BQ16" s="30">
        <f t="shared" si="81"/>
        <v>2.2715000000000001</v>
      </c>
      <c r="BR16" s="29">
        <v>129</v>
      </c>
      <c r="BS16" s="30">
        <f>BR16*0.0088-0.03</f>
        <v>1.1052</v>
      </c>
      <c r="BT16" s="29" t="s">
        <v>18</v>
      </c>
      <c r="BU16" s="30"/>
      <c r="BV16" s="29" t="s">
        <v>18</v>
      </c>
      <c r="BW16" s="30"/>
      <c r="BX16" s="34">
        <f t="shared" si="6"/>
        <v>464</v>
      </c>
      <c r="BY16" s="35">
        <f t="shared" si="7"/>
        <v>3.3767</v>
      </c>
      <c r="BZ16" s="20">
        <f t="shared" si="30"/>
        <v>531.34130000000016</v>
      </c>
      <c r="CA16" s="36"/>
      <c r="CB16" s="15">
        <v>14</v>
      </c>
      <c r="CC16" s="27"/>
      <c r="CD16" s="28"/>
      <c r="CE16" s="27"/>
      <c r="CF16" s="28"/>
      <c r="CG16" s="27"/>
      <c r="CH16" s="28"/>
      <c r="CI16" s="27"/>
      <c r="CJ16" s="28"/>
      <c r="CK16" s="34">
        <f t="shared" si="9"/>
        <v>0</v>
      </c>
      <c r="CL16" s="35">
        <f t="shared" si="10"/>
        <v>0</v>
      </c>
      <c r="CM16" s="20">
        <f t="shared" si="32"/>
        <v>536.73790000000008</v>
      </c>
      <c r="CN16" s="18"/>
      <c r="CO16" s="15">
        <v>14</v>
      </c>
      <c r="CP16" s="29" t="s">
        <v>18</v>
      </c>
      <c r="CQ16" s="30"/>
      <c r="CR16" s="29" t="s">
        <v>18</v>
      </c>
      <c r="CS16" s="30"/>
      <c r="CT16" s="29">
        <v>-70</v>
      </c>
      <c r="CU16" s="30">
        <f t="shared" si="96"/>
        <v>-0.65500000000000003</v>
      </c>
      <c r="CV16" s="29" t="s">
        <v>18</v>
      </c>
      <c r="CW16" s="30"/>
      <c r="CX16" s="40">
        <f t="shared" si="12"/>
        <v>-70</v>
      </c>
      <c r="CY16" s="35">
        <f t="shared" si="13"/>
        <v>-0.65500000000000003</v>
      </c>
      <c r="CZ16" s="20">
        <f t="shared" si="34"/>
        <v>534.62100000000009</v>
      </c>
      <c r="DA16" s="18"/>
      <c r="DB16" s="15">
        <v>14</v>
      </c>
      <c r="DC16" s="27"/>
      <c r="DD16" s="28"/>
      <c r="DE16" s="27"/>
      <c r="DF16" s="28"/>
      <c r="DG16" s="27"/>
      <c r="DH16" s="28"/>
      <c r="DI16" s="27"/>
      <c r="DJ16" s="28"/>
      <c r="DK16" s="40">
        <f t="shared" si="35"/>
        <v>0</v>
      </c>
      <c r="DL16" s="35">
        <f t="shared" si="36"/>
        <v>0</v>
      </c>
      <c r="DM16" s="20">
        <f t="shared" si="37"/>
        <v>550.82230000000015</v>
      </c>
      <c r="DN16" s="21"/>
      <c r="DO16" s="15">
        <v>14</v>
      </c>
      <c r="DP16" s="29">
        <v>-61</v>
      </c>
      <c r="DQ16" s="30">
        <f>DP16*0.0064-0.04</f>
        <v>-0.4304</v>
      </c>
      <c r="DR16" s="29">
        <v>95</v>
      </c>
      <c r="DS16" s="30">
        <f>DR16*0.0088-0.03</f>
        <v>0.80600000000000005</v>
      </c>
      <c r="DT16" s="29" t="s">
        <v>18</v>
      </c>
      <c r="DU16" s="30"/>
      <c r="DV16" s="29" t="s">
        <v>18</v>
      </c>
      <c r="DW16" s="30"/>
      <c r="DX16" s="40">
        <f t="shared" si="38"/>
        <v>34</v>
      </c>
      <c r="DY16" s="35">
        <f t="shared" si="39"/>
        <v>0.37560000000000004</v>
      </c>
      <c r="DZ16" s="20">
        <f t="shared" si="40"/>
        <v>550.68299999999988</v>
      </c>
      <c r="EA16" s="18"/>
      <c r="EB16" s="22">
        <v>14</v>
      </c>
      <c r="EC16" s="29">
        <v>-28</v>
      </c>
      <c r="ED16" s="30">
        <f t="shared" ref="ED16" si="100">EC16*0.0064-0.04</f>
        <v>-0.21920000000000001</v>
      </c>
      <c r="EE16" s="29" t="s">
        <v>18</v>
      </c>
      <c r="EF16" s="30"/>
      <c r="EG16" s="29" t="s">
        <v>18</v>
      </c>
      <c r="EH16" s="30"/>
      <c r="EI16" s="29" t="s">
        <v>18</v>
      </c>
      <c r="EJ16" s="30"/>
      <c r="EK16" s="34">
        <f t="shared" si="41"/>
        <v>-28</v>
      </c>
      <c r="EL16" s="35">
        <f t="shared" si="42"/>
        <v>-0.21920000000000001</v>
      </c>
      <c r="EM16" s="20">
        <f t="shared" si="43"/>
        <v>551.18409999999972</v>
      </c>
      <c r="EN16" s="18"/>
      <c r="EO16" s="15">
        <v>14</v>
      </c>
      <c r="EP16" s="27"/>
      <c r="EQ16" s="28"/>
      <c r="ER16" s="27"/>
      <c r="ES16" s="28"/>
      <c r="ET16" s="27"/>
      <c r="EU16" s="28"/>
      <c r="EV16" s="27"/>
      <c r="EW16" s="28"/>
      <c r="EX16" s="34">
        <f t="shared" si="44"/>
        <v>0</v>
      </c>
      <c r="EY16" s="35">
        <f t="shared" si="45"/>
        <v>0</v>
      </c>
      <c r="EZ16" s="20">
        <f t="shared" si="46"/>
        <v>544.46069999999952</v>
      </c>
    </row>
    <row r="17" spans="1:156" x14ac:dyDescent="0.3">
      <c r="A17" s="114"/>
      <c r="B17" s="15">
        <v>15</v>
      </c>
      <c r="C17" s="29">
        <v>-95</v>
      </c>
      <c r="D17" s="30">
        <v>-0.69550000000000001</v>
      </c>
      <c r="E17" s="29">
        <v>-57</v>
      </c>
      <c r="F17" s="30">
        <v>-0.53160000000000007</v>
      </c>
      <c r="G17" s="29" t="s">
        <v>19</v>
      </c>
      <c r="H17" s="30"/>
      <c r="I17" s="29" t="s">
        <v>19</v>
      </c>
      <c r="J17" s="30"/>
      <c r="K17" s="25">
        <f t="shared" si="0"/>
        <v>-152</v>
      </c>
      <c r="L17" s="30">
        <f t="shared" si="1"/>
        <v>-1.2271000000000001</v>
      </c>
      <c r="M17" s="20">
        <f t="shared" si="16"/>
        <v>503.8698</v>
      </c>
      <c r="N17" s="10"/>
      <c r="O17" s="15">
        <v>15</v>
      </c>
      <c r="P17" s="29" t="s">
        <v>18</v>
      </c>
      <c r="Q17" s="30"/>
      <c r="R17" s="29" t="s">
        <v>18</v>
      </c>
      <c r="S17" s="30"/>
      <c r="T17" s="29">
        <v>285</v>
      </c>
      <c r="U17" s="30">
        <f>T17*0.0085-0.06</f>
        <v>2.3625000000000003</v>
      </c>
      <c r="V17" s="29">
        <v>-94</v>
      </c>
      <c r="W17" s="30">
        <f>V17*0.0085-0.04</f>
        <v>-0.83900000000000008</v>
      </c>
      <c r="X17" s="25">
        <f t="shared" si="17"/>
        <v>191</v>
      </c>
      <c r="Y17" s="30">
        <f t="shared" si="65"/>
        <v>1.5235000000000003</v>
      </c>
      <c r="Z17" s="20">
        <f t="shared" si="19"/>
        <v>513.63650000000007</v>
      </c>
      <c r="AA17" s="18"/>
      <c r="AB17" s="15">
        <v>15</v>
      </c>
      <c r="AC17" s="29" t="s">
        <v>18</v>
      </c>
      <c r="AD17" s="30"/>
      <c r="AE17" s="29">
        <v>-5</v>
      </c>
      <c r="AF17" s="30">
        <f t="shared" si="89"/>
        <v>-7.400000000000001E-2</v>
      </c>
      <c r="AG17" s="29">
        <v>-91</v>
      </c>
      <c r="AH17" s="30">
        <f t="shared" si="99"/>
        <v>-0.83350000000000013</v>
      </c>
      <c r="AI17" s="29" t="s">
        <v>18</v>
      </c>
      <c r="AJ17" s="30"/>
      <c r="AK17" s="25">
        <f t="shared" si="20"/>
        <v>-96</v>
      </c>
      <c r="AL17" s="30">
        <f t="shared" si="67"/>
        <v>-0.9075000000000002</v>
      </c>
      <c r="AM17" s="20">
        <f t="shared" si="22"/>
        <v>521.97259999999994</v>
      </c>
      <c r="AN17" s="18"/>
      <c r="AO17" s="15">
        <v>15</v>
      </c>
      <c r="AP17" s="29" t="s">
        <v>18</v>
      </c>
      <c r="AQ17" s="30"/>
      <c r="AR17" s="29">
        <v>-48</v>
      </c>
      <c r="AS17" s="30">
        <f t="shared" ref="AS17:AS20" si="101">AR17*0.0088-0.03</f>
        <v>-0.45240000000000002</v>
      </c>
      <c r="AT17" s="29" t="s">
        <v>18</v>
      </c>
      <c r="AU17" s="30"/>
      <c r="AV17" s="29" t="s">
        <v>18</v>
      </c>
      <c r="AW17" s="30"/>
      <c r="AX17" s="25">
        <f t="shared" si="5"/>
        <v>-48</v>
      </c>
      <c r="AY17" s="30">
        <f t="shared" si="68"/>
        <v>-0.45240000000000002</v>
      </c>
      <c r="AZ17" s="20">
        <f t="shared" si="25"/>
        <v>520.78939999999989</v>
      </c>
      <c r="BA17" s="18"/>
      <c r="BB17" s="22">
        <v>15</v>
      </c>
      <c r="BC17" s="29">
        <v>118</v>
      </c>
      <c r="BD17" s="30">
        <f t="shared" ref="BD17:BD18" si="102">BC17*0.0069-0.04</f>
        <v>0.7742</v>
      </c>
      <c r="BE17" s="29">
        <v>-40</v>
      </c>
      <c r="BF17" s="30">
        <f t="shared" si="95"/>
        <v>-0.38200000000000001</v>
      </c>
      <c r="BG17" s="29" t="s">
        <v>18</v>
      </c>
      <c r="BH17" s="30"/>
      <c r="BI17" s="29" t="s">
        <v>18</v>
      </c>
      <c r="BJ17" s="30"/>
      <c r="BK17" s="25">
        <f t="shared" ref="BK17:BK33" si="103">SUM(BC17,BE17,BG17,BI17)</f>
        <v>78</v>
      </c>
      <c r="BL17" s="26">
        <f t="shared" si="28"/>
        <v>0.39219999999999999</v>
      </c>
      <c r="BM17" s="20">
        <f t="shared" si="29"/>
        <v>519.58540000000028</v>
      </c>
      <c r="BN17" s="18"/>
      <c r="BO17" s="15">
        <v>15</v>
      </c>
      <c r="BP17" s="27"/>
      <c r="BQ17" s="28"/>
      <c r="BR17" s="27"/>
      <c r="BS17" s="28"/>
      <c r="BT17" s="27"/>
      <c r="BU17" s="28"/>
      <c r="BV17" s="27"/>
      <c r="BW17" s="28"/>
      <c r="BX17" s="34">
        <f t="shared" si="6"/>
        <v>0</v>
      </c>
      <c r="BY17" s="35">
        <f t="shared" si="7"/>
        <v>0</v>
      </c>
      <c r="BZ17" s="20">
        <f t="shared" si="30"/>
        <v>531.34130000000016</v>
      </c>
      <c r="CA17" s="36"/>
      <c r="CB17" s="15">
        <v>15</v>
      </c>
      <c r="CC17" s="29">
        <v>-34</v>
      </c>
      <c r="CD17" s="30">
        <f>CC17*0.0069-0.04</f>
        <v>-0.27460000000000001</v>
      </c>
      <c r="CE17" s="29">
        <v>-20</v>
      </c>
      <c r="CF17" s="30">
        <f t="shared" ref="CF17" si="104">CE17*0.0088-0.03</f>
        <v>-0.20600000000000002</v>
      </c>
      <c r="CG17" s="29" t="s">
        <v>18</v>
      </c>
      <c r="CH17" s="30"/>
      <c r="CI17" s="29" t="s">
        <v>18</v>
      </c>
      <c r="CJ17" s="30"/>
      <c r="CK17" s="34">
        <f t="shared" si="9"/>
        <v>-54</v>
      </c>
      <c r="CL17" s="35">
        <f t="shared" si="10"/>
        <v>-0.48060000000000003</v>
      </c>
      <c r="CM17" s="20">
        <f t="shared" si="32"/>
        <v>536.2573000000001</v>
      </c>
      <c r="CN17" s="18"/>
      <c r="CO17" s="15">
        <v>15</v>
      </c>
      <c r="CP17" s="29" t="s">
        <v>18</v>
      </c>
      <c r="CQ17" s="30"/>
      <c r="CR17" s="29">
        <v>-65</v>
      </c>
      <c r="CS17" s="30">
        <f t="shared" ref="CS17:CS18" si="105">CR17*0.0088-0.03</f>
        <v>-0.60200000000000009</v>
      </c>
      <c r="CT17" s="29" t="s">
        <v>18</v>
      </c>
      <c r="CU17" s="30"/>
      <c r="CV17" s="29" t="s">
        <v>18</v>
      </c>
      <c r="CW17" s="30"/>
      <c r="CX17" s="37">
        <f t="shared" si="12"/>
        <v>-65</v>
      </c>
      <c r="CY17" s="38">
        <f t="shared" si="13"/>
        <v>-0.60200000000000009</v>
      </c>
      <c r="CZ17" s="20">
        <f t="shared" si="34"/>
        <v>534.01900000000012</v>
      </c>
      <c r="DA17" s="39"/>
      <c r="DB17" s="15">
        <v>15</v>
      </c>
      <c r="DC17" s="27"/>
      <c r="DD17" s="28"/>
      <c r="DE17" s="27"/>
      <c r="DF17" s="28"/>
      <c r="DG17" s="27"/>
      <c r="DH17" s="28"/>
      <c r="DI17" s="27"/>
      <c r="DJ17" s="28"/>
      <c r="DK17" s="40">
        <f t="shared" si="35"/>
        <v>0</v>
      </c>
      <c r="DL17" s="35">
        <f t="shared" si="36"/>
        <v>0</v>
      </c>
      <c r="DM17" s="20">
        <f t="shared" si="37"/>
        <v>550.82230000000015</v>
      </c>
      <c r="DN17" s="21"/>
      <c r="DO17" s="15">
        <v>15</v>
      </c>
      <c r="DP17" s="29" t="s">
        <v>18</v>
      </c>
      <c r="DQ17" s="30"/>
      <c r="DR17" s="29" t="s">
        <v>19</v>
      </c>
      <c r="DS17" s="30"/>
      <c r="DT17" s="29" t="s">
        <v>18</v>
      </c>
      <c r="DU17" s="30"/>
      <c r="DV17" s="29">
        <v>-54</v>
      </c>
      <c r="DW17" s="30">
        <f>DV17*0.0085-0.04</f>
        <v>-0.499</v>
      </c>
      <c r="DX17" s="40">
        <f t="shared" si="38"/>
        <v>-54</v>
      </c>
      <c r="DY17" s="35">
        <f t="shared" si="39"/>
        <v>-0.499</v>
      </c>
      <c r="DZ17" s="20">
        <f t="shared" si="40"/>
        <v>550.18399999999986</v>
      </c>
      <c r="EA17" s="18"/>
      <c r="EB17" s="22">
        <v>15</v>
      </c>
      <c r="EC17" s="29" t="s">
        <v>19</v>
      </c>
      <c r="ED17" s="30"/>
      <c r="EE17" s="29" t="s">
        <v>18</v>
      </c>
      <c r="EF17" s="30"/>
      <c r="EG17" s="29">
        <v>-182</v>
      </c>
      <c r="EH17" s="30">
        <f t="shared" ref="EH17" si="106">EG17*0.0085-0.06</f>
        <v>-1.6070000000000002</v>
      </c>
      <c r="EI17" s="29">
        <v>65</v>
      </c>
      <c r="EJ17" s="30">
        <f>EI17*0.0085-0.04</f>
        <v>0.51249999999999996</v>
      </c>
      <c r="EK17" s="34">
        <f t="shared" si="41"/>
        <v>-117</v>
      </c>
      <c r="EL17" s="35">
        <f t="shared" si="42"/>
        <v>-1.0945000000000003</v>
      </c>
      <c r="EM17" s="20">
        <f t="shared" si="43"/>
        <v>550.08959999999968</v>
      </c>
      <c r="EN17" s="18"/>
      <c r="EO17" s="15">
        <v>15</v>
      </c>
      <c r="EP17" s="27"/>
      <c r="EQ17" s="28"/>
      <c r="ER17" s="27"/>
      <c r="ES17" s="28"/>
      <c r="ET17" s="27"/>
      <c r="EU17" s="28"/>
      <c r="EV17" s="27"/>
      <c r="EW17" s="28"/>
      <c r="EX17" s="34">
        <f t="shared" si="44"/>
        <v>0</v>
      </c>
      <c r="EY17" s="35">
        <f t="shared" si="45"/>
        <v>0</v>
      </c>
      <c r="EZ17" s="20">
        <f t="shared" si="46"/>
        <v>544.46069999999952</v>
      </c>
    </row>
    <row r="18" spans="1:156" x14ac:dyDescent="0.3">
      <c r="A18" s="114"/>
      <c r="B18" s="15">
        <v>16</v>
      </c>
      <c r="C18" s="29">
        <v>97</v>
      </c>
      <c r="D18" s="30">
        <v>0.62929999999999997</v>
      </c>
      <c r="E18" s="29">
        <v>-46</v>
      </c>
      <c r="F18" s="30">
        <v>-0.43480000000000008</v>
      </c>
      <c r="G18" s="29" t="s">
        <v>19</v>
      </c>
      <c r="H18" s="30"/>
      <c r="I18" s="29">
        <v>115</v>
      </c>
      <c r="J18" s="30">
        <v>0.9375</v>
      </c>
      <c r="K18" s="25">
        <f t="shared" si="0"/>
        <v>166</v>
      </c>
      <c r="L18" s="30">
        <f t="shared" si="1"/>
        <v>1.1319999999999999</v>
      </c>
      <c r="M18" s="20">
        <f t="shared" si="16"/>
        <v>505.0018</v>
      </c>
      <c r="N18" s="10"/>
      <c r="O18" s="15">
        <v>16</v>
      </c>
      <c r="P18" s="27"/>
      <c r="Q18" s="28"/>
      <c r="R18" s="27"/>
      <c r="S18" s="28"/>
      <c r="T18" s="27"/>
      <c r="U18" s="28"/>
      <c r="V18" s="27"/>
      <c r="W18" s="28"/>
      <c r="X18" s="25">
        <f t="shared" si="17"/>
        <v>0</v>
      </c>
      <c r="Y18" s="30">
        <f t="shared" si="65"/>
        <v>0</v>
      </c>
      <c r="Z18" s="20">
        <f t="shared" si="19"/>
        <v>513.63650000000007</v>
      </c>
      <c r="AA18" s="18"/>
      <c r="AB18" s="15">
        <v>16</v>
      </c>
      <c r="AC18" s="27"/>
      <c r="AD18" s="28"/>
      <c r="AE18" s="27"/>
      <c r="AF18" s="28"/>
      <c r="AG18" s="27"/>
      <c r="AH18" s="28"/>
      <c r="AI18" s="27"/>
      <c r="AJ18" s="28"/>
      <c r="AK18" s="25">
        <f t="shared" si="20"/>
        <v>0</v>
      </c>
      <c r="AL18" s="30">
        <f t="shared" si="67"/>
        <v>0</v>
      </c>
      <c r="AM18" s="20">
        <f t="shared" si="22"/>
        <v>521.97259999999994</v>
      </c>
      <c r="AN18" s="18"/>
      <c r="AO18" s="15">
        <v>16</v>
      </c>
      <c r="AP18" s="29" t="s">
        <v>18</v>
      </c>
      <c r="AQ18" s="30"/>
      <c r="AR18" s="29">
        <v>35</v>
      </c>
      <c r="AS18" s="30">
        <f t="shared" si="101"/>
        <v>0.27800000000000002</v>
      </c>
      <c r="AT18" s="29">
        <v>-93</v>
      </c>
      <c r="AU18" s="30">
        <f t="shared" ref="AU18" si="107">AT18*0.0085-0.06</f>
        <v>-0.85050000000000003</v>
      </c>
      <c r="AV18" s="29" t="s">
        <v>18</v>
      </c>
      <c r="AW18" s="30"/>
      <c r="AX18" s="25">
        <f t="shared" si="5"/>
        <v>-58</v>
      </c>
      <c r="AY18" s="30">
        <f t="shared" si="68"/>
        <v>-0.57250000000000001</v>
      </c>
      <c r="AZ18" s="20">
        <f t="shared" si="25"/>
        <v>520.2168999999999</v>
      </c>
      <c r="BA18" s="18"/>
      <c r="BB18" s="22">
        <v>16</v>
      </c>
      <c r="BC18" s="29">
        <v>-130</v>
      </c>
      <c r="BD18" s="30">
        <f t="shared" si="102"/>
        <v>-0.93700000000000006</v>
      </c>
      <c r="BE18" s="29">
        <v>13</v>
      </c>
      <c r="BF18" s="30">
        <f t="shared" si="95"/>
        <v>8.4400000000000003E-2</v>
      </c>
      <c r="BG18" s="29" t="s">
        <v>18</v>
      </c>
      <c r="BH18" s="30"/>
      <c r="BI18" s="29" t="s">
        <v>18</v>
      </c>
      <c r="BJ18" s="30"/>
      <c r="BK18" s="25">
        <f t="shared" si="103"/>
        <v>-117</v>
      </c>
      <c r="BL18" s="26">
        <f t="shared" si="28"/>
        <v>-0.85260000000000002</v>
      </c>
      <c r="BM18" s="20">
        <f t="shared" si="29"/>
        <v>518.73280000000022</v>
      </c>
      <c r="BN18" s="18"/>
      <c r="BO18" s="15">
        <v>16</v>
      </c>
      <c r="BP18" s="27"/>
      <c r="BQ18" s="28"/>
      <c r="BR18" s="27"/>
      <c r="BS18" s="28"/>
      <c r="BT18" s="27"/>
      <c r="BU18" s="28"/>
      <c r="BV18" s="27"/>
      <c r="BW18" s="28"/>
      <c r="BX18" s="34">
        <f t="shared" si="6"/>
        <v>0</v>
      </c>
      <c r="BY18" s="35">
        <f t="shared" si="7"/>
        <v>0</v>
      </c>
      <c r="BZ18" s="20">
        <f t="shared" si="30"/>
        <v>531.34130000000016</v>
      </c>
      <c r="CA18" s="36"/>
      <c r="CB18" s="15">
        <v>16</v>
      </c>
      <c r="CC18" s="29" t="s">
        <v>18</v>
      </c>
      <c r="CD18" s="30"/>
      <c r="CE18" s="29" t="s">
        <v>18</v>
      </c>
      <c r="CF18" s="30"/>
      <c r="CG18" s="29" t="s">
        <v>18</v>
      </c>
      <c r="CH18" s="30"/>
      <c r="CI18" s="29">
        <v>-13</v>
      </c>
      <c r="CJ18" s="30">
        <f>CI18*0.0085-0.04</f>
        <v>-0.15050000000000002</v>
      </c>
      <c r="CK18" s="34">
        <f t="shared" si="9"/>
        <v>-13</v>
      </c>
      <c r="CL18" s="35">
        <f t="shared" si="10"/>
        <v>-0.15050000000000002</v>
      </c>
      <c r="CM18" s="20">
        <f t="shared" si="32"/>
        <v>536.10680000000013</v>
      </c>
      <c r="CN18" s="18"/>
      <c r="CO18" s="15">
        <v>16</v>
      </c>
      <c r="CP18" s="29">
        <v>114</v>
      </c>
      <c r="CQ18" s="30">
        <f t="shared" ref="CQ18" si="108">CP18*0.0069-0.04</f>
        <v>0.74659999999999993</v>
      </c>
      <c r="CR18" s="29">
        <v>-44</v>
      </c>
      <c r="CS18" s="30">
        <f t="shared" si="105"/>
        <v>-0.41720000000000002</v>
      </c>
      <c r="CT18" s="29">
        <v>125</v>
      </c>
      <c r="CU18" s="30">
        <f>CT18*0.0085-0.06</f>
        <v>1.0024999999999999</v>
      </c>
      <c r="CV18" s="29" t="s">
        <v>18</v>
      </c>
      <c r="CW18" s="30"/>
      <c r="CX18" s="37">
        <f t="shared" si="12"/>
        <v>195</v>
      </c>
      <c r="CY18" s="38">
        <f t="shared" si="13"/>
        <v>1.3318999999999999</v>
      </c>
      <c r="CZ18" s="20">
        <f t="shared" si="34"/>
        <v>535.35090000000014</v>
      </c>
      <c r="DA18" s="39"/>
      <c r="DB18" s="15">
        <v>16</v>
      </c>
      <c r="DC18" s="29">
        <v>-118</v>
      </c>
      <c r="DD18" s="30">
        <f>DC18*0.0064-0.04</f>
        <v>-0.79520000000000002</v>
      </c>
      <c r="DE18" s="29">
        <v>80</v>
      </c>
      <c r="DF18" s="30">
        <f t="shared" ref="DF18" si="109">DE18*0.0088-0.03</f>
        <v>0.67400000000000004</v>
      </c>
      <c r="DG18" s="29" t="s">
        <v>18</v>
      </c>
      <c r="DH18" s="30"/>
      <c r="DI18" s="29">
        <v>5</v>
      </c>
      <c r="DJ18" s="30">
        <f t="shared" ref="DJ18:DJ22" si="110">DI18*0.0085-0.04</f>
        <v>2.5000000000000022E-3</v>
      </c>
      <c r="DK18" s="40">
        <f t="shared" si="35"/>
        <v>-33</v>
      </c>
      <c r="DL18" s="35">
        <f t="shared" si="36"/>
        <v>-0.11869999999999997</v>
      </c>
      <c r="DM18" s="20">
        <f t="shared" si="37"/>
        <v>550.70360000000016</v>
      </c>
      <c r="DN18" s="21"/>
      <c r="DO18" s="15">
        <v>16</v>
      </c>
      <c r="DP18" s="29" t="s">
        <v>18</v>
      </c>
      <c r="DQ18" s="30"/>
      <c r="DR18" s="29" t="s">
        <v>19</v>
      </c>
      <c r="DS18" s="30"/>
      <c r="DT18" s="29" t="s">
        <v>18</v>
      </c>
      <c r="DU18" s="30"/>
      <c r="DV18" s="29" t="s">
        <v>18</v>
      </c>
      <c r="DW18" s="30"/>
      <c r="DX18" s="40">
        <f t="shared" si="38"/>
        <v>0</v>
      </c>
      <c r="DY18" s="35">
        <f t="shared" si="39"/>
        <v>0</v>
      </c>
      <c r="DZ18" s="20">
        <f t="shared" si="40"/>
        <v>550.18399999999986</v>
      </c>
      <c r="EA18" s="18"/>
      <c r="EB18" s="22">
        <v>16</v>
      </c>
      <c r="EC18" s="27"/>
      <c r="ED18" s="28"/>
      <c r="EE18" s="27"/>
      <c r="EF18" s="28"/>
      <c r="EG18" s="27"/>
      <c r="EH18" s="28"/>
      <c r="EI18" s="27"/>
      <c r="EJ18" s="28"/>
      <c r="EK18" s="34">
        <f t="shared" si="41"/>
        <v>0</v>
      </c>
      <c r="EL18" s="35">
        <f t="shared" si="42"/>
        <v>0</v>
      </c>
      <c r="EM18" s="20">
        <f t="shared" si="43"/>
        <v>550.08959999999968</v>
      </c>
      <c r="EN18" s="18"/>
      <c r="EO18" s="15">
        <v>16</v>
      </c>
      <c r="EP18" s="29">
        <v>-35</v>
      </c>
      <c r="EQ18" s="30">
        <f t="shared" ref="EQ18:EQ19" si="111">EP18*0.0064-0.04</f>
        <v>-0.26400000000000001</v>
      </c>
      <c r="ER18" s="29" t="s">
        <v>18</v>
      </c>
      <c r="ES18" s="30"/>
      <c r="ET18" s="29" t="s">
        <v>18</v>
      </c>
      <c r="EU18" s="30"/>
      <c r="EV18" s="29">
        <v>39</v>
      </c>
      <c r="EW18" s="30">
        <f>EV18*0.0085-0.04</f>
        <v>0.29150000000000004</v>
      </c>
      <c r="EX18" s="34">
        <f t="shared" si="44"/>
        <v>4</v>
      </c>
      <c r="EY18" s="35">
        <f t="shared" si="45"/>
        <v>2.7500000000000024E-2</v>
      </c>
      <c r="EZ18" s="20">
        <f t="shared" si="46"/>
        <v>544.48819999999955</v>
      </c>
    </row>
    <row r="19" spans="1:156" x14ac:dyDescent="0.3">
      <c r="A19" s="114"/>
      <c r="B19" s="15">
        <v>17</v>
      </c>
      <c r="C19" s="29" t="s">
        <v>19</v>
      </c>
      <c r="D19" s="30"/>
      <c r="E19" s="29" t="s">
        <v>19</v>
      </c>
      <c r="F19" s="30"/>
      <c r="G19" s="29" t="s">
        <v>19</v>
      </c>
      <c r="H19" s="30"/>
      <c r="I19" s="29">
        <v>112</v>
      </c>
      <c r="J19" s="30">
        <v>0.91200000000000003</v>
      </c>
      <c r="K19" s="25">
        <f t="shared" si="0"/>
        <v>112</v>
      </c>
      <c r="L19" s="30">
        <f t="shared" si="1"/>
        <v>0.91200000000000003</v>
      </c>
      <c r="M19" s="20">
        <f t="shared" si="16"/>
        <v>505.91379999999998</v>
      </c>
      <c r="N19" s="10"/>
      <c r="O19" s="15">
        <v>17</v>
      </c>
      <c r="P19" s="27"/>
      <c r="Q19" s="28"/>
      <c r="R19" s="27"/>
      <c r="S19" s="28"/>
      <c r="T19" s="27"/>
      <c r="U19" s="28"/>
      <c r="V19" s="27"/>
      <c r="W19" s="28"/>
      <c r="X19" s="25">
        <f t="shared" si="17"/>
        <v>0</v>
      </c>
      <c r="Y19" s="30">
        <f t="shared" si="65"/>
        <v>0</v>
      </c>
      <c r="Z19" s="20">
        <f t="shared" si="19"/>
        <v>513.63650000000007</v>
      </c>
      <c r="AA19" s="18"/>
      <c r="AB19" s="15">
        <v>17</v>
      </c>
      <c r="AC19" s="27"/>
      <c r="AD19" s="28"/>
      <c r="AE19" s="27"/>
      <c r="AF19" s="28"/>
      <c r="AG19" s="27"/>
      <c r="AH19" s="28"/>
      <c r="AI19" s="27"/>
      <c r="AJ19" s="28"/>
      <c r="AK19" s="25">
        <f t="shared" si="20"/>
        <v>0</v>
      </c>
      <c r="AL19" s="30">
        <f t="shared" si="67"/>
        <v>0</v>
      </c>
      <c r="AM19" s="20">
        <f t="shared" si="22"/>
        <v>521.97259999999994</v>
      </c>
      <c r="AN19" s="18"/>
      <c r="AO19" s="15">
        <v>17</v>
      </c>
      <c r="AP19" s="29">
        <v>40</v>
      </c>
      <c r="AQ19" s="30">
        <f>AP19*0.0069-0.04</f>
        <v>0.23600000000000002</v>
      </c>
      <c r="AR19" s="29">
        <v>53</v>
      </c>
      <c r="AS19" s="30">
        <f t="shared" si="101"/>
        <v>0.43640000000000001</v>
      </c>
      <c r="AT19" s="29" t="s">
        <v>18</v>
      </c>
      <c r="AU19" s="30"/>
      <c r="AV19" s="29" t="s">
        <v>18</v>
      </c>
      <c r="AW19" s="30"/>
      <c r="AX19" s="25">
        <f t="shared" si="5"/>
        <v>93</v>
      </c>
      <c r="AY19" s="30">
        <f t="shared" si="68"/>
        <v>0.6724</v>
      </c>
      <c r="AZ19" s="20">
        <f t="shared" si="25"/>
        <v>520.88929999999993</v>
      </c>
      <c r="BA19" s="18"/>
      <c r="BB19" s="22">
        <v>17</v>
      </c>
      <c r="BC19" s="29" t="s">
        <v>18</v>
      </c>
      <c r="BD19" s="30"/>
      <c r="BE19" s="29" t="s">
        <v>19</v>
      </c>
      <c r="BF19" s="30"/>
      <c r="BG19" s="29" t="s">
        <v>18</v>
      </c>
      <c r="BH19" s="30"/>
      <c r="BI19" s="29" t="s">
        <v>18</v>
      </c>
      <c r="BJ19" s="30"/>
      <c r="BK19" s="25">
        <f t="shared" si="103"/>
        <v>0</v>
      </c>
      <c r="BL19" s="26">
        <f t="shared" si="28"/>
        <v>0</v>
      </c>
      <c r="BM19" s="20">
        <f t="shared" si="29"/>
        <v>518.73280000000022</v>
      </c>
      <c r="BN19" s="18"/>
      <c r="BO19" s="15">
        <v>17</v>
      </c>
      <c r="BP19" s="29" t="s">
        <v>19</v>
      </c>
      <c r="BQ19" s="30"/>
      <c r="BR19" s="29">
        <v>59</v>
      </c>
      <c r="BS19" s="30">
        <f>BR19*0.0088-0.03</f>
        <v>0.48919999999999997</v>
      </c>
      <c r="BT19" s="29">
        <v>91</v>
      </c>
      <c r="BU19" s="30">
        <f>BT19*0.0085-0.06</f>
        <v>0.71350000000000002</v>
      </c>
      <c r="BV19" s="29" t="s">
        <v>18</v>
      </c>
      <c r="BW19" s="30"/>
      <c r="BX19" s="34">
        <f t="shared" si="6"/>
        <v>150</v>
      </c>
      <c r="BY19" s="35">
        <f t="shared" si="7"/>
        <v>1.2027000000000001</v>
      </c>
      <c r="BZ19" s="20">
        <f t="shared" si="30"/>
        <v>532.54400000000021</v>
      </c>
      <c r="CA19" s="36"/>
      <c r="CB19" s="15">
        <v>17</v>
      </c>
      <c r="CC19" s="29" t="s">
        <v>18</v>
      </c>
      <c r="CD19" s="30"/>
      <c r="CE19" s="29" t="s">
        <v>18</v>
      </c>
      <c r="CF19" s="30"/>
      <c r="CG19" s="29" t="s">
        <v>18</v>
      </c>
      <c r="CH19" s="30"/>
      <c r="CI19" s="29" t="s">
        <v>18</v>
      </c>
      <c r="CJ19" s="30"/>
      <c r="CK19" s="34">
        <f t="shared" si="9"/>
        <v>0</v>
      </c>
      <c r="CL19" s="35">
        <f t="shared" si="10"/>
        <v>0</v>
      </c>
      <c r="CM19" s="20">
        <f t="shared" si="32"/>
        <v>536.10680000000013</v>
      </c>
      <c r="CN19" s="18"/>
      <c r="CO19" s="15">
        <v>17</v>
      </c>
      <c r="CP19" s="27"/>
      <c r="CQ19" s="28"/>
      <c r="CR19" s="27"/>
      <c r="CS19" s="28"/>
      <c r="CT19" s="27"/>
      <c r="CU19" s="28"/>
      <c r="CV19" s="27"/>
      <c r="CW19" s="28"/>
      <c r="CX19" s="40">
        <f t="shared" si="12"/>
        <v>0</v>
      </c>
      <c r="CY19" s="35">
        <f t="shared" si="13"/>
        <v>0</v>
      </c>
      <c r="CZ19" s="20">
        <f t="shared" si="34"/>
        <v>535.35090000000014</v>
      </c>
      <c r="DA19" s="18"/>
      <c r="DB19" s="15">
        <v>17</v>
      </c>
      <c r="DC19" s="29" t="s">
        <v>18</v>
      </c>
      <c r="DD19" s="30"/>
      <c r="DE19" s="29" t="s">
        <v>19</v>
      </c>
      <c r="DF19" s="30"/>
      <c r="DG19" s="29">
        <v>-4</v>
      </c>
      <c r="DH19" s="30">
        <f>DG19*0.0083-0.05</f>
        <v>-8.3199999999999996E-2</v>
      </c>
      <c r="DI19" s="29">
        <v>-24</v>
      </c>
      <c r="DJ19" s="30">
        <f t="shared" si="110"/>
        <v>-0.24400000000000002</v>
      </c>
      <c r="DK19" s="40">
        <f t="shared" si="35"/>
        <v>-28</v>
      </c>
      <c r="DL19" s="35">
        <f t="shared" si="36"/>
        <v>-0.32720000000000005</v>
      </c>
      <c r="DM19" s="20">
        <f t="shared" si="37"/>
        <v>550.37640000000022</v>
      </c>
      <c r="DN19" s="21"/>
      <c r="DO19" s="15">
        <v>17</v>
      </c>
      <c r="DP19" s="29" t="s">
        <v>18</v>
      </c>
      <c r="DQ19" s="30"/>
      <c r="DR19" s="29" t="s">
        <v>19</v>
      </c>
      <c r="DS19" s="30"/>
      <c r="DT19" s="29" t="s">
        <v>18</v>
      </c>
      <c r="DU19" s="30"/>
      <c r="DV19" s="29" t="s">
        <v>18</v>
      </c>
      <c r="DW19" s="30"/>
      <c r="DX19" s="37"/>
      <c r="DY19" s="38"/>
      <c r="DZ19" s="20">
        <f t="shared" si="40"/>
        <v>550.18399999999986</v>
      </c>
      <c r="EA19" s="18"/>
      <c r="EB19" s="22">
        <v>17</v>
      </c>
      <c r="EC19" s="27"/>
      <c r="ED19" s="28"/>
      <c r="EE19" s="27"/>
      <c r="EF19" s="28"/>
      <c r="EG19" s="27"/>
      <c r="EH19" s="28"/>
      <c r="EI19" s="27"/>
      <c r="EJ19" s="28"/>
      <c r="EK19" s="34">
        <f t="shared" si="41"/>
        <v>0</v>
      </c>
      <c r="EL19" s="35">
        <f t="shared" si="42"/>
        <v>0</v>
      </c>
      <c r="EM19" s="20">
        <f t="shared" si="43"/>
        <v>550.08959999999968</v>
      </c>
      <c r="EN19" s="18"/>
      <c r="EO19" s="15">
        <v>17</v>
      </c>
      <c r="EP19" s="29">
        <v>91</v>
      </c>
      <c r="EQ19" s="30">
        <f t="shared" si="111"/>
        <v>0.54239999999999999</v>
      </c>
      <c r="ER19" s="29" t="s">
        <v>18</v>
      </c>
      <c r="ES19" s="30"/>
      <c r="ET19" s="29">
        <v>69</v>
      </c>
      <c r="EU19" s="30">
        <f>ET19*0.0085-0.06</f>
        <v>0.52649999999999997</v>
      </c>
      <c r="EV19" s="29" t="s">
        <v>18</v>
      </c>
      <c r="EW19" s="30"/>
      <c r="EX19" s="34">
        <f t="shared" si="44"/>
        <v>160</v>
      </c>
      <c r="EY19" s="35">
        <f t="shared" si="45"/>
        <v>1.0689</v>
      </c>
      <c r="EZ19" s="20">
        <f t="shared" si="46"/>
        <v>545.55709999999954</v>
      </c>
    </row>
    <row r="20" spans="1:156" x14ac:dyDescent="0.3">
      <c r="A20" s="114"/>
      <c r="B20" s="15">
        <v>18</v>
      </c>
      <c r="C20" s="29" t="s">
        <v>19</v>
      </c>
      <c r="D20" s="30"/>
      <c r="E20" s="29" t="s">
        <v>19</v>
      </c>
      <c r="F20" s="30"/>
      <c r="G20" s="29" t="s">
        <v>19</v>
      </c>
      <c r="H20" s="30"/>
      <c r="I20" s="29" t="s">
        <v>19</v>
      </c>
      <c r="J20" s="30"/>
      <c r="K20" s="25">
        <f t="shared" si="0"/>
        <v>0</v>
      </c>
      <c r="L20" s="30">
        <f t="shared" si="1"/>
        <v>0</v>
      </c>
      <c r="M20" s="20">
        <f t="shared" si="16"/>
        <v>505.91379999999998</v>
      </c>
      <c r="N20" s="10"/>
      <c r="O20" s="15">
        <v>18</v>
      </c>
      <c r="P20" s="29" t="s">
        <v>18</v>
      </c>
      <c r="Q20" s="30"/>
      <c r="R20" s="29" t="s">
        <v>18</v>
      </c>
      <c r="S20" s="30"/>
      <c r="T20" s="29">
        <v>-61</v>
      </c>
      <c r="U20" s="30">
        <f>T20*0.0085-0.06</f>
        <v>-0.57850000000000001</v>
      </c>
      <c r="V20" s="29" t="s">
        <v>19</v>
      </c>
      <c r="W20" s="30"/>
      <c r="X20" s="25">
        <f t="shared" si="17"/>
        <v>-61</v>
      </c>
      <c r="Y20" s="30">
        <f t="shared" si="65"/>
        <v>-0.57850000000000001</v>
      </c>
      <c r="Z20" s="20">
        <f t="shared" si="19"/>
        <v>513.05800000000011</v>
      </c>
      <c r="AA20" s="18"/>
      <c r="AB20" s="15">
        <v>18</v>
      </c>
      <c r="AC20" s="29" t="s">
        <v>18</v>
      </c>
      <c r="AD20" s="30"/>
      <c r="AE20" s="29" t="s">
        <v>19</v>
      </c>
      <c r="AF20" s="30"/>
      <c r="AG20" s="29">
        <v>-74</v>
      </c>
      <c r="AH20" s="30">
        <f>AG20*0.0085-0.06</f>
        <v>-0.68900000000000006</v>
      </c>
      <c r="AI20" s="29">
        <v>-26</v>
      </c>
      <c r="AJ20" s="30">
        <f t="shared" ref="AJ20" si="112">AI20*0.0085-0.04</f>
        <v>-0.26100000000000001</v>
      </c>
      <c r="AK20" s="25">
        <f t="shared" si="20"/>
        <v>-100</v>
      </c>
      <c r="AL20" s="30">
        <f t="shared" si="67"/>
        <v>-0.95000000000000007</v>
      </c>
      <c r="AM20" s="20">
        <f t="shared" si="22"/>
        <v>521.0225999999999</v>
      </c>
      <c r="AN20" s="18"/>
      <c r="AO20" s="15">
        <v>18</v>
      </c>
      <c r="AP20" s="29" t="s">
        <v>18</v>
      </c>
      <c r="AQ20" s="30"/>
      <c r="AR20" s="29">
        <v>-42</v>
      </c>
      <c r="AS20" s="30">
        <f t="shared" si="101"/>
        <v>-0.39960000000000007</v>
      </c>
      <c r="AT20" s="29" t="s">
        <v>18</v>
      </c>
      <c r="AU20" s="30"/>
      <c r="AV20" s="29" t="s">
        <v>18</v>
      </c>
      <c r="AW20" s="30"/>
      <c r="AX20" s="25">
        <f t="shared" si="5"/>
        <v>-42</v>
      </c>
      <c r="AY20" s="30">
        <f t="shared" si="68"/>
        <v>-0.39960000000000007</v>
      </c>
      <c r="AZ20" s="20">
        <f t="shared" si="25"/>
        <v>520.48969999999997</v>
      </c>
      <c r="BA20" s="18"/>
      <c r="BB20" s="22">
        <v>18</v>
      </c>
      <c r="BC20" s="27"/>
      <c r="BD20" s="28"/>
      <c r="BE20" s="27"/>
      <c r="BF20" s="28"/>
      <c r="BG20" s="27"/>
      <c r="BH20" s="28"/>
      <c r="BI20" s="27"/>
      <c r="BJ20" s="28"/>
      <c r="BK20" s="25">
        <f t="shared" si="103"/>
        <v>0</v>
      </c>
      <c r="BL20" s="26">
        <f t="shared" si="28"/>
        <v>0</v>
      </c>
      <c r="BM20" s="20">
        <f t="shared" si="29"/>
        <v>518.73280000000022</v>
      </c>
      <c r="BN20" s="18"/>
      <c r="BO20" s="15">
        <v>18</v>
      </c>
      <c r="BP20" s="29" t="s">
        <v>19</v>
      </c>
      <c r="BQ20" s="30"/>
      <c r="BR20" s="29" t="s">
        <v>18</v>
      </c>
      <c r="BS20" s="30"/>
      <c r="BT20" s="29" t="s">
        <v>18</v>
      </c>
      <c r="BU20" s="30"/>
      <c r="BV20" s="29">
        <v>52</v>
      </c>
      <c r="BW20" s="30">
        <f t="shared" ref="BW20:BW23" si="113">BV20*0.0085-0.04</f>
        <v>0.40200000000000008</v>
      </c>
      <c r="BX20" s="34">
        <f t="shared" si="6"/>
        <v>52</v>
      </c>
      <c r="BY20" s="35">
        <f t="shared" si="7"/>
        <v>0.40200000000000008</v>
      </c>
      <c r="BZ20" s="20">
        <f t="shared" si="30"/>
        <v>532.94600000000025</v>
      </c>
      <c r="CA20" s="36"/>
      <c r="CB20" s="15">
        <v>18</v>
      </c>
      <c r="CC20" s="29" t="s">
        <v>18</v>
      </c>
      <c r="CD20" s="30"/>
      <c r="CE20" s="29" t="s">
        <v>18</v>
      </c>
      <c r="CF20" s="30"/>
      <c r="CG20" s="29">
        <v>-55</v>
      </c>
      <c r="CH20" s="30">
        <f t="shared" ref="CH20:CH21" si="114">CG20*0.0085-0.06</f>
        <v>-0.52750000000000008</v>
      </c>
      <c r="CI20" s="29" t="s">
        <v>18</v>
      </c>
      <c r="CJ20" s="30"/>
      <c r="CK20" s="34">
        <f t="shared" si="9"/>
        <v>-55</v>
      </c>
      <c r="CL20" s="35">
        <f t="shared" si="10"/>
        <v>-0.52750000000000008</v>
      </c>
      <c r="CM20" s="20">
        <f t="shared" si="32"/>
        <v>535.5793000000001</v>
      </c>
      <c r="CN20" s="18"/>
      <c r="CO20" s="15">
        <v>18</v>
      </c>
      <c r="CP20" s="27"/>
      <c r="CQ20" s="28"/>
      <c r="CR20" s="27"/>
      <c r="CS20" s="28"/>
      <c r="CT20" s="27"/>
      <c r="CU20" s="28"/>
      <c r="CV20" s="27"/>
      <c r="CW20" s="28"/>
      <c r="CX20" s="40">
        <f t="shared" si="12"/>
        <v>0</v>
      </c>
      <c r="CY20" s="35">
        <f t="shared" si="13"/>
        <v>0</v>
      </c>
      <c r="CZ20" s="20">
        <f t="shared" si="34"/>
        <v>535.35090000000014</v>
      </c>
      <c r="DA20" s="18"/>
      <c r="DB20" s="15">
        <v>18</v>
      </c>
      <c r="DC20" s="29">
        <v>79</v>
      </c>
      <c r="DD20" s="30">
        <f>DC20*0.0064-0.04</f>
        <v>0.46560000000000007</v>
      </c>
      <c r="DE20" s="29" t="s">
        <v>19</v>
      </c>
      <c r="DF20" s="30"/>
      <c r="DG20" s="29" t="s">
        <v>18</v>
      </c>
      <c r="DH20" s="30"/>
      <c r="DI20" s="29">
        <v>-19</v>
      </c>
      <c r="DJ20" s="30">
        <f t="shared" si="110"/>
        <v>-0.20150000000000001</v>
      </c>
      <c r="DK20" s="40">
        <f t="shared" si="35"/>
        <v>60</v>
      </c>
      <c r="DL20" s="35">
        <f t="shared" si="36"/>
        <v>0.26410000000000006</v>
      </c>
      <c r="DM20" s="20">
        <f t="shared" si="37"/>
        <v>550.6405000000002</v>
      </c>
      <c r="DN20" s="21"/>
      <c r="DO20" s="15">
        <v>18</v>
      </c>
      <c r="DP20" s="29">
        <v>-29</v>
      </c>
      <c r="DQ20" s="30">
        <f>DP20*0.0064-0.04</f>
        <v>-0.22560000000000002</v>
      </c>
      <c r="DR20" s="29" t="s">
        <v>19</v>
      </c>
      <c r="DS20" s="30"/>
      <c r="DT20" s="29" t="s">
        <v>18</v>
      </c>
      <c r="DU20" s="30"/>
      <c r="DV20" s="29" t="s">
        <v>18</v>
      </c>
      <c r="DW20" s="30"/>
      <c r="DX20" s="37"/>
      <c r="DY20" s="38"/>
      <c r="DZ20" s="20">
        <f t="shared" si="40"/>
        <v>550.18399999999986</v>
      </c>
      <c r="EA20" s="18"/>
      <c r="EB20" s="22">
        <v>18</v>
      </c>
      <c r="EC20" s="29" t="s">
        <v>19</v>
      </c>
      <c r="ED20" s="30"/>
      <c r="EE20" s="29" t="s">
        <v>18</v>
      </c>
      <c r="EF20" s="30"/>
      <c r="EG20" s="29" t="s">
        <v>18</v>
      </c>
      <c r="EH20" s="30"/>
      <c r="EI20" s="29" t="s">
        <v>18</v>
      </c>
      <c r="EJ20" s="30"/>
      <c r="EK20" s="34">
        <f t="shared" si="41"/>
        <v>0</v>
      </c>
      <c r="EL20" s="35">
        <f t="shared" si="42"/>
        <v>0</v>
      </c>
      <c r="EM20" s="20">
        <f t="shared" si="43"/>
        <v>550.08959999999968</v>
      </c>
      <c r="EN20" s="18"/>
      <c r="EO20" s="15">
        <v>18</v>
      </c>
      <c r="EP20" s="29" t="s">
        <v>19</v>
      </c>
      <c r="EQ20" s="30"/>
      <c r="ER20" s="29" t="s">
        <v>18</v>
      </c>
      <c r="ES20" s="30"/>
      <c r="ET20" s="29" t="s">
        <v>18</v>
      </c>
      <c r="EU20" s="30"/>
      <c r="EV20" s="29" t="s">
        <v>18</v>
      </c>
      <c r="EW20" s="30"/>
      <c r="EX20" s="34">
        <f t="shared" si="44"/>
        <v>0</v>
      </c>
      <c r="EY20" s="35">
        <f t="shared" si="45"/>
        <v>0</v>
      </c>
      <c r="EZ20" s="20">
        <f t="shared" si="46"/>
        <v>545.55709999999954</v>
      </c>
    </row>
    <row r="21" spans="1:156" x14ac:dyDescent="0.3">
      <c r="A21" s="114"/>
      <c r="B21" s="15">
        <v>19</v>
      </c>
      <c r="C21" s="27"/>
      <c r="D21" s="28"/>
      <c r="E21" s="27"/>
      <c r="F21" s="28"/>
      <c r="G21" s="27"/>
      <c r="H21" s="28"/>
      <c r="I21" s="27"/>
      <c r="J21" s="28"/>
      <c r="K21" s="25">
        <f t="shared" si="0"/>
        <v>0</v>
      </c>
      <c r="L21" s="30">
        <f t="shared" si="1"/>
        <v>0</v>
      </c>
      <c r="M21" s="20">
        <f t="shared" si="16"/>
        <v>505.91379999999998</v>
      </c>
      <c r="N21" s="10"/>
      <c r="O21" s="15">
        <v>19</v>
      </c>
      <c r="P21" s="29">
        <v>-59</v>
      </c>
      <c r="Q21" s="30">
        <f>P21*0.0069-0.04</f>
        <v>-0.4471</v>
      </c>
      <c r="R21" s="29">
        <v>53</v>
      </c>
      <c r="S21" s="30">
        <f t="shared" ref="S21:S23" si="115">R21*0.0088-0.03</f>
        <v>0.43640000000000001</v>
      </c>
      <c r="T21" s="29" t="s">
        <v>18</v>
      </c>
      <c r="U21" s="30"/>
      <c r="V21" s="29">
        <v>-51</v>
      </c>
      <c r="W21" s="30">
        <f>V21*0.0085-0.04</f>
        <v>-0.47350000000000003</v>
      </c>
      <c r="X21" s="25">
        <f t="shared" si="17"/>
        <v>-57</v>
      </c>
      <c r="Y21" s="30">
        <f t="shared" si="65"/>
        <v>-0.48420000000000002</v>
      </c>
      <c r="Z21" s="20">
        <f t="shared" si="19"/>
        <v>512.57380000000012</v>
      </c>
      <c r="AA21" s="18"/>
      <c r="AB21" s="15">
        <v>19</v>
      </c>
      <c r="AC21" s="29" t="s">
        <v>18</v>
      </c>
      <c r="AD21" s="30"/>
      <c r="AE21" s="29" t="s">
        <v>19</v>
      </c>
      <c r="AF21" s="30"/>
      <c r="AG21" s="29" t="s">
        <v>18</v>
      </c>
      <c r="AH21" s="30"/>
      <c r="AI21" s="29" t="s">
        <v>18</v>
      </c>
      <c r="AJ21" s="30"/>
      <c r="AK21" s="25">
        <f t="shared" si="20"/>
        <v>0</v>
      </c>
      <c r="AL21" s="30">
        <f t="shared" si="67"/>
        <v>0</v>
      </c>
      <c r="AM21" s="20">
        <f t="shared" si="22"/>
        <v>521.0225999999999</v>
      </c>
      <c r="AN21" s="18"/>
      <c r="AO21" s="15">
        <v>19</v>
      </c>
      <c r="AP21" s="29" t="s">
        <v>18</v>
      </c>
      <c r="AQ21" s="30"/>
      <c r="AR21" s="29" t="s">
        <v>19</v>
      </c>
      <c r="AS21" s="30"/>
      <c r="AT21" s="29" t="s">
        <v>18</v>
      </c>
      <c r="AU21" s="30"/>
      <c r="AV21" s="29" t="s">
        <v>18</v>
      </c>
      <c r="AW21" s="30"/>
      <c r="AX21" s="25">
        <f t="shared" si="5"/>
        <v>0</v>
      </c>
      <c r="AY21" s="30">
        <f t="shared" si="68"/>
        <v>0</v>
      </c>
      <c r="AZ21" s="20">
        <f t="shared" si="25"/>
        <v>520.48969999999997</v>
      </c>
      <c r="BA21" s="18"/>
      <c r="BB21" s="22">
        <v>19</v>
      </c>
      <c r="BC21" s="27"/>
      <c r="BD21" s="28"/>
      <c r="BE21" s="27"/>
      <c r="BF21" s="28"/>
      <c r="BG21" s="27"/>
      <c r="BH21" s="28"/>
      <c r="BI21" s="27"/>
      <c r="BJ21" s="28"/>
      <c r="BK21" s="25">
        <f t="shared" si="103"/>
        <v>0</v>
      </c>
      <c r="BL21" s="26">
        <f t="shared" si="28"/>
        <v>0</v>
      </c>
      <c r="BM21" s="20">
        <f t="shared" si="29"/>
        <v>518.73280000000022</v>
      </c>
      <c r="BN21" s="18"/>
      <c r="BO21" s="15">
        <v>19</v>
      </c>
      <c r="BP21" s="29" t="s">
        <v>19</v>
      </c>
      <c r="BQ21" s="30"/>
      <c r="BR21" s="29" t="s">
        <v>18</v>
      </c>
      <c r="BS21" s="30"/>
      <c r="BT21" s="29" t="s">
        <v>18</v>
      </c>
      <c r="BU21" s="30"/>
      <c r="BV21" s="29">
        <v>41</v>
      </c>
      <c r="BW21" s="30">
        <f t="shared" si="113"/>
        <v>0.30850000000000005</v>
      </c>
      <c r="BX21" s="34">
        <f t="shared" si="6"/>
        <v>41</v>
      </c>
      <c r="BY21" s="35">
        <f t="shared" si="7"/>
        <v>0.30850000000000005</v>
      </c>
      <c r="BZ21" s="20">
        <f t="shared" si="30"/>
        <v>533.25450000000023</v>
      </c>
      <c r="CA21" s="36"/>
      <c r="CB21" s="15">
        <v>19</v>
      </c>
      <c r="CC21" s="29" t="s">
        <v>18</v>
      </c>
      <c r="CD21" s="30"/>
      <c r="CE21" s="29">
        <v>-50</v>
      </c>
      <c r="CF21" s="30">
        <f t="shared" ref="CF21" si="116">CE21*0.0088-0.03</f>
        <v>-0.47</v>
      </c>
      <c r="CG21" s="29">
        <v>212</v>
      </c>
      <c r="CH21" s="30">
        <f t="shared" si="114"/>
        <v>1.742</v>
      </c>
      <c r="CI21" s="29" t="s">
        <v>18</v>
      </c>
      <c r="CJ21" s="30"/>
      <c r="CK21" s="34">
        <f t="shared" si="9"/>
        <v>162</v>
      </c>
      <c r="CL21" s="35">
        <f t="shared" si="10"/>
        <v>1.272</v>
      </c>
      <c r="CM21" s="20">
        <f t="shared" si="32"/>
        <v>536.85130000000015</v>
      </c>
      <c r="CN21" s="18"/>
      <c r="CO21" s="15">
        <v>19</v>
      </c>
      <c r="CP21" s="29" t="s">
        <v>18</v>
      </c>
      <c r="CQ21" s="30"/>
      <c r="CR21" s="29" t="s">
        <v>18</v>
      </c>
      <c r="CS21" s="30"/>
      <c r="CT21" s="29">
        <v>124</v>
      </c>
      <c r="CU21" s="30">
        <f t="shared" ref="CU21:CU22" si="117">CT21*0.0085-0.06</f>
        <v>0.99399999999999999</v>
      </c>
      <c r="CV21" s="29">
        <v>-51</v>
      </c>
      <c r="CW21" s="30">
        <f t="shared" ref="CW21" si="118">CV21*0.0085-0.04</f>
        <v>-0.47350000000000003</v>
      </c>
      <c r="CX21" s="40">
        <f t="shared" si="12"/>
        <v>73</v>
      </c>
      <c r="CY21" s="35">
        <f t="shared" si="13"/>
        <v>0.52049999999999996</v>
      </c>
      <c r="CZ21" s="20">
        <f t="shared" si="34"/>
        <v>535.87140000000011</v>
      </c>
      <c r="DA21" s="18"/>
      <c r="DB21" s="15">
        <v>19</v>
      </c>
      <c r="DC21" s="29" t="s">
        <v>18</v>
      </c>
      <c r="DD21" s="30"/>
      <c r="DE21" s="29" t="s">
        <v>19</v>
      </c>
      <c r="DF21" s="30"/>
      <c r="DG21" s="29" t="s">
        <v>18</v>
      </c>
      <c r="DH21" s="30"/>
      <c r="DI21" s="29">
        <v>-25</v>
      </c>
      <c r="DJ21" s="30">
        <f t="shared" si="110"/>
        <v>-0.2525</v>
      </c>
      <c r="DK21" s="40">
        <f t="shared" si="35"/>
        <v>-25</v>
      </c>
      <c r="DL21" s="35">
        <f t="shared" si="36"/>
        <v>-0.2525</v>
      </c>
      <c r="DM21" s="20">
        <f t="shared" si="37"/>
        <v>550.38800000000015</v>
      </c>
      <c r="DN21" s="21"/>
      <c r="DO21" s="15">
        <v>19</v>
      </c>
      <c r="DP21" s="27"/>
      <c r="DQ21" s="28"/>
      <c r="DR21" s="27"/>
      <c r="DS21" s="28"/>
      <c r="DT21" s="27"/>
      <c r="DU21" s="28"/>
      <c r="DV21" s="27"/>
      <c r="DW21" s="28"/>
      <c r="DX21" s="40">
        <f t="shared" si="38"/>
        <v>0</v>
      </c>
      <c r="DY21" s="35">
        <f t="shared" si="39"/>
        <v>0</v>
      </c>
      <c r="DZ21" s="20">
        <f t="shared" si="40"/>
        <v>550.18399999999986</v>
      </c>
      <c r="EA21" s="18"/>
      <c r="EB21" s="22">
        <v>19</v>
      </c>
      <c r="EC21" s="29">
        <v>22</v>
      </c>
      <c r="ED21" s="30">
        <f t="shared" ref="ED21:ED22" si="119">EC21*0.0064-0.04</f>
        <v>0.1008</v>
      </c>
      <c r="EE21" s="29">
        <v>47</v>
      </c>
      <c r="EF21" s="30">
        <f t="shared" ref="EF21:EF23" si="120">EE21*0.0088-0.03</f>
        <v>0.38360000000000005</v>
      </c>
      <c r="EG21" s="29">
        <v>-45</v>
      </c>
      <c r="EH21" s="30">
        <f t="shared" ref="EH21" si="121">EG21*0.0085-0.06</f>
        <v>-0.4425</v>
      </c>
      <c r="EI21" s="29" t="s">
        <v>18</v>
      </c>
      <c r="EJ21" s="30"/>
      <c r="EK21" s="34">
        <f t="shared" si="41"/>
        <v>24</v>
      </c>
      <c r="EL21" s="35">
        <f t="shared" si="42"/>
        <v>4.1900000000000048E-2</v>
      </c>
      <c r="EM21" s="20">
        <f t="shared" si="43"/>
        <v>550.13149999999973</v>
      </c>
      <c r="EN21" s="18"/>
      <c r="EO21" s="15">
        <v>19</v>
      </c>
      <c r="EP21" s="29" t="s">
        <v>19</v>
      </c>
      <c r="EQ21" s="30"/>
      <c r="ER21" s="29">
        <v>48</v>
      </c>
      <c r="ES21" s="30">
        <f>ER21*0.0088-0.03</f>
        <v>0.39239999999999997</v>
      </c>
      <c r="ET21" s="29">
        <v>-103</v>
      </c>
      <c r="EU21" s="30">
        <f t="shared" ref="EU21:EU22" si="122">ET21*0.0085-0.06</f>
        <v>-0.9355</v>
      </c>
      <c r="EV21" s="29" t="s">
        <v>18</v>
      </c>
      <c r="EW21" s="30"/>
      <c r="EX21" s="34">
        <f t="shared" si="44"/>
        <v>-55</v>
      </c>
      <c r="EY21" s="35">
        <f t="shared" si="45"/>
        <v>-0.54310000000000003</v>
      </c>
      <c r="EZ21" s="20">
        <f t="shared" si="46"/>
        <v>545.01399999999956</v>
      </c>
    </row>
    <row r="22" spans="1:156" x14ac:dyDescent="0.3">
      <c r="A22" s="114"/>
      <c r="B22" s="15">
        <v>20</v>
      </c>
      <c r="C22" s="27"/>
      <c r="D22" s="28"/>
      <c r="E22" s="27"/>
      <c r="F22" s="28"/>
      <c r="G22" s="27"/>
      <c r="H22" s="28"/>
      <c r="I22" s="27"/>
      <c r="J22" s="28"/>
      <c r="K22" s="25">
        <f t="shared" si="0"/>
        <v>0</v>
      </c>
      <c r="L22" s="30">
        <f t="shared" si="1"/>
        <v>0</v>
      </c>
      <c r="M22" s="20">
        <f t="shared" si="16"/>
        <v>505.91379999999998</v>
      </c>
      <c r="N22" s="10"/>
      <c r="O22" s="15">
        <v>20</v>
      </c>
      <c r="P22" s="29" t="s">
        <v>18</v>
      </c>
      <c r="Q22" s="30"/>
      <c r="R22" s="29">
        <v>129</v>
      </c>
      <c r="S22" s="30">
        <f t="shared" si="115"/>
        <v>1.1052</v>
      </c>
      <c r="T22" s="29">
        <v>182</v>
      </c>
      <c r="U22" s="30">
        <f>T22*0.0085-0.06</f>
        <v>1.4870000000000001</v>
      </c>
      <c r="V22" s="29" t="s">
        <v>19</v>
      </c>
      <c r="W22" s="30"/>
      <c r="X22" s="25">
        <f t="shared" si="17"/>
        <v>311</v>
      </c>
      <c r="Y22" s="30">
        <f t="shared" si="65"/>
        <v>2.5922000000000001</v>
      </c>
      <c r="Z22" s="20">
        <f t="shared" si="19"/>
        <v>515.16600000000017</v>
      </c>
      <c r="AA22" s="18"/>
      <c r="AB22" s="15">
        <v>20</v>
      </c>
      <c r="AC22" s="29">
        <v>-104</v>
      </c>
      <c r="AD22" s="30">
        <f>AC22*0.0069-0.04</f>
        <v>-0.75760000000000005</v>
      </c>
      <c r="AE22" s="29" t="s">
        <v>19</v>
      </c>
      <c r="AF22" s="30"/>
      <c r="AG22" s="29" t="s">
        <v>18</v>
      </c>
      <c r="AH22" s="30"/>
      <c r="AI22" s="29">
        <v>-35</v>
      </c>
      <c r="AJ22" s="30">
        <f t="shared" ref="AJ22:AJ23" si="123">AI22*0.0085-0.04</f>
        <v>-0.33750000000000002</v>
      </c>
      <c r="AK22" s="25">
        <f t="shared" si="20"/>
        <v>-139</v>
      </c>
      <c r="AL22" s="30">
        <f t="shared" si="67"/>
        <v>-1.0951</v>
      </c>
      <c r="AM22" s="20">
        <f t="shared" si="22"/>
        <v>519.9274999999999</v>
      </c>
      <c r="AN22" s="18"/>
      <c r="AO22" s="15">
        <v>20</v>
      </c>
      <c r="AP22" s="27"/>
      <c r="AQ22" s="28"/>
      <c r="AR22" s="27"/>
      <c r="AS22" s="28"/>
      <c r="AT22" s="27"/>
      <c r="AU22" s="28"/>
      <c r="AV22" s="27"/>
      <c r="AW22" s="28"/>
      <c r="AX22" s="25">
        <f t="shared" si="5"/>
        <v>0</v>
      </c>
      <c r="AY22" s="30">
        <f t="shared" si="68"/>
        <v>0</v>
      </c>
      <c r="AZ22" s="20">
        <f t="shared" si="25"/>
        <v>520.48969999999997</v>
      </c>
      <c r="BA22" s="18"/>
      <c r="BB22" s="22">
        <v>20</v>
      </c>
      <c r="BC22" s="29">
        <v>-90</v>
      </c>
      <c r="BD22" s="30">
        <f t="shared" ref="BD22:BD24" si="124">BC22*0.0069-0.04</f>
        <v>-0.66100000000000003</v>
      </c>
      <c r="BE22" s="29" t="s">
        <v>19</v>
      </c>
      <c r="BF22" s="30"/>
      <c r="BG22" s="29" t="s">
        <v>18</v>
      </c>
      <c r="BH22" s="30"/>
      <c r="BI22" s="29" t="s">
        <v>18</v>
      </c>
      <c r="BJ22" s="30"/>
      <c r="BK22" s="25">
        <f t="shared" si="103"/>
        <v>-90</v>
      </c>
      <c r="BL22" s="26">
        <f t="shared" si="28"/>
        <v>-0.66100000000000003</v>
      </c>
      <c r="BM22" s="20">
        <f t="shared" si="29"/>
        <v>518.07180000000028</v>
      </c>
      <c r="BN22" s="18"/>
      <c r="BO22" s="15">
        <v>20</v>
      </c>
      <c r="BP22" s="29" t="s">
        <v>19</v>
      </c>
      <c r="BQ22" s="30"/>
      <c r="BR22" s="29" t="s">
        <v>18</v>
      </c>
      <c r="BS22" s="30"/>
      <c r="BT22" s="29" t="s">
        <v>18</v>
      </c>
      <c r="BU22" s="30"/>
      <c r="BV22" s="29">
        <v>162</v>
      </c>
      <c r="BW22" s="30">
        <f t="shared" si="113"/>
        <v>1.337</v>
      </c>
      <c r="BX22" s="34">
        <f t="shared" si="6"/>
        <v>162</v>
      </c>
      <c r="BY22" s="35">
        <f t="shared" si="7"/>
        <v>1.337</v>
      </c>
      <c r="BZ22" s="20">
        <f t="shared" si="30"/>
        <v>534.59150000000022</v>
      </c>
      <c r="CA22" s="36"/>
      <c r="CB22" s="15">
        <v>20</v>
      </c>
      <c r="CC22" s="27"/>
      <c r="CD22" s="28"/>
      <c r="CE22" s="27"/>
      <c r="CF22" s="28"/>
      <c r="CG22" s="27"/>
      <c r="CH22" s="28"/>
      <c r="CI22" s="27"/>
      <c r="CJ22" s="28"/>
      <c r="CK22" s="34">
        <f t="shared" si="9"/>
        <v>0</v>
      </c>
      <c r="CL22" s="35">
        <f t="shared" si="10"/>
        <v>0</v>
      </c>
      <c r="CM22" s="20">
        <f t="shared" si="32"/>
        <v>536.85130000000015</v>
      </c>
      <c r="CN22" s="18"/>
      <c r="CO22" s="15">
        <v>20</v>
      </c>
      <c r="CP22" s="29" t="s">
        <v>18</v>
      </c>
      <c r="CQ22" s="30"/>
      <c r="CR22" s="29" t="s">
        <v>18</v>
      </c>
      <c r="CS22" s="30"/>
      <c r="CT22" s="29">
        <v>219</v>
      </c>
      <c r="CU22" s="30">
        <f t="shared" si="117"/>
        <v>1.8015000000000001</v>
      </c>
      <c r="CV22" s="29" t="s">
        <v>18</v>
      </c>
      <c r="CW22" s="30"/>
      <c r="CX22" s="40">
        <f t="shared" si="12"/>
        <v>219</v>
      </c>
      <c r="CY22" s="35">
        <f t="shared" si="13"/>
        <v>1.8015000000000001</v>
      </c>
      <c r="CZ22" s="20">
        <f t="shared" si="34"/>
        <v>537.67290000000014</v>
      </c>
      <c r="DA22" s="39"/>
      <c r="DB22" s="15">
        <v>20</v>
      </c>
      <c r="DC22" s="29">
        <v>-121</v>
      </c>
      <c r="DD22" s="30">
        <f>DC22*0.0064-0.04</f>
        <v>-0.81440000000000012</v>
      </c>
      <c r="DE22" s="29" t="s">
        <v>19</v>
      </c>
      <c r="DF22" s="30"/>
      <c r="DG22" s="29" t="s">
        <v>18</v>
      </c>
      <c r="DH22" s="30"/>
      <c r="DI22" s="29">
        <v>-32</v>
      </c>
      <c r="DJ22" s="30">
        <f t="shared" si="110"/>
        <v>-0.312</v>
      </c>
      <c r="DK22" s="40">
        <f t="shared" si="35"/>
        <v>-153</v>
      </c>
      <c r="DL22" s="35">
        <f t="shared" si="36"/>
        <v>-1.1264000000000001</v>
      </c>
      <c r="DM22" s="20">
        <f t="shared" si="37"/>
        <v>549.26160000000016</v>
      </c>
      <c r="DN22" s="21"/>
      <c r="DO22" s="15">
        <v>20</v>
      </c>
      <c r="DP22" s="27"/>
      <c r="DQ22" s="28"/>
      <c r="DR22" s="27"/>
      <c r="DS22" s="28"/>
      <c r="DT22" s="27"/>
      <c r="DU22" s="28"/>
      <c r="DV22" s="27"/>
      <c r="DW22" s="28"/>
      <c r="DX22" s="40">
        <f t="shared" si="38"/>
        <v>0</v>
      </c>
      <c r="DY22" s="35">
        <f t="shared" si="39"/>
        <v>0</v>
      </c>
      <c r="DZ22" s="20">
        <f t="shared" si="40"/>
        <v>550.18399999999986</v>
      </c>
      <c r="EA22" s="18"/>
      <c r="EB22" s="22">
        <v>20</v>
      </c>
      <c r="EC22" s="29">
        <v>-105</v>
      </c>
      <c r="ED22" s="30">
        <f t="shared" si="119"/>
        <v>-0.71200000000000008</v>
      </c>
      <c r="EE22" s="29">
        <v>-19</v>
      </c>
      <c r="EF22" s="30">
        <f t="shared" si="120"/>
        <v>-0.19720000000000001</v>
      </c>
      <c r="EG22" s="29" t="s">
        <v>18</v>
      </c>
      <c r="EH22" s="30"/>
      <c r="EI22" s="29" t="s">
        <v>18</v>
      </c>
      <c r="EJ22" s="30"/>
      <c r="EK22" s="34">
        <f t="shared" si="41"/>
        <v>-124</v>
      </c>
      <c r="EL22" s="35">
        <f t="shared" si="42"/>
        <v>-0.90920000000000012</v>
      </c>
      <c r="EM22" s="20">
        <f t="shared" si="43"/>
        <v>549.22229999999968</v>
      </c>
      <c r="EN22" s="18"/>
      <c r="EO22" s="15">
        <v>20</v>
      </c>
      <c r="EP22" s="29" t="s">
        <v>19</v>
      </c>
      <c r="EQ22" s="30"/>
      <c r="ER22" s="29">
        <v>-7</v>
      </c>
      <c r="ES22" s="30">
        <f>ER22*0.0088-0.03</f>
        <v>-9.1600000000000001E-2</v>
      </c>
      <c r="ET22" s="29">
        <v>177</v>
      </c>
      <c r="EU22" s="30">
        <f t="shared" si="122"/>
        <v>1.4445000000000001</v>
      </c>
      <c r="EV22" s="29">
        <v>10</v>
      </c>
      <c r="EW22" s="30">
        <f>EV22*0.0085-0.04</f>
        <v>4.5000000000000005E-2</v>
      </c>
      <c r="EX22" s="34">
        <f t="shared" si="44"/>
        <v>180</v>
      </c>
      <c r="EY22" s="35">
        <f t="shared" si="45"/>
        <v>1.3979000000000001</v>
      </c>
      <c r="EZ22" s="20">
        <f t="shared" si="46"/>
        <v>546.4118999999996</v>
      </c>
    </row>
    <row r="23" spans="1:156" x14ac:dyDescent="0.3">
      <c r="A23" s="114"/>
      <c r="B23" s="15">
        <v>21</v>
      </c>
      <c r="C23" s="29" t="s">
        <v>19</v>
      </c>
      <c r="D23" s="30"/>
      <c r="E23" s="29">
        <v>-43</v>
      </c>
      <c r="F23" s="30">
        <v>-0.40839999999999999</v>
      </c>
      <c r="G23" s="29" t="s">
        <v>19</v>
      </c>
      <c r="H23" s="30"/>
      <c r="I23" s="29">
        <v>72</v>
      </c>
      <c r="J23" s="30">
        <v>0.57200000000000006</v>
      </c>
      <c r="K23" s="25">
        <f t="shared" si="0"/>
        <v>29</v>
      </c>
      <c r="L23" s="30">
        <f t="shared" si="1"/>
        <v>0.16360000000000008</v>
      </c>
      <c r="M23" s="20">
        <f t="shared" si="16"/>
        <v>506.07739999999995</v>
      </c>
      <c r="N23" s="10"/>
      <c r="O23" s="15">
        <v>21</v>
      </c>
      <c r="P23" s="29">
        <v>-91</v>
      </c>
      <c r="Q23" s="30">
        <f t="shared" ref="Q23:Q24" si="125">P23*0.0069-0.04</f>
        <v>-0.66790000000000005</v>
      </c>
      <c r="R23" s="29">
        <v>145</v>
      </c>
      <c r="S23" s="30">
        <f t="shared" si="115"/>
        <v>1.246</v>
      </c>
      <c r="T23" s="29" t="s">
        <v>18</v>
      </c>
      <c r="U23" s="30"/>
      <c r="V23" s="29">
        <v>-14</v>
      </c>
      <c r="W23" s="30">
        <f>V23*0.0085-0.04</f>
        <v>-0.159</v>
      </c>
      <c r="X23" s="25">
        <f t="shared" si="17"/>
        <v>40</v>
      </c>
      <c r="Y23" s="30">
        <f t="shared" si="65"/>
        <v>0.41909999999999992</v>
      </c>
      <c r="Z23" s="20">
        <f t="shared" si="19"/>
        <v>515.58510000000012</v>
      </c>
      <c r="AA23" s="18"/>
      <c r="AB23" s="15">
        <v>21</v>
      </c>
      <c r="AC23" s="29" t="s">
        <v>18</v>
      </c>
      <c r="AD23" s="30"/>
      <c r="AE23" s="29" t="s">
        <v>19</v>
      </c>
      <c r="AF23" s="30"/>
      <c r="AG23" s="29" t="s">
        <v>18</v>
      </c>
      <c r="AH23" s="30"/>
      <c r="AI23" s="29">
        <v>128</v>
      </c>
      <c r="AJ23" s="30">
        <f t="shared" si="123"/>
        <v>1.048</v>
      </c>
      <c r="AK23" s="25">
        <f t="shared" si="20"/>
        <v>128</v>
      </c>
      <c r="AL23" s="30">
        <f t="shared" si="67"/>
        <v>1.048</v>
      </c>
      <c r="AM23" s="20">
        <f t="shared" si="22"/>
        <v>520.9754999999999</v>
      </c>
      <c r="AN23" s="18"/>
      <c r="AO23" s="15">
        <v>21</v>
      </c>
      <c r="AP23" s="27"/>
      <c r="AQ23" s="28"/>
      <c r="AR23" s="27"/>
      <c r="AS23" s="28"/>
      <c r="AT23" s="27"/>
      <c r="AU23" s="28"/>
      <c r="AV23" s="27"/>
      <c r="AW23" s="28"/>
      <c r="AX23" s="25">
        <f t="shared" si="5"/>
        <v>0</v>
      </c>
      <c r="AY23" s="30">
        <f t="shared" si="68"/>
        <v>0</v>
      </c>
      <c r="AZ23" s="20">
        <f t="shared" si="25"/>
        <v>520.48969999999997</v>
      </c>
      <c r="BA23" s="18"/>
      <c r="BB23" s="22">
        <v>21</v>
      </c>
      <c r="BC23" s="29">
        <v>-117</v>
      </c>
      <c r="BD23" s="30">
        <f t="shared" si="124"/>
        <v>-0.84730000000000005</v>
      </c>
      <c r="BE23" s="29" t="s">
        <v>19</v>
      </c>
      <c r="BF23" s="30"/>
      <c r="BG23" s="29">
        <v>354</v>
      </c>
      <c r="BH23" s="30">
        <f>BG23*0.0085-0.06</f>
        <v>2.9490000000000003</v>
      </c>
      <c r="BI23" s="29" t="s">
        <v>18</v>
      </c>
      <c r="BJ23" s="30"/>
      <c r="BK23" s="25">
        <f t="shared" si="103"/>
        <v>237</v>
      </c>
      <c r="BL23" s="26">
        <f t="shared" si="28"/>
        <v>2.1017000000000001</v>
      </c>
      <c r="BM23" s="20">
        <f t="shared" si="29"/>
        <v>520.17350000000033</v>
      </c>
      <c r="BN23" s="18"/>
      <c r="BO23" s="15">
        <v>21</v>
      </c>
      <c r="BP23" s="29" t="s">
        <v>19</v>
      </c>
      <c r="BQ23" s="30"/>
      <c r="BR23" s="29" t="s">
        <v>18</v>
      </c>
      <c r="BS23" s="30"/>
      <c r="BT23" s="29">
        <v>188</v>
      </c>
      <c r="BU23" s="30">
        <f>BT23*0.0085-0.06</f>
        <v>1.538</v>
      </c>
      <c r="BV23" s="29">
        <v>-49</v>
      </c>
      <c r="BW23" s="30">
        <f t="shared" si="113"/>
        <v>-0.45650000000000002</v>
      </c>
      <c r="BX23" s="34">
        <f t="shared" si="6"/>
        <v>139</v>
      </c>
      <c r="BY23" s="35">
        <f t="shared" si="7"/>
        <v>1.0815000000000001</v>
      </c>
      <c r="BZ23" s="20">
        <f t="shared" si="30"/>
        <v>535.67300000000023</v>
      </c>
      <c r="CA23" s="36"/>
      <c r="CB23" s="15">
        <v>21</v>
      </c>
      <c r="CC23" s="27"/>
      <c r="CD23" s="28"/>
      <c r="CE23" s="27"/>
      <c r="CF23" s="28"/>
      <c r="CG23" s="27"/>
      <c r="CH23" s="28"/>
      <c r="CI23" s="27"/>
      <c r="CJ23" s="28"/>
      <c r="CK23" s="34">
        <f t="shared" si="9"/>
        <v>0</v>
      </c>
      <c r="CL23" s="35">
        <f t="shared" si="10"/>
        <v>0</v>
      </c>
      <c r="CM23" s="20">
        <f t="shared" si="32"/>
        <v>536.85130000000015</v>
      </c>
      <c r="CN23" s="18"/>
      <c r="CO23" s="15">
        <v>21</v>
      </c>
      <c r="CP23" s="29" t="s">
        <v>18</v>
      </c>
      <c r="CQ23" s="30"/>
      <c r="CR23" s="29" t="s">
        <v>18</v>
      </c>
      <c r="CS23" s="30"/>
      <c r="CT23" s="29" t="s">
        <v>18</v>
      </c>
      <c r="CU23" s="30"/>
      <c r="CV23" s="29">
        <v>-33</v>
      </c>
      <c r="CW23" s="30">
        <f t="shared" ref="CW23" si="126">CV23*0.0085-0.04</f>
        <v>-0.32050000000000001</v>
      </c>
      <c r="CX23" s="40">
        <f t="shared" si="12"/>
        <v>-33</v>
      </c>
      <c r="CY23" s="35">
        <f t="shared" si="13"/>
        <v>-0.32050000000000001</v>
      </c>
      <c r="CZ23" s="20">
        <f t="shared" si="34"/>
        <v>537.3524000000001</v>
      </c>
      <c r="DA23" s="39"/>
      <c r="DB23" s="15">
        <v>21</v>
      </c>
      <c r="DC23" s="27"/>
      <c r="DD23" s="28"/>
      <c r="DE23" s="27"/>
      <c r="DF23" s="28"/>
      <c r="DG23" s="27"/>
      <c r="DH23" s="28"/>
      <c r="DI23" s="27"/>
      <c r="DJ23" s="28"/>
      <c r="DK23" s="40">
        <f t="shared" si="35"/>
        <v>0</v>
      </c>
      <c r="DL23" s="35">
        <f t="shared" si="36"/>
        <v>0</v>
      </c>
      <c r="DM23" s="20">
        <f t="shared" si="37"/>
        <v>549.26160000000016</v>
      </c>
      <c r="DN23" s="21"/>
      <c r="DO23" s="15">
        <v>21</v>
      </c>
      <c r="DP23" s="29">
        <v>-62</v>
      </c>
      <c r="DQ23" s="30">
        <f>DP23*0.0064-0.04</f>
        <v>-0.43680000000000002</v>
      </c>
      <c r="DR23" s="29">
        <v>39</v>
      </c>
      <c r="DS23" s="30">
        <f t="shared" ref="DS23:DS27" si="127">DR23*0.0088-0.03</f>
        <v>0.31320000000000003</v>
      </c>
      <c r="DT23" s="29" t="s">
        <v>18</v>
      </c>
      <c r="DU23" s="30"/>
      <c r="DV23" s="29">
        <v>-33</v>
      </c>
      <c r="DW23" s="30">
        <f>DV23*0.0085-0.04</f>
        <v>-0.32050000000000001</v>
      </c>
      <c r="DX23" s="40">
        <f t="shared" si="38"/>
        <v>-56</v>
      </c>
      <c r="DY23" s="35">
        <f t="shared" si="39"/>
        <v>-0.44409999999999999</v>
      </c>
      <c r="DZ23" s="20">
        <f t="shared" si="40"/>
        <v>549.73989999999981</v>
      </c>
      <c r="EA23" s="18"/>
      <c r="EB23" s="22">
        <v>21</v>
      </c>
      <c r="EC23" s="29" t="s">
        <v>19</v>
      </c>
      <c r="ED23" s="30"/>
      <c r="EE23" s="29">
        <v>-21</v>
      </c>
      <c r="EF23" s="30">
        <f t="shared" si="120"/>
        <v>-0.21480000000000002</v>
      </c>
      <c r="EG23" s="29">
        <v>-20</v>
      </c>
      <c r="EH23" s="30">
        <f t="shared" ref="EH23" si="128">EG23*0.0085-0.06</f>
        <v>-0.23</v>
      </c>
      <c r="EI23" s="29" t="s">
        <v>18</v>
      </c>
      <c r="EJ23" s="30"/>
      <c r="EK23" s="34">
        <f t="shared" si="41"/>
        <v>-41</v>
      </c>
      <c r="EL23" s="35">
        <f t="shared" si="42"/>
        <v>-0.44480000000000003</v>
      </c>
      <c r="EM23" s="20">
        <f t="shared" si="43"/>
        <v>548.77749999999969</v>
      </c>
      <c r="EN23" s="18"/>
      <c r="EO23" s="15">
        <v>21</v>
      </c>
      <c r="EP23" s="27"/>
      <c r="EQ23" s="28"/>
      <c r="ER23" s="27"/>
      <c r="ES23" s="28"/>
      <c r="ET23" s="27"/>
      <c r="EU23" s="28"/>
      <c r="EV23" s="27"/>
      <c r="EW23" s="28"/>
      <c r="EX23" s="34">
        <f t="shared" si="44"/>
        <v>0</v>
      </c>
      <c r="EY23" s="35">
        <f t="shared" si="45"/>
        <v>0</v>
      </c>
      <c r="EZ23" s="20">
        <f t="shared" si="46"/>
        <v>546.4118999999996</v>
      </c>
    </row>
    <row r="24" spans="1:156" x14ac:dyDescent="0.3">
      <c r="A24" s="114"/>
      <c r="B24" s="15">
        <v>22</v>
      </c>
      <c r="C24" s="29" t="s">
        <v>19</v>
      </c>
      <c r="D24" s="30"/>
      <c r="E24" s="29" t="s">
        <v>19</v>
      </c>
      <c r="F24" s="30"/>
      <c r="G24" s="29">
        <v>170</v>
      </c>
      <c r="H24" s="30">
        <v>1.385</v>
      </c>
      <c r="I24" s="29" t="s">
        <v>19</v>
      </c>
      <c r="J24" s="30"/>
      <c r="K24" s="25">
        <f t="shared" si="0"/>
        <v>170</v>
      </c>
      <c r="L24" s="30">
        <f t="shared" si="1"/>
        <v>1.385</v>
      </c>
      <c r="M24" s="20">
        <f t="shared" si="16"/>
        <v>507.46239999999995</v>
      </c>
      <c r="N24" s="10"/>
      <c r="O24" s="15">
        <v>22</v>
      </c>
      <c r="P24" s="29">
        <v>-100</v>
      </c>
      <c r="Q24" s="30">
        <f t="shared" si="125"/>
        <v>-0.73</v>
      </c>
      <c r="R24" s="29" t="s">
        <v>18</v>
      </c>
      <c r="S24" s="30"/>
      <c r="T24" s="29" t="s">
        <v>18</v>
      </c>
      <c r="U24" s="30"/>
      <c r="V24" s="29" t="s">
        <v>19</v>
      </c>
      <c r="W24" s="30"/>
      <c r="X24" s="25">
        <f t="shared" si="17"/>
        <v>-100</v>
      </c>
      <c r="Y24" s="26">
        <f t="shared" si="65"/>
        <v>-0.73</v>
      </c>
      <c r="Z24" s="20">
        <f t="shared" si="19"/>
        <v>514.85510000000011</v>
      </c>
      <c r="AA24" s="18"/>
      <c r="AB24" s="15">
        <v>22</v>
      </c>
      <c r="AC24" s="29" t="s">
        <v>18</v>
      </c>
      <c r="AD24" s="30"/>
      <c r="AE24" s="29" t="s">
        <v>19</v>
      </c>
      <c r="AF24" s="30"/>
      <c r="AG24" s="29" t="s">
        <v>18</v>
      </c>
      <c r="AH24" s="30"/>
      <c r="AI24" s="29" t="s">
        <v>18</v>
      </c>
      <c r="AJ24" s="30"/>
      <c r="AK24" s="25">
        <f t="shared" si="20"/>
        <v>0</v>
      </c>
      <c r="AL24" s="26">
        <f t="shared" si="67"/>
        <v>0</v>
      </c>
      <c r="AM24" s="20">
        <f t="shared" si="22"/>
        <v>520.9754999999999</v>
      </c>
      <c r="AN24" s="18"/>
      <c r="AO24" s="15">
        <v>22</v>
      </c>
      <c r="AP24" s="29">
        <v>133</v>
      </c>
      <c r="AQ24" s="30">
        <f>AP24*0.0069-0.04</f>
        <v>0.87769999999999992</v>
      </c>
      <c r="AR24" s="29" t="s">
        <v>19</v>
      </c>
      <c r="AS24" s="30"/>
      <c r="AT24" s="29" t="s">
        <v>18</v>
      </c>
      <c r="AU24" s="30"/>
      <c r="AV24" s="29" t="s">
        <v>18</v>
      </c>
      <c r="AW24" s="30"/>
      <c r="AX24" s="25">
        <f t="shared" si="5"/>
        <v>133</v>
      </c>
      <c r="AY24" s="30">
        <f t="shared" si="68"/>
        <v>0.87769999999999992</v>
      </c>
      <c r="AZ24" s="20">
        <f t="shared" si="25"/>
        <v>521.36739999999998</v>
      </c>
      <c r="BA24" s="18"/>
      <c r="BB24" s="22">
        <v>22</v>
      </c>
      <c r="BC24" s="29">
        <v>103</v>
      </c>
      <c r="BD24" s="30">
        <f t="shared" si="124"/>
        <v>0.67069999999999996</v>
      </c>
      <c r="BE24" s="29">
        <v>60</v>
      </c>
      <c r="BF24" s="30">
        <f>BE24*0.0088-0.03</f>
        <v>0.498</v>
      </c>
      <c r="BG24" s="29" t="s">
        <v>18</v>
      </c>
      <c r="BH24" s="30"/>
      <c r="BI24" s="29">
        <v>-5</v>
      </c>
      <c r="BJ24" s="30">
        <f>BI24*0.0085-0.04</f>
        <v>-8.2500000000000004E-2</v>
      </c>
      <c r="BK24" s="25">
        <f t="shared" si="103"/>
        <v>158</v>
      </c>
      <c r="BL24" s="26">
        <f t="shared" si="28"/>
        <v>1.0861999999999998</v>
      </c>
      <c r="BM24" s="20">
        <f t="shared" si="29"/>
        <v>521.25970000000029</v>
      </c>
      <c r="BN24" s="18"/>
      <c r="BO24" s="15">
        <v>22</v>
      </c>
      <c r="BP24" s="27"/>
      <c r="BQ24" s="28"/>
      <c r="BR24" s="27"/>
      <c r="BS24" s="28"/>
      <c r="BT24" s="27"/>
      <c r="BU24" s="28"/>
      <c r="BV24" s="27"/>
      <c r="BW24" s="28"/>
      <c r="BX24" s="34">
        <f t="shared" si="6"/>
        <v>0</v>
      </c>
      <c r="BY24" s="35">
        <f t="shared" si="7"/>
        <v>0</v>
      </c>
      <c r="BZ24" s="20">
        <f t="shared" si="30"/>
        <v>535.67300000000023</v>
      </c>
      <c r="CA24" s="36"/>
      <c r="CB24" s="15">
        <v>22</v>
      </c>
      <c r="CC24" s="29" t="s">
        <v>18</v>
      </c>
      <c r="CD24" s="30"/>
      <c r="CE24" s="29" t="s">
        <v>18</v>
      </c>
      <c r="CF24" s="30"/>
      <c r="CG24" s="29" t="s">
        <v>18</v>
      </c>
      <c r="CH24" s="30"/>
      <c r="CI24" s="29">
        <v>-63</v>
      </c>
      <c r="CJ24" s="30">
        <f t="shared" ref="CJ24:CJ27" si="129">CI24*0.0085-0.04</f>
        <v>-0.57550000000000012</v>
      </c>
      <c r="CK24" s="34">
        <f t="shared" si="9"/>
        <v>-63</v>
      </c>
      <c r="CL24" s="35">
        <f t="shared" si="10"/>
        <v>-0.57550000000000012</v>
      </c>
      <c r="CM24" s="20">
        <f t="shared" si="32"/>
        <v>536.27580000000012</v>
      </c>
      <c r="CN24" s="18"/>
      <c r="CO24" s="15">
        <v>22</v>
      </c>
      <c r="CP24" s="29">
        <v>170</v>
      </c>
      <c r="CQ24" s="30">
        <f t="shared" ref="CQ24:CQ25" si="130">CP24*0.0069-0.04</f>
        <v>1.133</v>
      </c>
      <c r="CR24" s="29" t="s">
        <v>18</v>
      </c>
      <c r="CS24" s="30"/>
      <c r="CT24" s="29" t="s">
        <v>18</v>
      </c>
      <c r="CU24" s="30"/>
      <c r="CV24" s="29" t="s">
        <v>18</v>
      </c>
      <c r="CW24" s="30"/>
      <c r="CX24" s="37">
        <f t="shared" si="12"/>
        <v>170</v>
      </c>
      <c r="CY24" s="38">
        <f t="shared" si="13"/>
        <v>1.133</v>
      </c>
      <c r="CZ24" s="20">
        <f t="shared" si="34"/>
        <v>538.48540000000014</v>
      </c>
      <c r="DA24" s="39"/>
      <c r="DB24" s="15">
        <v>22</v>
      </c>
      <c r="DC24" s="27"/>
      <c r="DD24" s="28"/>
      <c r="DE24" s="27"/>
      <c r="DF24" s="28"/>
      <c r="DG24" s="27"/>
      <c r="DH24" s="28"/>
      <c r="DI24" s="27"/>
      <c r="DJ24" s="28"/>
      <c r="DK24" s="40">
        <f t="shared" si="35"/>
        <v>0</v>
      </c>
      <c r="DL24" s="35">
        <f t="shared" si="36"/>
        <v>0</v>
      </c>
      <c r="DM24" s="20">
        <f t="shared" si="37"/>
        <v>549.26160000000016</v>
      </c>
      <c r="DN24" s="21"/>
      <c r="DO24" s="15">
        <v>22</v>
      </c>
      <c r="DP24" s="29" t="s">
        <v>18</v>
      </c>
      <c r="DQ24" s="30"/>
      <c r="DR24" s="29">
        <v>-14</v>
      </c>
      <c r="DS24" s="30">
        <f t="shared" si="127"/>
        <v>-0.1532</v>
      </c>
      <c r="DT24" s="29" t="s">
        <v>18</v>
      </c>
      <c r="DU24" s="30"/>
      <c r="DV24" s="29" t="s">
        <v>18</v>
      </c>
      <c r="DW24" s="30"/>
      <c r="DX24" s="40">
        <f t="shared" si="38"/>
        <v>-14</v>
      </c>
      <c r="DY24" s="35">
        <f t="shared" si="39"/>
        <v>-0.1532</v>
      </c>
      <c r="DZ24" s="20">
        <f t="shared" si="40"/>
        <v>549.58669999999984</v>
      </c>
      <c r="EA24" s="18"/>
      <c r="EB24" s="22">
        <v>22</v>
      </c>
      <c r="EC24" s="29">
        <v>133</v>
      </c>
      <c r="ED24" s="30">
        <f t="shared" ref="ED24" si="131">EC24*0.0064-0.04</f>
        <v>0.81120000000000003</v>
      </c>
      <c r="EE24" s="29" t="s">
        <v>18</v>
      </c>
      <c r="EF24" s="30"/>
      <c r="EG24" s="29" t="s">
        <v>18</v>
      </c>
      <c r="EH24" s="30"/>
      <c r="EI24" s="29" t="s">
        <v>18</v>
      </c>
      <c r="EJ24" s="30"/>
      <c r="EK24" s="34">
        <f t="shared" si="41"/>
        <v>133</v>
      </c>
      <c r="EL24" s="35">
        <f t="shared" si="42"/>
        <v>0.81120000000000003</v>
      </c>
      <c r="EM24" s="20">
        <f t="shared" si="43"/>
        <v>549.58869999999968</v>
      </c>
      <c r="EN24" s="18"/>
      <c r="EO24" s="15">
        <v>22</v>
      </c>
      <c r="EP24" s="27"/>
      <c r="EQ24" s="28"/>
      <c r="ER24" s="27"/>
      <c r="ES24" s="28"/>
      <c r="ET24" s="27"/>
      <c r="EU24" s="28"/>
      <c r="EV24" s="27"/>
      <c r="EW24" s="28"/>
      <c r="EX24" s="34">
        <f t="shared" si="44"/>
        <v>0</v>
      </c>
      <c r="EY24" s="35">
        <f t="shared" si="45"/>
        <v>0</v>
      </c>
      <c r="EZ24" s="20">
        <f t="shared" si="46"/>
        <v>546.4118999999996</v>
      </c>
    </row>
    <row r="25" spans="1:156" x14ac:dyDescent="0.3">
      <c r="A25" s="114"/>
      <c r="B25" s="15">
        <v>23</v>
      </c>
      <c r="C25" s="29">
        <v>-65</v>
      </c>
      <c r="D25" s="30">
        <v>-0.48849999999999999</v>
      </c>
      <c r="E25" s="29" t="s">
        <v>19</v>
      </c>
      <c r="F25" s="30"/>
      <c r="G25" s="29" t="s">
        <v>19</v>
      </c>
      <c r="H25" s="30"/>
      <c r="I25" s="29" t="s">
        <v>19</v>
      </c>
      <c r="J25" s="30"/>
      <c r="K25" s="25">
        <f t="shared" si="0"/>
        <v>-65</v>
      </c>
      <c r="L25" s="30">
        <f t="shared" si="1"/>
        <v>-0.48849999999999999</v>
      </c>
      <c r="M25" s="20">
        <f t="shared" si="16"/>
        <v>506.97389999999996</v>
      </c>
      <c r="N25" s="10"/>
      <c r="O25" s="15">
        <v>23</v>
      </c>
      <c r="P25" s="27"/>
      <c r="Q25" s="28"/>
      <c r="R25" s="27"/>
      <c r="S25" s="28"/>
      <c r="T25" s="27"/>
      <c r="U25" s="28"/>
      <c r="V25" s="27"/>
      <c r="W25" s="28"/>
      <c r="X25" s="25">
        <f t="shared" si="17"/>
        <v>0</v>
      </c>
      <c r="Y25" s="26">
        <f t="shared" si="65"/>
        <v>0</v>
      </c>
      <c r="Z25" s="20">
        <f t="shared" si="19"/>
        <v>514.85510000000011</v>
      </c>
      <c r="AA25" s="18"/>
      <c r="AB25" s="15">
        <v>23</v>
      </c>
      <c r="AC25" s="27"/>
      <c r="AD25" s="28"/>
      <c r="AE25" s="27"/>
      <c r="AF25" s="28"/>
      <c r="AG25" s="27"/>
      <c r="AH25" s="28"/>
      <c r="AI25" s="27"/>
      <c r="AJ25" s="28"/>
      <c r="AK25" s="25">
        <f t="shared" si="20"/>
        <v>0</v>
      </c>
      <c r="AL25" s="26">
        <f t="shared" si="67"/>
        <v>0</v>
      </c>
      <c r="AM25" s="20">
        <f t="shared" si="22"/>
        <v>520.9754999999999</v>
      </c>
      <c r="AN25" s="18"/>
      <c r="AO25" s="15">
        <v>23</v>
      </c>
      <c r="AP25" s="29" t="s">
        <v>18</v>
      </c>
      <c r="AQ25" s="30"/>
      <c r="AR25" s="29" t="s">
        <v>19</v>
      </c>
      <c r="AS25" s="30"/>
      <c r="AT25" s="29">
        <v>43</v>
      </c>
      <c r="AU25" s="30">
        <f t="shared" ref="AU25" si="132">AT25*0.0085-0.06</f>
        <v>0.30550000000000005</v>
      </c>
      <c r="AV25" s="29" t="s">
        <v>18</v>
      </c>
      <c r="AW25" s="30"/>
      <c r="AX25" s="25">
        <f t="shared" si="5"/>
        <v>43</v>
      </c>
      <c r="AY25" s="30">
        <f t="shared" si="68"/>
        <v>0.30550000000000005</v>
      </c>
      <c r="AZ25" s="20">
        <f t="shared" si="25"/>
        <v>521.67290000000003</v>
      </c>
      <c r="BA25" s="18"/>
      <c r="BB25" s="22">
        <v>23</v>
      </c>
      <c r="BC25" s="29" t="s">
        <v>18</v>
      </c>
      <c r="BD25" s="30"/>
      <c r="BE25" s="29" t="s">
        <v>19</v>
      </c>
      <c r="BF25" s="30"/>
      <c r="BG25" s="29">
        <v>216</v>
      </c>
      <c r="BH25" s="30">
        <f>BG25*0.0085-0.06</f>
        <v>1.776</v>
      </c>
      <c r="BI25" s="29" t="s">
        <v>18</v>
      </c>
      <c r="BJ25" s="30"/>
      <c r="BK25" s="25">
        <f t="shared" si="103"/>
        <v>216</v>
      </c>
      <c r="BL25" s="26">
        <f t="shared" si="28"/>
        <v>1.776</v>
      </c>
      <c r="BM25" s="20">
        <f t="shared" si="29"/>
        <v>523.03570000000025</v>
      </c>
      <c r="BN25" s="18"/>
      <c r="BO25" s="15">
        <v>23</v>
      </c>
      <c r="BP25" s="27"/>
      <c r="BQ25" s="28"/>
      <c r="BR25" s="27"/>
      <c r="BS25" s="28"/>
      <c r="BT25" s="27"/>
      <c r="BU25" s="28"/>
      <c r="BV25" s="27"/>
      <c r="BW25" s="28"/>
      <c r="BX25" s="34">
        <f t="shared" si="6"/>
        <v>0</v>
      </c>
      <c r="BY25" s="35">
        <f t="shared" si="7"/>
        <v>0</v>
      </c>
      <c r="BZ25" s="20">
        <f t="shared" si="30"/>
        <v>535.67300000000023</v>
      </c>
      <c r="CA25" s="36"/>
      <c r="CB25" s="15">
        <v>23</v>
      </c>
      <c r="CC25" s="29" t="s">
        <v>18</v>
      </c>
      <c r="CD25" s="30"/>
      <c r="CE25" s="29">
        <v>14</v>
      </c>
      <c r="CF25" s="30">
        <f t="shared" ref="CF25" si="133">CE25*0.0088-0.03</f>
        <v>9.3200000000000005E-2</v>
      </c>
      <c r="CG25" s="29">
        <v>-78</v>
      </c>
      <c r="CH25" s="30">
        <f t="shared" ref="CH25" si="134">CG25*0.0085-0.06</f>
        <v>-0.72300000000000009</v>
      </c>
      <c r="CI25" s="29">
        <v>-37</v>
      </c>
      <c r="CJ25" s="30">
        <f t="shared" si="129"/>
        <v>-0.35449999999999998</v>
      </c>
      <c r="CK25" s="34">
        <f t="shared" si="9"/>
        <v>-101</v>
      </c>
      <c r="CL25" s="35">
        <f t="shared" si="10"/>
        <v>-0.98430000000000017</v>
      </c>
      <c r="CM25" s="20">
        <f t="shared" si="32"/>
        <v>535.29150000000016</v>
      </c>
      <c r="CN25" s="18"/>
      <c r="CO25" s="15">
        <v>23</v>
      </c>
      <c r="CP25" s="29">
        <v>140</v>
      </c>
      <c r="CQ25" s="30">
        <f t="shared" si="130"/>
        <v>0.92599999999999993</v>
      </c>
      <c r="CR25" s="29" t="s">
        <v>18</v>
      </c>
      <c r="CS25" s="30"/>
      <c r="CT25" s="29" t="s">
        <v>18</v>
      </c>
      <c r="CU25" s="30"/>
      <c r="CV25" s="29">
        <v>177</v>
      </c>
      <c r="CW25" s="30">
        <f t="shared" ref="CW25" si="135">CV25*0.0085-0.04</f>
        <v>1.4645000000000001</v>
      </c>
      <c r="CX25" s="37">
        <f t="shared" si="12"/>
        <v>317</v>
      </c>
      <c r="CY25" s="38">
        <f t="shared" si="13"/>
        <v>2.3905000000000003</v>
      </c>
      <c r="CZ25" s="20">
        <f t="shared" si="34"/>
        <v>540.87590000000012</v>
      </c>
      <c r="DA25" s="39"/>
      <c r="DB25" s="15">
        <v>23</v>
      </c>
      <c r="DC25" s="29" t="s">
        <v>18</v>
      </c>
      <c r="DD25" s="30"/>
      <c r="DE25" s="29" t="s">
        <v>19</v>
      </c>
      <c r="DF25" s="30"/>
      <c r="DG25" s="29">
        <v>-102</v>
      </c>
      <c r="DH25" s="30">
        <f>DG25*0.0083-0.05</f>
        <v>-0.89660000000000006</v>
      </c>
      <c r="DI25" s="29" t="s">
        <v>18</v>
      </c>
      <c r="DJ25" s="30"/>
      <c r="DK25" s="40">
        <f t="shared" si="35"/>
        <v>-102</v>
      </c>
      <c r="DL25" s="35">
        <f t="shared" si="36"/>
        <v>-0.89660000000000006</v>
      </c>
      <c r="DM25" s="20">
        <f t="shared" si="37"/>
        <v>548.36500000000012</v>
      </c>
      <c r="DN25" s="21"/>
      <c r="DO25" s="15">
        <v>23</v>
      </c>
      <c r="DP25" s="29">
        <v>-52</v>
      </c>
      <c r="DQ25" s="30">
        <f t="shared" ref="DQ25:DQ26" si="136">DP25*0.0064-0.04</f>
        <v>-0.37280000000000002</v>
      </c>
      <c r="DR25" s="29">
        <v>-31</v>
      </c>
      <c r="DS25" s="30">
        <f t="shared" si="127"/>
        <v>-0.30280000000000007</v>
      </c>
      <c r="DT25" s="29" t="s">
        <v>18</v>
      </c>
      <c r="DU25" s="30"/>
      <c r="DV25" s="29" t="s">
        <v>18</v>
      </c>
      <c r="DW25" s="30"/>
      <c r="DX25" s="40">
        <f t="shared" si="38"/>
        <v>-83</v>
      </c>
      <c r="DY25" s="35">
        <f t="shared" si="39"/>
        <v>-0.67560000000000009</v>
      </c>
      <c r="DZ25" s="20">
        <f t="shared" si="40"/>
        <v>548.91109999999981</v>
      </c>
      <c r="EA25" s="18"/>
      <c r="EB25" s="22">
        <v>23</v>
      </c>
      <c r="EC25" s="27"/>
      <c r="ED25" s="28"/>
      <c r="EE25" s="27"/>
      <c r="EF25" s="28"/>
      <c r="EG25" s="27"/>
      <c r="EH25" s="28"/>
      <c r="EI25" s="27"/>
      <c r="EJ25" s="28"/>
      <c r="EK25" s="34">
        <f t="shared" si="41"/>
        <v>0</v>
      </c>
      <c r="EL25" s="35">
        <f t="shared" si="42"/>
        <v>0</v>
      </c>
      <c r="EM25" s="20">
        <f t="shared" si="43"/>
        <v>549.58869999999968</v>
      </c>
      <c r="EN25" s="18"/>
      <c r="EO25" s="15">
        <v>23</v>
      </c>
      <c r="EP25" s="29" t="s">
        <v>19</v>
      </c>
      <c r="EQ25" s="30"/>
      <c r="ER25" s="29" t="s">
        <v>18</v>
      </c>
      <c r="ES25" s="30"/>
      <c r="ET25" s="29" t="s">
        <v>18</v>
      </c>
      <c r="EU25" s="30"/>
      <c r="EV25" s="29">
        <v>-18</v>
      </c>
      <c r="EW25" s="30">
        <f>EV25*0.0085-0.04</f>
        <v>-0.19300000000000003</v>
      </c>
      <c r="EX25" s="34">
        <f t="shared" si="44"/>
        <v>-18</v>
      </c>
      <c r="EY25" s="35">
        <f t="shared" si="45"/>
        <v>-0.19300000000000003</v>
      </c>
      <c r="EZ25" s="20">
        <f t="shared" si="46"/>
        <v>546.21889999999962</v>
      </c>
    </row>
    <row r="26" spans="1:156" x14ac:dyDescent="0.3">
      <c r="A26" s="114"/>
      <c r="B26" s="15">
        <v>24</v>
      </c>
      <c r="C26" s="29">
        <v>-21</v>
      </c>
      <c r="D26" s="30">
        <v>-0.18490000000000001</v>
      </c>
      <c r="E26" s="29" t="s">
        <v>19</v>
      </c>
      <c r="F26" s="30"/>
      <c r="G26" s="29">
        <v>-105</v>
      </c>
      <c r="H26" s="30">
        <v>-0.95250000000000012</v>
      </c>
      <c r="I26" s="29">
        <v>-127</v>
      </c>
      <c r="J26" s="30">
        <v>-1.1195000000000002</v>
      </c>
      <c r="K26" s="25">
        <f t="shared" si="0"/>
        <v>-253</v>
      </c>
      <c r="L26" s="30">
        <f t="shared" si="1"/>
        <v>-2.2569000000000004</v>
      </c>
      <c r="M26" s="20">
        <f t="shared" si="16"/>
        <v>504.71699999999998</v>
      </c>
      <c r="N26" s="10"/>
      <c r="O26" s="15">
        <v>24</v>
      </c>
      <c r="P26" s="27"/>
      <c r="Q26" s="28"/>
      <c r="R26" s="27"/>
      <c r="S26" s="28"/>
      <c r="T26" s="27"/>
      <c r="U26" s="28"/>
      <c r="V26" s="27"/>
      <c r="W26" s="28"/>
      <c r="X26" s="25">
        <f t="shared" si="17"/>
        <v>0</v>
      </c>
      <c r="Y26" s="26">
        <f t="shared" si="65"/>
        <v>0</v>
      </c>
      <c r="Z26" s="20">
        <f t="shared" si="19"/>
        <v>514.85510000000011</v>
      </c>
      <c r="AA26" s="18"/>
      <c r="AB26" s="15">
        <v>24</v>
      </c>
      <c r="AC26" s="27"/>
      <c r="AD26" s="28"/>
      <c r="AE26" s="27"/>
      <c r="AF26" s="28"/>
      <c r="AG26" s="27"/>
      <c r="AH26" s="28"/>
      <c r="AI26" s="27"/>
      <c r="AJ26" s="28"/>
      <c r="AK26" s="25">
        <f t="shared" si="20"/>
        <v>0</v>
      </c>
      <c r="AL26" s="26">
        <f t="shared" si="67"/>
        <v>0</v>
      </c>
      <c r="AM26" s="20">
        <f t="shared" si="22"/>
        <v>520.9754999999999</v>
      </c>
      <c r="AN26" s="18"/>
      <c r="AO26" s="15">
        <v>24</v>
      </c>
      <c r="AP26" s="29" t="s">
        <v>18</v>
      </c>
      <c r="AQ26" s="30"/>
      <c r="AR26" s="29">
        <v>-98</v>
      </c>
      <c r="AS26" s="30">
        <f>AR26*0.0088-0.03</f>
        <v>-0.89240000000000008</v>
      </c>
      <c r="AT26" s="29" t="s">
        <v>18</v>
      </c>
      <c r="AU26" s="30"/>
      <c r="AV26" s="29" t="s">
        <v>18</v>
      </c>
      <c r="AW26" s="30"/>
      <c r="AX26" s="25">
        <f t="shared" si="5"/>
        <v>-98</v>
      </c>
      <c r="AY26" s="30">
        <f t="shared" si="68"/>
        <v>-0.89240000000000008</v>
      </c>
      <c r="AZ26" s="20">
        <f t="shared" si="25"/>
        <v>520.78050000000007</v>
      </c>
      <c r="BA26" s="18"/>
      <c r="BB26" s="22">
        <v>24</v>
      </c>
      <c r="BC26" s="29" t="s">
        <v>18</v>
      </c>
      <c r="BD26" s="30"/>
      <c r="BE26" s="29">
        <v>33</v>
      </c>
      <c r="BF26" s="30">
        <f>BE26*0.0088-0.03</f>
        <v>0.26039999999999996</v>
      </c>
      <c r="BG26" s="29" t="s">
        <v>18</v>
      </c>
      <c r="BH26" s="30"/>
      <c r="BI26" s="29">
        <v>131</v>
      </c>
      <c r="BJ26" s="30">
        <f>BI26*0.0085-0.04</f>
        <v>1.0735000000000001</v>
      </c>
      <c r="BK26" s="25">
        <f t="shared" si="103"/>
        <v>164</v>
      </c>
      <c r="BL26" s="26">
        <f t="shared" si="28"/>
        <v>1.3339000000000001</v>
      </c>
      <c r="BM26" s="20">
        <f t="shared" si="29"/>
        <v>524.36960000000022</v>
      </c>
      <c r="BN26" s="18"/>
      <c r="BO26" s="15">
        <v>24</v>
      </c>
      <c r="BP26" s="29">
        <v>11</v>
      </c>
      <c r="BQ26" s="30">
        <f>BP26*0.0069-0.04</f>
        <v>3.5899999999999994E-2</v>
      </c>
      <c r="BR26" s="29">
        <v>-41</v>
      </c>
      <c r="BS26" s="30">
        <f>BR26*0.0088-0.03</f>
        <v>-0.39080000000000004</v>
      </c>
      <c r="BT26" s="29" t="s">
        <v>18</v>
      </c>
      <c r="BU26" s="30"/>
      <c r="BV26" s="29">
        <v>-28</v>
      </c>
      <c r="BW26" s="30">
        <f>BV26*0.0085-0.04</f>
        <v>-0.27800000000000002</v>
      </c>
      <c r="BX26" s="34">
        <f t="shared" si="6"/>
        <v>-58</v>
      </c>
      <c r="BY26" s="35">
        <f t="shared" si="7"/>
        <v>-0.63290000000000002</v>
      </c>
      <c r="BZ26" s="20">
        <f t="shared" si="30"/>
        <v>535.04010000000028</v>
      </c>
      <c r="CA26" s="36"/>
      <c r="CB26" s="15">
        <v>24</v>
      </c>
      <c r="CC26" s="29" t="s">
        <v>18</v>
      </c>
      <c r="CD26" s="30"/>
      <c r="CE26" s="29" t="s">
        <v>18</v>
      </c>
      <c r="CF26" s="30"/>
      <c r="CG26" s="29" t="s">
        <v>18</v>
      </c>
      <c r="CH26" s="30"/>
      <c r="CI26" s="29">
        <v>-63</v>
      </c>
      <c r="CJ26" s="30">
        <f t="shared" si="129"/>
        <v>-0.57550000000000012</v>
      </c>
      <c r="CK26" s="34">
        <f t="shared" si="9"/>
        <v>-63</v>
      </c>
      <c r="CL26" s="35">
        <f t="shared" si="10"/>
        <v>-0.57550000000000012</v>
      </c>
      <c r="CM26" s="20">
        <f t="shared" si="32"/>
        <v>534.71600000000012</v>
      </c>
      <c r="CN26" s="18"/>
      <c r="CO26" s="15">
        <v>24</v>
      </c>
      <c r="CP26" s="27"/>
      <c r="CQ26" s="28"/>
      <c r="CR26" s="27"/>
      <c r="CS26" s="28"/>
      <c r="CT26" s="27"/>
      <c r="CU26" s="28"/>
      <c r="CV26" s="27"/>
      <c r="CW26" s="28"/>
      <c r="CX26" s="40">
        <f t="shared" si="12"/>
        <v>0</v>
      </c>
      <c r="CY26" s="35">
        <f t="shared" si="13"/>
        <v>0</v>
      </c>
      <c r="CZ26" s="20">
        <f t="shared" si="34"/>
        <v>540.87590000000012</v>
      </c>
      <c r="DA26" s="39"/>
      <c r="DB26" s="15">
        <v>24</v>
      </c>
      <c r="DC26" s="29">
        <v>-43</v>
      </c>
      <c r="DD26" s="30">
        <f>DC26*0.0064-0.04</f>
        <v>-0.31519999999999998</v>
      </c>
      <c r="DE26" s="29" t="s">
        <v>19</v>
      </c>
      <c r="DF26" s="30"/>
      <c r="DG26" s="29" t="s">
        <v>18</v>
      </c>
      <c r="DH26" s="30"/>
      <c r="DI26" s="29">
        <v>34</v>
      </c>
      <c r="DJ26" s="30">
        <f t="shared" ref="DJ26:DJ28" si="137">DI26*0.0085-0.04</f>
        <v>0.24900000000000003</v>
      </c>
      <c r="DK26" s="40">
        <f t="shared" si="35"/>
        <v>-9</v>
      </c>
      <c r="DL26" s="35">
        <f t="shared" si="36"/>
        <v>-6.6199999999999953E-2</v>
      </c>
      <c r="DM26" s="20">
        <f t="shared" si="37"/>
        <v>548.29880000000014</v>
      </c>
      <c r="DN26" s="21"/>
      <c r="DO26" s="15">
        <v>24</v>
      </c>
      <c r="DP26" s="29">
        <v>-92</v>
      </c>
      <c r="DQ26" s="30">
        <f t="shared" si="136"/>
        <v>-0.62880000000000003</v>
      </c>
      <c r="DR26" s="29">
        <v>21</v>
      </c>
      <c r="DS26" s="30">
        <f t="shared" si="127"/>
        <v>0.15480000000000002</v>
      </c>
      <c r="DT26" s="29" t="s">
        <v>18</v>
      </c>
      <c r="DU26" s="30"/>
      <c r="DV26" s="29" t="s">
        <v>18</v>
      </c>
      <c r="DW26" s="30"/>
      <c r="DX26" s="37"/>
      <c r="DY26" s="38"/>
      <c r="DZ26" s="20">
        <f t="shared" si="40"/>
        <v>548.91109999999981</v>
      </c>
      <c r="EA26" s="18"/>
      <c r="EB26" s="22">
        <v>24</v>
      </c>
      <c r="EC26" s="27"/>
      <c r="ED26" s="28"/>
      <c r="EE26" s="27"/>
      <c r="EF26" s="28"/>
      <c r="EG26" s="27"/>
      <c r="EH26" s="28"/>
      <c r="EI26" s="27"/>
      <c r="EJ26" s="28"/>
      <c r="EK26" s="34">
        <f t="shared" si="41"/>
        <v>0</v>
      </c>
      <c r="EL26" s="35">
        <f t="shared" si="42"/>
        <v>0</v>
      </c>
      <c r="EM26" s="20">
        <f t="shared" si="43"/>
        <v>549.58869999999968</v>
      </c>
      <c r="EN26" s="18"/>
      <c r="EO26" s="15">
        <v>24</v>
      </c>
      <c r="EP26" s="29">
        <v>-43</v>
      </c>
      <c r="EQ26" s="30">
        <f t="shared" ref="EQ26" si="138">EP26*0.0064-0.04</f>
        <v>-0.31519999999999998</v>
      </c>
      <c r="ER26" s="29" t="s">
        <v>18</v>
      </c>
      <c r="ES26" s="30"/>
      <c r="ET26" s="29" t="s">
        <v>18</v>
      </c>
      <c r="EU26" s="30"/>
      <c r="EV26" s="29" t="s">
        <v>18</v>
      </c>
      <c r="EW26" s="30"/>
      <c r="EX26" s="34">
        <f t="shared" si="44"/>
        <v>-43</v>
      </c>
      <c r="EY26" s="35">
        <f t="shared" si="45"/>
        <v>-0.31519999999999998</v>
      </c>
      <c r="EZ26" s="20">
        <f t="shared" si="46"/>
        <v>545.90369999999962</v>
      </c>
    </row>
    <row r="27" spans="1:156" x14ac:dyDescent="0.3">
      <c r="A27" s="114"/>
      <c r="B27" s="15">
        <v>25</v>
      </c>
      <c r="C27" s="29" t="s">
        <v>19</v>
      </c>
      <c r="D27" s="30"/>
      <c r="E27" s="29" t="s">
        <v>19</v>
      </c>
      <c r="F27" s="30"/>
      <c r="G27" s="29">
        <v>138</v>
      </c>
      <c r="H27" s="30">
        <v>1.113</v>
      </c>
      <c r="I27" s="29" t="s">
        <v>19</v>
      </c>
      <c r="J27" s="30"/>
      <c r="K27" s="25">
        <f t="shared" si="0"/>
        <v>138</v>
      </c>
      <c r="L27" s="26">
        <f t="shared" si="1"/>
        <v>1.113</v>
      </c>
      <c r="M27" s="20">
        <f t="shared" si="16"/>
        <v>505.83</v>
      </c>
      <c r="N27" s="10"/>
      <c r="O27" s="15">
        <v>25</v>
      </c>
      <c r="P27" s="29">
        <v>245</v>
      </c>
      <c r="Q27" s="30">
        <f t="shared" ref="Q27:Q28" si="139">P27*0.0069-0.04</f>
        <v>1.6504999999999999</v>
      </c>
      <c r="R27" s="29">
        <v>-33</v>
      </c>
      <c r="S27" s="30">
        <f>R27*0.0088-0.03</f>
        <v>-0.32040000000000002</v>
      </c>
      <c r="T27" s="29">
        <v>-115</v>
      </c>
      <c r="U27" s="30">
        <f>T27*0.0085-0.06</f>
        <v>-1.0375000000000001</v>
      </c>
      <c r="V27" s="29" t="s">
        <v>19</v>
      </c>
      <c r="W27" s="30"/>
      <c r="X27" s="25">
        <f t="shared" si="17"/>
        <v>97</v>
      </c>
      <c r="Y27" s="26">
        <f t="shared" si="65"/>
        <v>0.29259999999999975</v>
      </c>
      <c r="Z27" s="20">
        <f t="shared" si="19"/>
        <v>515.1477000000001</v>
      </c>
      <c r="AA27" s="18"/>
      <c r="AB27" s="15">
        <v>25</v>
      </c>
      <c r="AC27" s="29">
        <v>-85</v>
      </c>
      <c r="AD27" s="30">
        <f>AC27*0.0069-0.04</f>
        <v>-0.62650000000000006</v>
      </c>
      <c r="AE27" s="29" t="s">
        <v>19</v>
      </c>
      <c r="AF27" s="30"/>
      <c r="AG27" s="29" t="s">
        <v>18</v>
      </c>
      <c r="AH27" s="30"/>
      <c r="AI27" s="29">
        <v>-62</v>
      </c>
      <c r="AJ27" s="30">
        <f t="shared" ref="AJ27" si="140">AI27*0.0085-0.04</f>
        <v>-0.56700000000000006</v>
      </c>
      <c r="AK27" s="25">
        <f t="shared" si="20"/>
        <v>-147</v>
      </c>
      <c r="AL27" s="26">
        <f t="shared" si="67"/>
        <v>-1.1935000000000002</v>
      </c>
      <c r="AM27" s="20">
        <f t="shared" si="22"/>
        <v>519.78199999999993</v>
      </c>
      <c r="AN27" s="18"/>
      <c r="AO27" s="15">
        <v>25</v>
      </c>
      <c r="AP27" s="29" t="s">
        <v>18</v>
      </c>
      <c r="AQ27" s="30"/>
      <c r="AR27" s="29">
        <v>7</v>
      </c>
      <c r="AS27" s="30"/>
      <c r="AT27" s="29">
        <v>38</v>
      </c>
      <c r="AU27" s="30">
        <f t="shared" ref="AU27:AU28" si="141">AT27*0.0085-0.06</f>
        <v>0.26300000000000001</v>
      </c>
      <c r="AV27" s="29" t="s">
        <v>18</v>
      </c>
      <c r="AW27" s="30"/>
      <c r="AX27" s="25">
        <f t="shared" si="5"/>
        <v>45</v>
      </c>
      <c r="AY27" s="30">
        <f t="shared" si="68"/>
        <v>0.26300000000000001</v>
      </c>
      <c r="AZ27" s="20">
        <f t="shared" si="25"/>
        <v>521.04350000000011</v>
      </c>
      <c r="BA27" s="18"/>
      <c r="BB27" s="22">
        <v>25</v>
      </c>
      <c r="BC27" s="27"/>
      <c r="BD27" s="28"/>
      <c r="BE27" s="27"/>
      <c r="BF27" s="28"/>
      <c r="BG27" s="27"/>
      <c r="BH27" s="28"/>
      <c r="BI27" s="27"/>
      <c r="BJ27" s="28"/>
      <c r="BK27" s="25">
        <f t="shared" si="103"/>
        <v>0</v>
      </c>
      <c r="BL27" s="26">
        <f t="shared" si="28"/>
        <v>0</v>
      </c>
      <c r="BM27" s="20">
        <f t="shared" si="29"/>
        <v>524.36960000000022</v>
      </c>
      <c r="BN27" s="18"/>
      <c r="BO27" s="15">
        <v>25</v>
      </c>
      <c r="BP27" s="29" t="s">
        <v>19</v>
      </c>
      <c r="BQ27" s="30"/>
      <c r="BR27" s="29" t="s">
        <v>18</v>
      </c>
      <c r="BS27" s="30"/>
      <c r="BT27" s="29" t="s">
        <v>18</v>
      </c>
      <c r="BU27" s="30"/>
      <c r="BV27" s="29" t="s">
        <v>18</v>
      </c>
      <c r="BW27" s="30"/>
      <c r="BX27" s="34">
        <f t="shared" si="6"/>
        <v>0</v>
      </c>
      <c r="BY27" s="35">
        <f t="shared" si="7"/>
        <v>0</v>
      </c>
      <c r="BZ27" s="20">
        <f t="shared" si="30"/>
        <v>535.04010000000028</v>
      </c>
      <c r="CA27" s="36"/>
      <c r="CB27" s="15">
        <v>25</v>
      </c>
      <c r="CC27" s="29" t="s">
        <v>18</v>
      </c>
      <c r="CD27" s="30"/>
      <c r="CE27" s="29" t="s">
        <v>18</v>
      </c>
      <c r="CF27" s="30"/>
      <c r="CG27" s="29" t="s">
        <v>18</v>
      </c>
      <c r="CH27" s="30"/>
      <c r="CI27" s="29">
        <v>149</v>
      </c>
      <c r="CJ27" s="30">
        <f t="shared" si="129"/>
        <v>1.2265000000000001</v>
      </c>
      <c r="CK27" s="34">
        <f t="shared" si="9"/>
        <v>149</v>
      </c>
      <c r="CL27" s="35">
        <f t="shared" si="10"/>
        <v>1.2265000000000001</v>
      </c>
      <c r="CM27" s="20">
        <f t="shared" si="32"/>
        <v>535.94250000000011</v>
      </c>
      <c r="CN27" s="18"/>
      <c r="CO27" s="15">
        <v>25</v>
      </c>
      <c r="CP27" s="27"/>
      <c r="CQ27" s="28"/>
      <c r="CR27" s="27"/>
      <c r="CS27" s="28"/>
      <c r="CT27" s="27"/>
      <c r="CU27" s="28"/>
      <c r="CV27" s="27"/>
      <c r="CW27" s="28"/>
      <c r="CX27" s="40">
        <f t="shared" si="12"/>
        <v>0</v>
      </c>
      <c r="CY27" s="35">
        <f t="shared" si="13"/>
        <v>0</v>
      </c>
      <c r="CZ27" s="20">
        <f t="shared" si="34"/>
        <v>540.87590000000012</v>
      </c>
      <c r="DA27" s="39"/>
      <c r="DB27" s="15">
        <v>25</v>
      </c>
      <c r="DC27" s="29" t="s">
        <v>18</v>
      </c>
      <c r="DD27" s="30"/>
      <c r="DE27" s="29" t="s">
        <v>19</v>
      </c>
      <c r="DF27" s="30"/>
      <c r="DG27" s="29" t="s">
        <v>18</v>
      </c>
      <c r="DH27" s="30"/>
      <c r="DI27" s="29">
        <v>-94</v>
      </c>
      <c r="DJ27" s="30">
        <f t="shared" si="137"/>
        <v>-0.83900000000000008</v>
      </c>
      <c r="DK27" s="40">
        <f t="shared" si="35"/>
        <v>-94</v>
      </c>
      <c r="DL27" s="35">
        <f t="shared" si="36"/>
        <v>-0.83900000000000008</v>
      </c>
      <c r="DM27" s="20">
        <f t="shared" si="37"/>
        <v>547.45980000000009</v>
      </c>
      <c r="DN27" s="21"/>
      <c r="DO27" s="15">
        <v>25</v>
      </c>
      <c r="DP27" s="29" t="s">
        <v>18</v>
      </c>
      <c r="DQ27" s="30"/>
      <c r="DR27" s="29">
        <v>-44</v>
      </c>
      <c r="DS27" s="30">
        <f t="shared" si="127"/>
        <v>-0.41720000000000002</v>
      </c>
      <c r="DT27" s="29">
        <v>-121</v>
      </c>
      <c r="DU27" s="30">
        <f>DT27*0.0085-0.06</f>
        <v>-1.0885</v>
      </c>
      <c r="DV27" s="29">
        <v>-42</v>
      </c>
      <c r="DW27" s="30">
        <f>DV27*0.0085-0.04</f>
        <v>-0.39700000000000002</v>
      </c>
      <c r="DX27" s="37"/>
      <c r="DY27" s="38"/>
      <c r="DZ27" s="20">
        <f t="shared" si="40"/>
        <v>548.91109999999981</v>
      </c>
      <c r="EA27" s="18"/>
      <c r="EB27" s="22">
        <v>25</v>
      </c>
      <c r="EC27" s="29" t="s">
        <v>19</v>
      </c>
      <c r="ED27" s="30"/>
      <c r="EE27" s="29" t="s">
        <v>18</v>
      </c>
      <c r="EF27" s="30"/>
      <c r="EG27" s="29" t="s">
        <v>18</v>
      </c>
      <c r="EH27" s="30"/>
      <c r="EI27" s="29">
        <v>1</v>
      </c>
      <c r="EJ27" s="30"/>
      <c r="EK27" s="34">
        <f t="shared" si="41"/>
        <v>1</v>
      </c>
      <c r="EL27" s="35">
        <f t="shared" si="42"/>
        <v>0</v>
      </c>
      <c r="EM27" s="20">
        <f t="shared" si="43"/>
        <v>549.58869999999968</v>
      </c>
      <c r="EN27" s="18"/>
      <c r="EO27" s="15">
        <v>25</v>
      </c>
      <c r="EP27" s="32"/>
      <c r="EQ27" s="33"/>
      <c r="ER27" s="32"/>
      <c r="ES27" s="33"/>
      <c r="ET27" s="32"/>
      <c r="EU27" s="33"/>
      <c r="EV27" s="32"/>
      <c r="EW27" s="33"/>
      <c r="EX27" s="34">
        <f t="shared" si="44"/>
        <v>0</v>
      </c>
      <c r="EY27" s="35">
        <f t="shared" si="45"/>
        <v>0</v>
      </c>
      <c r="EZ27" s="20">
        <f t="shared" si="46"/>
        <v>545.90369999999962</v>
      </c>
    </row>
    <row r="28" spans="1:156" x14ac:dyDescent="0.3">
      <c r="A28" s="114"/>
      <c r="B28" s="15">
        <v>26</v>
      </c>
      <c r="C28" s="27"/>
      <c r="D28" s="28"/>
      <c r="E28" s="27"/>
      <c r="F28" s="28"/>
      <c r="G28" s="27"/>
      <c r="H28" s="28"/>
      <c r="I28" s="27"/>
      <c r="J28" s="28"/>
      <c r="K28" s="25">
        <f t="shared" si="0"/>
        <v>0</v>
      </c>
      <c r="L28" s="26">
        <f t="shared" si="1"/>
        <v>0</v>
      </c>
      <c r="M28" s="20">
        <f t="shared" si="16"/>
        <v>505.83</v>
      </c>
      <c r="N28" s="10"/>
      <c r="O28" s="15">
        <v>26</v>
      </c>
      <c r="P28" s="29">
        <v>146</v>
      </c>
      <c r="Q28" s="30">
        <f t="shared" si="139"/>
        <v>0.96740000000000004</v>
      </c>
      <c r="R28" s="29" t="s">
        <v>18</v>
      </c>
      <c r="S28" s="30"/>
      <c r="T28" s="29" t="s">
        <v>18</v>
      </c>
      <c r="U28" s="30"/>
      <c r="V28" s="29" t="s">
        <v>19</v>
      </c>
      <c r="W28" s="30"/>
      <c r="X28" s="25">
        <f t="shared" si="17"/>
        <v>146</v>
      </c>
      <c r="Y28" s="26">
        <f t="shared" si="65"/>
        <v>0.96740000000000004</v>
      </c>
      <c r="Z28" s="20">
        <f t="shared" si="19"/>
        <v>516.1151000000001</v>
      </c>
      <c r="AA28" s="18"/>
      <c r="AB28" s="15">
        <v>26</v>
      </c>
      <c r="AC28" s="29" t="s">
        <v>18</v>
      </c>
      <c r="AD28" s="30"/>
      <c r="AE28" s="29">
        <v>-48</v>
      </c>
      <c r="AF28" s="30">
        <f t="shared" ref="AF28" si="142">AE28*0.0088-0.03</f>
        <v>-0.45240000000000002</v>
      </c>
      <c r="AG28" s="29" t="s">
        <v>18</v>
      </c>
      <c r="AH28" s="30"/>
      <c r="AI28" s="29" t="s">
        <v>18</v>
      </c>
      <c r="AJ28" s="30"/>
      <c r="AK28" s="25">
        <f t="shared" si="20"/>
        <v>-48</v>
      </c>
      <c r="AL28" s="26">
        <f t="shared" si="67"/>
        <v>-0.45240000000000002</v>
      </c>
      <c r="AM28" s="20">
        <f t="shared" si="22"/>
        <v>519.32959999999991</v>
      </c>
      <c r="AN28" s="18"/>
      <c r="AO28" s="15">
        <v>26</v>
      </c>
      <c r="AP28" s="29" t="s">
        <v>18</v>
      </c>
      <c r="AQ28" s="30"/>
      <c r="AR28" s="29">
        <v>-85</v>
      </c>
      <c r="AS28" s="30">
        <f>AR28*0.0088-0.03</f>
        <v>-0.77800000000000002</v>
      </c>
      <c r="AT28" s="29">
        <v>26</v>
      </c>
      <c r="AU28" s="30">
        <f t="shared" si="141"/>
        <v>0.16100000000000003</v>
      </c>
      <c r="AV28" s="29">
        <v>32</v>
      </c>
      <c r="AW28" s="30">
        <f t="shared" ref="AW28" si="143">AV28*0.0085-0.04</f>
        <v>0.23200000000000001</v>
      </c>
      <c r="AX28" s="25">
        <f t="shared" si="5"/>
        <v>-27</v>
      </c>
      <c r="AY28" s="30">
        <f t="shared" si="68"/>
        <v>-0.38500000000000001</v>
      </c>
      <c r="AZ28" s="20">
        <f t="shared" si="25"/>
        <v>520.65850000000012</v>
      </c>
      <c r="BA28" s="18"/>
      <c r="BB28" s="22">
        <v>26</v>
      </c>
      <c r="BC28" s="27"/>
      <c r="BD28" s="28"/>
      <c r="BE28" s="27"/>
      <c r="BF28" s="28"/>
      <c r="BG28" s="27"/>
      <c r="BH28" s="28"/>
      <c r="BI28" s="27"/>
      <c r="BJ28" s="28"/>
      <c r="BK28" s="25">
        <f t="shared" si="103"/>
        <v>0</v>
      </c>
      <c r="BL28" s="26">
        <f t="shared" si="28"/>
        <v>0</v>
      </c>
      <c r="BM28" s="20">
        <f t="shared" si="29"/>
        <v>524.36960000000022</v>
      </c>
      <c r="BN28" s="18"/>
      <c r="BO28" s="15">
        <v>26</v>
      </c>
      <c r="BP28" s="29" t="s">
        <v>19</v>
      </c>
      <c r="BQ28" s="30"/>
      <c r="BR28" s="29">
        <v>40</v>
      </c>
      <c r="BS28" s="30">
        <f t="shared" ref="BS28:BS30" si="144">BR28*0.0088-0.03</f>
        <v>0.32200000000000006</v>
      </c>
      <c r="BT28" s="29" t="s">
        <v>18</v>
      </c>
      <c r="BU28" s="30"/>
      <c r="BV28" s="29">
        <v>-25</v>
      </c>
      <c r="BW28" s="30">
        <f t="shared" ref="BW28:BW29" si="145">BV28*0.0085-0.04</f>
        <v>-0.2525</v>
      </c>
      <c r="BX28" s="34">
        <f t="shared" si="6"/>
        <v>15</v>
      </c>
      <c r="BY28" s="35">
        <f t="shared" si="7"/>
        <v>6.9500000000000062E-2</v>
      </c>
      <c r="BZ28" s="20">
        <f t="shared" si="30"/>
        <v>535.10960000000023</v>
      </c>
      <c r="CA28" s="36"/>
      <c r="CB28" s="15">
        <v>26</v>
      </c>
      <c r="CC28" s="29" t="s">
        <v>18</v>
      </c>
      <c r="CD28" s="30"/>
      <c r="CE28" s="29" t="s">
        <v>18</v>
      </c>
      <c r="CF28" s="30"/>
      <c r="CG28" s="29">
        <v>151</v>
      </c>
      <c r="CH28" s="30">
        <f t="shared" ref="CH28" si="146">CG28*0.0085-0.06</f>
        <v>1.2235</v>
      </c>
      <c r="CI28" s="29" t="s">
        <v>18</v>
      </c>
      <c r="CJ28" s="30"/>
      <c r="CK28" s="34">
        <f t="shared" si="9"/>
        <v>151</v>
      </c>
      <c r="CL28" s="35">
        <f t="shared" si="10"/>
        <v>1.2235</v>
      </c>
      <c r="CM28" s="20">
        <f t="shared" si="32"/>
        <v>537.16600000000005</v>
      </c>
      <c r="CN28" s="18"/>
      <c r="CO28" s="15">
        <v>26</v>
      </c>
      <c r="CP28" s="29">
        <v>108</v>
      </c>
      <c r="CQ28" s="30">
        <f t="shared" ref="CQ28:CQ29" si="147">CP28*0.0069-0.04</f>
        <v>0.70519999999999994</v>
      </c>
      <c r="CR28" s="29">
        <v>42</v>
      </c>
      <c r="CS28" s="30">
        <f t="shared" ref="CS28:CS29" si="148">CR28*0.0088-0.03</f>
        <v>0.33960000000000001</v>
      </c>
      <c r="CT28" s="29" t="s">
        <v>18</v>
      </c>
      <c r="CU28" s="30"/>
      <c r="CV28" s="29" t="s">
        <v>18</v>
      </c>
      <c r="CW28" s="30"/>
      <c r="CX28" s="40">
        <f t="shared" si="12"/>
        <v>150</v>
      </c>
      <c r="CY28" s="35">
        <f t="shared" si="13"/>
        <v>1.0448</v>
      </c>
      <c r="CZ28" s="20">
        <f t="shared" si="34"/>
        <v>541.92070000000012</v>
      </c>
      <c r="DA28" s="39"/>
      <c r="DB28" s="15">
        <v>26</v>
      </c>
      <c r="DC28" s="29" t="s">
        <v>18</v>
      </c>
      <c r="DD28" s="30"/>
      <c r="DE28" s="29" t="s">
        <v>19</v>
      </c>
      <c r="DF28" s="30"/>
      <c r="DG28" s="29" t="s">
        <v>18</v>
      </c>
      <c r="DH28" s="30"/>
      <c r="DI28" s="29">
        <v>23</v>
      </c>
      <c r="DJ28" s="30">
        <f t="shared" si="137"/>
        <v>0.1555</v>
      </c>
      <c r="DK28" s="40">
        <f t="shared" si="35"/>
        <v>23</v>
      </c>
      <c r="DL28" s="35">
        <f t="shared" si="36"/>
        <v>0.1555</v>
      </c>
      <c r="DM28" s="20">
        <f t="shared" si="37"/>
        <v>547.61530000000005</v>
      </c>
      <c r="DN28" s="21"/>
      <c r="DO28" s="15">
        <v>26</v>
      </c>
      <c r="DP28" s="27"/>
      <c r="DQ28" s="28"/>
      <c r="DR28" s="27"/>
      <c r="DS28" s="28"/>
      <c r="DT28" s="27"/>
      <c r="DU28" s="28"/>
      <c r="DV28" s="27"/>
      <c r="DW28" s="28"/>
      <c r="DX28" s="40">
        <f t="shared" si="38"/>
        <v>0</v>
      </c>
      <c r="DY28" s="35">
        <f t="shared" si="39"/>
        <v>0</v>
      </c>
      <c r="DZ28" s="20">
        <f t="shared" si="40"/>
        <v>548.91109999999981</v>
      </c>
      <c r="EA28" s="18"/>
      <c r="EB28" s="22">
        <v>26</v>
      </c>
      <c r="EC28" s="29">
        <v>-62</v>
      </c>
      <c r="ED28" s="30">
        <f t="shared" ref="ED28:ED29" si="149">EC28*0.0064-0.04</f>
        <v>-0.43680000000000002</v>
      </c>
      <c r="EE28" s="29" t="s">
        <v>18</v>
      </c>
      <c r="EF28" s="30"/>
      <c r="EG28" s="29" t="s">
        <v>18</v>
      </c>
      <c r="EH28" s="30"/>
      <c r="EI28" s="29" t="s">
        <v>18</v>
      </c>
      <c r="EJ28" s="30"/>
      <c r="EK28" s="34">
        <f t="shared" si="41"/>
        <v>-62</v>
      </c>
      <c r="EL28" s="35">
        <f t="shared" si="42"/>
        <v>-0.43680000000000002</v>
      </c>
      <c r="EM28" s="20">
        <f t="shared" si="43"/>
        <v>549.15189999999973</v>
      </c>
      <c r="EN28" s="18"/>
      <c r="EO28" s="15">
        <v>26</v>
      </c>
      <c r="EP28" s="29" t="s">
        <v>19</v>
      </c>
      <c r="EQ28" s="30"/>
      <c r="ER28" s="29" t="s">
        <v>18</v>
      </c>
      <c r="ES28" s="30"/>
      <c r="ET28" s="29">
        <v>170</v>
      </c>
      <c r="EU28" s="30">
        <f>ET28*0.0085-0.06</f>
        <v>1.385</v>
      </c>
      <c r="EV28" s="29" t="s">
        <v>18</v>
      </c>
      <c r="EW28" s="30"/>
      <c r="EX28" s="34">
        <f t="shared" si="44"/>
        <v>170</v>
      </c>
      <c r="EY28" s="35">
        <f t="shared" si="45"/>
        <v>1.385</v>
      </c>
      <c r="EZ28" s="20">
        <f t="shared" si="46"/>
        <v>547.28869999999961</v>
      </c>
    </row>
    <row r="29" spans="1:156" x14ac:dyDescent="0.3">
      <c r="A29" s="114"/>
      <c r="B29" s="15">
        <v>27</v>
      </c>
      <c r="C29" s="27"/>
      <c r="D29" s="28"/>
      <c r="E29" s="27"/>
      <c r="F29" s="28"/>
      <c r="G29" s="27"/>
      <c r="H29" s="28"/>
      <c r="I29" s="27"/>
      <c r="J29" s="28"/>
      <c r="K29" s="25">
        <f t="shared" si="0"/>
        <v>0</v>
      </c>
      <c r="L29" s="26">
        <f t="shared" si="1"/>
        <v>0</v>
      </c>
      <c r="M29" s="20">
        <f t="shared" si="16"/>
        <v>505.83</v>
      </c>
      <c r="N29" s="10"/>
      <c r="O29" s="15">
        <v>27</v>
      </c>
      <c r="P29" s="29" t="s">
        <v>18</v>
      </c>
      <c r="Q29" s="30"/>
      <c r="R29" s="29" t="s">
        <v>18</v>
      </c>
      <c r="S29" s="30"/>
      <c r="T29" s="29" t="s">
        <v>18</v>
      </c>
      <c r="U29" s="30"/>
      <c r="V29" s="29" t="s">
        <v>19</v>
      </c>
      <c r="W29" s="30"/>
      <c r="X29" s="25">
        <f t="shared" si="17"/>
        <v>0</v>
      </c>
      <c r="Y29" s="26">
        <f t="shared" si="65"/>
        <v>0</v>
      </c>
      <c r="Z29" s="20">
        <f t="shared" si="19"/>
        <v>516.1151000000001</v>
      </c>
      <c r="AA29" s="18"/>
      <c r="AB29" s="15">
        <v>27</v>
      </c>
      <c r="AC29" s="29" t="s">
        <v>18</v>
      </c>
      <c r="AD29" s="30"/>
      <c r="AE29" s="29" t="s">
        <v>19</v>
      </c>
      <c r="AF29" s="30"/>
      <c r="AG29" s="29">
        <v>-153</v>
      </c>
      <c r="AH29" s="30">
        <f>AG29*0.0085-0.06</f>
        <v>-1.3605</v>
      </c>
      <c r="AI29" s="29">
        <v>-40</v>
      </c>
      <c r="AJ29" s="30">
        <f t="shared" ref="AJ29" si="150">AI29*0.0085-0.04</f>
        <v>-0.38</v>
      </c>
      <c r="AK29" s="25">
        <f t="shared" si="20"/>
        <v>-193</v>
      </c>
      <c r="AL29" s="26">
        <f t="shared" si="67"/>
        <v>-1.7404999999999999</v>
      </c>
      <c r="AM29" s="20">
        <f t="shared" si="22"/>
        <v>517.58909999999992</v>
      </c>
      <c r="AN29" s="18"/>
      <c r="AO29" s="15">
        <v>27</v>
      </c>
      <c r="AP29" s="27"/>
      <c r="AQ29" s="28"/>
      <c r="AR29" s="27"/>
      <c r="AS29" s="28"/>
      <c r="AT29" s="27"/>
      <c r="AU29" s="28"/>
      <c r="AV29" s="27"/>
      <c r="AW29" s="28"/>
      <c r="AX29" s="25">
        <f t="shared" si="5"/>
        <v>0</v>
      </c>
      <c r="AY29" s="30">
        <f t="shared" si="68"/>
        <v>0</v>
      </c>
      <c r="AZ29" s="20">
        <f t="shared" si="25"/>
        <v>520.65850000000012</v>
      </c>
      <c r="BA29" s="18"/>
      <c r="BB29" s="22">
        <v>27</v>
      </c>
      <c r="BC29" s="29" t="s">
        <v>18</v>
      </c>
      <c r="BD29" s="30"/>
      <c r="BE29" s="29" t="s">
        <v>19</v>
      </c>
      <c r="BF29" s="30"/>
      <c r="BG29" s="29" t="s">
        <v>18</v>
      </c>
      <c r="BH29" s="30"/>
      <c r="BI29" s="29">
        <v>34</v>
      </c>
      <c r="BJ29" s="30">
        <f>BI29*0.0085-0.04</f>
        <v>0.24900000000000003</v>
      </c>
      <c r="BK29" s="25">
        <f t="shared" si="103"/>
        <v>34</v>
      </c>
      <c r="BL29" s="26">
        <f t="shared" si="28"/>
        <v>0.24900000000000003</v>
      </c>
      <c r="BM29" s="20">
        <f t="shared" si="29"/>
        <v>524.61860000000024</v>
      </c>
      <c r="BN29" s="18"/>
      <c r="BO29" s="15">
        <v>27</v>
      </c>
      <c r="BP29" s="29">
        <v>51</v>
      </c>
      <c r="BQ29" s="30">
        <f>BP29*0.0069-0.04</f>
        <v>0.31190000000000001</v>
      </c>
      <c r="BR29" s="29">
        <v>-42</v>
      </c>
      <c r="BS29" s="30">
        <f t="shared" si="144"/>
        <v>-0.39960000000000007</v>
      </c>
      <c r="BT29" s="29">
        <v>172</v>
      </c>
      <c r="BU29" s="30">
        <f>BT29*0.0085-0.06</f>
        <v>1.4020000000000001</v>
      </c>
      <c r="BV29" s="29">
        <v>60</v>
      </c>
      <c r="BW29" s="30">
        <f t="shared" si="145"/>
        <v>0.47000000000000003</v>
      </c>
      <c r="BX29" s="34">
        <f t="shared" si="6"/>
        <v>241</v>
      </c>
      <c r="BY29" s="35">
        <f t="shared" si="7"/>
        <v>1.7843</v>
      </c>
      <c r="BZ29" s="20">
        <f t="shared" si="30"/>
        <v>536.89390000000026</v>
      </c>
      <c r="CA29" s="36"/>
      <c r="CB29" s="15">
        <v>27</v>
      </c>
      <c r="CC29" s="27"/>
      <c r="CD29" s="28"/>
      <c r="CE29" s="27"/>
      <c r="CF29" s="28"/>
      <c r="CG29" s="27"/>
      <c r="CH29" s="28"/>
      <c r="CI29" s="27"/>
      <c r="CJ29" s="28"/>
      <c r="CK29" s="34">
        <f t="shared" si="9"/>
        <v>0</v>
      </c>
      <c r="CL29" s="35">
        <f t="shared" si="10"/>
        <v>0</v>
      </c>
      <c r="CM29" s="20">
        <f t="shared" si="32"/>
        <v>537.16600000000005</v>
      </c>
      <c r="CN29" s="18"/>
      <c r="CO29" s="15">
        <v>27</v>
      </c>
      <c r="CP29" s="29">
        <v>69</v>
      </c>
      <c r="CQ29" s="30">
        <f t="shared" si="147"/>
        <v>0.43609999999999999</v>
      </c>
      <c r="CR29" s="29">
        <v>67</v>
      </c>
      <c r="CS29" s="30">
        <f t="shared" si="148"/>
        <v>0.55959999999999999</v>
      </c>
      <c r="CT29" s="29" t="s">
        <v>18</v>
      </c>
      <c r="CU29" s="30"/>
      <c r="CV29" s="29" t="s">
        <v>18</v>
      </c>
      <c r="CW29" s="30"/>
      <c r="CX29" s="40">
        <f t="shared" si="12"/>
        <v>136</v>
      </c>
      <c r="CY29" s="35">
        <f t="shared" si="13"/>
        <v>0.99570000000000003</v>
      </c>
      <c r="CZ29" s="20">
        <f t="shared" si="34"/>
        <v>542.91640000000018</v>
      </c>
      <c r="DA29" s="39"/>
      <c r="DB29" s="15">
        <v>27</v>
      </c>
      <c r="DC29" s="29">
        <v>166</v>
      </c>
      <c r="DD29" s="30">
        <f>DC29*0.0064-0.04</f>
        <v>1.0224</v>
      </c>
      <c r="DE29" s="29" t="s">
        <v>19</v>
      </c>
      <c r="DF29" s="30"/>
      <c r="DG29" s="29" t="s">
        <v>18</v>
      </c>
      <c r="DH29" s="30"/>
      <c r="DI29" s="29" t="s">
        <v>18</v>
      </c>
      <c r="DJ29" s="30"/>
      <c r="DK29" s="40">
        <f t="shared" si="35"/>
        <v>166</v>
      </c>
      <c r="DL29" s="35">
        <f t="shared" si="36"/>
        <v>1.0224</v>
      </c>
      <c r="DM29" s="20">
        <f t="shared" si="37"/>
        <v>548.6377</v>
      </c>
      <c r="DN29" s="21"/>
      <c r="DO29" s="15">
        <v>27</v>
      </c>
      <c r="DP29" s="27"/>
      <c r="DQ29" s="28"/>
      <c r="DR29" s="27"/>
      <c r="DS29" s="28"/>
      <c r="DT29" s="27"/>
      <c r="DU29" s="28"/>
      <c r="DV29" s="27"/>
      <c r="DW29" s="28"/>
      <c r="DX29" s="40">
        <f t="shared" si="38"/>
        <v>0</v>
      </c>
      <c r="DY29" s="35">
        <f t="shared" si="39"/>
        <v>0</v>
      </c>
      <c r="DZ29" s="20">
        <f t="shared" si="40"/>
        <v>548.91109999999981</v>
      </c>
      <c r="EA29" s="18"/>
      <c r="EB29" s="22">
        <v>27</v>
      </c>
      <c r="EC29" s="29">
        <v>-60</v>
      </c>
      <c r="ED29" s="30">
        <f t="shared" si="149"/>
        <v>-0.42399999999999999</v>
      </c>
      <c r="EE29" s="29" t="s">
        <v>18</v>
      </c>
      <c r="EF29" s="30"/>
      <c r="EG29" s="29">
        <v>-51</v>
      </c>
      <c r="EH29" s="30">
        <f t="shared" ref="EH29" si="151">EG29*0.0085-0.06</f>
        <v>-0.49350000000000005</v>
      </c>
      <c r="EI29" s="29">
        <v>-59</v>
      </c>
      <c r="EJ29" s="30">
        <f>EI29*0.0085-0.04</f>
        <v>-0.54150000000000009</v>
      </c>
      <c r="EK29" s="34">
        <f t="shared" si="41"/>
        <v>-170</v>
      </c>
      <c r="EL29" s="35">
        <f t="shared" si="42"/>
        <v>-1.4590000000000001</v>
      </c>
      <c r="EM29" s="20">
        <f t="shared" si="43"/>
        <v>547.69289999999978</v>
      </c>
      <c r="EN29" s="18"/>
      <c r="EO29" s="15">
        <v>27</v>
      </c>
      <c r="EP29" s="29">
        <v>114</v>
      </c>
      <c r="EQ29" s="30">
        <f t="shared" ref="EQ29" si="152">EP29*0.0064-0.04</f>
        <v>0.68959999999999999</v>
      </c>
      <c r="ER29" s="29" t="s">
        <v>18</v>
      </c>
      <c r="ES29" s="30"/>
      <c r="ET29" s="29" t="s">
        <v>18</v>
      </c>
      <c r="EU29" s="30"/>
      <c r="EV29" s="29" t="s">
        <v>18</v>
      </c>
      <c r="EW29" s="30"/>
      <c r="EX29" s="34">
        <f t="shared" si="44"/>
        <v>114</v>
      </c>
      <c r="EY29" s="35">
        <f t="shared" si="45"/>
        <v>0.68959999999999999</v>
      </c>
      <c r="EZ29" s="20">
        <f t="shared" si="46"/>
        <v>547.97829999999965</v>
      </c>
    </row>
    <row r="30" spans="1:156" x14ac:dyDescent="0.3">
      <c r="A30" s="114"/>
      <c r="B30" s="15">
        <v>28</v>
      </c>
      <c r="C30" s="29" t="s">
        <v>19</v>
      </c>
      <c r="D30" s="30"/>
      <c r="E30" s="29" t="s">
        <v>19</v>
      </c>
      <c r="F30" s="30"/>
      <c r="G30" s="29">
        <v>-162</v>
      </c>
      <c r="H30" s="30">
        <v>-1.4370000000000001</v>
      </c>
      <c r="I30" s="29">
        <v>88</v>
      </c>
      <c r="J30" s="30">
        <v>0.70799999999999996</v>
      </c>
      <c r="K30" s="25">
        <f t="shared" si="0"/>
        <v>-74</v>
      </c>
      <c r="L30" s="26">
        <f t="shared" si="1"/>
        <v>-0.72900000000000009</v>
      </c>
      <c r="M30" s="20">
        <f t="shared" si="16"/>
        <v>505.101</v>
      </c>
      <c r="N30" s="10"/>
      <c r="O30" s="15">
        <v>28</v>
      </c>
      <c r="P30" s="29" t="s">
        <v>18</v>
      </c>
      <c r="Q30" s="30"/>
      <c r="R30" s="29">
        <v>143</v>
      </c>
      <c r="S30" s="30">
        <f>R30*0.0088-0.03</f>
        <v>1.2284000000000002</v>
      </c>
      <c r="T30" s="29">
        <v>-124</v>
      </c>
      <c r="U30" s="30">
        <f>T30*0.0085-0.06</f>
        <v>-1.1140000000000001</v>
      </c>
      <c r="V30" s="29">
        <v>215</v>
      </c>
      <c r="W30" s="30">
        <f>V30*0.0085-0.04</f>
        <v>1.7875000000000001</v>
      </c>
      <c r="X30" s="25">
        <f t="shared" si="17"/>
        <v>234</v>
      </c>
      <c r="Y30" s="26">
        <f t="shared" si="65"/>
        <v>1.9019000000000001</v>
      </c>
      <c r="Z30" s="20">
        <f t="shared" si="19"/>
        <v>518.01700000000005</v>
      </c>
      <c r="AA30" s="18"/>
      <c r="AB30" s="15">
        <v>28</v>
      </c>
      <c r="AC30" s="29" t="s">
        <v>18</v>
      </c>
      <c r="AD30" s="30"/>
      <c r="AE30" s="29" t="s">
        <v>19</v>
      </c>
      <c r="AF30" s="30"/>
      <c r="AG30" s="29" t="s">
        <v>18</v>
      </c>
      <c r="AH30" s="30"/>
      <c r="AI30" s="29" t="s">
        <v>18</v>
      </c>
      <c r="AJ30" s="30"/>
      <c r="AK30" s="25">
        <f t="shared" si="20"/>
        <v>0</v>
      </c>
      <c r="AL30" s="26">
        <f t="shared" si="67"/>
        <v>0</v>
      </c>
      <c r="AM30" s="20">
        <f t="shared" si="22"/>
        <v>517.58909999999992</v>
      </c>
      <c r="AN30" s="18"/>
      <c r="AO30" s="15">
        <v>28</v>
      </c>
      <c r="AP30" s="27"/>
      <c r="AQ30" s="28"/>
      <c r="AR30" s="27"/>
      <c r="AS30" s="28"/>
      <c r="AT30" s="27"/>
      <c r="AU30" s="28"/>
      <c r="AV30" s="27"/>
      <c r="AW30" s="28"/>
      <c r="AX30" s="25">
        <f t="shared" si="5"/>
        <v>0</v>
      </c>
      <c r="AY30" s="30">
        <f t="shared" si="68"/>
        <v>0</v>
      </c>
      <c r="AZ30" s="20">
        <f t="shared" si="25"/>
        <v>520.65850000000012</v>
      </c>
      <c r="BA30" s="18"/>
      <c r="BB30" s="22">
        <v>28</v>
      </c>
      <c r="BC30" s="29">
        <v>-72</v>
      </c>
      <c r="BD30" s="30">
        <f>BC30*0.0069-0.04</f>
        <v>-0.53680000000000005</v>
      </c>
      <c r="BE30" s="29" t="s">
        <v>19</v>
      </c>
      <c r="BF30" s="30"/>
      <c r="BG30" s="29" t="s">
        <v>18</v>
      </c>
      <c r="BH30" s="30"/>
      <c r="BI30" s="29" t="s">
        <v>18</v>
      </c>
      <c r="BJ30" s="30"/>
      <c r="BK30" s="25">
        <f t="shared" si="103"/>
        <v>-72</v>
      </c>
      <c r="BL30" s="26">
        <f t="shared" si="28"/>
        <v>-0.53680000000000005</v>
      </c>
      <c r="BM30" s="20">
        <f t="shared" si="29"/>
        <v>524.08180000000027</v>
      </c>
      <c r="BN30" s="18"/>
      <c r="BO30" s="15">
        <v>28</v>
      </c>
      <c r="BP30" s="29" t="s">
        <v>19</v>
      </c>
      <c r="BQ30" s="30"/>
      <c r="BR30" s="29">
        <v>42</v>
      </c>
      <c r="BS30" s="30">
        <f t="shared" si="144"/>
        <v>0.33960000000000001</v>
      </c>
      <c r="BT30" s="29" t="s">
        <v>18</v>
      </c>
      <c r="BU30" s="30"/>
      <c r="BV30" s="29" t="s">
        <v>18</v>
      </c>
      <c r="BW30" s="30"/>
      <c r="BX30" s="34">
        <f t="shared" si="6"/>
        <v>42</v>
      </c>
      <c r="BY30" s="35">
        <f t="shared" si="7"/>
        <v>0.33960000000000001</v>
      </c>
      <c r="BZ30" s="20">
        <f t="shared" si="30"/>
        <v>537.23350000000028</v>
      </c>
      <c r="CA30" s="36"/>
      <c r="CB30" s="15">
        <v>28</v>
      </c>
      <c r="CC30" s="27"/>
      <c r="CD30" s="28"/>
      <c r="CE30" s="27"/>
      <c r="CF30" s="28"/>
      <c r="CG30" s="27"/>
      <c r="CH30" s="28"/>
      <c r="CI30" s="27"/>
      <c r="CJ30" s="28"/>
      <c r="CK30" s="34">
        <f t="shared" si="9"/>
        <v>0</v>
      </c>
      <c r="CL30" s="35">
        <f t="shared" si="10"/>
        <v>0</v>
      </c>
      <c r="CM30" s="20">
        <f t="shared" si="32"/>
        <v>537.16600000000005</v>
      </c>
      <c r="CN30" s="18"/>
      <c r="CO30" s="15">
        <v>28</v>
      </c>
      <c r="CP30" s="29" t="s">
        <v>18</v>
      </c>
      <c r="CQ30" s="30"/>
      <c r="CR30" s="29" t="s">
        <v>18</v>
      </c>
      <c r="CS30" s="30"/>
      <c r="CT30" s="29">
        <v>186</v>
      </c>
      <c r="CU30" s="30">
        <f>CT30*0.0085-0.06</f>
        <v>1.5210000000000001</v>
      </c>
      <c r="CV30" s="29">
        <v>-91</v>
      </c>
      <c r="CW30" s="30">
        <f t="shared" ref="CW30:CW31" si="153">CV30*0.0085-0.04</f>
        <v>-0.81350000000000011</v>
      </c>
      <c r="CX30" s="40">
        <f t="shared" si="12"/>
        <v>95</v>
      </c>
      <c r="CY30" s="35">
        <f t="shared" si="13"/>
        <v>0.70750000000000002</v>
      </c>
      <c r="CZ30" s="20">
        <f t="shared" si="34"/>
        <v>543.62390000000016</v>
      </c>
      <c r="DA30" s="39"/>
      <c r="DB30" s="15">
        <v>28</v>
      </c>
      <c r="DC30" s="27"/>
      <c r="DD30" s="28"/>
      <c r="DE30" s="27"/>
      <c r="DF30" s="28"/>
      <c r="DG30" s="27"/>
      <c r="DH30" s="28"/>
      <c r="DI30" s="27"/>
      <c r="DJ30" s="28"/>
      <c r="DK30" s="40">
        <f t="shared" si="35"/>
        <v>0</v>
      </c>
      <c r="DL30" s="35">
        <f t="shared" si="36"/>
        <v>0</v>
      </c>
      <c r="DM30" s="20">
        <f t="shared" si="37"/>
        <v>548.6377</v>
      </c>
      <c r="DN30" s="21"/>
      <c r="DO30" s="15">
        <v>28</v>
      </c>
      <c r="DP30" s="29" t="s">
        <v>18</v>
      </c>
      <c r="DQ30" s="30"/>
      <c r="DR30" s="29">
        <v>61</v>
      </c>
      <c r="DS30" s="30">
        <f>DR30*0.0088-0.03</f>
        <v>0.50680000000000003</v>
      </c>
      <c r="DT30" s="29">
        <v>-24</v>
      </c>
      <c r="DU30" s="30">
        <f t="shared" ref="DU30:DU32" si="154">DT30*0.0085-0.06</f>
        <v>-0.26400000000000001</v>
      </c>
      <c r="DV30" s="29">
        <v>95</v>
      </c>
      <c r="DW30" s="30">
        <f t="shared" ref="DW30:DW31" si="155">DV30*0.0085-0.04</f>
        <v>0.76750000000000007</v>
      </c>
      <c r="DX30" s="40">
        <f t="shared" si="38"/>
        <v>132</v>
      </c>
      <c r="DY30" s="35">
        <f t="shared" si="39"/>
        <v>1.0103</v>
      </c>
      <c r="DZ30" s="20">
        <f t="shared" si="40"/>
        <v>549.92139999999984</v>
      </c>
      <c r="EA30" s="18"/>
      <c r="EB30" s="22">
        <v>28</v>
      </c>
      <c r="EC30" s="29" t="s">
        <v>19</v>
      </c>
      <c r="ED30" s="30"/>
      <c r="EE30" s="29" t="s">
        <v>18</v>
      </c>
      <c r="EF30" s="30"/>
      <c r="EG30" s="29" t="s">
        <v>18</v>
      </c>
      <c r="EH30" s="30"/>
      <c r="EI30" s="29" t="s">
        <v>18</v>
      </c>
      <c r="EJ30" s="30"/>
      <c r="EK30" s="34">
        <f t="shared" si="41"/>
        <v>0</v>
      </c>
      <c r="EL30" s="35">
        <f t="shared" si="42"/>
        <v>0</v>
      </c>
      <c r="EM30" s="20">
        <f t="shared" si="43"/>
        <v>547.69289999999978</v>
      </c>
      <c r="EN30" s="18"/>
      <c r="EO30" s="15">
        <v>28</v>
      </c>
      <c r="EP30" s="27"/>
      <c r="EQ30" s="28"/>
      <c r="ER30" s="27"/>
      <c r="ES30" s="28"/>
      <c r="ET30" s="27"/>
      <c r="EU30" s="28"/>
      <c r="EV30" s="27"/>
      <c r="EW30" s="28"/>
      <c r="EX30" s="34">
        <f t="shared" si="44"/>
        <v>0</v>
      </c>
      <c r="EY30" s="35">
        <f t="shared" si="45"/>
        <v>0</v>
      </c>
      <c r="EZ30" s="20">
        <f t="shared" si="46"/>
        <v>547.97829999999965</v>
      </c>
    </row>
    <row r="31" spans="1:156" x14ac:dyDescent="0.3">
      <c r="A31" s="114"/>
      <c r="B31" s="15">
        <v>29</v>
      </c>
      <c r="C31" s="29">
        <v>-73</v>
      </c>
      <c r="D31" s="30">
        <v>-0.54370000000000007</v>
      </c>
      <c r="E31" s="29" t="s">
        <v>19</v>
      </c>
      <c r="F31" s="30"/>
      <c r="G31" s="29">
        <v>160</v>
      </c>
      <c r="H31" s="30">
        <v>1.3</v>
      </c>
      <c r="I31" s="29" t="s">
        <v>19</v>
      </c>
      <c r="J31" s="30"/>
      <c r="K31" s="25">
        <f t="shared" si="0"/>
        <v>87</v>
      </c>
      <c r="L31" s="30">
        <f t="shared" si="1"/>
        <v>0.75629999999999997</v>
      </c>
      <c r="M31" s="20">
        <f t="shared" si="16"/>
        <v>505.85730000000001</v>
      </c>
      <c r="N31" s="10"/>
      <c r="O31" s="15">
        <v>29</v>
      </c>
      <c r="P31" s="27"/>
      <c r="Q31" s="28"/>
      <c r="R31" s="27"/>
      <c r="S31" s="28"/>
      <c r="T31" s="27"/>
      <c r="U31" s="28"/>
      <c r="V31" s="27"/>
      <c r="W31" s="28"/>
      <c r="X31" s="25">
        <f t="shared" si="17"/>
        <v>0</v>
      </c>
      <c r="Y31" s="26">
        <f t="shared" si="65"/>
        <v>0</v>
      </c>
      <c r="Z31" s="20">
        <f t="shared" si="19"/>
        <v>518.01700000000005</v>
      </c>
      <c r="AA31" s="10"/>
      <c r="AB31" s="15">
        <v>29</v>
      </c>
      <c r="AC31" s="29" t="s">
        <v>18</v>
      </c>
      <c r="AD31" s="30"/>
      <c r="AE31" s="29" t="s">
        <v>19</v>
      </c>
      <c r="AF31" s="30"/>
      <c r="AG31" s="29" t="s">
        <v>18</v>
      </c>
      <c r="AH31" s="30"/>
      <c r="AI31" s="29">
        <v>53</v>
      </c>
      <c r="AJ31" s="30">
        <f t="shared" ref="AJ31" si="156">AI31*0.0085-0.04</f>
        <v>0.41050000000000003</v>
      </c>
      <c r="AK31" s="25">
        <f t="shared" si="20"/>
        <v>53</v>
      </c>
      <c r="AL31" s="26">
        <f t="shared" si="67"/>
        <v>0.41050000000000003</v>
      </c>
      <c r="AM31" s="20">
        <f t="shared" si="22"/>
        <v>517.99959999999987</v>
      </c>
      <c r="AN31" s="10"/>
      <c r="AO31" s="15">
        <v>29</v>
      </c>
      <c r="AP31" s="29" t="s">
        <v>18</v>
      </c>
      <c r="AQ31" s="30"/>
      <c r="AR31" s="29">
        <v>30</v>
      </c>
      <c r="AS31" s="30">
        <f t="shared" ref="AS31:AS32" si="157">AR31*0.0088-0.03</f>
        <v>0.23400000000000001</v>
      </c>
      <c r="AT31" s="29" t="s">
        <v>18</v>
      </c>
      <c r="AU31" s="30"/>
      <c r="AV31" s="29" t="s">
        <v>18</v>
      </c>
      <c r="AW31" s="30"/>
      <c r="AX31" s="25">
        <f t="shared" si="5"/>
        <v>30</v>
      </c>
      <c r="AY31" s="30">
        <f t="shared" si="68"/>
        <v>0.23400000000000001</v>
      </c>
      <c r="AZ31" s="20">
        <f t="shared" si="25"/>
        <v>520.89250000000015</v>
      </c>
      <c r="BA31" s="18"/>
      <c r="BB31" s="22">
        <v>29</v>
      </c>
      <c r="BC31" s="29" t="s">
        <v>18</v>
      </c>
      <c r="BD31" s="30"/>
      <c r="BE31" s="29">
        <v>84</v>
      </c>
      <c r="BF31" s="30">
        <f>BE31*0.0088-0.03</f>
        <v>0.70920000000000005</v>
      </c>
      <c r="BG31" s="29" t="s">
        <v>18</v>
      </c>
      <c r="BH31" s="30"/>
      <c r="BI31" s="29">
        <v>53</v>
      </c>
      <c r="BJ31" s="30">
        <f>BI31*0.0085-0.04</f>
        <v>0.41050000000000003</v>
      </c>
      <c r="BK31" s="25">
        <f t="shared" si="103"/>
        <v>137</v>
      </c>
      <c r="BL31" s="26">
        <f t="shared" si="28"/>
        <v>1.1197000000000001</v>
      </c>
      <c r="BM31" s="20">
        <f t="shared" si="29"/>
        <v>525.20150000000024</v>
      </c>
      <c r="BN31" s="18"/>
      <c r="BO31" s="15">
        <v>29</v>
      </c>
      <c r="BP31" s="27"/>
      <c r="BQ31" s="28"/>
      <c r="BR31" s="27"/>
      <c r="BS31" s="28"/>
      <c r="BT31" s="27"/>
      <c r="BU31" s="28"/>
      <c r="BV31" s="27"/>
      <c r="BW31" s="28"/>
      <c r="BX31" s="34">
        <f t="shared" si="6"/>
        <v>0</v>
      </c>
      <c r="BY31" s="35">
        <f t="shared" si="7"/>
        <v>0</v>
      </c>
      <c r="BZ31" s="20">
        <f t="shared" si="30"/>
        <v>537.23350000000028</v>
      </c>
      <c r="CA31" s="36"/>
      <c r="CB31" s="15">
        <v>29</v>
      </c>
      <c r="CC31" s="29" t="s">
        <v>18</v>
      </c>
      <c r="CD31" s="30"/>
      <c r="CE31" s="29" t="s">
        <v>18</v>
      </c>
      <c r="CF31" s="30"/>
      <c r="CG31" s="29" t="s">
        <v>18</v>
      </c>
      <c r="CH31" s="30"/>
      <c r="CI31" s="29">
        <v>52</v>
      </c>
      <c r="CJ31" s="30">
        <f t="shared" ref="CJ31:CJ32" si="158">CI31*0.0085-0.04</f>
        <v>0.40200000000000008</v>
      </c>
      <c r="CK31" s="34">
        <f t="shared" si="9"/>
        <v>52</v>
      </c>
      <c r="CL31" s="35">
        <f t="shared" si="10"/>
        <v>0.40200000000000008</v>
      </c>
      <c r="CM31" s="20">
        <f t="shared" si="32"/>
        <v>537.5680000000001</v>
      </c>
      <c r="CN31" s="18"/>
      <c r="CO31" s="15">
        <v>29</v>
      </c>
      <c r="CP31" s="29" t="s">
        <v>18</v>
      </c>
      <c r="CQ31" s="30"/>
      <c r="CR31" s="29">
        <v>83</v>
      </c>
      <c r="CS31" s="30">
        <f t="shared" ref="CS31:CS32" si="159">CR31*0.0088-0.03</f>
        <v>0.70040000000000002</v>
      </c>
      <c r="CT31" s="29" t="s">
        <v>18</v>
      </c>
      <c r="CU31" s="30"/>
      <c r="CV31" s="29">
        <v>125</v>
      </c>
      <c r="CW31" s="30">
        <f t="shared" si="153"/>
        <v>1.0225</v>
      </c>
      <c r="CX31" s="37">
        <f t="shared" si="12"/>
        <v>208</v>
      </c>
      <c r="CY31" s="38">
        <f t="shared" si="13"/>
        <v>1.7229000000000001</v>
      </c>
      <c r="CZ31" s="20">
        <f t="shared" si="34"/>
        <v>545.34680000000014</v>
      </c>
      <c r="DA31" s="39"/>
      <c r="DB31" s="15">
        <v>29</v>
      </c>
      <c r="DC31" s="27"/>
      <c r="DD31" s="28"/>
      <c r="DE31" s="27"/>
      <c r="DF31" s="28"/>
      <c r="DG31" s="27"/>
      <c r="DH31" s="28"/>
      <c r="DI31" s="27"/>
      <c r="DJ31" s="28"/>
      <c r="DK31" s="40">
        <f t="shared" si="35"/>
        <v>0</v>
      </c>
      <c r="DL31" s="35">
        <f t="shared" si="36"/>
        <v>0</v>
      </c>
      <c r="DM31" s="20">
        <f t="shared" si="37"/>
        <v>548.6377</v>
      </c>
      <c r="DN31" s="21"/>
      <c r="DO31" s="15">
        <v>29</v>
      </c>
      <c r="DP31" s="29">
        <v>149</v>
      </c>
      <c r="DQ31" s="30">
        <f>DP31*0.0064-0.04</f>
        <v>0.91359999999999997</v>
      </c>
      <c r="DR31" s="29" t="s">
        <v>19</v>
      </c>
      <c r="DS31" s="30"/>
      <c r="DT31" s="29">
        <v>-14</v>
      </c>
      <c r="DU31" s="30">
        <f t="shared" si="154"/>
        <v>-0.17899999999999999</v>
      </c>
      <c r="DV31" s="29">
        <v>-22</v>
      </c>
      <c r="DW31" s="30">
        <f t="shared" si="155"/>
        <v>-0.22700000000000001</v>
      </c>
      <c r="DX31" s="40">
        <f t="shared" si="38"/>
        <v>113</v>
      </c>
      <c r="DY31" s="35">
        <f t="shared" si="39"/>
        <v>0.50759999999999994</v>
      </c>
      <c r="DZ31" s="20">
        <f t="shared" si="40"/>
        <v>550.42899999999986</v>
      </c>
      <c r="EA31" s="18"/>
      <c r="EB31" s="22">
        <v>29</v>
      </c>
      <c r="EC31" s="29" t="s">
        <v>19</v>
      </c>
      <c r="ED31" s="30"/>
      <c r="EE31" s="29" t="s">
        <v>18</v>
      </c>
      <c r="EF31" s="30"/>
      <c r="EG31" s="29" t="s">
        <v>18</v>
      </c>
      <c r="EH31" s="30"/>
      <c r="EI31" s="29">
        <v>-3</v>
      </c>
      <c r="EJ31" s="30">
        <f>EI31*0.0085-0.04</f>
        <v>-6.5500000000000003E-2</v>
      </c>
      <c r="EK31" s="34">
        <f t="shared" si="41"/>
        <v>-3</v>
      </c>
      <c r="EL31" s="35">
        <f t="shared" si="42"/>
        <v>-6.5500000000000003E-2</v>
      </c>
      <c r="EM31" s="20">
        <f t="shared" si="43"/>
        <v>547.62739999999974</v>
      </c>
      <c r="EN31" s="18"/>
      <c r="EO31" s="15">
        <v>29</v>
      </c>
      <c r="EP31" s="27"/>
      <c r="EQ31" s="28"/>
      <c r="ER31" s="27"/>
      <c r="ES31" s="28"/>
      <c r="ET31" s="27"/>
      <c r="EU31" s="28"/>
      <c r="EV31" s="27"/>
      <c r="EW31" s="28"/>
      <c r="EX31" s="34">
        <f t="shared" si="44"/>
        <v>0</v>
      </c>
      <c r="EY31" s="35">
        <f t="shared" si="45"/>
        <v>0</v>
      </c>
      <c r="EZ31" s="20">
        <f t="shared" si="46"/>
        <v>547.97829999999965</v>
      </c>
    </row>
    <row r="32" spans="1:156" x14ac:dyDescent="0.3">
      <c r="A32" s="114"/>
      <c r="B32" s="15">
        <v>30</v>
      </c>
      <c r="C32" s="29" t="s">
        <v>19</v>
      </c>
      <c r="D32" s="30"/>
      <c r="E32" s="29" t="s">
        <v>19</v>
      </c>
      <c r="F32" s="30"/>
      <c r="G32" s="29">
        <v>-2</v>
      </c>
      <c r="H32" s="30">
        <v>-7.6999999999999999E-2</v>
      </c>
      <c r="I32" s="29" t="s">
        <v>19</v>
      </c>
      <c r="J32" s="30"/>
      <c r="K32" s="25">
        <f t="shared" si="0"/>
        <v>-2</v>
      </c>
      <c r="L32" s="30">
        <f t="shared" si="1"/>
        <v>-7.6999999999999999E-2</v>
      </c>
      <c r="M32" s="20">
        <f t="shared" si="16"/>
        <v>505.78030000000001</v>
      </c>
      <c r="N32" s="10"/>
      <c r="O32" s="15">
        <v>30</v>
      </c>
      <c r="P32" s="27"/>
      <c r="Q32" s="28"/>
      <c r="R32" s="27"/>
      <c r="S32" s="28"/>
      <c r="T32" s="27"/>
      <c r="U32" s="28"/>
      <c r="V32" s="27"/>
      <c r="W32" s="28"/>
      <c r="X32" s="25">
        <f t="shared" si="17"/>
        <v>0</v>
      </c>
      <c r="Y32" s="26">
        <f t="shared" si="65"/>
        <v>0</v>
      </c>
      <c r="Z32" s="20">
        <f t="shared" si="19"/>
        <v>518.01700000000005</v>
      </c>
      <c r="AA32" s="10"/>
      <c r="AB32" s="15">
        <v>30</v>
      </c>
      <c r="AC32" s="27"/>
      <c r="AD32" s="28"/>
      <c r="AE32" s="27"/>
      <c r="AF32" s="28"/>
      <c r="AG32" s="27"/>
      <c r="AH32" s="28"/>
      <c r="AI32" s="27"/>
      <c r="AJ32" s="28"/>
      <c r="AK32" s="25">
        <f t="shared" si="20"/>
        <v>0</v>
      </c>
      <c r="AL32" s="26">
        <f t="shared" si="67"/>
        <v>0</v>
      </c>
      <c r="AM32" s="20">
        <f t="shared" si="22"/>
        <v>517.99959999999987</v>
      </c>
      <c r="AN32" s="10"/>
      <c r="AO32" s="15">
        <v>30</v>
      </c>
      <c r="AP32" s="29" t="s">
        <v>18</v>
      </c>
      <c r="AQ32" s="30"/>
      <c r="AR32" s="29">
        <v>86</v>
      </c>
      <c r="AS32" s="30">
        <f t="shared" si="157"/>
        <v>0.7268</v>
      </c>
      <c r="AT32" s="29" t="s">
        <v>18</v>
      </c>
      <c r="AU32" s="30"/>
      <c r="AV32" s="29" t="s">
        <v>18</v>
      </c>
      <c r="AW32" s="30"/>
      <c r="AX32" s="25">
        <f t="shared" si="5"/>
        <v>86</v>
      </c>
      <c r="AY32" s="30">
        <f t="shared" si="68"/>
        <v>0.7268</v>
      </c>
      <c r="AZ32" s="20">
        <f t="shared" si="25"/>
        <v>521.61930000000018</v>
      </c>
      <c r="BA32" s="18"/>
      <c r="BB32" s="22">
        <v>30</v>
      </c>
      <c r="BC32" s="29" t="s">
        <v>18</v>
      </c>
      <c r="BD32" s="30"/>
      <c r="BE32" s="29" t="s">
        <v>19</v>
      </c>
      <c r="BF32" s="30"/>
      <c r="BG32" s="29" t="s">
        <v>18</v>
      </c>
      <c r="BH32" s="30"/>
      <c r="BI32" s="29" t="s">
        <v>18</v>
      </c>
      <c r="BJ32" s="30"/>
      <c r="BK32" s="25">
        <f t="shared" si="103"/>
        <v>0</v>
      </c>
      <c r="BL32" s="26">
        <f t="shared" si="28"/>
        <v>0</v>
      </c>
      <c r="BM32" s="20">
        <f t="shared" si="29"/>
        <v>525.20150000000024</v>
      </c>
      <c r="BN32" s="18"/>
      <c r="BO32" s="15">
        <v>30</v>
      </c>
      <c r="BP32" s="27"/>
      <c r="BQ32" s="28"/>
      <c r="BR32" s="27"/>
      <c r="BS32" s="28"/>
      <c r="BT32" s="27"/>
      <c r="BU32" s="28"/>
      <c r="BV32" s="27"/>
      <c r="BW32" s="28"/>
      <c r="BX32" s="34">
        <f t="shared" si="6"/>
        <v>0</v>
      </c>
      <c r="BY32" s="35">
        <f t="shared" si="7"/>
        <v>0</v>
      </c>
      <c r="BZ32" s="20">
        <f t="shared" si="30"/>
        <v>537.23350000000028</v>
      </c>
      <c r="CA32" s="36"/>
      <c r="CB32" s="15">
        <v>30</v>
      </c>
      <c r="CC32" s="29">
        <v>76</v>
      </c>
      <c r="CD32" s="30">
        <f t="shared" ref="CD32:CD33" si="160">CC32*0.0069-0.04</f>
        <v>0.4844</v>
      </c>
      <c r="CE32" s="29" t="s">
        <v>18</v>
      </c>
      <c r="CF32" s="30"/>
      <c r="CG32" s="29">
        <v>139</v>
      </c>
      <c r="CH32" s="30">
        <f t="shared" ref="CH32" si="161">CG32*0.0085-0.06</f>
        <v>1.1214999999999999</v>
      </c>
      <c r="CI32" s="29">
        <v>-38</v>
      </c>
      <c r="CJ32" s="30">
        <f t="shared" si="158"/>
        <v>-0.36299999999999999</v>
      </c>
      <c r="CK32" s="34">
        <f t="shared" si="9"/>
        <v>177</v>
      </c>
      <c r="CL32" s="35">
        <f t="shared" si="10"/>
        <v>1.2428999999999999</v>
      </c>
      <c r="CM32" s="20">
        <f t="shared" si="32"/>
        <v>538.81090000000006</v>
      </c>
      <c r="CN32" s="18"/>
      <c r="CO32" s="15">
        <v>30</v>
      </c>
      <c r="CP32" s="29" t="s">
        <v>18</v>
      </c>
      <c r="CQ32" s="30"/>
      <c r="CR32" s="29">
        <v>74</v>
      </c>
      <c r="CS32" s="30">
        <f t="shared" si="159"/>
        <v>0.62119999999999997</v>
      </c>
      <c r="CT32" s="29">
        <v>239</v>
      </c>
      <c r="CU32" s="30">
        <f>CT32*0.0085-0.06</f>
        <v>1.9715000000000003</v>
      </c>
      <c r="CV32" s="29" t="s">
        <v>18</v>
      </c>
      <c r="CW32" s="30"/>
      <c r="CX32" s="37">
        <f t="shared" si="12"/>
        <v>313</v>
      </c>
      <c r="CY32" s="38">
        <f t="shared" si="13"/>
        <v>2.5927000000000002</v>
      </c>
      <c r="CZ32" s="20">
        <f t="shared" si="34"/>
        <v>547.93950000000018</v>
      </c>
      <c r="DA32" s="39"/>
      <c r="DB32" s="15">
        <v>30</v>
      </c>
      <c r="DC32" s="29">
        <v>-73</v>
      </c>
      <c r="DD32" s="30">
        <f>DC32*0.0064-0.04</f>
        <v>-0.50719999999999998</v>
      </c>
      <c r="DE32" s="29" t="s">
        <v>19</v>
      </c>
      <c r="DF32" s="30"/>
      <c r="DG32" s="29" t="s">
        <v>18</v>
      </c>
      <c r="DH32" s="30"/>
      <c r="DI32" s="29" t="s">
        <v>18</v>
      </c>
      <c r="DJ32" s="30"/>
      <c r="DK32" s="40">
        <f t="shared" si="35"/>
        <v>-73</v>
      </c>
      <c r="DL32" s="35">
        <f t="shared" si="36"/>
        <v>-0.50719999999999998</v>
      </c>
      <c r="DM32" s="20">
        <f t="shared" si="37"/>
        <v>548.13049999999998</v>
      </c>
      <c r="DN32" s="21"/>
      <c r="DO32" s="15">
        <v>30</v>
      </c>
      <c r="DP32" s="29" t="s">
        <v>18</v>
      </c>
      <c r="DQ32" s="30"/>
      <c r="DR32" s="29" t="s">
        <v>19</v>
      </c>
      <c r="DS32" s="30"/>
      <c r="DT32" s="29">
        <v>-43</v>
      </c>
      <c r="DU32" s="30">
        <f t="shared" si="154"/>
        <v>-0.42550000000000004</v>
      </c>
      <c r="DV32" s="29" t="s">
        <v>18</v>
      </c>
      <c r="DW32" s="30"/>
      <c r="DX32" s="40">
        <f t="shared" si="38"/>
        <v>-43</v>
      </c>
      <c r="DY32" s="35">
        <f t="shared" si="39"/>
        <v>-0.42550000000000004</v>
      </c>
      <c r="DZ32" s="20">
        <f t="shared" si="40"/>
        <v>550.0034999999998</v>
      </c>
      <c r="EA32" s="18"/>
      <c r="EB32" s="22">
        <v>30</v>
      </c>
      <c r="EC32" s="27"/>
      <c r="ED32" s="28"/>
      <c r="EE32" s="27"/>
      <c r="EF32" s="28"/>
      <c r="EG32" s="27"/>
      <c r="EH32" s="28"/>
      <c r="EI32" s="27"/>
      <c r="EJ32" s="28"/>
      <c r="EK32" s="34">
        <f t="shared" si="41"/>
        <v>0</v>
      </c>
      <c r="EL32" s="35">
        <f t="shared" si="42"/>
        <v>0</v>
      </c>
      <c r="EM32" s="20">
        <f t="shared" si="43"/>
        <v>547.62739999999974</v>
      </c>
      <c r="EN32" s="18"/>
      <c r="EO32" s="15">
        <v>30</v>
      </c>
      <c r="EP32" s="29" t="s">
        <v>19</v>
      </c>
      <c r="EQ32" s="30"/>
      <c r="ER32" s="29" t="s">
        <v>18</v>
      </c>
      <c r="ES32" s="30"/>
      <c r="ET32" s="29">
        <v>-118</v>
      </c>
      <c r="EU32" s="30">
        <f>ET32*0.0085-0.06</f>
        <v>-1.0630000000000002</v>
      </c>
      <c r="EV32" s="29" t="s">
        <v>18</v>
      </c>
      <c r="EW32" s="30"/>
      <c r="EX32" s="34">
        <f t="shared" si="44"/>
        <v>-118</v>
      </c>
      <c r="EY32" s="35">
        <f t="shared" si="45"/>
        <v>-1.0630000000000002</v>
      </c>
      <c r="EZ32" s="20">
        <f t="shared" si="46"/>
        <v>546.91529999999966</v>
      </c>
    </row>
    <row r="33" spans="1:156" x14ac:dyDescent="0.3">
      <c r="A33" s="114"/>
      <c r="B33" s="50">
        <v>31</v>
      </c>
      <c r="C33" s="51" t="s">
        <v>19</v>
      </c>
      <c r="D33" s="30"/>
      <c r="E33" s="51" t="s">
        <v>19</v>
      </c>
      <c r="F33" s="30"/>
      <c r="G33" s="51">
        <v>-41</v>
      </c>
      <c r="H33" s="30">
        <v>-0.40850000000000003</v>
      </c>
      <c r="I33" s="51">
        <v>39</v>
      </c>
      <c r="J33" s="30">
        <v>0.29150000000000004</v>
      </c>
      <c r="K33" s="25">
        <f t="shared" si="0"/>
        <v>-2</v>
      </c>
      <c r="L33" s="26">
        <f t="shared" si="1"/>
        <v>-0.11699999999999999</v>
      </c>
      <c r="M33" s="20">
        <f t="shared" si="16"/>
        <v>505.66329999999999</v>
      </c>
      <c r="N33" s="10"/>
      <c r="O33" s="50">
        <v>31</v>
      </c>
      <c r="P33" s="52"/>
      <c r="Q33" s="28"/>
      <c r="R33" s="52"/>
      <c r="S33" s="28"/>
      <c r="T33" s="52"/>
      <c r="U33" s="28"/>
      <c r="V33" s="52"/>
      <c r="W33" s="28"/>
      <c r="X33" s="25">
        <f t="shared" si="17"/>
        <v>0</v>
      </c>
      <c r="Y33" s="26">
        <f t="shared" si="65"/>
        <v>0</v>
      </c>
      <c r="Z33" s="20">
        <f t="shared" si="19"/>
        <v>518.01700000000005</v>
      </c>
      <c r="AA33" s="10"/>
      <c r="AB33" s="50">
        <v>31</v>
      </c>
      <c r="AC33" s="27"/>
      <c r="AD33" s="28"/>
      <c r="AE33" s="52"/>
      <c r="AF33" s="28"/>
      <c r="AG33" s="52"/>
      <c r="AH33" s="28"/>
      <c r="AI33" s="52"/>
      <c r="AJ33" s="28"/>
      <c r="AK33" s="25">
        <f t="shared" si="20"/>
        <v>0</v>
      </c>
      <c r="AL33" s="26">
        <f t="shared" si="67"/>
        <v>0</v>
      </c>
      <c r="AM33" s="20">
        <f t="shared" si="22"/>
        <v>517.99959999999987</v>
      </c>
      <c r="AN33" s="10"/>
      <c r="AO33" s="50">
        <v>31</v>
      </c>
      <c r="AP33" s="52"/>
      <c r="AQ33" s="28"/>
      <c r="AR33" s="52"/>
      <c r="AS33" s="28"/>
      <c r="AT33" s="52"/>
      <c r="AU33" s="28"/>
      <c r="AV33" s="52"/>
      <c r="AW33" s="28"/>
      <c r="AX33" s="25">
        <f t="shared" si="5"/>
        <v>0</v>
      </c>
      <c r="AY33" s="30">
        <f t="shared" si="68"/>
        <v>0</v>
      </c>
      <c r="AZ33" s="20">
        <f t="shared" si="25"/>
        <v>521.61930000000018</v>
      </c>
      <c r="BA33" s="10"/>
      <c r="BB33" s="121">
        <v>31</v>
      </c>
      <c r="BC33" s="51">
        <v>-58</v>
      </c>
      <c r="BD33" s="30">
        <f>BC33*0.0069-0.04</f>
        <v>-0.44019999999999998</v>
      </c>
      <c r="BE33" s="51">
        <v>64</v>
      </c>
      <c r="BF33" s="30">
        <f>BE33*0.0088-0.03</f>
        <v>0.53320000000000001</v>
      </c>
      <c r="BG33" s="51" t="s">
        <v>18</v>
      </c>
      <c r="BH33" s="30"/>
      <c r="BI33" s="51">
        <v>85</v>
      </c>
      <c r="BJ33" s="30">
        <f>BI33*0.0085-0.04</f>
        <v>0.6825</v>
      </c>
      <c r="BK33" s="25">
        <f t="shared" si="103"/>
        <v>91</v>
      </c>
      <c r="BL33" s="26">
        <f t="shared" si="28"/>
        <v>0.77550000000000008</v>
      </c>
      <c r="BM33" s="20">
        <f t="shared" si="29"/>
        <v>525.9770000000002</v>
      </c>
      <c r="BN33" s="10"/>
      <c r="BO33" s="50"/>
      <c r="BP33" s="51"/>
      <c r="BQ33" s="30"/>
      <c r="BR33" s="51"/>
      <c r="BS33" s="30"/>
      <c r="BT33" s="51"/>
      <c r="BU33" s="30"/>
      <c r="BV33" s="51"/>
      <c r="BW33" s="30"/>
      <c r="BX33" s="34">
        <f t="shared" si="6"/>
        <v>0</v>
      </c>
      <c r="BY33" s="35">
        <f t="shared" si="7"/>
        <v>0</v>
      </c>
      <c r="BZ33" s="20">
        <f t="shared" si="30"/>
        <v>537.23350000000028</v>
      </c>
      <c r="CA33" s="36"/>
      <c r="CB33" s="50">
        <v>31</v>
      </c>
      <c r="CC33" s="51">
        <v>-82</v>
      </c>
      <c r="CD33" s="30">
        <f t="shared" si="160"/>
        <v>-0.60580000000000001</v>
      </c>
      <c r="CE33" s="51" t="s">
        <v>18</v>
      </c>
      <c r="CF33" s="30"/>
      <c r="CG33" s="51" t="s">
        <v>18</v>
      </c>
      <c r="CH33" s="30"/>
      <c r="CI33" s="51" t="s">
        <v>18</v>
      </c>
      <c r="CJ33" s="30"/>
      <c r="CK33" s="34">
        <f t="shared" si="9"/>
        <v>-82</v>
      </c>
      <c r="CL33" s="35">
        <f t="shared" si="10"/>
        <v>-0.60580000000000001</v>
      </c>
      <c r="CM33" s="20">
        <f t="shared" si="32"/>
        <v>538.20510000000002</v>
      </c>
      <c r="CN33" s="18"/>
      <c r="CO33" s="50">
        <v>31</v>
      </c>
      <c r="CP33" s="52"/>
      <c r="CQ33" s="28"/>
      <c r="CR33" s="52"/>
      <c r="CS33" s="28"/>
      <c r="CT33" s="52"/>
      <c r="CU33" s="28"/>
      <c r="CV33" s="52"/>
      <c r="CW33" s="28"/>
      <c r="CX33" s="40">
        <f t="shared" si="12"/>
        <v>0</v>
      </c>
      <c r="CY33" s="35">
        <f t="shared" si="13"/>
        <v>0</v>
      </c>
      <c r="CZ33" s="20">
        <f t="shared" si="34"/>
        <v>547.93950000000018</v>
      </c>
      <c r="DA33" s="39"/>
      <c r="DB33" s="50">
        <v>31</v>
      </c>
      <c r="DC33" s="51"/>
      <c r="DD33" s="30"/>
      <c r="DE33" s="51"/>
      <c r="DF33" s="30"/>
      <c r="DG33" s="51"/>
      <c r="DH33" s="30"/>
      <c r="DI33" s="51"/>
      <c r="DJ33" s="30"/>
      <c r="DK33" s="40">
        <f t="shared" si="35"/>
        <v>0</v>
      </c>
      <c r="DL33" s="35">
        <f t="shared" si="36"/>
        <v>0</v>
      </c>
      <c r="DM33" s="20">
        <f t="shared" si="37"/>
        <v>548.13049999999998</v>
      </c>
      <c r="DN33" s="21"/>
      <c r="DO33" s="50">
        <v>31</v>
      </c>
      <c r="DP33" s="51">
        <v>-97</v>
      </c>
      <c r="DQ33" s="30">
        <f>DP33*0.0064-0.04</f>
        <v>-0.66080000000000005</v>
      </c>
      <c r="DR33" s="51" t="s">
        <v>19</v>
      </c>
      <c r="DS33" s="30"/>
      <c r="DT33" s="51" t="s">
        <v>18</v>
      </c>
      <c r="DU33" s="30"/>
      <c r="DV33" s="51" t="s">
        <v>18</v>
      </c>
      <c r="DW33" s="30"/>
      <c r="DX33" s="37">
        <f t="shared" si="38"/>
        <v>-97</v>
      </c>
      <c r="DY33" s="38">
        <f t="shared" si="39"/>
        <v>-0.66080000000000005</v>
      </c>
      <c r="DZ33" s="20">
        <f t="shared" si="40"/>
        <v>549.34269999999981</v>
      </c>
      <c r="EA33" s="18"/>
      <c r="EB33" s="121">
        <v>31</v>
      </c>
      <c r="EC33" s="52"/>
      <c r="ED33" s="28"/>
      <c r="EE33" s="52"/>
      <c r="EF33" s="28"/>
      <c r="EG33" s="52"/>
      <c r="EH33" s="28"/>
      <c r="EI33" s="52"/>
      <c r="EJ33" s="28"/>
      <c r="EK33" s="34">
        <f t="shared" si="41"/>
        <v>0</v>
      </c>
      <c r="EL33" s="35">
        <f t="shared" si="42"/>
        <v>0</v>
      </c>
      <c r="EM33" s="20">
        <f t="shared" si="43"/>
        <v>547.62739999999974</v>
      </c>
      <c r="EN33" s="18"/>
      <c r="EO33" s="50">
        <v>31</v>
      </c>
      <c r="EP33" s="51" t="s">
        <v>19</v>
      </c>
      <c r="EQ33" s="30"/>
      <c r="ER33" s="51" t="s">
        <v>18</v>
      </c>
      <c r="ES33" s="30"/>
      <c r="ET33" s="51" t="s">
        <v>18</v>
      </c>
      <c r="EU33" s="30"/>
      <c r="EV33" s="51">
        <v>-60</v>
      </c>
      <c r="EW33" s="30">
        <f>EV33*0.0085-0.04</f>
        <v>-0.55000000000000004</v>
      </c>
      <c r="EX33" s="34">
        <f t="shared" si="44"/>
        <v>-60</v>
      </c>
      <c r="EY33" s="35">
        <f t="shared" si="45"/>
        <v>-0.55000000000000004</v>
      </c>
      <c r="EZ33" s="20">
        <f t="shared" si="46"/>
        <v>546.36529999999971</v>
      </c>
    </row>
    <row r="34" spans="1:156" x14ac:dyDescent="0.3">
      <c r="A34" s="114"/>
      <c r="B34" s="53"/>
      <c r="C34" s="54">
        <f>SUM(C3:C33)</f>
        <v>562</v>
      </c>
      <c r="D34" s="55">
        <f>SUM(D3:D33)</f>
        <v>3.4777999999999993</v>
      </c>
      <c r="E34" s="56">
        <f>SUM(E3:E33)</f>
        <v>-105</v>
      </c>
      <c r="F34" s="57">
        <f>SUM(F3:F33)</f>
        <v>-1.1040000000000001</v>
      </c>
      <c r="G34" s="58">
        <f>SUM(G3:G33)</f>
        <v>-27</v>
      </c>
      <c r="H34" s="55">
        <f>SUM(H4:H33)</f>
        <v>-0.88950000000000062</v>
      </c>
      <c r="I34" s="56">
        <f>SUM(I3:I33)</f>
        <v>534</v>
      </c>
      <c r="J34" s="57">
        <f>SUM(J3:J33)</f>
        <v>4.1790000000000003</v>
      </c>
      <c r="K34" s="59">
        <f>SUM(K3:K33)</f>
        <v>964</v>
      </c>
      <c r="L34" s="118">
        <f>SUM(L3:L33)</f>
        <v>5.6632999999999987</v>
      </c>
      <c r="M34" s="21"/>
      <c r="N34" s="10"/>
      <c r="O34" s="53"/>
      <c r="P34" s="54">
        <f t="shared" ref="P34:U34" si="162">SUM(P3:P33)</f>
        <v>660</v>
      </c>
      <c r="Q34" s="55">
        <f t="shared" si="162"/>
        <v>4.1539999999999999</v>
      </c>
      <c r="R34" s="56">
        <f t="shared" si="162"/>
        <v>599</v>
      </c>
      <c r="S34" s="55">
        <f t="shared" si="162"/>
        <v>4.9711999999999996</v>
      </c>
      <c r="T34" s="56">
        <f t="shared" si="162"/>
        <v>226</v>
      </c>
      <c r="U34" s="57">
        <f t="shared" si="162"/>
        <v>1.3809999999999996</v>
      </c>
      <c r="V34" s="56">
        <f>SUM(V3:V33)</f>
        <v>255</v>
      </c>
      <c r="W34" s="57">
        <f t="shared" ref="W34" si="163">SUM(W5:W33)</f>
        <v>1.1139999999999999</v>
      </c>
      <c r="X34" s="59">
        <f>SUM(X3:X33)</f>
        <v>1740</v>
      </c>
      <c r="Y34" s="118">
        <f>SUM(Y3:Y33)</f>
        <v>12.353699999999998</v>
      </c>
      <c r="Z34" s="21"/>
      <c r="AA34" s="18"/>
      <c r="AB34" s="53"/>
      <c r="AC34" s="54">
        <f>SUM(AC4:AC33)</f>
        <v>-133</v>
      </c>
      <c r="AD34" s="57">
        <f>SUM(AD3:AD33)</f>
        <v>2.4234</v>
      </c>
      <c r="AE34" s="56">
        <f>SUM(AE3:AE33)</f>
        <v>184</v>
      </c>
      <c r="AF34" s="57">
        <f>SUM(AF3:AF33)</f>
        <v>1.3792</v>
      </c>
      <c r="AG34" s="56">
        <f t="shared" ref="AG34" si="164">SUM(AG5:AG33)</f>
        <v>-470</v>
      </c>
      <c r="AH34" s="57">
        <f>SUM(AH3:AH33)</f>
        <v>-4.2350000000000003</v>
      </c>
      <c r="AI34" s="56">
        <f>SUM(AI3:AI33)</f>
        <v>110</v>
      </c>
      <c r="AJ34" s="57">
        <f t="shared" ref="AJ34" si="165">SUM(AJ5:AJ33)</f>
        <v>0.25100000000000006</v>
      </c>
      <c r="AK34" s="59">
        <f>SUM(AK3:AK33)</f>
        <v>210</v>
      </c>
      <c r="AL34" s="61">
        <f>SUM(AL3:AL33)</f>
        <v>-1.7400000000001026E-2</v>
      </c>
      <c r="AM34" s="63"/>
      <c r="AN34" s="18"/>
      <c r="AO34" s="53"/>
      <c r="AP34" s="54">
        <f t="shared" ref="AP34:AU34" si="166">SUM(AP3:AP33)</f>
        <v>1</v>
      </c>
      <c r="AQ34" s="55">
        <f t="shared" si="166"/>
        <v>-0.15310000000000001</v>
      </c>
      <c r="AR34" s="56">
        <f t="shared" si="166"/>
        <v>38</v>
      </c>
      <c r="AS34" s="55">
        <f t="shared" si="166"/>
        <v>-8.7200000000000055E-2</v>
      </c>
      <c r="AT34" s="56">
        <f t="shared" si="166"/>
        <v>51</v>
      </c>
      <c r="AU34" s="55">
        <f t="shared" si="166"/>
        <v>7.3499999999999954E-2</v>
      </c>
      <c r="AV34" s="56">
        <f t="shared" ref="AV34:AW34" si="167">SUM(AV5:AV33)</f>
        <v>316</v>
      </c>
      <c r="AW34" s="57">
        <f t="shared" si="167"/>
        <v>2.5260000000000007</v>
      </c>
      <c r="AX34" s="59">
        <f>SUM(AX3:AX33)</f>
        <v>559</v>
      </c>
      <c r="AY34" s="71">
        <f>SUM(AY3:AY33)</f>
        <v>3.6196999999999999</v>
      </c>
      <c r="AZ34" s="63"/>
      <c r="BA34" s="18"/>
      <c r="BC34" s="54">
        <f>SUM(BC3:BC33)</f>
        <v>-400</v>
      </c>
      <c r="BD34" s="57">
        <f>SUM(BD3:BD33)</f>
        <v>-3.16</v>
      </c>
      <c r="BE34" s="58">
        <f t="shared" ref="BE34" si="168">SUM(BE5:BE33)</f>
        <v>274</v>
      </c>
      <c r="BF34" s="55">
        <f>SUM(BF3:BF33)</f>
        <v>2.0811999999999999</v>
      </c>
      <c r="BG34" s="56">
        <f t="shared" ref="BG34" si="169">SUM(BG5:BG33)</f>
        <v>614</v>
      </c>
      <c r="BH34" s="57">
        <f>SUM(BH3:BH33)</f>
        <v>4.4765000000000006</v>
      </c>
      <c r="BI34" s="56">
        <f>SUM(BI3:BI33)</f>
        <v>160</v>
      </c>
      <c r="BJ34" s="57">
        <f t="shared" ref="BJ34" si="170">SUM(BJ5:BJ33)</f>
        <v>1.1445000000000001</v>
      </c>
      <c r="BK34" s="59">
        <f>SUM(BK3:BK33)</f>
        <v>603</v>
      </c>
      <c r="BL34" s="64">
        <f>SUM(BL3:BL33)</f>
        <v>4.3576999999999995</v>
      </c>
      <c r="BM34" s="63"/>
      <c r="BN34" s="18"/>
      <c r="BP34" s="65">
        <f>SUM(BP3:BP33)</f>
        <v>689</v>
      </c>
      <c r="BQ34" s="57">
        <f>SUM(BQ3:BQ33)</f>
        <v>4.3940999999999999</v>
      </c>
      <c r="BR34" s="66">
        <f t="shared" ref="BR34:BW34" si="171">SUM(BR5:BR33)</f>
        <v>313</v>
      </c>
      <c r="BS34" s="67">
        <f t="shared" si="171"/>
        <v>2.4543999999999997</v>
      </c>
      <c r="BT34" s="66">
        <f>SUM(BT3:BT33)</f>
        <v>453</v>
      </c>
      <c r="BU34" s="67">
        <f>SUM(BU3:BU33)</f>
        <v>3.4904999999999999</v>
      </c>
      <c r="BV34" s="66">
        <f>SUM(BV3:BV33)</f>
        <v>155</v>
      </c>
      <c r="BW34" s="67">
        <f t="shared" si="171"/>
        <v>0.91749999999999987</v>
      </c>
      <c r="BX34" s="65"/>
      <c r="BY34" s="64">
        <f>SUM(BY3:BY33)</f>
        <v>11.256500000000003</v>
      </c>
      <c r="BZ34" s="36"/>
      <c r="CA34" s="36"/>
      <c r="CC34" s="65">
        <f>SUM(CC3:CC33)</f>
        <v>98</v>
      </c>
      <c r="CD34" s="55">
        <f t="shared" ref="CD34:CL34" si="172">SUM(CD3:CD33)</f>
        <v>0.39619999999999977</v>
      </c>
      <c r="CE34" s="66">
        <f t="shared" si="172"/>
        <v>-142</v>
      </c>
      <c r="CF34" s="55">
        <f t="shared" si="172"/>
        <v>-1.5196000000000001</v>
      </c>
      <c r="CG34" s="66">
        <f>SUM(CG3:CG33)</f>
        <v>279</v>
      </c>
      <c r="CH34" s="67">
        <f t="shared" si="172"/>
        <v>2.0114999999999998</v>
      </c>
      <c r="CI34" s="66">
        <f>SUM(CI3:CI33)</f>
        <v>71</v>
      </c>
      <c r="CJ34" s="67">
        <f>SUM(CJ3:CJ33)</f>
        <v>8.3500000000000074E-2</v>
      </c>
      <c r="CK34" s="68">
        <f t="shared" si="172"/>
        <v>306</v>
      </c>
      <c r="CL34" s="64">
        <f t="shared" si="172"/>
        <v>0.97159999999999969</v>
      </c>
      <c r="CP34" s="54">
        <f>SUM(CP3:CP33)</f>
        <v>802</v>
      </c>
      <c r="CQ34" s="57">
        <f t="shared" ref="CQ34:CU34" si="173">SUM(CQ3:CQ33)</f>
        <v>5.2937999999999992</v>
      </c>
      <c r="CR34" s="56">
        <f>SUM(CR3:CR33)</f>
        <v>327</v>
      </c>
      <c r="CS34" s="57">
        <f t="shared" si="173"/>
        <v>2.5476000000000001</v>
      </c>
      <c r="CT34" s="66">
        <f>SUM(CT3:CT33)</f>
        <v>518</v>
      </c>
      <c r="CU34" s="67">
        <f t="shared" si="173"/>
        <v>3.8630000000000004</v>
      </c>
      <c r="CV34" s="66">
        <f>SUM(CV3:CV33)</f>
        <v>-180</v>
      </c>
      <c r="CW34" s="67">
        <f>SUM(CW3:CW33)</f>
        <v>-1.9699999999999998</v>
      </c>
      <c r="CX34" s="70">
        <f>SUM(CX3:CX33)</f>
        <v>1467</v>
      </c>
      <c r="CY34" s="71">
        <f>SUM(CY3:CY33)</f>
        <v>9.7343999999999991</v>
      </c>
      <c r="DA34" s="18"/>
      <c r="DC34" s="65">
        <f>SUM(DC3:DC33)</f>
        <v>195</v>
      </c>
      <c r="DD34" s="67">
        <f>SUM(DD3:DD33)</f>
        <v>0.84799999999999998</v>
      </c>
      <c r="DE34" s="66">
        <f>SUM(DE3:DE33)</f>
        <v>140</v>
      </c>
      <c r="DF34" s="67">
        <f>SUM(DF3:DF33)</f>
        <v>1.1120000000000001</v>
      </c>
      <c r="DG34" s="66">
        <f t="shared" ref="DG34:DJ34" si="174">SUM(DG5:DG33)</f>
        <v>-10</v>
      </c>
      <c r="DH34" s="67">
        <f t="shared" si="174"/>
        <v>-0.43300000000000011</v>
      </c>
      <c r="DI34" s="56">
        <f t="shared" si="174"/>
        <v>-129</v>
      </c>
      <c r="DJ34" s="57">
        <f t="shared" si="174"/>
        <v>-1.5765000000000002</v>
      </c>
      <c r="DK34" s="70">
        <f>SUM(DK3:DK33)</f>
        <v>229</v>
      </c>
      <c r="DL34" s="64">
        <f>SUM(DL3:DL33)</f>
        <v>0.19099999999999995</v>
      </c>
      <c r="DN34" s="18"/>
      <c r="DP34" s="65">
        <f>SUM(DP3:DP33)</f>
        <v>-172</v>
      </c>
      <c r="DQ34" s="67">
        <f>SUM(DQ3:DQ33)</f>
        <v>-1.5808000000000002</v>
      </c>
      <c r="DR34" s="66">
        <f t="shared" ref="DR34:DV34" si="175">SUM(DR5:DR33)</f>
        <v>227</v>
      </c>
      <c r="DS34" s="67">
        <f t="shared" si="175"/>
        <v>1.6676000000000002</v>
      </c>
      <c r="DT34" s="66">
        <f t="shared" si="175"/>
        <v>84</v>
      </c>
      <c r="DU34" s="67">
        <f>SUM(DU3:DU33)</f>
        <v>0.49799999999999994</v>
      </c>
      <c r="DV34" s="66">
        <f t="shared" si="175"/>
        <v>-10</v>
      </c>
      <c r="DW34" s="67">
        <f>SUM(DW3:DW33)</f>
        <v>-0.88350000000000006</v>
      </c>
      <c r="DX34" s="70">
        <f>SUM(DX3:DX33)</f>
        <v>280</v>
      </c>
      <c r="DY34" s="64">
        <f>SUM(DY3:DY33)</f>
        <v>1.2121999999999997</v>
      </c>
      <c r="EA34" s="18"/>
      <c r="EC34" s="65">
        <f>SUM(EC3:EC33)</f>
        <v>-32</v>
      </c>
      <c r="ED34" s="67">
        <f>SUM(ED3:ED33)</f>
        <v>-0.60479999999999989</v>
      </c>
      <c r="EE34" s="66">
        <f t="shared" ref="EE34:EJ34" si="176">SUM(EE5:EE33)</f>
        <v>90</v>
      </c>
      <c r="EF34" s="67">
        <f t="shared" si="176"/>
        <v>0.67200000000000004</v>
      </c>
      <c r="EG34" s="66">
        <f t="shared" si="176"/>
        <v>-227</v>
      </c>
      <c r="EH34" s="67">
        <f t="shared" si="176"/>
        <v>-2.4095000000000004</v>
      </c>
      <c r="EI34" s="66">
        <f t="shared" si="176"/>
        <v>103</v>
      </c>
      <c r="EJ34" s="67">
        <f t="shared" si="176"/>
        <v>0.62699999999999989</v>
      </c>
      <c r="EK34" s="65"/>
      <c r="EL34" s="62">
        <f>SUM(EL3:EL33)</f>
        <v>-1.7152999999999996</v>
      </c>
      <c r="EP34" s="65">
        <f>SUM(EP3:EP33)</f>
        <v>19</v>
      </c>
      <c r="EQ34" s="67">
        <f>SUM(EQ3:EQ33)</f>
        <v>-0.15839999999999987</v>
      </c>
      <c r="ER34" s="66">
        <f t="shared" ref="ER34:EW34" si="177">SUM(ER5:ER33)</f>
        <v>16</v>
      </c>
      <c r="ES34" s="67">
        <f t="shared" si="177"/>
        <v>-9.2000000000000831E-3</v>
      </c>
      <c r="ET34" s="66">
        <f t="shared" si="177"/>
        <v>5</v>
      </c>
      <c r="EU34" s="67">
        <f t="shared" si="177"/>
        <v>-0.37750000000000017</v>
      </c>
      <c r="EV34" s="66">
        <f t="shared" si="177"/>
        <v>-42</v>
      </c>
      <c r="EW34" s="67">
        <f t="shared" si="177"/>
        <v>-0.71699999999999986</v>
      </c>
      <c r="EX34" s="65"/>
      <c r="EY34" s="64">
        <f>SUM(EY3:EY33)</f>
        <v>-1.2621000000000004</v>
      </c>
    </row>
    <row r="35" spans="1:156" x14ac:dyDescent="0.3">
      <c r="A35" s="114"/>
      <c r="B35" s="73" t="s">
        <v>20</v>
      </c>
      <c r="C35" s="74"/>
      <c r="D35" s="75">
        <f>SUMIF(D3:D33,"&gt;0")/COUNTIF(D3:D33,"&gt;0")</f>
        <v>0.89839999999999998</v>
      </c>
      <c r="E35" s="74"/>
      <c r="F35" s="75">
        <f>SUMIF(F3:F33,"&gt;0")/COUNTIF(F3:F33,"&gt;0")</f>
        <v>1.2636000000000001</v>
      </c>
      <c r="G35" s="74"/>
      <c r="H35" s="76">
        <f>SUMIF(H3:H33,"&gt;0")/COUNTIF(H3:H33,"&gt;0")</f>
        <v>1.4338749999999998</v>
      </c>
      <c r="I35" s="74"/>
      <c r="J35" s="76">
        <f>SUMIF(J3:J33,"&gt;0")/COUNTIF(J3:J33,"&gt;0")</f>
        <v>0.77114285714285724</v>
      </c>
      <c r="K35" s="74"/>
      <c r="L35" s="76">
        <f>SUMIF(L3:L33,"&gt;0")/COUNTIF(L3:L33,"&gt;0")</f>
        <v>1.1922636363636363</v>
      </c>
      <c r="M35" s="4"/>
      <c r="N35" s="49"/>
      <c r="O35" s="73" t="s">
        <v>20</v>
      </c>
      <c r="P35" s="74"/>
      <c r="Q35" s="75">
        <f>SUMIF(Q3:Q33,"&gt;0")/COUNTIF(Q3:Q33,"&gt;0")</f>
        <v>1.06975</v>
      </c>
      <c r="R35" s="74"/>
      <c r="S35" s="75">
        <f>SUMIF(S3:S33,"&gt;0")/COUNTIF(S3:S33,"&gt;0")</f>
        <v>0.89022857142857148</v>
      </c>
      <c r="T35" s="74"/>
      <c r="U35" s="76">
        <f>SUMIF(U3:U33,"&gt;0")/COUNTIF(U3:U33,"&gt;0")</f>
        <v>1.9488333333333336</v>
      </c>
      <c r="V35" s="74"/>
      <c r="W35" s="76">
        <f>SUMIF(W3:W33,"&gt;0")/COUNTIF(W3:W33,"&gt;0")</f>
        <v>0.85887500000000006</v>
      </c>
      <c r="X35" s="74"/>
      <c r="Y35" s="76">
        <f>SUMIF(Y3:Y33,"&gt;0")/COUNTIF(Y3:Y33,"&gt;0")</f>
        <v>1.2816583333333333</v>
      </c>
      <c r="Z35" s="4"/>
      <c r="AA35" s="49"/>
      <c r="AB35" s="73" t="s">
        <v>20</v>
      </c>
      <c r="AC35" s="74"/>
      <c r="AD35" s="75">
        <f>SUMIF(AD3:AD33,"&gt;0")/COUNTIF(AD3:AD33,"&gt;0")</f>
        <v>1.3676000000000001</v>
      </c>
      <c r="AE35" s="74"/>
      <c r="AF35" s="75">
        <f>SUMIF(AF3:AF33,"&gt;0")/COUNTIF(AF3:AF33,"&gt;0")</f>
        <v>0.91746666666666654</v>
      </c>
      <c r="AG35" s="74"/>
      <c r="AH35" s="76" t="e">
        <f>SUMIF(AH3:AH33,"&gt;0")/COUNTIF(AH3:AH33,"&gt;0")</f>
        <v>#DIV/0!</v>
      </c>
      <c r="AI35" s="74"/>
      <c r="AJ35" s="76">
        <f>SUMIF(AJ3:AJ33,"&gt;0")/COUNTIF(AJ3:AJ33,"&gt;0")</f>
        <v>0.50116666666666665</v>
      </c>
      <c r="AK35" s="74"/>
      <c r="AL35" s="76">
        <f>SUMIF(AL3:AL33,"&gt;0")/COUNTIF(AL3:AL33,"&gt;0")</f>
        <v>1.2061714285714285</v>
      </c>
      <c r="AM35" s="4"/>
      <c r="AN35" s="49"/>
      <c r="AO35" s="73" t="s">
        <v>20</v>
      </c>
      <c r="AP35" s="74"/>
      <c r="AQ35" s="75">
        <f>SUMIF(AQ3:AQ33,"&gt;0")/COUNTIF(AQ3:AQ33,"&gt;0")</f>
        <v>0.55684999999999996</v>
      </c>
      <c r="AR35" s="74"/>
      <c r="AS35" s="75">
        <f>SUMIF(AS3:AS33,"&gt;0")/COUNTIF(AS3:AS33,"&gt;0")</f>
        <v>0.49066666666666664</v>
      </c>
      <c r="AT35" s="74"/>
      <c r="AU35" s="76">
        <f>SUMIF(AU3:AU33,"&gt;0")/COUNTIF(AU3:AU33,"&gt;0")</f>
        <v>0.50950000000000006</v>
      </c>
      <c r="AV35" s="74"/>
      <c r="AW35" s="76">
        <f>SUMIF(AW3:AW33,"&gt;0")/COUNTIF(AW3:AW33,"&gt;0")</f>
        <v>0.75730000000000008</v>
      </c>
      <c r="AX35" s="74"/>
      <c r="AY35" s="76">
        <f>SUMIF(AY3:AY33,"&gt;0")/COUNTIF(AY3:AY33,"&gt;0")</f>
        <v>0.67826363636363629</v>
      </c>
      <c r="AZ35" s="4"/>
      <c r="BA35" s="96"/>
      <c r="BB35" s="73" t="s">
        <v>20</v>
      </c>
      <c r="BC35" s="74"/>
      <c r="BD35" s="75">
        <f>SUMIF(BD3:BD33,"&gt;0")/COUNTIF(BD3:BD33,"&gt;0")</f>
        <v>0.7742</v>
      </c>
      <c r="BE35" s="74"/>
      <c r="BF35" s="75">
        <f>SUMIF(BF3:BF33,"&gt;0")/COUNTIF(BF3:BF33,"&gt;0")</f>
        <v>0.49422857142857141</v>
      </c>
      <c r="BG35" s="74"/>
      <c r="BH35" s="76">
        <f>SUMIF(BH3:BH33,"&gt;0")/COUNTIF(BH3:BH33,"&gt;0")</f>
        <v>2.2774999999999999</v>
      </c>
      <c r="BI35" s="74"/>
      <c r="BJ35" s="76">
        <f>SUMIF(BJ3:BJ33,"&gt;0")/COUNTIF(BJ3:BJ33,"&gt;0")</f>
        <v>0.58730000000000004</v>
      </c>
      <c r="BK35" s="74"/>
      <c r="BL35" s="76">
        <f>SUMIF(BL3:BL33,"&gt;0")/COUNTIF(BL3:BL33,"&gt;0")</f>
        <v>1.0487181818181819</v>
      </c>
      <c r="BM35" s="4"/>
      <c r="BN35" s="49"/>
      <c r="BO35" s="73" t="s">
        <v>20</v>
      </c>
      <c r="BP35" s="74"/>
      <c r="BQ35" s="75">
        <f>SUMIF(BQ3:BQ33,"&gt;0")/COUNTIF(BQ3:BQ33,"&gt;0")</f>
        <v>0.7544857142857142</v>
      </c>
      <c r="BR35" s="74"/>
      <c r="BS35" s="75">
        <f>SUMIF(BS3:BS33,"&gt;0")/COUNTIF(BS3:BS33,"&gt;0")</f>
        <v>0.8236</v>
      </c>
      <c r="BT35" s="74"/>
      <c r="BU35" s="76">
        <f>SUMIF(BU3:BU33,"&gt;0")/COUNTIF(BU3:BU33,"&gt;0")</f>
        <v>1.2553750000000001</v>
      </c>
      <c r="BV35" s="74"/>
      <c r="BW35" s="76">
        <f>SUMIF(BW3:BW33,"&gt;0")/COUNTIF(BW3:BW33,"&gt;0")</f>
        <v>0.59750000000000003</v>
      </c>
      <c r="BX35" s="74"/>
      <c r="BY35" s="2">
        <f>SUMIF(BY3:BY33,"&gt;0")/COUNTIF(BY3:BY33,"&gt;0")</f>
        <v>1.0757214285714285</v>
      </c>
      <c r="CB35" s="73" t="s">
        <v>20</v>
      </c>
      <c r="CC35" s="74"/>
      <c r="CD35" s="75">
        <f>SUMIF(CD3:CD33,"&gt;0")/COUNTIF(CD3:CD33,"&gt;0")</f>
        <v>0.66839999999999999</v>
      </c>
      <c r="CE35" s="74"/>
      <c r="CF35" s="75">
        <f>SUMIF(CF3:CF33,"&gt;0")/COUNTIF(CF3:CF33,"&gt;0")</f>
        <v>0.29560000000000003</v>
      </c>
      <c r="CG35" s="74"/>
      <c r="CH35" s="76">
        <f>SUMIF(CH3:CH33,"&gt;0")/COUNTIF(CH3:CH33,"&gt;0")</f>
        <v>1.3623333333333332</v>
      </c>
      <c r="CI35" s="74"/>
      <c r="CJ35" s="76">
        <f>SUMIF(CJ3:CJ33,"&gt;0")/COUNTIF(CJ3:CJ33,"&gt;0")</f>
        <v>0.73350000000000004</v>
      </c>
      <c r="CK35" s="74"/>
      <c r="CL35" s="2">
        <f>SUMIF(CL3:CL33,"&gt;0")/COUNTIF(CL3:CL33,"&gt;0")</f>
        <v>1.0851</v>
      </c>
      <c r="CO35" s="73" t="s">
        <v>20</v>
      </c>
      <c r="CP35" s="74"/>
      <c r="CQ35" s="75">
        <f>SUMIF(CQ3:CQ33,"&gt;0")/COUNTIF(CQ3:CQ33,"&gt;0")</f>
        <v>0.88229999999999986</v>
      </c>
      <c r="CR35" s="74"/>
      <c r="CS35" s="75">
        <f>SUMIF(CS3:CS33,"&gt;0")/COUNTIF(CS3:CS33,"&gt;0")</f>
        <v>0.50790000000000002</v>
      </c>
      <c r="CT35" s="74"/>
      <c r="CU35" s="76">
        <f>SUMIF(CU3:CU33,"&gt;0")/COUNTIF(CU3:CU33,"&gt;0")</f>
        <v>1.4581</v>
      </c>
      <c r="CV35" s="74"/>
      <c r="CW35" s="76">
        <f>SUMIF(CW3:CW33,"&gt;0")/COUNTIF(CW3:CW33,"&gt;0")</f>
        <v>1.0033750000000001</v>
      </c>
      <c r="CX35" s="74"/>
      <c r="CY35" s="2">
        <f>SUMIF(CY3:CY33,"&gt;0")/COUNTIF(CY3:CY33,"&gt;0")</f>
        <v>1.2648846153846154</v>
      </c>
      <c r="DA35" s="10"/>
      <c r="DB35" s="73" t="s">
        <v>20</v>
      </c>
      <c r="DC35" s="74"/>
      <c r="DD35" s="75">
        <f>SUMIF(DD3:DD33,"&gt;0")/COUNTIF(DD3:DD33,"&gt;0")</f>
        <v>0.72544000000000008</v>
      </c>
      <c r="DE35" s="76"/>
      <c r="DF35" s="75">
        <f>SUMIF(DF3:DF33,"&gt;0")/COUNTIF(DF3:DF33,"&gt;0")</f>
        <v>0.71799999999999997</v>
      </c>
      <c r="DG35" s="74"/>
      <c r="DH35" s="76">
        <f>SUMIF(DH3:DH33,"&gt;0")/COUNTIF(DH3:DH33,"&gt;0")</f>
        <v>1.18255</v>
      </c>
      <c r="DI35" s="74"/>
      <c r="DJ35" s="76">
        <f>SUMIF(DJ3:DJ33,"&gt;0")/COUNTIF(DJ3:DJ33,"&gt;0")</f>
        <v>0.25183333333333335</v>
      </c>
      <c r="DK35" s="74"/>
      <c r="DL35" s="2">
        <f>SUMIF(DL3:DL33,"&gt;0")/COUNTIF(DL3:DL33,"&gt;0")</f>
        <v>0.78534444444444451</v>
      </c>
      <c r="DO35" s="73" t="s">
        <v>20</v>
      </c>
      <c r="DP35" s="74"/>
      <c r="DQ35" s="75">
        <f>SUMIF(DQ3:DQ33,"&gt;0")/COUNTIF(DQ3:DQ33,"&gt;0")</f>
        <v>0.77706666666666668</v>
      </c>
      <c r="DR35" s="74"/>
      <c r="DS35" s="75">
        <f>SUMIF(DS3:DS33,"&gt;0")/COUNTIF(DS3:DS33,"&gt;0")</f>
        <v>0.38030000000000003</v>
      </c>
      <c r="DT35" s="74"/>
      <c r="DU35" s="76">
        <f>SUMIF(DU3:DU33,"&gt;0")/COUNTIF(DU3:DU33,"&gt;0")</f>
        <v>2.0394999999999999</v>
      </c>
      <c r="DV35" s="74"/>
      <c r="DW35" s="76">
        <f>SUMIF(DW3:DW33,"&gt;0")/COUNTIF(DW3:DW33,"&gt;0")</f>
        <v>0.55925000000000002</v>
      </c>
      <c r="DX35" s="74"/>
      <c r="DY35" s="2">
        <f>SUMIF(DY3:DY33,"&gt;0")/COUNTIF(DY3:DY33,"&gt;0")</f>
        <v>0.58148571428571416</v>
      </c>
      <c r="EB35" s="73" t="s">
        <v>20</v>
      </c>
      <c r="EC35" s="74"/>
      <c r="ED35" s="75">
        <f>SUMIF(ED3:ED33,"&gt;0")/COUNTIF(ED3:ED33,"&gt;0")</f>
        <v>0.41120000000000001</v>
      </c>
      <c r="EE35" s="74"/>
      <c r="EF35" s="75">
        <f>SUMIF(EF3:EF33,"&gt;0")/COUNTIF(EF3:EF33,"&gt;0")</f>
        <v>0.54200000000000004</v>
      </c>
      <c r="EG35" s="74"/>
      <c r="EH35" s="76">
        <f>SUMIF(EH3:EH33,"&gt;0")/COUNTIF(EH3:EH33,"&gt;0")</f>
        <v>0.91749999999999998</v>
      </c>
      <c r="EI35" s="74"/>
      <c r="EJ35" s="76">
        <f>SUMIF(EJ3:EJ33,"&gt;0")/COUNTIF(EJ3:EJ33,"&gt;0")</f>
        <v>0.52383333333333337</v>
      </c>
      <c r="EK35" s="74"/>
      <c r="EL35" s="2">
        <f>SUMIF(EL3:EL33,"&gt;0")/COUNTIF(EL3:EL33,"&gt;0")</f>
        <v>0.72913333333333341</v>
      </c>
      <c r="EO35" s="73" t="s">
        <v>20</v>
      </c>
      <c r="EP35" s="74"/>
      <c r="EQ35" s="75">
        <f>SUMIF(EQ3:EQ33,"&gt;0")/COUNTIF(EQ3:EQ33,"&gt;0")</f>
        <v>0.53600000000000003</v>
      </c>
      <c r="ER35" s="74"/>
      <c r="ES35" s="75">
        <f>SUMIF(ES3:ES33,"&gt;0")/COUNTIF(ES3:ES33,"&gt;0")</f>
        <v>0.39239999999999997</v>
      </c>
      <c r="ET35" s="74"/>
      <c r="EU35" s="76">
        <f>SUMIF(EU3:EU33,"&gt;0")/COUNTIF(EU3:EU33,"&gt;0")</f>
        <v>1.1186666666666667</v>
      </c>
      <c r="EV35" s="74"/>
      <c r="EW35" s="76">
        <f>SUMIF(EW3:EW33,"&gt;0")/COUNTIF(EW3:EW33,"&gt;0")</f>
        <v>0.26600000000000001</v>
      </c>
      <c r="EX35" s="74"/>
      <c r="EY35" s="2">
        <f>SUMIF(EY3:EY33,"&gt;0")/COUNTIF(EY3:EY33,"&gt;0")</f>
        <v>0.80156666666666665</v>
      </c>
    </row>
    <row r="36" spans="1:156" x14ac:dyDescent="0.3">
      <c r="A36" s="114"/>
      <c r="B36" s="73" t="s">
        <v>22</v>
      </c>
      <c r="C36" s="74"/>
      <c r="D36" s="75">
        <f>SUMIF(D3:D33,"&lt;0")/COUNTIF(D3:D33,"&lt;0")</f>
        <v>-0.47815000000000002</v>
      </c>
      <c r="E36" s="74"/>
      <c r="F36" s="75">
        <f>SUMIF(F3:F33,"&lt;0")/COUNTIF(F3:F33,"&lt;0")</f>
        <v>-0.47352000000000005</v>
      </c>
      <c r="G36" s="74"/>
      <c r="H36" s="76">
        <f>SUMIF(H3:H33,"&lt;0")/COUNTIF(H3:H33,"&lt;0")</f>
        <v>-0.94642857142857151</v>
      </c>
      <c r="I36" s="74"/>
      <c r="J36" s="76">
        <f>SUMIF(J3:J33,"&lt;0")/COUNTIF(J3:J33,"&lt;0")</f>
        <v>-0.60950000000000004</v>
      </c>
      <c r="K36" s="74"/>
      <c r="L36" s="76">
        <f>SUMIF(L3:L33,"&lt;0")/COUNTIF(L3:L33,"&lt;0")</f>
        <v>-0.74516000000000004</v>
      </c>
      <c r="M36" s="77"/>
      <c r="N36" s="49"/>
      <c r="O36" s="73" t="s">
        <v>22</v>
      </c>
      <c r="P36" s="74"/>
      <c r="Q36" s="75">
        <f>SUMIF(Q3:Q33,"&lt;0")/COUNTIF(Q3:Q33,"&lt;0")</f>
        <v>-0.56612499999999999</v>
      </c>
      <c r="R36" s="74"/>
      <c r="S36" s="75">
        <f>SUMIF(S3:S33,"&lt;0")/COUNTIF(S3:S33,"&lt;0")</f>
        <v>-0.42013333333333341</v>
      </c>
      <c r="T36" s="74"/>
      <c r="U36" s="76">
        <f>SUMIF(U3:U33,"&lt;0")/COUNTIF(U3:U33,"&lt;0")</f>
        <v>-0.74425000000000008</v>
      </c>
      <c r="V36" s="74"/>
      <c r="W36" s="76">
        <f>SUMIF(W3:W33,"&lt;0")/COUNTIF(W3:W33,"&lt;0")</f>
        <v>-0.39700000000000008</v>
      </c>
      <c r="X36" s="74"/>
      <c r="Y36" s="76">
        <f>SUMIF(Y3:Y33,"&lt;0")/COUNTIF(Y3:Y33,"&lt;0")</f>
        <v>-0.50436666666666674</v>
      </c>
      <c r="Z36" s="77"/>
      <c r="AA36" s="49"/>
      <c r="AB36" s="73" t="s">
        <v>22</v>
      </c>
      <c r="AC36" s="74"/>
      <c r="AD36" s="75">
        <f>SUMIF(AD3:AD33,"&lt;0")/COUNTIF(AD3:AD33,"&lt;0")</f>
        <v>-0.55979999999999996</v>
      </c>
      <c r="AE36" s="74"/>
      <c r="AF36" s="75">
        <f>SUMIF(AF3:AF33,"&lt;0")/COUNTIF(AF3:AF33,"&lt;0")</f>
        <v>-0.27464000000000005</v>
      </c>
      <c r="AG36" s="74"/>
      <c r="AH36" s="76">
        <f>SUMIF(AH3:AH33,"&lt;0")/COUNTIF(AH3:AH33,"&lt;0")</f>
        <v>-1.0587500000000001</v>
      </c>
      <c r="AI36" s="74"/>
      <c r="AJ36" s="76">
        <f>SUMIF(AJ3:AJ33,"&lt;0")/COUNTIF(AJ3:AJ33,"&lt;0")</f>
        <v>-0.37028571428571427</v>
      </c>
      <c r="AK36" s="74"/>
      <c r="AL36" s="76">
        <f>SUMIF(AL3:AL33,"&lt;0")/COUNTIF(AL3:AL33,"&lt;0")</f>
        <v>-0.94006666666666661</v>
      </c>
      <c r="AM36" s="77"/>
      <c r="AN36" s="49"/>
      <c r="AO36" s="73" t="s">
        <v>22</v>
      </c>
      <c r="AP36" s="74"/>
      <c r="AQ36" s="75">
        <f>SUMIF(AQ3:AQ33,"&lt;0")/COUNTIF(AQ3:AQ33,"&lt;0")</f>
        <v>-0.63339999999999996</v>
      </c>
      <c r="AR36" s="74"/>
      <c r="AS36" s="75">
        <f>SUMIF(AS3:AS33,"&lt;0")/COUNTIF(AS3:AS33,"&lt;0")</f>
        <v>-0.50520000000000009</v>
      </c>
      <c r="AT36" s="74"/>
      <c r="AU36" s="76">
        <f>SUMIF(AU3:AU33,"&lt;0")/COUNTIF(AU3:AU33,"&lt;0")</f>
        <v>-0.98225000000000007</v>
      </c>
      <c r="AV36" s="74"/>
      <c r="AW36" s="76" t="e">
        <f>SUMIF(AW3:AW33,"&lt;0")/COUNTIF(AW3:AW33,"&lt;0")</f>
        <v>#DIV/0!</v>
      </c>
      <c r="AX36" s="74"/>
      <c r="AY36" s="76">
        <f>SUMIF(AY3:AY33,"&lt;0")/COUNTIF(AY3:AY33,"&lt;0")</f>
        <v>-0.42679999999999996</v>
      </c>
      <c r="AZ36" s="77"/>
      <c r="BA36" s="96"/>
      <c r="BB36" s="73" t="s">
        <v>22</v>
      </c>
      <c r="BC36" s="74"/>
      <c r="BD36" s="75">
        <f>SUMIF(BD3:BD33,"&lt;0")/COUNTIF(BD3:BD33,"&lt;0")</f>
        <v>-0.7832285714285715</v>
      </c>
      <c r="BE36" s="74"/>
      <c r="BF36" s="75">
        <f>SUMIF(BF3:BF33,"&lt;0")/COUNTIF(BF3:BF33,"&lt;0")</f>
        <v>-0.34460000000000002</v>
      </c>
      <c r="BG36" s="74"/>
      <c r="BH36" s="76">
        <f>SUMIF(BH3:BH33,"&lt;0")/COUNTIF(BH3:BH33,"&lt;0")</f>
        <v>-0.78533333333333333</v>
      </c>
      <c r="BI36" s="74"/>
      <c r="BJ36" s="76">
        <f>SUMIF(BJ3:BJ33,"&lt;0")/COUNTIF(BJ3:BJ33,"&lt;0")</f>
        <v>-0.39530000000000004</v>
      </c>
      <c r="BK36" s="74"/>
      <c r="BL36" s="76">
        <f>SUMIF(BL3:BL33,"&lt;0")/COUNTIF(BL3:BL33,"&lt;0")</f>
        <v>-0.71782000000000012</v>
      </c>
      <c r="BM36" s="77"/>
      <c r="BN36" s="49"/>
      <c r="BO36" s="73" t="s">
        <v>22</v>
      </c>
      <c r="BP36" s="74"/>
      <c r="BQ36" s="75">
        <f>SUMIF(BQ3:BQ33,"&lt;0")/COUNTIF(BQ3:BQ33,"&lt;0")</f>
        <v>-0.44364999999999999</v>
      </c>
      <c r="BR36" s="74"/>
      <c r="BS36" s="75">
        <f>SUMIF(BS3:BS33,"&lt;0")/COUNTIF(BS3:BS33,"&lt;0")</f>
        <v>-0.62180000000000002</v>
      </c>
      <c r="BT36" s="74"/>
      <c r="BU36" s="76">
        <f>SUMIF(BU3:BU33,"&lt;0")/COUNTIF(BU3:BU33,"&lt;0")</f>
        <v>-0.76550000000000007</v>
      </c>
      <c r="BV36" s="74"/>
      <c r="BW36" s="76">
        <f>SUMIF(BW3:BW33,"&lt;0")/COUNTIF(BW3:BW33,"&lt;0")</f>
        <v>-0.41400000000000003</v>
      </c>
      <c r="BX36" s="74"/>
      <c r="BY36" s="2">
        <f>SUMIF(BY3:BY33,"&lt;0")/COUNTIF(BY3:BY33,"&lt;0")</f>
        <v>-0.76072000000000006</v>
      </c>
      <c r="BZ36" s="48"/>
      <c r="CA36" s="48"/>
      <c r="CB36" s="73" t="s">
        <v>22</v>
      </c>
      <c r="CC36" s="74"/>
      <c r="CD36" s="75">
        <f>SUMIF(CD3:CD33,"&lt;0")/COUNTIF(CD3:CD33,"&lt;0")</f>
        <v>-0.40225</v>
      </c>
      <c r="CE36" s="74"/>
      <c r="CF36" s="75">
        <f>SUMIF(CF3:CF33,"&lt;0")/COUNTIF(CF3:CF33,"&lt;0")</f>
        <v>-0.40106666666666668</v>
      </c>
      <c r="CG36" s="74"/>
      <c r="CH36" s="76">
        <f>SUMIF(CH3:CH33,"&lt;0")/COUNTIF(CH3:CH33,"&lt;0")</f>
        <v>-0.6918333333333333</v>
      </c>
      <c r="CI36" s="74"/>
      <c r="CJ36" s="76">
        <f>SUMIF(CJ3:CJ33,"&lt;0")/COUNTIF(CJ3:CJ33,"&lt;0")</f>
        <v>-0.44800000000000001</v>
      </c>
      <c r="CK36" s="74"/>
      <c r="CL36" s="2">
        <f>SUMIF(CL3:CL33,"&lt;0")/COUNTIF(CL3:CL33,"&lt;0")</f>
        <v>-0.59301538461538472</v>
      </c>
      <c r="CM36" s="48"/>
      <c r="CN36" s="48"/>
      <c r="CO36" s="73" t="s">
        <v>22</v>
      </c>
      <c r="CP36" s="74"/>
      <c r="CQ36" s="75" t="e">
        <f>SUMIF(CQ3:CQ33,"&lt;0")/COUNTIF(CQ3:CQ33,"&lt;0")</f>
        <v>#DIV/0!</v>
      </c>
      <c r="CR36" s="74"/>
      <c r="CS36" s="75">
        <f>SUMIF(CS3:CS33,"&lt;0")/COUNTIF(CS3:CS33,"&lt;0")</f>
        <v>-0.50520000000000009</v>
      </c>
      <c r="CT36" s="74"/>
      <c r="CU36" s="76">
        <f>SUMIF(CU3:CU33,"&lt;0")/COUNTIF(CU3:CU33,"&lt;0")</f>
        <v>-0.85687500000000005</v>
      </c>
      <c r="CV36" s="74"/>
      <c r="CW36" s="76">
        <f>SUMIF(CW3:CW33,"&lt;0")/COUNTIF(CW3:CW33,"&lt;0")</f>
        <v>-0.85478571428571448</v>
      </c>
      <c r="CX36" s="74"/>
      <c r="CY36" s="2">
        <f>SUMIF(CY3:CY33,"&lt;0")/COUNTIF(CY3:CY33,"&lt;0")</f>
        <v>-0.74545555555555576</v>
      </c>
      <c r="CZ36" s="48"/>
      <c r="DA36" s="18"/>
      <c r="DB36" s="73" t="s">
        <v>22</v>
      </c>
      <c r="DC36" s="74"/>
      <c r="DD36" s="75">
        <f>SUMIF(DD3:DD33,"&lt;0")/COUNTIF(DD3:DD33,"&lt;0")</f>
        <v>-0.55584000000000011</v>
      </c>
      <c r="DE36" s="74"/>
      <c r="DF36" s="75">
        <f>SUMIF(DF3:DF33,"&lt;0")/COUNTIF(DF3:DF33,"&lt;0")</f>
        <v>-0.16200000000000001</v>
      </c>
      <c r="DG36" s="74"/>
      <c r="DH36" s="76">
        <f>SUMIF(DH3:DH33,"&lt;0")/COUNTIF(DH3:DH33,"&lt;0")</f>
        <v>-0.55962000000000001</v>
      </c>
      <c r="DI36" s="74"/>
      <c r="DJ36" s="76">
        <f>SUMIF(DJ3:DJ33,"&lt;0")/COUNTIF(DJ3:DJ33,"&lt;0")</f>
        <v>-0.40671428571428569</v>
      </c>
      <c r="DK36" s="74"/>
      <c r="DL36" s="2">
        <f>SUMIF(DL3:DL33,"&lt;0")/COUNTIF(DL3:DL33,"&lt;0")</f>
        <v>-0.57309166666666678</v>
      </c>
      <c r="DM36" s="48"/>
      <c r="DN36" s="48"/>
      <c r="DO36" s="73" t="s">
        <v>22</v>
      </c>
      <c r="DP36" s="74"/>
      <c r="DQ36" s="75">
        <f>SUMIF(DQ3:DQ33,"&lt;0")/COUNTIF(DQ3:DQ33,"&lt;0")</f>
        <v>-0.43466666666666665</v>
      </c>
      <c r="DR36" s="74"/>
      <c r="DS36" s="75">
        <f>SUMIF(DS3:DS33,"&lt;0")/COUNTIF(DS3:DS33,"&lt;0")</f>
        <v>-0.28520000000000001</v>
      </c>
      <c r="DT36" s="74"/>
      <c r="DU36" s="76">
        <f>SUMIF(DU3:DU33,"&lt;0")/COUNTIF(DU3:DU33,"&lt;0")</f>
        <v>-0.71620000000000006</v>
      </c>
      <c r="DV36" s="74"/>
      <c r="DW36" s="76">
        <f>SUMIF(DW3:DW33,"&lt;0")/COUNTIF(DW3:DW33,"&lt;0")</f>
        <v>-0.40040000000000003</v>
      </c>
      <c r="DX36" s="74"/>
      <c r="DY36" s="2">
        <f>SUMIF(DY3:DY33,"&lt;0")/COUNTIF(DY3:DY33,"&lt;0")</f>
        <v>-0.47636666666666666</v>
      </c>
      <c r="DZ36" s="48"/>
      <c r="EA36" s="48"/>
      <c r="EB36" s="73" t="s">
        <v>22</v>
      </c>
      <c r="EC36" s="74"/>
      <c r="ED36" s="75">
        <f>SUMIF(ED3:ED33,"&lt;0")/COUNTIF(ED3:ED33,"&lt;0")</f>
        <v>-0.3749333333333334</v>
      </c>
      <c r="EE36" s="74"/>
      <c r="EF36" s="75">
        <f>SUMIF(EF3:EF33,"&lt;0")/COUNTIF(EF3:EF33,"&lt;0")</f>
        <v>-0.20600000000000002</v>
      </c>
      <c r="EG36" s="74"/>
      <c r="EH36" s="76">
        <f>SUMIF(EH3:EH33,"&lt;0")/COUNTIF(EH3:EH33,"&lt;0")</f>
        <v>-0.70741666666666669</v>
      </c>
      <c r="EI36" s="74"/>
      <c r="EJ36" s="76">
        <f>SUMIF(EJ3:EJ33,"&lt;0")/COUNTIF(EJ3:EJ33,"&lt;0")</f>
        <v>-0.31483333333333335</v>
      </c>
      <c r="EK36" s="74"/>
      <c r="EL36" s="2">
        <f>SUMIF(EL3:EL33,"&lt;0")/COUNTIF(EL3:EL33,"&lt;0")</f>
        <v>-0.60901000000000016</v>
      </c>
      <c r="EM36" s="48"/>
      <c r="EN36" s="48"/>
      <c r="EO36" s="73" t="s">
        <v>22</v>
      </c>
      <c r="EP36" s="74"/>
      <c r="EQ36" s="75">
        <f>SUMIF(EQ3:EQ33,"&lt;0")/COUNTIF(EQ3:EQ33,"&lt;0")</f>
        <v>-0.44159999999999999</v>
      </c>
      <c r="ER36" s="74"/>
      <c r="ES36" s="75">
        <f>SUMIF(ES3:ES33,"&lt;0")/COUNTIF(ES3:ES33,"&lt;0")</f>
        <v>-0.26466666666666666</v>
      </c>
      <c r="ET36" s="74"/>
      <c r="EU36" s="76">
        <f>SUMIF(EU3:EU33,"&lt;0")/COUNTIF(EU3:EU33,"&lt;0")</f>
        <v>-0.93337500000000018</v>
      </c>
      <c r="EV36" s="74"/>
      <c r="EW36" s="76">
        <f>SUMIF(EW3:EW33,"&lt;0")/COUNTIF(EW3:EW33,"&lt;0")</f>
        <v>-0.35620000000000002</v>
      </c>
      <c r="EX36" s="74"/>
      <c r="EY36" s="2">
        <f>SUMIF(EY3:EY33,"&lt;0")/COUNTIF(EY3:EY33,"&lt;0")</f>
        <v>-0.50595833333333329</v>
      </c>
      <c r="EZ36" s="48"/>
    </row>
    <row r="37" spans="1:156" x14ac:dyDescent="0.3">
      <c r="A37" s="114"/>
      <c r="B37" s="73" t="s">
        <v>24</v>
      </c>
      <c r="C37" s="74"/>
      <c r="D37" s="78">
        <f>COUNT(D3:D33)</f>
        <v>10</v>
      </c>
      <c r="E37" s="74"/>
      <c r="F37" s="78">
        <f>COUNT(F3:F33)</f>
        <v>6</v>
      </c>
      <c r="G37" s="74"/>
      <c r="H37" s="79">
        <f>COUNT(H3:H33)</f>
        <v>11</v>
      </c>
      <c r="I37" s="74"/>
      <c r="J37" s="79">
        <f>COUNT(J3:J33)</f>
        <v>9</v>
      </c>
      <c r="K37" s="74"/>
      <c r="L37" s="79">
        <f>SUM(B37,D37,F37,H37)</f>
        <v>27</v>
      </c>
      <c r="M37" s="49"/>
      <c r="N37" s="49"/>
      <c r="O37" s="73" t="s">
        <v>24</v>
      </c>
      <c r="P37" s="74"/>
      <c r="Q37" s="78">
        <f>COUNT(Q3:Q33)</f>
        <v>10</v>
      </c>
      <c r="R37" s="74"/>
      <c r="S37" s="75">
        <f>COUNT(S3:S33)</f>
        <v>10</v>
      </c>
      <c r="T37" s="74"/>
      <c r="U37" s="76">
        <f>COUNT(U3:U33)</f>
        <v>9</v>
      </c>
      <c r="V37" s="74"/>
      <c r="W37" s="76">
        <f>COUNT(W3:W33)</f>
        <v>8</v>
      </c>
      <c r="X37" s="74"/>
      <c r="Y37" s="76">
        <f>SUM(O37,Q37,S37,U37)</f>
        <v>29</v>
      </c>
      <c r="Z37" s="49"/>
      <c r="AA37" s="49"/>
      <c r="AB37" s="73" t="s">
        <v>24</v>
      </c>
      <c r="AC37" s="74"/>
      <c r="AD37" s="78">
        <f>COUNT(AD3:AD33)</f>
        <v>6</v>
      </c>
      <c r="AE37" s="74"/>
      <c r="AF37" s="78">
        <f>COUNT(AF3:AF33)</f>
        <v>8</v>
      </c>
      <c r="AG37" s="74"/>
      <c r="AH37" s="79">
        <f>COUNT(AH3:AH33)</f>
        <v>4</v>
      </c>
      <c r="AI37" s="79"/>
      <c r="AJ37" s="79">
        <f>COUNT(AJ3:AJ33)</f>
        <v>13</v>
      </c>
      <c r="AK37" s="79"/>
      <c r="AL37" s="79">
        <f>SUM(AB37,AD37,AF37,AH37)</f>
        <v>18</v>
      </c>
      <c r="AM37" s="49"/>
      <c r="AN37" s="49"/>
      <c r="AO37" s="73" t="s">
        <v>24</v>
      </c>
      <c r="AP37" s="74"/>
      <c r="AQ37" s="78">
        <f>COUNT(AQ3:AQ33)</f>
        <v>4</v>
      </c>
      <c r="AR37" s="74"/>
      <c r="AS37" s="78">
        <f>COUNT(AS3:AS33)</f>
        <v>12</v>
      </c>
      <c r="AT37" s="74"/>
      <c r="AU37" s="79">
        <f>COUNT(AU3:AU33)</f>
        <v>6</v>
      </c>
      <c r="AV37" s="74"/>
      <c r="AW37" s="79">
        <f>COUNT(AW3:AW33)</f>
        <v>5</v>
      </c>
      <c r="AX37" s="74"/>
      <c r="AY37" s="79">
        <f>SUM(AO37,AQ37,AS37,AU37)</f>
        <v>22</v>
      </c>
      <c r="AZ37" s="49"/>
      <c r="BA37" s="96"/>
      <c r="BB37" s="73" t="s">
        <v>24</v>
      </c>
      <c r="BC37" s="74"/>
      <c r="BD37" s="78">
        <f>COUNT(BD3:BD33)</f>
        <v>10</v>
      </c>
      <c r="BE37" s="74"/>
      <c r="BF37" s="78">
        <f>COUNT(BF3:BF33)</f>
        <v>11</v>
      </c>
      <c r="BG37" s="74"/>
      <c r="BH37" s="79">
        <f>COUNT(BH3:BH33)</f>
        <v>6</v>
      </c>
      <c r="BI37" s="74"/>
      <c r="BJ37" s="79">
        <f>COUNT(BJ3:BJ33)</f>
        <v>10</v>
      </c>
      <c r="BK37" s="74"/>
      <c r="BL37" s="79">
        <f>SUM(BB37,BD37,BF37,BH37)</f>
        <v>27</v>
      </c>
      <c r="BM37" s="49"/>
      <c r="BN37" s="49"/>
      <c r="BO37" s="73" t="s">
        <v>24</v>
      </c>
      <c r="BP37" s="74"/>
      <c r="BQ37" s="78">
        <f>COUNT(BQ3:BQ33)</f>
        <v>9</v>
      </c>
      <c r="BR37" s="74"/>
      <c r="BS37" s="75">
        <f>COUNT(BS3:BS33)</f>
        <v>10</v>
      </c>
      <c r="BT37" s="74"/>
      <c r="BU37" s="76">
        <f>COUNT(BU3:BU33)</f>
        <v>6</v>
      </c>
      <c r="BV37" s="74"/>
      <c r="BW37" s="76">
        <f>COUNT(BW3:BW33)</f>
        <v>10</v>
      </c>
      <c r="BX37" s="74"/>
      <c r="BY37" s="2">
        <f>SUM(BQ37,BS37,BU37,BW37)</f>
        <v>35</v>
      </c>
      <c r="CB37" s="73" t="s">
        <v>24</v>
      </c>
      <c r="CC37" s="74"/>
      <c r="CD37" s="78">
        <f>COUNT(CD3:CD33)</f>
        <v>7</v>
      </c>
      <c r="CE37" s="74"/>
      <c r="CF37" s="78">
        <f>COUNT(CF3:CF33)</f>
        <v>9</v>
      </c>
      <c r="CG37" s="74"/>
      <c r="CH37" s="79">
        <f>COUNT(CH3:CH33)</f>
        <v>6</v>
      </c>
      <c r="CI37" s="74"/>
      <c r="CJ37" s="79">
        <f>COUNT(CJ3:CJ33)</f>
        <v>13</v>
      </c>
      <c r="CK37" s="74"/>
      <c r="CL37" s="80">
        <f>SUM(CD37,CF37,CH37,CJ37)</f>
        <v>35</v>
      </c>
      <c r="CO37" s="73" t="s">
        <v>24</v>
      </c>
      <c r="CP37" s="74"/>
      <c r="CQ37" s="78">
        <f>COUNT(CQ3:CQ33)</f>
        <v>6</v>
      </c>
      <c r="CR37" s="74"/>
      <c r="CS37" s="78">
        <f>COUNT(CS3:CS33)</f>
        <v>11</v>
      </c>
      <c r="CT37" s="74"/>
      <c r="CU37" s="79">
        <f>COUNT(CU3:CU33)</f>
        <v>9</v>
      </c>
      <c r="CV37" s="74"/>
      <c r="CW37" s="79">
        <f>COUNT(CW3:CW33)</f>
        <v>11</v>
      </c>
      <c r="CX37" s="74"/>
      <c r="CY37" s="80">
        <f>SUM(CO37,CQ37,CS37,CU37,CW37)</f>
        <v>37</v>
      </c>
      <c r="DA37" s="10"/>
      <c r="DB37" s="73" t="s">
        <v>24</v>
      </c>
      <c r="DC37" s="74"/>
      <c r="DD37" s="78">
        <f>COUNT(DD3:DD33)</f>
        <v>10</v>
      </c>
      <c r="DE37" s="74"/>
      <c r="DF37" s="78">
        <f>COUNT(DF3:DF33)</f>
        <v>4</v>
      </c>
      <c r="DG37" s="74"/>
      <c r="DH37" s="79">
        <f>COUNT(DH3:DH33)</f>
        <v>7</v>
      </c>
      <c r="DI37" s="74"/>
      <c r="DJ37" s="79">
        <f>COUNT(DJ3:DJ33)</f>
        <v>13</v>
      </c>
      <c r="DK37" s="74"/>
      <c r="DL37" s="80">
        <f>SUM(DB37,DD37,DF37,DH37)</f>
        <v>21</v>
      </c>
      <c r="DO37" s="73" t="s">
        <v>24</v>
      </c>
      <c r="DP37" s="74"/>
      <c r="DQ37" s="78">
        <f>COUNT(DQ3:DQ33)</f>
        <v>12</v>
      </c>
      <c r="DR37" s="74"/>
      <c r="DS37" s="78">
        <f>COUNT(DS3:DS33)</f>
        <v>12</v>
      </c>
      <c r="DT37" s="74"/>
      <c r="DU37" s="79">
        <f>COUNT(DU3:DU33)</f>
        <v>7</v>
      </c>
      <c r="DV37" s="74"/>
      <c r="DW37" s="79">
        <f>COUNT(DW3:DW33)</f>
        <v>7</v>
      </c>
      <c r="DX37" s="74"/>
      <c r="DY37" s="80">
        <f>SUM(DO37,DQ37,DS37,DU37)</f>
        <v>31</v>
      </c>
      <c r="EB37" s="73" t="s">
        <v>24</v>
      </c>
      <c r="EC37" s="74"/>
      <c r="ED37" s="78">
        <f>COUNT(ED3:ED33)</f>
        <v>10</v>
      </c>
      <c r="EE37" s="74"/>
      <c r="EF37" s="75">
        <f>COUNT(EF3:EF33)</f>
        <v>4</v>
      </c>
      <c r="EG37" s="74"/>
      <c r="EH37" s="76">
        <f>COUNT(EH3:EH33)</f>
        <v>8</v>
      </c>
      <c r="EI37" s="74"/>
      <c r="EJ37" s="76">
        <f>COUNT(EJ3:EJ33)</f>
        <v>6</v>
      </c>
      <c r="EK37" s="74"/>
      <c r="EL37" s="2">
        <f>SUM(EB37,ED37,EF37,EH37)</f>
        <v>22</v>
      </c>
      <c r="EO37" s="73" t="s">
        <v>24</v>
      </c>
      <c r="EP37" s="74"/>
      <c r="EQ37" s="78">
        <f>COUNT(EQ3:EQ33)</f>
        <v>7</v>
      </c>
      <c r="ER37" s="74"/>
      <c r="ES37" s="75">
        <f>COUNT(ES3:ES33)</f>
        <v>5</v>
      </c>
      <c r="ET37" s="74"/>
      <c r="EU37" s="76">
        <f>COUNT(EU3:EU33)</f>
        <v>7</v>
      </c>
      <c r="EV37" s="74"/>
      <c r="EW37" s="76">
        <f>COUNT(EW3:EW33)</f>
        <v>9</v>
      </c>
      <c r="EX37" s="74"/>
      <c r="EY37" s="2">
        <f>SUM(EO37,EQ37,ES37,EU37)</f>
        <v>19</v>
      </c>
    </row>
    <row r="38" spans="1:156" x14ac:dyDescent="0.3">
      <c r="A38" s="114"/>
      <c r="B38" s="73" t="s">
        <v>26</v>
      </c>
      <c r="C38" s="74"/>
      <c r="D38" s="81">
        <f>COUNTIF(D3:D33,"&gt;0")/D37</f>
        <v>0.6</v>
      </c>
      <c r="E38" s="74"/>
      <c r="F38" s="81">
        <f>COUNTIF(F3:F33,"&gt;0")/F37</f>
        <v>0.16666666666666666</v>
      </c>
      <c r="G38" s="74"/>
      <c r="H38" s="82">
        <f>COUNTIF(H3:H33,"&gt;0")/H37</f>
        <v>0.36363636363636365</v>
      </c>
      <c r="I38" s="74"/>
      <c r="J38" s="82">
        <f>COUNTIF(J3:J33,"&gt;0")/J37</f>
        <v>0.77777777777777779</v>
      </c>
      <c r="K38" s="74"/>
      <c r="L38" s="82">
        <f>AVERAGE(F38:J38)</f>
        <v>0.43602693602693599</v>
      </c>
      <c r="M38" s="77"/>
      <c r="N38" s="49"/>
      <c r="O38" s="73" t="s">
        <v>26</v>
      </c>
      <c r="P38" s="74"/>
      <c r="Q38" s="81">
        <f>COUNTIF(Q3:Q33,"&gt;0")/Q37</f>
        <v>0.6</v>
      </c>
      <c r="R38" s="74"/>
      <c r="S38" s="75">
        <f>COUNTIF(S3:S33,"&gt;0")/S37</f>
        <v>0.7</v>
      </c>
      <c r="T38" s="74"/>
      <c r="U38" s="76">
        <f>COUNTIF(U3:U33,"&gt;0")/U37</f>
        <v>0.33333333333333331</v>
      </c>
      <c r="V38" s="74"/>
      <c r="W38" s="76">
        <f>COUNTIF(W3:W33,"&gt;0")/W37</f>
        <v>0.5</v>
      </c>
      <c r="X38" s="74"/>
      <c r="Y38" s="82">
        <f>AVERAGE(Q38:W38)</f>
        <v>0.53333333333333321</v>
      </c>
      <c r="Z38" s="77"/>
      <c r="AA38" s="49"/>
      <c r="AB38" s="73" t="s">
        <v>26</v>
      </c>
      <c r="AC38" s="74"/>
      <c r="AD38" s="81">
        <f>COUNTIF(AD3:AD33,"&gt;0")/AD37</f>
        <v>0.5</v>
      </c>
      <c r="AE38" s="74"/>
      <c r="AF38" s="81">
        <f>COUNTIF(AF3:AF33,"&gt;0")/AF37</f>
        <v>0.375</v>
      </c>
      <c r="AG38" s="74"/>
      <c r="AH38" s="82">
        <f>COUNTIF(AH3:AH33,"&gt;0")/AH37</f>
        <v>0</v>
      </c>
      <c r="AI38" s="74"/>
      <c r="AJ38" s="82">
        <f>COUNTIF(AJ3:AJ33,"&gt;0")/AJ37</f>
        <v>0.46153846153846156</v>
      </c>
      <c r="AK38" s="74"/>
      <c r="AL38" s="82">
        <f>AVERAGE(AD38:AJ38)</f>
        <v>0.33413461538461542</v>
      </c>
      <c r="AM38" s="77"/>
      <c r="AN38" s="49"/>
      <c r="AO38" s="73" t="s">
        <v>26</v>
      </c>
      <c r="AP38" s="74"/>
      <c r="AQ38" s="81">
        <f>COUNTIF(AQ3:AQ33,"&gt;0")/AQ37</f>
        <v>0.5</v>
      </c>
      <c r="AR38" s="74"/>
      <c r="AS38" s="81">
        <f>COUNTIF(AS3:AS33,"&gt;0")/AS37</f>
        <v>0.5</v>
      </c>
      <c r="AT38" s="74"/>
      <c r="AU38" s="82">
        <f>COUNTIF(AU3:AU33,"&gt;0")/AU37</f>
        <v>0.66666666666666663</v>
      </c>
      <c r="AV38" s="74"/>
      <c r="AW38" s="82">
        <f>COUNTIF(AW3:AW33,"&gt;0")/AW37</f>
        <v>1</v>
      </c>
      <c r="AX38" s="74"/>
      <c r="AY38" s="82">
        <f>AVERAGE(AQ38:AW38)</f>
        <v>0.66666666666666663</v>
      </c>
      <c r="AZ38" s="77"/>
      <c r="BA38" s="96"/>
      <c r="BB38" s="73" t="s">
        <v>26</v>
      </c>
      <c r="BC38" s="74"/>
      <c r="BD38" s="81">
        <f>COUNTIF(BD3:BD33,"&gt;0")/BD37</f>
        <v>0.3</v>
      </c>
      <c r="BE38" s="74"/>
      <c r="BF38" s="81">
        <f>COUNTIF(BF3:BF33,"&gt;0")/BF37</f>
        <v>0.63636363636363635</v>
      </c>
      <c r="BG38" s="74"/>
      <c r="BH38" s="82">
        <f>COUNTIF(BH3:BH33,"&gt;0")/BH37</f>
        <v>0.5</v>
      </c>
      <c r="BI38" s="74"/>
      <c r="BJ38" s="82">
        <f>COUNTIF(BJ3:BJ33,"&gt;0")/BJ37</f>
        <v>0.5</v>
      </c>
      <c r="BK38" s="74"/>
      <c r="BL38" s="82">
        <f>AVERAGE(BD38:BJ38)</f>
        <v>0.48409090909090907</v>
      </c>
      <c r="BM38" s="77"/>
      <c r="BN38" s="49"/>
      <c r="BO38" s="73" t="s">
        <v>26</v>
      </c>
      <c r="BP38" s="74"/>
      <c r="BQ38" s="81">
        <f>COUNTIF(BQ3:BQ33,"&gt;0")/BQ37</f>
        <v>0.77777777777777779</v>
      </c>
      <c r="BR38" s="74"/>
      <c r="BS38" s="81">
        <f t="shared" ref="BS38:BU38" si="178">COUNTIF(BS3:BS33,"&gt;0")/BS37</f>
        <v>0.6</v>
      </c>
      <c r="BT38" s="74"/>
      <c r="BU38" s="82">
        <f t="shared" si="178"/>
        <v>0.66666666666666663</v>
      </c>
      <c r="BV38" s="74"/>
      <c r="BW38" s="82">
        <f t="shared" ref="BW38" si="179">COUNTIF(BW3:BW33,"&gt;0")/BW37</f>
        <v>0.5</v>
      </c>
      <c r="BX38" s="74"/>
      <c r="BY38" s="83">
        <f>AVERAGE(BQ38:BW38)</f>
        <v>0.63611111111111107</v>
      </c>
      <c r="CB38" s="73" t="s">
        <v>26</v>
      </c>
      <c r="CC38" s="74"/>
      <c r="CD38" s="81">
        <f>COUNTIF(CD3:CD33,"&gt;0")/CD37</f>
        <v>0.42857142857142855</v>
      </c>
      <c r="CE38" s="74"/>
      <c r="CF38" s="81">
        <f t="shared" ref="CF38:CH38" si="180">COUNTIF(CF3:CF33,"&gt;0")/CF37</f>
        <v>0.33333333333333331</v>
      </c>
      <c r="CG38" s="74"/>
      <c r="CH38" s="82">
        <f t="shared" si="180"/>
        <v>0.5</v>
      </c>
      <c r="CI38" s="74"/>
      <c r="CJ38" s="82">
        <f t="shared" ref="CJ38" si="181">COUNTIF(CJ3:CJ33,"&gt;0")/CJ37</f>
        <v>0.38461538461538464</v>
      </c>
      <c r="CK38" s="74"/>
      <c r="CL38" s="83">
        <f>AVERAGE(CD38:CJ38)</f>
        <v>0.41163003663003661</v>
      </c>
      <c r="CO38" s="73" t="s">
        <v>26</v>
      </c>
      <c r="CP38" s="74"/>
      <c r="CQ38" s="81">
        <f>COUNTIF(CQ3:CQ33,"&gt;0")/CQ37</f>
        <v>1</v>
      </c>
      <c r="CR38" s="74"/>
      <c r="CS38" s="81">
        <f t="shared" ref="CS38" si="182">COUNTIF(CS3:CS33,"&gt;0")/CS37</f>
        <v>0.72727272727272729</v>
      </c>
      <c r="CT38" s="74"/>
      <c r="CU38" s="82">
        <f t="shared" ref="CU38" si="183">COUNTIF(CU3:CU33,"&gt;0")/CU37</f>
        <v>0.55555555555555558</v>
      </c>
      <c r="CV38" s="74"/>
      <c r="CW38" s="82">
        <f t="shared" ref="CW38" si="184">COUNTIF(CW3:CW33,"&gt;0")/CW37</f>
        <v>0.36363636363636365</v>
      </c>
      <c r="CX38" s="74"/>
      <c r="CY38" s="83">
        <f>AVERAGE(CO38:CU38)</f>
        <v>0.76094276094276092</v>
      </c>
      <c r="DA38" s="10"/>
      <c r="DB38" s="73" t="s">
        <v>26</v>
      </c>
      <c r="DC38" s="74"/>
      <c r="DD38" s="81">
        <f>COUNTIF(DD3:DD33,"&gt;0")/DD37</f>
        <v>0.5</v>
      </c>
      <c r="DE38" s="74"/>
      <c r="DF38" s="81">
        <f t="shared" ref="DF38:DH38" si="185">COUNTIF(DF3:DF33,"&gt;0")/DF37</f>
        <v>0.5</v>
      </c>
      <c r="DG38" s="74"/>
      <c r="DH38" s="82">
        <f t="shared" si="185"/>
        <v>0.2857142857142857</v>
      </c>
      <c r="DI38" s="74"/>
      <c r="DJ38" s="82">
        <f t="shared" ref="DJ38" si="186">COUNTIF(DJ3:DJ33,"&gt;0")/DJ37</f>
        <v>0.46153846153846156</v>
      </c>
      <c r="DK38" s="74"/>
      <c r="DL38" s="83">
        <f>AVERAGE(DD38:DJ38)</f>
        <v>0.43681318681318682</v>
      </c>
      <c r="DO38" s="73" t="s">
        <v>26</v>
      </c>
      <c r="DP38" s="74"/>
      <c r="DQ38" s="81">
        <f>COUNTIF(DQ3:DQ33,"&gt;0")/DQ37</f>
        <v>0.25</v>
      </c>
      <c r="DR38" s="74"/>
      <c r="DS38" s="81">
        <f t="shared" ref="DS38" si="187">COUNTIF(DS3:DS33,"&gt;0")/DS37</f>
        <v>0.66666666666666663</v>
      </c>
      <c r="DT38" s="74"/>
      <c r="DU38" s="82">
        <f t="shared" ref="DU38" si="188">COUNTIF(DU3:DU33,"&gt;0")/DU37</f>
        <v>0.2857142857142857</v>
      </c>
      <c r="DV38" s="74"/>
      <c r="DW38" s="82">
        <f t="shared" ref="DW38" si="189">COUNTIF(DW3:DW33,"&gt;0")/DW37</f>
        <v>0.2857142857142857</v>
      </c>
      <c r="DX38" s="74"/>
      <c r="DY38" s="83">
        <f>AVERAGE(DO38:DU38)</f>
        <v>0.40079365079365076</v>
      </c>
      <c r="EA38" s="5"/>
      <c r="EB38" s="73" t="s">
        <v>26</v>
      </c>
      <c r="EC38" s="74"/>
      <c r="ED38" s="81">
        <f>COUNTIF(ED3:ED33,"&gt;0")/ED37</f>
        <v>0.4</v>
      </c>
      <c r="EE38" s="74"/>
      <c r="EF38" s="75">
        <f t="shared" ref="EF38" si="190">COUNTIF(EF3:EF33,"&gt;0")/EF37</f>
        <v>0.5</v>
      </c>
      <c r="EG38" s="74"/>
      <c r="EH38" s="76">
        <f t="shared" ref="EH38" si="191">COUNTIF(EH3:EH33,"&gt;0")/EH37</f>
        <v>0.25</v>
      </c>
      <c r="EI38" s="74"/>
      <c r="EJ38" s="76">
        <f t="shared" ref="EJ38" si="192">COUNTIF(EJ3:EJ33,"&gt;0")/EJ37</f>
        <v>0.5</v>
      </c>
      <c r="EK38" s="74"/>
      <c r="EL38" s="83">
        <f>AVERAGE(EB38:EH38)</f>
        <v>0.3833333333333333</v>
      </c>
      <c r="EO38" s="73" t="s">
        <v>26</v>
      </c>
      <c r="EP38" s="74"/>
      <c r="EQ38" s="81">
        <f>COUNTIF(EQ3:EQ33,"&gt;0")/EQ37</f>
        <v>0.42857142857142855</v>
      </c>
      <c r="ER38" s="74"/>
      <c r="ES38" s="75">
        <f t="shared" ref="ES38" si="193">COUNTIF(ES3:ES33,"&gt;0")/ES37</f>
        <v>0.4</v>
      </c>
      <c r="ET38" s="74"/>
      <c r="EU38" s="76">
        <f t="shared" ref="EU38" si="194">COUNTIF(EU3:EU33,"&gt;0")/EU37</f>
        <v>0.42857142857142855</v>
      </c>
      <c r="EV38" s="74"/>
      <c r="EW38" s="76">
        <f t="shared" ref="EW38" si="195">COUNTIF(EW3:EW33,"&gt;0")/EW37</f>
        <v>0.44444444444444442</v>
      </c>
      <c r="EX38" s="74"/>
      <c r="EY38" s="83">
        <f>AVERAGE(EO38:EU38)</f>
        <v>0.41904761904761906</v>
      </c>
    </row>
    <row r="39" spans="1:156" x14ac:dyDescent="0.3">
      <c r="A39" s="114"/>
      <c r="B39" s="84" t="s">
        <v>28</v>
      </c>
      <c r="C39" s="74"/>
      <c r="D39" s="75">
        <f>(SUMIF(D3:D33,"&gt;0")/COUNTIF(D3:D33,"&gt;0"))/-(SUMIF(D3:D33,"&lt;0")/COUNTIF(D3:D33,"&lt;0"))</f>
        <v>1.878908292376869</v>
      </c>
      <c r="E39" s="74"/>
      <c r="F39" s="75">
        <f>(SUMIF(F3:F33,"&gt;0")/COUNTIF(F3:F33,"&gt;0"))/-(SUMIF(F3:F33,"&lt;0")/COUNTIF(F3:F33,"&lt;0"))</f>
        <v>2.668525088697415</v>
      </c>
      <c r="G39" s="74"/>
      <c r="H39" s="76">
        <f>(SUMIF(H3:H33,"&gt;0")/COUNTIF(H3:H33,"&gt;0"))/-(SUMIF(H3:H33,"&lt;0")/COUNTIF(H3:H33,"&lt;0"))</f>
        <v>1.5150377358490563</v>
      </c>
      <c r="I39" s="74"/>
      <c r="J39" s="76">
        <f>(SUMIF(J3:J33,"&gt;0")/COUNTIF(J3:J33,"&gt;0"))/-(SUMIF(J3:J33,"&lt;0")/COUNTIF(J3:J33,"&lt;0"))</f>
        <v>1.2652056720965663</v>
      </c>
      <c r="K39" s="74"/>
      <c r="L39" s="76">
        <f>(SUMIF(L3:L33,"&gt;0")/COUNTIF(L3:L33,"&gt;0"))/-(SUMIF(L3:L33,"&lt;0")/COUNTIF(L3:L33,"&lt;0"))</f>
        <v>1.6000102479516294</v>
      </c>
      <c r="M39" s="49"/>
      <c r="N39" s="49"/>
      <c r="O39" s="84" t="s">
        <v>28</v>
      </c>
      <c r="P39" s="74"/>
      <c r="Q39" s="75">
        <f>(SUMIF(Q3:Q33,"&gt;0")/COUNTIF(Q3:Q33,"&gt;0"))/-(SUMIF(Q3:Q33,"&lt;0")/COUNTIF(Q3:Q33,"&lt;0"))</f>
        <v>1.8896003532788694</v>
      </c>
      <c r="R39" s="74"/>
      <c r="S39" s="75">
        <f>(SUMIF(S3:S33,"&gt;0")/COUNTIF(S3:S33,"&gt;0"))/-(SUMIF(S3:S33,"&lt;0")/COUNTIF(S3:S33,"&lt;0"))</f>
        <v>2.1189191639842222</v>
      </c>
      <c r="T39" s="74"/>
      <c r="U39" s="76">
        <f>(SUMIF(U3:U33,"&gt;0")/COUNTIF(U3:U33,"&gt;0"))/-(SUMIF(U3:U33,"&lt;0")/COUNTIF(U3:U33,"&lt;0"))</f>
        <v>2.6185197626245662</v>
      </c>
      <c r="V39" s="74"/>
      <c r="W39" s="76">
        <f>(SUMIF(W3:W33,"&gt;0")/COUNTIF(W3:W33,"&gt;0"))/-(SUMIF(W3:W33,"&lt;0")/COUNTIF(W3:W33,"&lt;0"))</f>
        <v>2.1634130982367754</v>
      </c>
      <c r="X39" s="74"/>
      <c r="Y39" s="76">
        <f>(SUMIF(Y3:Y33,"&gt;0")/COUNTIF(Y3:Y33,"&gt;0"))/-(SUMIF(Y3:Y33,"&lt;0")/COUNTIF(Y3:Y33,"&lt;0"))</f>
        <v>2.5411241821426209</v>
      </c>
      <c r="Z39" s="49"/>
      <c r="AA39" s="49"/>
      <c r="AB39" s="84" t="s">
        <v>28</v>
      </c>
      <c r="AC39" s="74"/>
      <c r="AD39" s="75">
        <f>(SUMIF(AD3:AD33,"&gt;0")/COUNTIF(AD3:AD33,"&gt;0"))/-(SUMIF(AD3:AD33,"&lt;0")/COUNTIF(AD3:AD33,"&lt;0"))</f>
        <v>2.4430153626295108</v>
      </c>
      <c r="AE39" s="74"/>
      <c r="AF39" s="75">
        <f>(SUMIF(AF3:AF33,"&gt;0")/COUNTIF(AF3:AF33,"&gt;0"))/-(SUMIF(AF3:AF33,"&lt;0")/COUNTIF(AF3:AF33,"&lt;0"))</f>
        <v>3.3406155937469646</v>
      </c>
      <c r="AG39" s="74"/>
      <c r="AH39" s="76" t="e">
        <f>(SUMIF(AH3:AH33,"&gt;0")/COUNTIF(AH3:AH33,"&gt;0"))/-(SUMIF(AH3:AH33,"&lt;0")/COUNTIF(AH3:AH33,"&lt;0"))</f>
        <v>#DIV/0!</v>
      </c>
      <c r="AI39" s="74"/>
      <c r="AJ39" s="76">
        <f>(SUMIF(AJ3:AJ33,"&gt;0")/COUNTIF(AJ3:AJ33,"&gt;0"))/-(SUMIF(AJ3:AJ33,"&lt;0")/COUNTIF(AJ3:AJ33,"&lt;0"))</f>
        <v>1.3534593621399178</v>
      </c>
      <c r="AK39" s="74"/>
      <c r="AL39" s="76">
        <f>(SUMIF(AL3:AL33,"&gt;0")/COUNTIF(AL3:AL33,"&gt;0"))/-(SUMIF(AL3:AL33,"&lt;0")/COUNTIF(AL3:AL33,"&lt;0"))</f>
        <v>1.2830700963457504</v>
      </c>
      <c r="AM39" s="49"/>
      <c r="AN39" s="49"/>
      <c r="AO39" s="84" t="s">
        <v>28</v>
      </c>
      <c r="AP39" s="74"/>
      <c r="AQ39" s="75">
        <f>(SUMIF(AQ3:AQ33,"&gt;0")/COUNTIF(AQ3:AQ33,"&gt;0"))/-(SUMIF(AQ3:AQ33,"&lt;0")/COUNTIF(AQ3:AQ33,"&lt;0"))</f>
        <v>0.87914430059993687</v>
      </c>
      <c r="AR39" s="74"/>
      <c r="AS39" s="75">
        <f>(SUMIF(AS3:AS33,"&gt;0")/COUNTIF(AS3:AS33,"&gt;0"))/-(SUMIF(AS3:AS33,"&lt;0")/COUNTIF(AS3:AS33,"&lt;0"))</f>
        <v>0.97123251517550779</v>
      </c>
      <c r="AT39" s="74"/>
      <c r="AU39" s="76">
        <f>(SUMIF(AU3:AU33,"&gt;0")/COUNTIF(AU3:AU33,"&gt;0"))/-(SUMIF(AU3:AU33,"&lt;0")/COUNTIF(AU3:AU33,"&lt;0"))</f>
        <v>0.51870705013998475</v>
      </c>
      <c r="AV39" s="74"/>
      <c r="AW39" s="76" t="e">
        <f>(SUMIF(AW3:AW33,"&gt;0")/COUNTIF(AW3:AW33,"&gt;0"))/-(SUMIF(AW3:AW33,"&lt;0")/COUNTIF(AW3:AW33,"&lt;0"))</f>
        <v>#DIV/0!</v>
      </c>
      <c r="AX39" s="74"/>
      <c r="AY39" s="76">
        <f>(SUMIF(AY3:AY33,"&gt;0")/COUNTIF(AY3:AY33,"&gt;0"))/-(SUMIF(AY3:AY33,"&lt;0")/COUNTIF(AY3:AY33,"&lt;0"))</f>
        <v>1.5891837777967113</v>
      </c>
      <c r="AZ39" s="49"/>
      <c r="BA39" s="49"/>
      <c r="BB39" s="84" t="s">
        <v>28</v>
      </c>
      <c r="BC39" s="74"/>
      <c r="BD39" s="75">
        <f>(SUMIF(BD3:BD33,"&gt;0")/COUNTIF(BD3:BD33,"&gt;0"))/-(SUMIF(BD3:BD33,"&lt;0")/COUNTIF(BD3:BD33,"&lt;0"))</f>
        <v>0.98847262247838608</v>
      </c>
      <c r="BE39" s="74"/>
      <c r="BF39" s="75">
        <f>(SUMIF(BF3:BF33,"&gt;0")/COUNTIF(BF3:BF33,"&gt;0"))/-(SUMIF(BF3:BF33,"&lt;0")/COUNTIF(BF3:BF33,"&lt;0"))</f>
        <v>1.4342094353702013</v>
      </c>
      <c r="BG39" s="74"/>
      <c r="BH39" s="76">
        <f>(SUMIF(BH3:BH33,"&gt;0")/COUNTIF(BH3:BH33,"&gt;0"))/-(SUMIF(BH3:BH33,"&lt;0")/COUNTIF(BH3:BH33,"&lt;0"))</f>
        <v>2.9000424448217315</v>
      </c>
      <c r="BI39" s="74"/>
      <c r="BJ39" s="76">
        <f>(SUMIF(BJ3:BJ33,"&gt;0")/COUNTIF(BJ3:BJ33,"&gt;0"))/-(SUMIF(BJ3:BJ33,"&lt;0")/COUNTIF(BJ3:BJ33,"&lt;0"))</f>
        <v>1.4857070579306855</v>
      </c>
      <c r="BK39" s="74"/>
      <c r="BL39" s="76">
        <f>(SUMIF(BL3:BL33,"&gt;0")/COUNTIF(BL3:BL33,"&gt;0"))/-(SUMIF(BL3:BL33,"&lt;0")/COUNTIF(BL3:BL33,"&lt;0"))</f>
        <v>1.4609765426126071</v>
      </c>
      <c r="BM39" s="49"/>
      <c r="BN39" s="49"/>
      <c r="BO39" s="84" t="s">
        <v>28</v>
      </c>
      <c r="BP39" s="74"/>
      <c r="BQ39" s="75">
        <f>(SUMIF(BQ3:BQ33,"&gt;0")/COUNTIF(BQ3:BQ33,"&gt;0"))/-(SUMIF(BQ3:BQ33,"&lt;0")/COUNTIF(BQ3:BQ33,"&lt;0"))</f>
        <v>1.7006327381623221</v>
      </c>
      <c r="BR39" s="74"/>
      <c r="BS39" s="75">
        <f>(SUMIF(BS3:BS33,"&gt;0")/COUNTIF(BS3:BS33,"&gt;0"))/-(SUMIF(BS3:BS33,"&lt;0")/COUNTIF(BS3:BS33,"&lt;0"))</f>
        <v>1.3245416532647154</v>
      </c>
      <c r="BT39" s="74"/>
      <c r="BU39" s="76">
        <f>(SUMIF(BU3:BU33,"&gt;0")/COUNTIF(BU3:BU33,"&gt;0"))/-(SUMIF(BU3:BU33,"&lt;0")/COUNTIF(BU3:BU33,"&lt;0"))</f>
        <v>1.6399412148922272</v>
      </c>
      <c r="BV39" s="74"/>
      <c r="BW39" s="76">
        <f>(SUMIF(BW3:BW33,"&gt;0")/COUNTIF(BW3:BW33,"&gt;0"))/-(SUMIF(BW3:BW33,"&lt;0")/COUNTIF(BW3:BW33,"&lt;0"))</f>
        <v>1.4432367149758454</v>
      </c>
      <c r="BX39" s="74"/>
      <c r="BY39" s="2">
        <f>(SUMIF(BY3:BY33,"&gt;0")/COUNTIF(BY3:BY33,"&gt;0"))/-(SUMIF(BY3:BY33,"&lt;0")/COUNTIF(BY3:BY33,"&lt;0"))</f>
        <v>1.4140832744918346</v>
      </c>
      <c r="CB39" s="84" t="s">
        <v>28</v>
      </c>
      <c r="CC39" s="74"/>
      <c r="CD39" s="75">
        <f>(SUMIF(CD3:CD33,"&gt;0")/COUNTIF(CD3:CD33,"&gt;0"))/-(SUMIF(CD3:CD33,"&lt;0")/COUNTIF(CD3:CD33,"&lt;0"))</f>
        <v>1.6616532007458049</v>
      </c>
      <c r="CE39" s="74"/>
      <c r="CF39" s="75">
        <f>(SUMIF(CF3:CF33,"&gt;0")/COUNTIF(CF3:CF33,"&gt;0"))/-(SUMIF(CF3:CF33,"&lt;0")/COUNTIF(CF3:CF33,"&lt;0"))</f>
        <v>0.73703457446808518</v>
      </c>
      <c r="CG39" s="74"/>
      <c r="CH39" s="76">
        <f>(SUMIF(CH3:CH33,"&gt;0")/COUNTIF(CH3:CH33,"&gt;0"))/-(SUMIF(CH3:CH33,"&lt;0")/COUNTIF(CH3:CH33,"&lt;0"))</f>
        <v>1.9691640568537701</v>
      </c>
      <c r="CI39" s="74"/>
      <c r="CJ39" s="76">
        <f>(SUMIF(CJ3:CJ33,"&gt;0")/COUNTIF(CJ3:CJ33,"&gt;0"))/-(SUMIF(CJ3:CJ33,"&lt;0")/COUNTIF(CJ3:CJ33,"&lt;0"))</f>
        <v>1.6372767857142858</v>
      </c>
      <c r="CK39" s="74"/>
      <c r="CL39" s="2">
        <f>(SUMIF(CL3:CL33,"&gt;0")/COUNTIF(CL3:CL33,"&gt;0"))/-(SUMIF(CL3:CL33,"&lt;0")/COUNTIF(CL3:CL33,"&lt;0"))</f>
        <v>1.8298007575364494</v>
      </c>
      <c r="CO39" s="84" t="s">
        <v>28</v>
      </c>
      <c r="CP39" s="74"/>
      <c r="CQ39" s="75" t="e">
        <f>(SUMIF(CQ3:CQ33,"&gt;0")/COUNTIF(CQ3:CQ33,"&gt;0"))/-(SUMIF(CQ3:CQ33,"&lt;0")/COUNTIF(CQ3:CQ33,"&lt;0"))</f>
        <v>#DIV/0!</v>
      </c>
      <c r="CR39" s="74"/>
      <c r="CS39" s="75">
        <f>(SUMIF(CS3:CS33,"&gt;0")/COUNTIF(CS3:CS33,"&gt;0"))/-(SUMIF(CS3:CS33,"&lt;0")/COUNTIF(CS3:CS33,"&lt;0"))</f>
        <v>1.0053444180522564</v>
      </c>
      <c r="CT39" s="74"/>
      <c r="CU39" s="76">
        <f>(SUMIF(CU3:CU33,"&gt;0")/COUNTIF(CU3:CU33,"&gt;0"))/-(SUMIF(CU3:CU33,"&lt;0")/COUNTIF(CU3:CU33,"&lt;0"))</f>
        <v>1.7016484318016045</v>
      </c>
      <c r="CV39" s="74"/>
      <c r="CW39" s="76">
        <f>(SUMIF(CW3:CW33,"&gt;0")/COUNTIF(CW3:CW33,"&gt;0"))/-(SUMIF(CW3:CW33,"&lt;0")/COUNTIF(CW3:CW33,"&lt;0"))</f>
        <v>1.1738322052310519</v>
      </c>
      <c r="CX39" s="74"/>
      <c r="CY39" s="2">
        <f>(SUMIF(CY3:CY33,"&gt;0")/COUNTIF(CY3:CY33,"&gt;0"))/-(SUMIF(CY3:CY33,"&lt;0")/COUNTIF(CY3:CY33,"&lt;0"))</f>
        <v>1.6967941360929983</v>
      </c>
      <c r="DA39" s="10"/>
      <c r="DB39" s="84" t="s">
        <v>28</v>
      </c>
      <c r="DC39" s="74"/>
      <c r="DD39" s="75">
        <f>(SUMIF(DD3:DD33,"&gt;0")/COUNTIF(DD3:DD33,"&gt;0"))/-(SUMIF(DD3:DD33,"&lt;0")/COUNTIF(DD3:DD33,"&lt;0"))</f>
        <v>1.3051237766263672</v>
      </c>
      <c r="DE39" s="74"/>
      <c r="DF39" s="75">
        <f>(SUMIF(DF3:DF33,"&gt;0")/COUNTIF(DF3:DF33,"&gt;0"))/-(SUMIF(DF3:DF33,"&lt;0")/COUNTIF(DF3:DF33,"&lt;0"))</f>
        <v>4.432098765432098</v>
      </c>
      <c r="DG39" s="74"/>
      <c r="DH39" s="76">
        <f>(SUMIF(DH3:DH33,"&gt;0")/COUNTIF(DH3:DH33,"&gt;0"))/-(SUMIF(DH3:DH33,"&lt;0")/COUNTIF(DH3:DH33,"&lt;0"))</f>
        <v>2.1131303384439439</v>
      </c>
      <c r="DI39" s="74"/>
      <c r="DJ39" s="76">
        <f>(SUMIF(DJ3:DJ33,"&gt;0")/COUNTIF(DJ3:DJ33,"&gt;0"))/-(SUMIF(DJ3:DJ33,"&lt;0")/COUNTIF(DJ3:DJ33,"&lt;0"))</f>
        <v>0.6191897904226672</v>
      </c>
      <c r="DK39" s="74"/>
      <c r="DL39" s="2">
        <f>(SUMIF(DL3:DL33,"&gt;0")/COUNTIF(DL3:DL33,"&gt;0"))/-(SUMIF(DL3:DL33,"&lt;0")/COUNTIF(DL3:DL33,"&lt;0"))</f>
        <v>1.3703644462539926</v>
      </c>
      <c r="DO39" s="84" t="s">
        <v>28</v>
      </c>
      <c r="DP39" s="74"/>
      <c r="DQ39" s="75">
        <f>(SUMIF(DQ3:DQ33,"&gt;0")/COUNTIF(DQ3:DQ33,"&gt;0"))/-(SUMIF(DQ3:DQ33,"&lt;0")/COUNTIF(DQ3:DQ33,"&lt;0"))</f>
        <v>1.7877300613496934</v>
      </c>
      <c r="DR39" s="74"/>
      <c r="DS39" s="75">
        <f>(SUMIF(DS3:DS33,"&gt;0")/COUNTIF(DS3:DS33,"&gt;0"))/-(SUMIF(DS3:DS33,"&lt;0")/COUNTIF(DS3:DS33,"&lt;0"))</f>
        <v>1.3334502103786816</v>
      </c>
      <c r="DT39" s="74"/>
      <c r="DU39" s="76">
        <f>(SUMIF(DU3:DU33,"&gt;0")/COUNTIF(DU3:DU33,"&gt;0"))/-(SUMIF(DU3:DU33,"&lt;0")/COUNTIF(DU3:DU33,"&lt;0"))</f>
        <v>2.8476682490924317</v>
      </c>
      <c r="DV39" s="74"/>
      <c r="DW39" s="76">
        <f>(SUMIF(DW3:DW33,"&gt;0")/COUNTIF(DW3:DW33,"&gt;0"))/-(SUMIF(DW3:DW33,"&lt;0")/COUNTIF(DW3:DW33,"&lt;0"))</f>
        <v>1.3967282717282716</v>
      </c>
      <c r="DX39" s="74"/>
      <c r="DY39" s="2">
        <f>(SUMIF(DY3:DY33,"&gt;0")/COUNTIF(DY3:DY33,"&gt;0"))/-(SUMIF(DY3:DY33,"&lt;0")/COUNTIF(DY3:DY33,"&lt;0"))</f>
        <v>1.2206683527094973</v>
      </c>
      <c r="EB39" s="84" t="s">
        <v>28</v>
      </c>
      <c r="EC39" s="74"/>
      <c r="ED39" s="75">
        <f>(SUMIF(ED3:ED33,"&gt;0")/COUNTIF(ED3:ED33,"&gt;0"))/-(SUMIF(ED3:ED33,"&lt;0")/COUNTIF(ED3:ED33,"&lt;0"))</f>
        <v>1.0967283072546228</v>
      </c>
      <c r="EE39" s="74"/>
      <c r="EF39" s="75">
        <f>(SUMIF(EF3:EF33,"&gt;0")/COUNTIF(EF3:EF33,"&gt;0"))/-(SUMIF(EF3:EF33,"&lt;0")/COUNTIF(EF3:EF33,"&lt;0"))</f>
        <v>2.6310679611650487</v>
      </c>
      <c r="EG39" s="74"/>
      <c r="EH39" s="76">
        <f>(SUMIF(EH3:EH33,"&gt;0")/COUNTIF(EH3:EH33,"&gt;0"))/-(SUMIF(EH3:EH33,"&lt;0")/COUNTIF(EH3:EH33,"&lt;0"))</f>
        <v>1.2969725527152784</v>
      </c>
      <c r="EI39" s="74"/>
      <c r="EJ39" s="76">
        <f>(SUMIF(EJ3:EJ33,"&gt;0")/COUNTIF(EJ3:EJ33,"&gt;0"))/-(SUMIF(EJ3:EJ33,"&lt;0")/COUNTIF(EJ3:EJ33,"&lt;0"))</f>
        <v>1.6638433033350979</v>
      </c>
      <c r="EK39" s="74"/>
      <c r="EL39" s="2">
        <f>(SUMIF(EL3:EL33,"&gt;0")/COUNTIF(EL3:EL33,"&gt;0"))/-(SUMIF(EL3:EL33,"&lt;0")/COUNTIF(EL3:EL33,"&lt;0"))</f>
        <v>1.197243613952699</v>
      </c>
      <c r="EO39" s="84" t="s">
        <v>28</v>
      </c>
      <c r="EP39" s="74"/>
      <c r="EQ39" s="75">
        <f>(SUMIF(EQ3:EQ33,"&gt;0")/COUNTIF(EQ3:EQ33,"&gt;0"))/-(SUMIF(EQ3:EQ33,"&lt;0")/COUNTIF(EQ3:EQ33,"&lt;0"))</f>
        <v>1.213768115942029</v>
      </c>
      <c r="ER39" s="74"/>
      <c r="ES39" s="75">
        <f>(SUMIF(ES3:ES33,"&gt;0")/COUNTIF(ES3:ES33,"&gt;0"))/-(SUMIF(ES3:ES33,"&lt;0")/COUNTIF(ES3:ES33,"&lt;0"))</f>
        <v>1.4826196473551636</v>
      </c>
      <c r="ET39" s="74"/>
      <c r="EU39" s="76">
        <f>(SUMIF(EU3:EU33,"&gt;0")/COUNTIF(EU3:EU33,"&gt;0"))/-(SUMIF(EU3:EU33,"&lt;0")/COUNTIF(EU3:EU33,"&lt;0"))</f>
        <v>1.1985179233069951</v>
      </c>
      <c r="EV39" s="74"/>
      <c r="EW39" s="76">
        <f>(SUMIF(EW3:EW33,"&gt;0")/COUNTIF(EW3:EW33,"&gt;0"))/-(SUMIF(EW3:EW33,"&lt;0")/COUNTIF(EW3:EW33,"&lt;0"))</f>
        <v>0.74677147669848398</v>
      </c>
      <c r="EX39" s="74"/>
      <c r="EY39" s="2">
        <f>(SUMIF(EY3:EY33,"&gt;0")/COUNTIF(EY3:EY33,"&gt;0"))/-(SUMIF(EY3:EY33,"&lt;0")/COUNTIF(EY3:EY33,"&lt;0"))</f>
        <v>1.5842543028905542</v>
      </c>
    </row>
    <row r="40" spans="1:156" x14ac:dyDescent="0.3">
      <c r="A40" s="114"/>
      <c r="B40" s="85" t="s">
        <v>30</v>
      </c>
      <c r="C40" s="74"/>
      <c r="D40" s="81">
        <f>D34/500</f>
        <v>6.9555999999999984E-3</v>
      </c>
      <c r="E40" s="74"/>
      <c r="F40" s="81">
        <f>F34/500</f>
        <v>-2.2080000000000003E-3</v>
      </c>
      <c r="G40" s="74"/>
      <c r="H40" s="82">
        <f>H34/500</f>
        <v>-1.7790000000000013E-3</v>
      </c>
      <c r="I40" s="74"/>
      <c r="J40" s="82">
        <f>J34/500</f>
        <v>8.3580000000000008E-3</v>
      </c>
      <c r="K40" s="74"/>
      <c r="L40" s="86">
        <f>L34/500</f>
        <v>1.1326599999999997E-2</v>
      </c>
      <c r="M40" s="48"/>
      <c r="N40" s="49"/>
      <c r="O40" s="85" t="s">
        <v>31</v>
      </c>
      <c r="P40" s="74"/>
      <c r="Q40" s="81">
        <f>Q34/500</f>
        <v>8.3079999999999994E-3</v>
      </c>
      <c r="R40" s="74"/>
      <c r="S40" s="81">
        <f>S34/500</f>
        <v>9.9423999999999988E-3</v>
      </c>
      <c r="T40" s="74"/>
      <c r="U40" s="82">
        <f>U34/500</f>
        <v>2.7619999999999993E-3</v>
      </c>
      <c r="V40" s="74"/>
      <c r="W40" s="82">
        <f>W34/500</f>
        <v>2.2279999999999999E-3</v>
      </c>
      <c r="X40" s="74"/>
      <c r="Y40" s="87">
        <f>Y34/500</f>
        <v>2.4707399999999997E-2</v>
      </c>
      <c r="Z40" s="48"/>
      <c r="AA40" s="49"/>
      <c r="AB40" s="85" t="s">
        <v>31</v>
      </c>
      <c r="AC40" s="74"/>
      <c r="AD40" s="81">
        <f>AD34/500</f>
        <v>4.8468000000000001E-3</v>
      </c>
      <c r="AE40" s="74"/>
      <c r="AF40" s="81">
        <f>AF34/500</f>
        <v>2.7583999999999998E-3</v>
      </c>
      <c r="AG40" s="74"/>
      <c r="AH40" s="82">
        <f>AH34/500</f>
        <v>-8.4700000000000001E-3</v>
      </c>
      <c r="AI40" s="74"/>
      <c r="AJ40" s="82">
        <f>AJ34/500</f>
        <v>5.0200000000000006E-4</v>
      </c>
      <c r="AK40" s="74"/>
      <c r="AL40" s="87">
        <f>AL34/500</f>
        <v>-3.4800000000002052E-5</v>
      </c>
      <c r="AM40" s="48"/>
      <c r="AN40" s="49"/>
      <c r="AO40" s="85" t="s">
        <v>31</v>
      </c>
      <c r="AP40" s="74"/>
      <c r="AQ40" s="81">
        <f>AQ34/500</f>
        <v>-3.0620000000000002E-4</v>
      </c>
      <c r="AR40" s="74"/>
      <c r="AS40" s="81">
        <f>AS34/500</f>
        <v>-1.7440000000000012E-4</v>
      </c>
      <c r="AT40" s="74"/>
      <c r="AU40" s="82">
        <f>AU34/500</f>
        <v>1.4699999999999991E-4</v>
      </c>
      <c r="AV40" s="74"/>
      <c r="AW40" s="82">
        <f>AW34/500</f>
        <v>5.0520000000000018E-3</v>
      </c>
      <c r="AX40" s="74"/>
      <c r="AY40" s="88">
        <f>AY34/500</f>
        <v>7.2394E-3</v>
      </c>
      <c r="AZ40" s="48"/>
      <c r="BA40" s="49"/>
      <c r="BB40" s="85" t="s">
        <v>31</v>
      </c>
      <c r="BC40" s="74"/>
      <c r="BD40" s="81">
        <f>BD34/500</f>
        <v>-6.3200000000000001E-3</v>
      </c>
      <c r="BE40" s="74"/>
      <c r="BF40" s="81">
        <f>BF34/500</f>
        <v>4.1624000000000001E-3</v>
      </c>
      <c r="BG40" s="74"/>
      <c r="BH40" s="82">
        <f>BH34/500</f>
        <v>8.9530000000000009E-3</v>
      </c>
      <c r="BI40" s="74"/>
      <c r="BJ40" s="82">
        <f>BJ34/500</f>
        <v>2.2890000000000002E-3</v>
      </c>
      <c r="BK40" s="74"/>
      <c r="BL40" s="87">
        <f>BL34/500</f>
        <v>8.7153999999999981E-3</v>
      </c>
      <c r="BM40" s="48"/>
      <c r="BN40" s="49"/>
      <c r="BO40" s="85" t="s">
        <v>31</v>
      </c>
      <c r="BP40" s="74"/>
      <c r="BQ40" s="81">
        <f>BQ34/500</f>
        <v>8.7881999999999995E-3</v>
      </c>
      <c r="BR40" s="74"/>
      <c r="BS40" s="81">
        <f>BS34/500</f>
        <v>4.9087999999999996E-3</v>
      </c>
      <c r="BT40" s="74"/>
      <c r="BU40" s="82">
        <f>BU34/500</f>
        <v>6.9810000000000002E-3</v>
      </c>
      <c r="BV40" s="74"/>
      <c r="BW40" s="82">
        <f>BW34/500</f>
        <v>1.8349999999999998E-3</v>
      </c>
      <c r="BX40" s="74"/>
      <c r="BY40" s="83">
        <f>BY34/500</f>
        <v>2.2513000000000005E-2</v>
      </c>
      <c r="CB40" s="85" t="s">
        <v>31</v>
      </c>
      <c r="CC40" s="74"/>
      <c r="CD40" s="81">
        <f>CD34/500</f>
        <v>7.9239999999999953E-4</v>
      </c>
      <c r="CE40" s="74"/>
      <c r="CF40" s="81">
        <f>CF34/500</f>
        <v>-3.0392000000000001E-3</v>
      </c>
      <c r="CG40" s="74"/>
      <c r="CH40" s="82">
        <f>CH34/500</f>
        <v>4.0229999999999997E-3</v>
      </c>
      <c r="CI40" s="74"/>
      <c r="CJ40" s="82">
        <f>CJ34/500</f>
        <v>1.6700000000000016E-4</v>
      </c>
      <c r="CK40" s="74"/>
      <c r="CL40" s="83">
        <f>CL34/500</f>
        <v>1.9431999999999993E-3</v>
      </c>
      <c r="CO40" s="85" t="s">
        <v>31</v>
      </c>
      <c r="CP40" s="74"/>
      <c r="CQ40" s="81">
        <f>CQ34/500</f>
        <v>1.0587599999999999E-2</v>
      </c>
      <c r="CR40" s="74"/>
      <c r="CS40" s="81">
        <f>CS34/500</f>
        <v>5.0952000000000002E-3</v>
      </c>
      <c r="CT40" s="74"/>
      <c r="CU40" s="82">
        <f>CU34/500</f>
        <v>7.7260000000000011E-3</v>
      </c>
      <c r="CV40" s="74"/>
      <c r="CW40" s="82">
        <f>CW34/500</f>
        <v>-3.9399999999999999E-3</v>
      </c>
      <c r="CX40" s="74"/>
      <c r="CY40" s="89">
        <f>CY34/500</f>
        <v>1.9468799999999998E-2</v>
      </c>
      <c r="DA40" s="10"/>
      <c r="DB40" s="85" t="s">
        <v>31</v>
      </c>
      <c r="DC40" s="74"/>
      <c r="DD40" s="90">
        <f>DD34/500</f>
        <v>1.696E-3</v>
      </c>
      <c r="DE40" s="74"/>
      <c r="DF40" s="90">
        <f>DF34/500</f>
        <v>2.2240000000000003E-3</v>
      </c>
      <c r="DG40" s="74"/>
      <c r="DH40" s="86">
        <f>DH34/500</f>
        <v>-8.6600000000000023E-4</v>
      </c>
      <c r="DI40" s="74"/>
      <c r="DJ40" s="86">
        <f>DJ34/500</f>
        <v>-3.1530000000000004E-3</v>
      </c>
      <c r="DK40" s="74"/>
      <c r="DL40" s="89">
        <f>DL34/500</f>
        <v>3.8199999999999991E-4</v>
      </c>
      <c r="DO40" s="85" t="s">
        <v>31</v>
      </c>
      <c r="DP40" s="74"/>
      <c r="DQ40" s="81">
        <f>DQ34/500</f>
        <v>-3.1616000000000005E-3</v>
      </c>
      <c r="DR40" s="74"/>
      <c r="DS40" s="81">
        <f>DS34/500</f>
        <v>3.3352000000000004E-3</v>
      </c>
      <c r="DT40" s="74"/>
      <c r="DU40" s="82">
        <f>DU34/500</f>
        <v>9.9599999999999992E-4</v>
      </c>
      <c r="DV40" s="74"/>
      <c r="DW40" s="82">
        <f>DW34/500</f>
        <v>-1.7670000000000001E-3</v>
      </c>
      <c r="DX40" s="74"/>
      <c r="DY40" s="83">
        <f>DY34/500</f>
        <v>2.4243999999999993E-3</v>
      </c>
      <c r="EB40" s="85" t="s">
        <v>31</v>
      </c>
      <c r="EC40" s="74"/>
      <c r="ED40" s="81">
        <f>ED34/500</f>
        <v>-1.2095999999999997E-3</v>
      </c>
      <c r="EE40" s="74"/>
      <c r="EF40" s="81">
        <f>EF34/500</f>
        <v>1.3440000000000001E-3</v>
      </c>
      <c r="EG40" s="74"/>
      <c r="EH40" s="82">
        <f>EH34/500</f>
        <v>-4.8190000000000012E-3</v>
      </c>
      <c r="EI40" s="74"/>
      <c r="EJ40" s="82">
        <f>EJ34/500</f>
        <v>1.2539999999999997E-3</v>
      </c>
      <c r="EK40" s="74"/>
      <c r="EL40" s="83">
        <f>EL34/500</f>
        <v>-3.4305999999999994E-3</v>
      </c>
      <c r="EO40" s="85" t="s">
        <v>31</v>
      </c>
      <c r="EP40" s="74"/>
      <c r="EQ40" s="81">
        <f>EQ34/500</f>
        <v>-3.1679999999999973E-4</v>
      </c>
      <c r="ER40" s="74"/>
      <c r="ES40" s="81">
        <f>ES34/500</f>
        <v>-1.8400000000000166E-5</v>
      </c>
      <c r="ET40" s="74"/>
      <c r="EU40" s="82">
        <f>EU34/500</f>
        <v>-7.5500000000000035E-4</v>
      </c>
      <c r="EV40" s="74"/>
      <c r="EW40" s="82">
        <f>EW34/500</f>
        <v>-1.4339999999999997E-3</v>
      </c>
      <c r="EX40" s="74"/>
      <c r="EY40" s="83">
        <f>EY34/500</f>
        <v>-2.5242000000000007E-3</v>
      </c>
    </row>
    <row r="41" spans="1:156" x14ac:dyDescent="0.3">
      <c r="A41" s="114"/>
      <c r="B41" s="91" t="s">
        <v>32</v>
      </c>
      <c r="D41" s="92">
        <f>D38*D35+(1-D38*D36)</f>
        <v>1.8259300000000001</v>
      </c>
      <c r="F41" s="77">
        <f>F38*F35+(1-F38*F36)</f>
        <v>1.28952</v>
      </c>
      <c r="G41" s="49"/>
      <c r="H41" s="77">
        <f>H38*H35+(1-H38*H36)</f>
        <v>1.8655649350649348</v>
      </c>
      <c r="I41" s="49"/>
      <c r="J41" s="77">
        <f>J38*J35+(1-J38*J36)</f>
        <v>2.0738333333333334</v>
      </c>
      <c r="L41" s="77">
        <f>L38*L35+(1-L38*L36)</f>
        <v>1.8447688919498009</v>
      </c>
      <c r="O41" s="91" t="s">
        <v>32</v>
      </c>
      <c r="Q41" s="92">
        <f>Q38*Q35+(1-Q38*Q36)</f>
        <v>1.981525</v>
      </c>
      <c r="S41" s="77">
        <f>S38*S35+(1-S38*S36)</f>
        <v>1.9172533333333335</v>
      </c>
      <c r="T41" s="49"/>
      <c r="U41" s="77">
        <f>U38*U35+(1-U38*U36)</f>
        <v>1.8976944444444446</v>
      </c>
      <c r="V41" s="49"/>
      <c r="W41" s="77">
        <f>W38*W35+(1-W38*W36)</f>
        <v>1.6279375000000003</v>
      </c>
      <c r="Y41" s="77">
        <f>Y38*Y35+(1-Y38*Y36)</f>
        <v>1.9525466666666667</v>
      </c>
      <c r="AB41" s="91" t="s">
        <v>32</v>
      </c>
      <c r="AD41" s="92">
        <f>AD38*AD35+(1-AD38*AD36)</f>
        <v>1.9637000000000002</v>
      </c>
      <c r="AF41" s="77">
        <f>AF38*AF35+(1-AF38*AF36)</f>
        <v>1.4470400000000001</v>
      </c>
      <c r="AG41" s="49"/>
      <c r="AH41" s="77" t="e">
        <f>AH38*AH35+(1-AH38*AH36)</f>
        <v>#DIV/0!</v>
      </c>
      <c r="AI41" s="49"/>
      <c r="AJ41" s="77">
        <f>AJ38*AJ35+(1-AJ38*AJ36)</f>
        <v>1.4022087912087913</v>
      </c>
      <c r="AL41" s="77">
        <f>AL38*AL35+(1-AL38*AL36)</f>
        <v>1.7171324404761905</v>
      </c>
      <c r="AM41" s="10"/>
      <c r="AO41" s="91" t="s">
        <v>32</v>
      </c>
      <c r="AQ41" s="92">
        <f>AQ38*AQ35+(1-AQ38*AQ36)</f>
        <v>1.5951249999999999</v>
      </c>
      <c r="AS41" s="77">
        <f>AS38*AS35+(1-AS38*AS36)</f>
        <v>1.4979333333333336</v>
      </c>
      <c r="AT41" s="49"/>
      <c r="AU41" s="77">
        <f>AU38*AU35+(1-AU38*AU36)</f>
        <v>1.9944999999999999</v>
      </c>
      <c r="AV41" s="49"/>
      <c r="AW41" s="77" t="e">
        <f>AW38*AW35+(1-AW38*AW36)</f>
        <v>#DIV/0!</v>
      </c>
      <c r="AY41" s="77">
        <f>AY38*AY35+(1-AY38*AY36)</f>
        <v>1.7367090909090908</v>
      </c>
      <c r="AZ41" s="10"/>
      <c r="BA41" s="10"/>
      <c r="BB41" s="91" t="s">
        <v>32</v>
      </c>
      <c r="BD41" s="92">
        <f>BD38*BD35+(1-BD38*BD36)</f>
        <v>1.4672285714285713</v>
      </c>
      <c r="BF41" s="77">
        <f>BF38*BF35+(1-BF38*BF36)</f>
        <v>1.5338000000000001</v>
      </c>
      <c r="BG41" s="49"/>
      <c r="BH41" s="77">
        <f>BH38*BH35+(1-BH38*BH36)</f>
        <v>2.5314166666666669</v>
      </c>
      <c r="BI41" s="49"/>
      <c r="BJ41" s="77">
        <f>BJ38*BJ35+(1-BJ38*BJ36)</f>
        <v>1.4913000000000001</v>
      </c>
      <c r="BL41" s="77">
        <f>BL38*BL35+(1-BL38*BL36)</f>
        <v>1.8551650743801655</v>
      </c>
      <c r="BM41" s="10"/>
      <c r="BN41" s="10"/>
      <c r="BO41" s="91" t="s">
        <v>32</v>
      </c>
      <c r="BQ41" s="92">
        <f>BQ38*BQ35+(1-BQ38*BQ36)</f>
        <v>1.9318833333333332</v>
      </c>
      <c r="BS41" s="77">
        <f>BS38*BS35+(1-BS38*BS36)</f>
        <v>1.86724</v>
      </c>
      <c r="BT41" s="49"/>
      <c r="BU41" s="77">
        <f>BU38*BU35+(1-BU38*BU36)</f>
        <v>2.3472499999999998</v>
      </c>
      <c r="BV41" s="49"/>
      <c r="BW41" s="77">
        <f>BW38*BW35+(1-BW38*BW36)</f>
        <v>1.5057500000000001</v>
      </c>
      <c r="BY41" s="93">
        <f>BY38*BY35+(1-BY38*BY36)</f>
        <v>2.1681807976190477</v>
      </c>
      <c r="CB41" s="91" t="s">
        <v>32</v>
      </c>
      <c r="CD41" s="92">
        <f>CD38*CD35+(1-CD38*CD36)</f>
        <v>1.45885</v>
      </c>
      <c r="CF41" s="77">
        <f>CF38*CF35+(1-CF38*CF36)</f>
        <v>1.2322222222222223</v>
      </c>
      <c r="CG41" s="49"/>
      <c r="CH41" s="77">
        <f>CH38*CH35+(1-CH38*CH36)</f>
        <v>2.0270833333333331</v>
      </c>
      <c r="CI41" s="49"/>
      <c r="CJ41" s="77">
        <f>CJ38*CJ35+(1-CJ38*CJ36)</f>
        <v>1.454423076923077</v>
      </c>
      <c r="CL41" s="93">
        <f>CL38*CL35+(1-CL38*CL36)</f>
        <v>1.6907626972386587</v>
      </c>
      <c r="CO41" s="91" t="s">
        <v>32</v>
      </c>
      <c r="CQ41" s="92" t="e">
        <f>CQ38*CQ35+(1-CQ38*CQ36)</f>
        <v>#DIV/0!</v>
      </c>
      <c r="CS41" s="77">
        <f>CS38*CS35+(1-CS38*CS36)</f>
        <v>1.7368000000000001</v>
      </c>
      <c r="CT41" s="49"/>
      <c r="CU41" s="77">
        <f>CU38*CU35+(1-CU38*CU36)</f>
        <v>2.2860972222222222</v>
      </c>
      <c r="CV41" s="49"/>
      <c r="CW41" s="77">
        <f>CW38*CW35+(1-CW38*CW36)</f>
        <v>1.6756948051948053</v>
      </c>
      <c r="CY41" s="93">
        <f>CY38*CY35+(1-CY38*CY36)</f>
        <v>2.529753800109356</v>
      </c>
      <c r="DA41" s="10"/>
      <c r="DB41" s="91" t="s">
        <v>32</v>
      </c>
      <c r="DD41" s="92">
        <f>DD38*DD35+(1-DD38*DD36)</f>
        <v>1.6406399999999999</v>
      </c>
      <c r="DF41" s="77">
        <f>DF38*DF35+(1-DF38*DF36)</f>
        <v>1.44</v>
      </c>
      <c r="DG41" s="49"/>
      <c r="DH41" s="77">
        <f>DH38*DH35+(1-DH38*DH36)</f>
        <v>1.4977628571428572</v>
      </c>
      <c r="DI41" s="49"/>
      <c r="DJ41" s="77">
        <f>DJ38*DJ35+(1-DJ38*DJ36)</f>
        <v>1.3039450549450549</v>
      </c>
      <c r="DL41" s="93">
        <f>DL38*DL35+(1-DL38*DL36)</f>
        <v>1.593382806776557</v>
      </c>
      <c r="DO41" s="91" t="s">
        <v>32</v>
      </c>
      <c r="DQ41" s="92">
        <f>DQ38*DQ35+(1-DQ38*DQ36)</f>
        <v>1.3029333333333333</v>
      </c>
      <c r="DS41" s="77">
        <f>DS38*DS35+(1-DS38*DS36)</f>
        <v>1.4436666666666667</v>
      </c>
      <c r="DT41" s="49"/>
      <c r="DU41" s="77">
        <f>DU38*DU35+(1-DU38*DU36)</f>
        <v>1.7873428571428569</v>
      </c>
      <c r="DV41" s="49"/>
      <c r="DW41" s="77">
        <f>DW38*DW35+(1-DW38*DW36)</f>
        <v>1.2741857142857143</v>
      </c>
      <c r="DY41" s="93">
        <f>DY38*DY35+(1-DY38*DY36)</f>
        <v>1.4239805177626605</v>
      </c>
      <c r="EB41" s="91" t="s">
        <v>32</v>
      </c>
      <c r="ED41" s="92">
        <f>ED38*ED35+(1-ED38*ED36)</f>
        <v>1.3144533333333333</v>
      </c>
      <c r="EF41" s="77">
        <f>EF38*EF35+(1-EF38*EF36)</f>
        <v>1.3740000000000001</v>
      </c>
      <c r="EG41" s="49"/>
      <c r="EH41" s="77">
        <f>EH38*EH35+(1-EH38*EH36)</f>
        <v>1.4062291666666669</v>
      </c>
      <c r="EI41" s="49"/>
      <c r="EJ41" s="77">
        <f>EJ38*EJ35+(1-EJ38*EJ36)</f>
        <v>1.4193333333333333</v>
      </c>
      <c r="EL41" s="93">
        <f>EL38*EL35+(1-EL38*EL36)</f>
        <v>1.5129549444444446</v>
      </c>
      <c r="EO41" s="91" t="s">
        <v>32</v>
      </c>
      <c r="EQ41" s="92">
        <f>EQ38*EQ35+(1-EQ38*EQ36)</f>
        <v>1.4189714285714286</v>
      </c>
      <c r="ES41" s="77">
        <f>ES38*ES35+(1-ES38*ES36)</f>
        <v>1.2628266666666665</v>
      </c>
      <c r="ET41" s="49"/>
      <c r="EU41" s="77">
        <f>EU38*EU35+(1-EU38*EU36)</f>
        <v>1.8794464285714287</v>
      </c>
      <c r="EV41" s="49"/>
      <c r="EW41" s="77">
        <f>EW38*EW35+(1-EW38*EW36)</f>
        <v>1.2765333333333333</v>
      </c>
      <c r="EY41" s="93">
        <f>EY38*EY35+(1-EY38*EY36)</f>
        <v>1.5479152380952379</v>
      </c>
    </row>
    <row r="42" spans="1:156" x14ac:dyDescent="0.3">
      <c r="A42" s="10"/>
      <c r="B42" s="10"/>
      <c r="C42" s="10"/>
      <c r="D42" s="10"/>
      <c r="E42" s="10"/>
      <c r="F42" s="10"/>
      <c r="G42" s="10"/>
      <c r="H42" s="10"/>
      <c r="I42" s="10"/>
      <c r="J42" s="10"/>
      <c r="K42" s="10"/>
      <c r="L42" s="10"/>
      <c r="M42" s="18"/>
      <c r="N42" s="10"/>
      <c r="O42" s="10"/>
      <c r="P42" s="10"/>
      <c r="Q42" s="10"/>
      <c r="R42" s="10"/>
      <c r="S42" s="10"/>
      <c r="T42" s="10"/>
      <c r="U42" s="10"/>
      <c r="V42" s="10"/>
      <c r="W42" s="10"/>
      <c r="X42" s="10"/>
      <c r="Y42" s="10"/>
      <c r="Z42" s="18"/>
      <c r="AA42" s="10"/>
      <c r="AB42" s="10"/>
      <c r="AC42" s="10"/>
      <c r="AD42" s="10"/>
      <c r="AE42" s="10"/>
      <c r="AF42" s="10"/>
      <c r="AG42" s="10"/>
      <c r="AH42" s="10"/>
      <c r="AI42" s="10"/>
      <c r="AJ42" s="10"/>
      <c r="AK42" s="10"/>
      <c r="AL42" s="10"/>
      <c r="AM42" s="18"/>
      <c r="AN42" s="10"/>
      <c r="AO42" s="10"/>
      <c r="AP42" s="10"/>
      <c r="AQ42" s="10"/>
      <c r="AR42" s="10"/>
      <c r="AS42" s="10"/>
      <c r="AT42" s="10"/>
      <c r="AU42" s="10"/>
      <c r="AV42" s="10"/>
      <c r="AW42" s="10"/>
      <c r="AX42" s="10"/>
      <c r="AY42" s="10"/>
      <c r="AZ42" s="18"/>
      <c r="BA42" s="18"/>
      <c r="BB42" s="10"/>
      <c r="BC42" s="10" t="s">
        <v>33</v>
      </c>
      <c r="BD42" s="10"/>
      <c r="BE42" s="10"/>
      <c r="BF42" s="10"/>
      <c r="BG42" s="10"/>
      <c r="BH42" s="10"/>
      <c r="BI42" s="10"/>
      <c r="BJ42" s="10"/>
      <c r="BK42" s="10"/>
      <c r="BL42" s="10"/>
      <c r="BM42" s="18"/>
      <c r="BN42" s="18"/>
      <c r="BO42" s="94"/>
      <c r="BP42" s="10"/>
      <c r="BQ42" s="95"/>
      <c r="BR42" s="10"/>
      <c r="BS42" s="21"/>
      <c r="BT42" s="96"/>
      <c r="BU42" s="21"/>
      <c r="BV42" s="96"/>
      <c r="BW42" s="21"/>
      <c r="BX42" s="10"/>
      <c r="BY42" s="97"/>
      <c r="BZ42" s="10"/>
      <c r="CA42" s="10"/>
      <c r="CB42" s="94"/>
      <c r="CC42" s="10"/>
      <c r="CD42" s="95"/>
      <c r="CE42" s="10"/>
      <c r="CF42" s="21"/>
      <c r="CG42" s="96"/>
      <c r="CH42" s="21"/>
      <c r="CI42" s="96"/>
      <c r="CJ42" s="21"/>
      <c r="CK42" s="10"/>
      <c r="CL42" s="97"/>
      <c r="CM42" s="10"/>
      <c r="CN42" s="10"/>
      <c r="CO42" s="94"/>
      <c r="CP42" s="10"/>
      <c r="CQ42" s="95"/>
      <c r="CR42" s="10"/>
      <c r="CS42" s="21"/>
      <c r="CT42" s="96"/>
      <c r="CU42" s="21"/>
      <c r="CV42" s="96"/>
      <c r="CW42" s="21"/>
      <c r="CX42" s="10"/>
      <c r="CY42" s="97"/>
      <c r="CZ42" s="10"/>
      <c r="DA42" s="10"/>
      <c r="DB42" s="94"/>
      <c r="DC42" s="10"/>
      <c r="DD42" s="95"/>
      <c r="DE42" s="10"/>
      <c r="DF42" s="21"/>
      <c r="DG42" s="96"/>
      <c r="DH42" s="21"/>
      <c r="DI42" s="96"/>
      <c r="DJ42" s="21"/>
      <c r="DK42" s="10"/>
      <c r="DL42" s="97"/>
      <c r="DM42" s="10"/>
      <c r="DN42" s="10"/>
      <c r="DO42" s="94"/>
      <c r="DP42" s="10"/>
      <c r="DQ42" s="95"/>
      <c r="DR42" s="10"/>
      <c r="DS42" s="21"/>
      <c r="DT42" s="96"/>
      <c r="DU42" s="21"/>
      <c r="DV42" s="96"/>
      <c r="DW42" s="21"/>
      <c r="DX42" s="10"/>
      <c r="DY42" s="97"/>
      <c r="DZ42" s="10"/>
      <c r="EA42" s="10"/>
      <c r="EB42" s="94"/>
      <c r="EC42" s="10"/>
      <c r="ED42" s="95"/>
      <c r="EE42" s="10"/>
      <c r="EF42" s="21"/>
      <c r="EG42" s="96"/>
      <c r="EH42" s="21"/>
      <c r="EI42" s="96"/>
      <c r="EJ42" s="21"/>
      <c r="EK42" s="10"/>
      <c r="EL42" s="97"/>
      <c r="EM42" s="10"/>
      <c r="EN42" s="10"/>
      <c r="EO42" s="94"/>
      <c r="EP42" s="10"/>
      <c r="EQ42" s="95"/>
      <c r="ER42" s="10"/>
      <c r="ES42" s="21"/>
      <c r="ET42" s="96"/>
      <c r="EU42" s="21"/>
      <c r="EV42" s="96"/>
      <c r="EW42" s="21"/>
      <c r="EX42" s="10"/>
      <c r="EY42" s="97"/>
      <c r="EZ42" s="10"/>
    </row>
    <row r="44" spans="1:156" x14ac:dyDescent="0.3">
      <c r="AM44" s="48"/>
    </row>
  </sheetData>
  <pageMargins left="0.7" right="0.7" top="0.75" bottom="0.75" header="0.3" footer="0.3"/>
  <pageSetup paperSize="9" orientation="portrait"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D44"/>
  <sheetViews>
    <sheetView zoomScale="75" zoomScaleNormal="75" workbookViewId="0">
      <selection activeCell="D8" sqref="D8"/>
    </sheetView>
  </sheetViews>
  <sheetFormatPr baseColWidth="10" defaultRowHeight="14.4" x14ac:dyDescent="0.3"/>
  <sheetData>
    <row r="1" spans="1:160" ht="25.8" x14ac:dyDescent="0.5">
      <c r="A1" s="115">
        <v>2020</v>
      </c>
      <c r="B1" s="6" t="s">
        <v>0</v>
      </c>
      <c r="C1" s="7" t="s">
        <v>1</v>
      </c>
      <c r="D1" s="8"/>
      <c r="E1" s="7" t="s">
        <v>2</v>
      </c>
      <c r="F1" s="8"/>
      <c r="G1" s="7" t="s">
        <v>3</v>
      </c>
      <c r="H1" s="8"/>
      <c r="I1" s="7" t="s">
        <v>4</v>
      </c>
      <c r="J1" s="8"/>
      <c r="K1" s="7" t="s">
        <v>6</v>
      </c>
      <c r="L1" s="8"/>
      <c r="M1" s="19" t="s">
        <v>7</v>
      </c>
      <c r="N1" s="4"/>
      <c r="O1" s="6" t="s">
        <v>8</v>
      </c>
      <c r="P1" s="7" t="s">
        <v>1</v>
      </c>
      <c r="Q1" s="8"/>
      <c r="R1" s="7" t="s">
        <v>2</v>
      </c>
      <c r="S1" s="8"/>
      <c r="T1" s="7" t="s">
        <v>3</v>
      </c>
      <c r="U1" s="8"/>
      <c r="V1" s="7" t="s">
        <v>4</v>
      </c>
      <c r="W1" s="8"/>
      <c r="X1" s="7" t="s">
        <v>6</v>
      </c>
      <c r="Y1" s="8"/>
      <c r="Z1" s="11" t="s">
        <v>7</v>
      </c>
      <c r="AA1" s="4"/>
      <c r="AB1" s="6" t="s">
        <v>9</v>
      </c>
      <c r="AC1" s="7" t="s">
        <v>1</v>
      </c>
      <c r="AD1" s="8"/>
      <c r="AE1" s="7" t="s">
        <v>2</v>
      </c>
      <c r="AF1" s="8"/>
      <c r="AG1" s="7" t="s">
        <v>3</v>
      </c>
      <c r="AH1" s="8"/>
      <c r="AI1" s="7" t="s">
        <v>4</v>
      </c>
      <c r="AJ1" s="8"/>
      <c r="AK1" s="7" t="s">
        <v>6</v>
      </c>
      <c r="AL1" s="8"/>
      <c r="AM1" s="11" t="s">
        <v>7</v>
      </c>
      <c r="AN1" s="4"/>
      <c r="AO1" s="6" t="s">
        <v>10</v>
      </c>
      <c r="AP1" s="7" t="s">
        <v>1</v>
      </c>
      <c r="AQ1" s="8"/>
      <c r="AR1" s="7" t="s">
        <v>2</v>
      </c>
      <c r="AS1" s="8"/>
      <c r="AT1" s="7" t="s">
        <v>3</v>
      </c>
      <c r="AU1" s="8"/>
      <c r="AV1" s="7" t="s">
        <v>4</v>
      </c>
      <c r="AW1" s="8"/>
      <c r="AX1" s="7" t="s">
        <v>6</v>
      </c>
      <c r="AY1" s="8"/>
      <c r="AZ1" s="11" t="s">
        <v>7</v>
      </c>
      <c r="BA1" s="4"/>
      <c r="BB1" s="6" t="s">
        <v>11</v>
      </c>
      <c r="BC1" s="7" t="s">
        <v>1</v>
      </c>
      <c r="BD1" s="8"/>
      <c r="BE1" s="7" t="s">
        <v>2</v>
      </c>
      <c r="BF1" s="8"/>
      <c r="BG1" s="7" t="s">
        <v>3</v>
      </c>
      <c r="BH1" s="8"/>
      <c r="BI1" s="7" t="s">
        <v>4</v>
      </c>
      <c r="BJ1" s="8"/>
      <c r="BK1" s="7" t="s">
        <v>6</v>
      </c>
      <c r="BL1" s="8"/>
      <c r="BM1" s="11" t="s">
        <v>7</v>
      </c>
      <c r="BN1" s="4"/>
      <c r="BO1" s="12" t="s">
        <v>12</v>
      </c>
      <c r="BP1" s="7" t="s">
        <v>1</v>
      </c>
      <c r="BQ1" s="8"/>
      <c r="BR1" s="7" t="s">
        <v>2</v>
      </c>
      <c r="BS1" s="8"/>
      <c r="BT1" s="7" t="s">
        <v>3</v>
      </c>
      <c r="BU1" s="8"/>
      <c r="BV1" s="7" t="s">
        <v>4</v>
      </c>
      <c r="BW1" s="8"/>
      <c r="BX1" s="7" t="s">
        <v>6</v>
      </c>
      <c r="BY1" s="8"/>
      <c r="BZ1" s="11" t="s">
        <v>7</v>
      </c>
      <c r="CB1" s="12" t="s">
        <v>13</v>
      </c>
      <c r="CC1" s="7" t="s">
        <v>1</v>
      </c>
      <c r="CD1" s="8"/>
      <c r="CE1" s="7" t="s">
        <v>2</v>
      </c>
      <c r="CF1" s="8"/>
      <c r="CG1" s="7" t="s">
        <v>3</v>
      </c>
      <c r="CH1" s="8"/>
      <c r="CI1" s="7" t="s">
        <v>4</v>
      </c>
      <c r="CJ1" s="8"/>
      <c r="CK1" s="9" t="s">
        <v>5</v>
      </c>
      <c r="CL1" s="9"/>
      <c r="CM1" s="11" t="s">
        <v>7</v>
      </c>
      <c r="CN1" s="8"/>
      <c r="CO1" s="6" t="s">
        <v>42</v>
      </c>
      <c r="CP1" s="7" t="s">
        <v>1</v>
      </c>
      <c r="CQ1" s="8"/>
      <c r="CR1" s="7" t="s">
        <v>2</v>
      </c>
      <c r="CS1" s="8"/>
      <c r="CT1" s="7" t="s">
        <v>3</v>
      </c>
      <c r="CU1" s="8"/>
      <c r="CV1" s="7" t="s">
        <v>4</v>
      </c>
      <c r="CW1" s="8"/>
      <c r="CX1" s="7" t="s">
        <v>6</v>
      </c>
      <c r="CY1" s="8"/>
      <c r="CZ1" s="11" t="s">
        <v>7</v>
      </c>
      <c r="DA1" s="9"/>
      <c r="DB1" s="6" t="s">
        <v>46</v>
      </c>
      <c r="DC1" s="7" t="s">
        <v>1</v>
      </c>
      <c r="DD1" s="8"/>
      <c r="DE1" s="7" t="s">
        <v>2</v>
      </c>
      <c r="DF1" s="8"/>
      <c r="DG1" s="7" t="s">
        <v>3</v>
      </c>
      <c r="DH1" s="8"/>
      <c r="DI1" s="7" t="s">
        <v>4</v>
      </c>
      <c r="DJ1" s="8"/>
      <c r="DK1" s="7" t="s">
        <v>6</v>
      </c>
      <c r="DL1" s="8"/>
      <c r="DM1" s="11" t="s">
        <v>7</v>
      </c>
      <c r="DN1" s="8"/>
      <c r="DO1" s="6" t="s">
        <v>45</v>
      </c>
      <c r="DP1" s="7" t="s">
        <v>1</v>
      </c>
      <c r="DQ1" s="8"/>
      <c r="DR1" s="7" t="s">
        <v>2</v>
      </c>
      <c r="DS1" s="8"/>
      <c r="DT1" s="7" t="s">
        <v>3</v>
      </c>
      <c r="DU1" s="8"/>
      <c r="DV1" s="7" t="s">
        <v>4</v>
      </c>
      <c r="DW1" s="8"/>
      <c r="DX1" s="7" t="s">
        <v>6</v>
      </c>
      <c r="DY1" s="8"/>
      <c r="DZ1" s="11" t="s">
        <v>7</v>
      </c>
      <c r="EA1" s="8"/>
      <c r="EB1" s="6" t="s">
        <v>44</v>
      </c>
      <c r="EC1" s="7" t="s">
        <v>1</v>
      </c>
      <c r="ED1" s="8"/>
      <c r="EE1" s="7" t="s">
        <v>2</v>
      </c>
      <c r="EF1" s="8"/>
      <c r="EG1" s="7" t="s">
        <v>3</v>
      </c>
      <c r="EH1" s="8"/>
      <c r="EI1" s="7" t="s">
        <v>4</v>
      </c>
      <c r="EJ1" s="8"/>
      <c r="EK1" s="7" t="s">
        <v>6</v>
      </c>
      <c r="EL1" s="8"/>
      <c r="EM1" s="11" t="s">
        <v>7</v>
      </c>
      <c r="EN1" s="8"/>
      <c r="EO1" s="6" t="s">
        <v>43</v>
      </c>
      <c r="EP1" s="7" t="s">
        <v>1</v>
      </c>
      <c r="EQ1" s="8"/>
      <c r="ER1" s="7" t="s">
        <v>2</v>
      </c>
      <c r="ES1" s="8"/>
      <c r="ET1" s="7" t="s">
        <v>3</v>
      </c>
      <c r="EU1" s="8"/>
      <c r="EV1" s="7" t="s">
        <v>4</v>
      </c>
      <c r="EW1" s="8"/>
      <c r="EX1" s="7" t="s">
        <v>6</v>
      </c>
      <c r="EY1" s="8"/>
      <c r="EZ1" s="11" t="s">
        <v>7</v>
      </c>
      <c r="FA1" s="116"/>
      <c r="FB1" s="22"/>
      <c r="FC1" s="116"/>
      <c r="FD1" s="4"/>
    </row>
    <row r="2" spans="1:160" x14ac:dyDescent="0.3">
      <c r="A2" s="114"/>
      <c r="B2" s="15"/>
      <c r="C2" s="16" t="s">
        <v>16</v>
      </c>
      <c r="D2" s="17" t="s">
        <v>17</v>
      </c>
      <c r="E2" s="16" t="s">
        <v>16</v>
      </c>
      <c r="F2" s="17" t="s">
        <v>17</v>
      </c>
      <c r="G2" s="16" t="s">
        <v>16</v>
      </c>
      <c r="H2" s="17" t="s">
        <v>17</v>
      </c>
      <c r="I2" s="16" t="s">
        <v>16</v>
      </c>
      <c r="J2" s="17" t="s">
        <v>17</v>
      </c>
      <c r="K2" s="16" t="s">
        <v>16</v>
      </c>
      <c r="L2" s="17" t="s">
        <v>17</v>
      </c>
      <c r="M2" s="20">
        <f>'CRUCE 2019'!EZ33</f>
        <v>546.36529999999971</v>
      </c>
      <c r="N2" s="10"/>
      <c r="O2" s="15"/>
      <c r="P2" s="16" t="s">
        <v>16</v>
      </c>
      <c r="Q2" s="17" t="s">
        <v>17</v>
      </c>
      <c r="R2" s="16" t="s">
        <v>16</v>
      </c>
      <c r="S2" s="17" t="s">
        <v>17</v>
      </c>
      <c r="T2" s="16" t="s">
        <v>16</v>
      </c>
      <c r="U2" s="17" t="s">
        <v>17</v>
      </c>
      <c r="V2" s="16" t="s">
        <v>16</v>
      </c>
      <c r="W2" s="17" t="s">
        <v>17</v>
      </c>
      <c r="X2" s="16" t="s">
        <v>16</v>
      </c>
      <c r="Y2" s="17" t="s">
        <v>17</v>
      </c>
      <c r="Z2" s="20">
        <f>M33</f>
        <v>546.21829999999954</v>
      </c>
      <c r="AA2" s="10"/>
      <c r="AB2" s="15"/>
      <c r="AC2" s="16" t="s">
        <v>16</v>
      </c>
      <c r="AD2" s="17" t="s">
        <v>17</v>
      </c>
      <c r="AE2" s="16" t="s">
        <v>16</v>
      </c>
      <c r="AF2" s="17" t="s">
        <v>17</v>
      </c>
      <c r="AG2" s="16" t="s">
        <v>16</v>
      </c>
      <c r="AH2" s="17" t="s">
        <v>17</v>
      </c>
      <c r="AI2" s="16" t="s">
        <v>16</v>
      </c>
      <c r="AJ2" s="17" t="s">
        <v>17</v>
      </c>
      <c r="AK2" s="16" t="s">
        <v>16</v>
      </c>
      <c r="AL2" s="17" t="s">
        <v>17</v>
      </c>
      <c r="AM2" s="20">
        <f>Z33</f>
        <v>548.01049999999941</v>
      </c>
      <c r="AN2" s="10"/>
      <c r="AO2" s="15"/>
      <c r="AP2" s="16" t="s">
        <v>16</v>
      </c>
      <c r="AQ2" s="17" t="s">
        <v>17</v>
      </c>
      <c r="AR2" s="16" t="s">
        <v>16</v>
      </c>
      <c r="AS2" s="17" t="s">
        <v>17</v>
      </c>
      <c r="AT2" s="16" t="s">
        <v>16</v>
      </c>
      <c r="AU2" s="17" t="s">
        <v>17</v>
      </c>
      <c r="AV2" s="16" t="s">
        <v>16</v>
      </c>
      <c r="AW2" s="17" t="s">
        <v>17</v>
      </c>
      <c r="AX2" s="16" t="s">
        <v>16</v>
      </c>
      <c r="AY2" s="17" t="s">
        <v>17</v>
      </c>
      <c r="AZ2" s="19">
        <f>AM33</f>
        <v>593.92419999999947</v>
      </c>
      <c r="BA2" s="10"/>
      <c r="BB2" s="15"/>
      <c r="BC2" s="16" t="s">
        <v>16</v>
      </c>
      <c r="BD2" s="17" t="s">
        <v>17</v>
      </c>
      <c r="BE2" s="16" t="s">
        <v>16</v>
      </c>
      <c r="BF2" s="17" t="s">
        <v>17</v>
      </c>
      <c r="BG2" s="16" t="s">
        <v>16</v>
      </c>
      <c r="BH2" s="17" t="s">
        <v>17</v>
      </c>
      <c r="BI2" s="16" t="s">
        <v>16</v>
      </c>
      <c r="BJ2" s="17" t="s">
        <v>17</v>
      </c>
      <c r="BK2" s="16" t="s">
        <v>16</v>
      </c>
      <c r="BL2" s="17" t="s">
        <v>17</v>
      </c>
      <c r="BM2" s="20">
        <f>AZ33</f>
        <v>592.61569999999961</v>
      </c>
      <c r="BN2" s="10"/>
      <c r="BO2" s="15"/>
      <c r="BP2" s="16" t="s">
        <v>16</v>
      </c>
      <c r="BQ2" s="17" t="s">
        <v>17</v>
      </c>
      <c r="BR2" s="16" t="s">
        <v>16</v>
      </c>
      <c r="BS2" s="17" t="s">
        <v>17</v>
      </c>
      <c r="BT2" s="16" t="s">
        <v>16</v>
      </c>
      <c r="BU2" s="17" t="s">
        <v>17</v>
      </c>
      <c r="BV2" s="16" t="s">
        <v>16</v>
      </c>
      <c r="BW2" s="17" t="s">
        <v>17</v>
      </c>
      <c r="BX2" s="16" t="s">
        <v>16</v>
      </c>
      <c r="BY2" s="17" t="s">
        <v>17</v>
      </c>
      <c r="BZ2" s="20">
        <f>BM33</f>
        <v>597.16399999999953</v>
      </c>
      <c r="CA2" s="4"/>
      <c r="CB2" s="15"/>
      <c r="CC2" s="16" t="s">
        <v>16</v>
      </c>
      <c r="CD2" s="17" t="s">
        <v>17</v>
      </c>
      <c r="CE2" s="16" t="s">
        <v>16</v>
      </c>
      <c r="CF2" s="17" t="s">
        <v>17</v>
      </c>
      <c r="CG2" s="16" t="s">
        <v>16</v>
      </c>
      <c r="CH2" s="17" t="s">
        <v>17</v>
      </c>
      <c r="CI2" s="16" t="s">
        <v>16</v>
      </c>
      <c r="CJ2" s="17" t="s">
        <v>17</v>
      </c>
      <c r="CK2" s="16" t="s">
        <v>16</v>
      </c>
      <c r="CL2" s="17" t="s">
        <v>17</v>
      </c>
      <c r="CM2" s="20">
        <f>BZ33</f>
        <v>609.72469999999942</v>
      </c>
      <c r="CN2" s="18"/>
      <c r="CO2" s="15"/>
      <c r="CP2" s="16" t="s">
        <v>16</v>
      </c>
      <c r="CQ2" s="17" t="s">
        <v>17</v>
      </c>
      <c r="CR2" s="16" t="s">
        <v>16</v>
      </c>
      <c r="CS2" s="17" t="s">
        <v>17</v>
      </c>
      <c r="CT2" s="16" t="s">
        <v>16</v>
      </c>
      <c r="CU2" s="17" t="s">
        <v>17</v>
      </c>
      <c r="CV2" s="16" t="s">
        <v>16</v>
      </c>
      <c r="CW2" s="17" t="s">
        <v>17</v>
      </c>
      <c r="CX2" s="16" t="s">
        <v>16</v>
      </c>
      <c r="CY2" s="17" t="s">
        <v>17</v>
      </c>
      <c r="CZ2" s="20">
        <f>CM33</f>
        <v>616.89909999999952</v>
      </c>
      <c r="DA2" s="4"/>
      <c r="DB2" s="15"/>
      <c r="DC2" s="16" t="s">
        <v>16</v>
      </c>
      <c r="DD2" s="17" t="s">
        <v>17</v>
      </c>
      <c r="DE2" s="16" t="s">
        <v>16</v>
      </c>
      <c r="DF2" s="17" t="s">
        <v>17</v>
      </c>
      <c r="DG2" s="16" t="s">
        <v>16</v>
      </c>
      <c r="DH2" s="17" t="s">
        <v>17</v>
      </c>
      <c r="DI2" s="16" t="s">
        <v>16</v>
      </c>
      <c r="DJ2" s="17" t="s">
        <v>17</v>
      </c>
      <c r="DK2" s="16" t="s">
        <v>16</v>
      </c>
      <c r="DL2" s="17" t="s">
        <v>17</v>
      </c>
      <c r="DM2" s="20">
        <f>CZ33</f>
        <v>634.56299999999931</v>
      </c>
      <c r="DN2" s="21"/>
      <c r="DO2" s="15"/>
      <c r="DP2" s="16" t="s">
        <v>16</v>
      </c>
      <c r="DQ2" s="17" t="s">
        <v>17</v>
      </c>
      <c r="DR2" s="16" t="s">
        <v>16</v>
      </c>
      <c r="DS2" s="17" t="s">
        <v>17</v>
      </c>
      <c r="DT2" s="16" t="s">
        <v>16</v>
      </c>
      <c r="DU2" s="17" t="s">
        <v>17</v>
      </c>
      <c r="DV2" s="16" t="s">
        <v>16</v>
      </c>
      <c r="DW2" s="17" t="s">
        <v>17</v>
      </c>
      <c r="DX2" s="16" t="s">
        <v>16</v>
      </c>
      <c r="DY2" s="17" t="s">
        <v>17</v>
      </c>
      <c r="DZ2" s="20">
        <f>DM33</f>
        <v>645.36439999999936</v>
      </c>
      <c r="EA2" s="18"/>
      <c r="EB2" s="15"/>
      <c r="EC2" s="16" t="s">
        <v>16</v>
      </c>
      <c r="ED2" s="17" t="s">
        <v>17</v>
      </c>
      <c r="EE2" s="16" t="s">
        <v>16</v>
      </c>
      <c r="EF2" s="17" t="s">
        <v>17</v>
      </c>
      <c r="EG2" s="16" t="s">
        <v>16</v>
      </c>
      <c r="EH2" s="17" t="s">
        <v>17</v>
      </c>
      <c r="EI2" s="16" t="s">
        <v>16</v>
      </c>
      <c r="EJ2" s="17" t="s">
        <v>17</v>
      </c>
      <c r="EK2" s="16" t="s">
        <v>16</v>
      </c>
      <c r="EL2" s="17" t="s">
        <v>17</v>
      </c>
      <c r="EM2" s="20">
        <f>DZ33</f>
        <v>652.6454999999994</v>
      </c>
      <c r="EN2" s="18"/>
      <c r="EO2" s="15"/>
      <c r="EP2" s="16" t="s">
        <v>16</v>
      </c>
      <c r="EQ2" s="17" t="s">
        <v>17</v>
      </c>
      <c r="ER2" s="16" t="s">
        <v>16</v>
      </c>
      <c r="ES2" s="17" t="s">
        <v>17</v>
      </c>
      <c r="ET2" s="16" t="s">
        <v>16</v>
      </c>
      <c r="EU2" s="17" t="s">
        <v>17</v>
      </c>
      <c r="EV2" s="16" t="s">
        <v>16</v>
      </c>
      <c r="EW2" s="17" t="s">
        <v>17</v>
      </c>
      <c r="EX2" s="16" t="s">
        <v>16</v>
      </c>
      <c r="EY2" s="17" t="s">
        <v>17</v>
      </c>
      <c r="EZ2" s="20">
        <f>EM33</f>
        <v>662.3849999999992</v>
      </c>
    </row>
    <row r="3" spans="1:160" x14ac:dyDescent="0.3">
      <c r="A3" s="114"/>
      <c r="B3" s="22">
        <v>1</v>
      </c>
      <c r="C3" s="23"/>
      <c r="D3" s="24"/>
      <c r="E3" s="23"/>
      <c r="F3" s="24"/>
      <c r="G3" s="23"/>
      <c r="H3" s="24"/>
      <c r="I3" s="23"/>
      <c r="J3" s="24"/>
      <c r="K3" s="25">
        <f t="shared" ref="K3:K33" si="0">SUM(C3,E3,G3,I3)</f>
        <v>0</v>
      </c>
      <c r="L3" s="26">
        <f t="shared" ref="L3:L33" si="1">SUM(D3+F3+H3+J3)</f>
        <v>0</v>
      </c>
      <c r="M3" s="122">
        <f>M2+L3</f>
        <v>546.36529999999971</v>
      </c>
      <c r="N3" s="10"/>
      <c r="O3" s="22">
        <v>1</v>
      </c>
      <c r="P3" s="23"/>
      <c r="Q3" s="24"/>
      <c r="R3" s="23"/>
      <c r="S3" s="24"/>
      <c r="T3" s="23"/>
      <c r="U3" s="24"/>
      <c r="V3" s="23"/>
      <c r="W3" s="24"/>
      <c r="X3" s="25">
        <f>SUM(P3,R3,T3,V3)</f>
        <v>0</v>
      </c>
      <c r="Y3" s="26">
        <f>SUM(Q3+S3+U3+W3)</f>
        <v>0</v>
      </c>
      <c r="Z3" s="20">
        <f>Z2+Y3</f>
        <v>546.21829999999954</v>
      </c>
      <c r="AA3" s="10"/>
      <c r="AB3" s="22">
        <v>1</v>
      </c>
      <c r="AC3" s="27"/>
      <c r="AD3" s="28"/>
      <c r="AE3" s="27"/>
      <c r="AF3" s="28"/>
      <c r="AG3" s="27"/>
      <c r="AH3" s="28"/>
      <c r="AI3" s="27"/>
      <c r="AJ3" s="28"/>
      <c r="AK3" s="25">
        <f>SUM(AC3,AE3,AG3,AI3)</f>
        <v>0</v>
      </c>
      <c r="AL3" s="26">
        <f>SUM(AD3+AF3+AH3+AJ3)</f>
        <v>0</v>
      </c>
      <c r="AM3" s="20">
        <f>AM2+AL3</f>
        <v>548.01049999999941</v>
      </c>
      <c r="AN3" s="10"/>
      <c r="AO3" s="22">
        <v>1</v>
      </c>
      <c r="AP3" s="29" t="s">
        <v>19</v>
      </c>
      <c r="AQ3" s="30"/>
      <c r="AR3" s="29">
        <v>-135</v>
      </c>
      <c r="AS3" s="30">
        <v>-1.2180000000000002</v>
      </c>
      <c r="AT3" s="29" t="s">
        <v>19</v>
      </c>
      <c r="AU3" s="30"/>
      <c r="AV3" s="29" t="s">
        <v>19</v>
      </c>
      <c r="AW3" s="30"/>
      <c r="AX3" s="25">
        <f t="shared" ref="AX3:AX33" si="2">SUM(AP3,AR3,AT3,AV3)</f>
        <v>-135</v>
      </c>
      <c r="AY3" s="30">
        <f>SUM(AQ3+AS3+AU3+AW3)</f>
        <v>-1.2180000000000002</v>
      </c>
      <c r="AZ3" s="20">
        <f>AZ2+AY3</f>
        <v>592.70619999999951</v>
      </c>
      <c r="BA3" s="18"/>
      <c r="BB3" s="31">
        <v>1</v>
      </c>
      <c r="BC3" s="32" t="s">
        <v>19</v>
      </c>
      <c r="BD3" s="33"/>
      <c r="BE3" s="32">
        <v>-97</v>
      </c>
      <c r="BF3" s="33">
        <f>BE3*0.0088-0.03</f>
        <v>-0.88360000000000005</v>
      </c>
      <c r="BG3" s="32" t="s">
        <v>19</v>
      </c>
      <c r="BH3" s="33"/>
      <c r="BI3" s="32" t="s">
        <v>19</v>
      </c>
      <c r="BJ3" s="30"/>
      <c r="BK3" s="25">
        <f>SUM(BC3,BE3,BG3,BI3)</f>
        <v>-97</v>
      </c>
      <c r="BL3" s="26">
        <f>SUM(BD3+BF3+BH3+BJ3)</f>
        <v>-0.88360000000000005</v>
      </c>
      <c r="BM3" s="20">
        <f>BM2+BL3</f>
        <v>591.7320999999996</v>
      </c>
      <c r="BN3" s="18"/>
      <c r="BO3" s="15">
        <v>1</v>
      </c>
      <c r="BP3" s="29">
        <v>378</v>
      </c>
      <c r="BQ3" s="30">
        <v>2.5682</v>
      </c>
      <c r="BR3" s="29" t="s">
        <v>18</v>
      </c>
      <c r="BS3" s="30"/>
      <c r="BT3" s="29" t="s">
        <v>19</v>
      </c>
      <c r="BU3" s="30"/>
      <c r="BV3" s="29" t="s">
        <v>19</v>
      </c>
      <c r="BW3" s="30"/>
      <c r="BX3" s="34">
        <f t="shared" ref="BX3:BX33" si="3">SUM(BP3,BR3,BT3,BV3)</f>
        <v>378</v>
      </c>
      <c r="BY3" s="35">
        <f t="shared" ref="BY3:BY33" si="4">SUM(BQ3+BS3+BU3+BW3)</f>
        <v>2.5682</v>
      </c>
      <c r="BZ3" s="20">
        <f>BZ2+BY3</f>
        <v>599.73219999999958</v>
      </c>
      <c r="CA3" s="36"/>
      <c r="CB3" s="15">
        <v>1</v>
      </c>
      <c r="CC3" s="29">
        <v>-105</v>
      </c>
      <c r="CD3" s="30">
        <v>-0.76450000000000007</v>
      </c>
      <c r="CE3" s="29">
        <v>56</v>
      </c>
      <c r="CF3" s="30">
        <v>0.46279999999999999</v>
      </c>
      <c r="CG3" s="29">
        <v>264</v>
      </c>
      <c r="CH3" s="30">
        <v>2.1840000000000002</v>
      </c>
      <c r="CI3" s="29" t="s">
        <v>19</v>
      </c>
      <c r="CJ3" s="30"/>
      <c r="CK3" s="34">
        <f t="shared" ref="CK3:CK33" si="5">SUM(CC3,CE3,CG3,CI3)</f>
        <v>215</v>
      </c>
      <c r="CL3" s="35">
        <f t="shared" ref="CL3:CL33" si="6">SUM(CD3+CF3+CH3+CJ3)</f>
        <v>1.8823000000000001</v>
      </c>
      <c r="CM3" s="20">
        <f>CM2+CL3</f>
        <v>611.6069999999994</v>
      </c>
      <c r="CN3" s="18"/>
      <c r="CO3" s="15">
        <v>1</v>
      </c>
      <c r="CP3" s="27"/>
      <c r="CQ3" s="28"/>
      <c r="CR3" s="27"/>
      <c r="CS3" s="28"/>
      <c r="CT3" s="27"/>
      <c r="CU3" s="28"/>
      <c r="CV3" s="27"/>
      <c r="CW3" s="28"/>
      <c r="CX3" s="37">
        <f t="shared" ref="CX3:CX33" si="7">SUM(CP3,CR3,CT3,CV3)</f>
        <v>0</v>
      </c>
      <c r="CY3" s="38">
        <f t="shared" ref="CY3:CY33" si="8">SUM(CQ3+CS3+CU3+CW3)</f>
        <v>0</v>
      </c>
      <c r="CZ3" s="20">
        <f>CZ2+CY3</f>
        <v>616.89909999999952</v>
      </c>
      <c r="DA3" s="39"/>
      <c r="DB3" s="15">
        <v>1</v>
      </c>
      <c r="DC3" s="29">
        <v>24</v>
      </c>
      <c r="DD3" s="30">
        <v>0.11360000000000001</v>
      </c>
      <c r="DE3" s="29" t="s">
        <v>47</v>
      </c>
      <c r="DF3" s="30"/>
      <c r="DG3" s="29" t="s">
        <v>18</v>
      </c>
      <c r="DH3" s="30"/>
      <c r="DI3" s="29" t="s">
        <v>18</v>
      </c>
      <c r="DJ3" s="30"/>
      <c r="DK3" s="40">
        <f>SUM(DC3,DE3,DG3,DI3)</f>
        <v>24</v>
      </c>
      <c r="DL3" s="35">
        <f>SUM(DD3+DF3+DH3+DJ3)</f>
        <v>0.11360000000000001</v>
      </c>
      <c r="DM3" s="20">
        <f>DM2+DL3</f>
        <v>634.67659999999933</v>
      </c>
      <c r="DN3" s="21"/>
      <c r="DO3" s="15">
        <v>1</v>
      </c>
      <c r="DP3" s="29">
        <v>-149</v>
      </c>
      <c r="DQ3" s="30">
        <v>-0.99360000000000004</v>
      </c>
      <c r="DR3" s="29">
        <v>165</v>
      </c>
      <c r="DS3" s="30">
        <v>1.4220000000000002</v>
      </c>
      <c r="DT3" s="29" t="s">
        <v>19</v>
      </c>
      <c r="DU3" s="30"/>
      <c r="DV3" s="29">
        <v>-68</v>
      </c>
      <c r="DW3" s="30">
        <v>-0.6180000000000001</v>
      </c>
      <c r="DX3" s="40">
        <f>SUM(DP3,DR3,DT3,DV3)</f>
        <v>-52</v>
      </c>
      <c r="DY3" s="35">
        <f>SUM(DQ3+DS3+DU3+DW3)</f>
        <v>-0.18959999999999999</v>
      </c>
      <c r="DZ3" s="20">
        <f>DZ2+DY3</f>
        <v>645.17479999999932</v>
      </c>
      <c r="EA3" s="18"/>
      <c r="EB3" s="15">
        <v>1</v>
      </c>
      <c r="EC3" s="27"/>
      <c r="ED3" s="28"/>
      <c r="EE3" s="27"/>
      <c r="EF3" s="28"/>
      <c r="EG3" s="27"/>
      <c r="EH3" s="28"/>
      <c r="EI3" s="27"/>
      <c r="EJ3" s="28"/>
      <c r="EK3" s="34">
        <f>SUM(EC3,EE3,EG3,EI3)</f>
        <v>0</v>
      </c>
      <c r="EL3" s="35">
        <f>SUM(ED3+EF3+EH3+EJ3)</f>
        <v>0</v>
      </c>
      <c r="EM3" s="20">
        <f>EM2+EL3</f>
        <v>652.6454999999994</v>
      </c>
      <c r="EN3" s="18"/>
      <c r="EO3" s="15">
        <v>1</v>
      </c>
      <c r="EP3" s="29">
        <v>152</v>
      </c>
      <c r="EQ3" s="30">
        <f t="shared" ref="EQ3:EQ5" si="9">EP3*0.0064-0.04</f>
        <v>0.93279999999999996</v>
      </c>
      <c r="ER3" s="29">
        <v>-59</v>
      </c>
      <c r="ES3" s="30">
        <f>ER3*0.0088-0.03</f>
        <v>-0.54920000000000002</v>
      </c>
      <c r="ET3" s="29">
        <v>215</v>
      </c>
      <c r="EU3" s="30">
        <f>ET3*0.0085-0.06</f>
        <v>1.7675000000000001</v>
      </c>
      <c r="EV3" s="29">
        <v>3</v>
      </c>
      <c r="EW3" s="30">
        <f>EV3*0.0085-0.04</f>
        <v>-1.4499999999999999E-2</v>
      </c>
      <c r="EX3" s="34">
        <f>SUM(EP3,ER3,ET3,EV3)</f>
        <v>311</v>
      </c>
      <c r="EY3" s="35">
        <f>SUM(EQ3+ES3+EU3+EW3)</f>
        <v>2.1366000000000001</v>
      </c>
      <c r="EZ3" s="20">
        <f>EZ2+EY3</f>
        <v>664.52159999999924</v>
      </c>
    </row>
    <row r="4" spans="1:160" x14ac:dyDescent="0.3">
      <c r="A4" s="114"/>
      <c r="B4" s="15">
        <v>2</v>
      </c>
      <c r="C4" s="29" t="s">
        <v>19</v>
      </c>
      <c r="D4" s="30"/>
      <c r="E4" s="29">
        <v>-66</v>
      </c>
      <c r="F4" s="30">
        <v>-0.61080000000000001</v>
      </c>
      <c r="G4" s="29" t="s">
        <v>19</v>
      </c>
      <c r="H4" s="30"/>
      <c r="I4" s="29" t="s">
        <v>19</v>
      </c>
      <c r="J4" s="30"/>
      <c r="K4" s="25">
        <f t="shared" si="0"/>
        <v>-66</v>
      </c>
      <c r="L4" s="30">
        <f t="shared" si="1"/>
        <v>-0.61080000000000001</v>
      </c>
      <c r="M4" s="20">
        <f t="shared" ref="M4:M33" si="10">M3+L4</f>
        <v>545.75449999999967</v>
      </c>
      <c r="N4" s="10"/>
      <c r="O4" s="15">
        <v>2</v>
      </c>
      <c r="P4" s="23"/>
      <c r="Q4" s="24"/>
      <c r="R4" s="23"/>
      <c r="S4" s="24"/>
      <c r="T4" s="23"/>
      <c r="U4" s="24"/>
      <c r="V4" s="23"/>
      <c r="W4" s="24"/>
      <c r="X4" s="25">
        <f t="shared" ref="X4:X33" si="11">SUM(P4,R4,T4,V4)</f>
        <v>0</v>
      </c>
      <c r="Y4" s="26">
        <f t="shared" ref="Y4:Y6" si="12">SUM(Q4+S4+U4+W4)</f>
        <v>0</v>
      </c>
      <c r="Z4" s="20">
        <f t="shared" ref="Z4:Z33" si="13">Z3+Y4</f>
        <v>546.21829999999954</v>
      </c>
      <c r="AA4" s="10"/>
      <c r="AB4" s="15">
        <v>2</v>
      </c>
      <c r="AC4" s="29" t="s">
        <v>19</v>
      </c>
      <c r="AD4" s="30"/>
      <c r="AE4" s="29" t="s">
        <v>18</v>
      </c>
      <c r="AF4" s="30"/>
      <c r="AG4" s="29" t="s">
        <v>19</v>
      </c>
      <c r="AH4" s="30"/>
      <c r="AI4" s="29" t="s">
        <v>19</v>
      </c>
      <c r="AJ4" s="30"/>
      <c r="AK4" s="25">
        <f t="shared" ref="AK4:AK33" si="14">SUM(AC4,AE4,AG4,AI4)</f>
        <v>0</v>
      </c>
      <c r="AL4" s="26">
        <f t="shared" ref="AL4:AL7" si="15">SUM(AD4+AF4+AH4+AJ4)</f>
        <v>0</v>
      </c>
      <c r="AM4" s="20">
        <f t="shared" ref="AM4:AM33" si="16">AM3+AL4</f>
        <v>548.01049999999941</v>
      </c>
      <c r="AN4" s="10"/>
      <c r="AO4" s="15">
        <v>2</v>
      </c>
      <c r="AP4" s="29" t="s">
        <v>19</v>
      </c>
      <c r="AQ4" s="30"/>
      <c r="AR4" s="29" t="s">
        <v>18</v>
      </c>
      <c r="AS4" s="30"/>
      <c r="AT4" s="29" t="s">
        <v>19</v>
      </c>
      <c r="AU4" s="30"/>
      <c r="AV4" s="29" t="s">
        <v>19</v>
      </c>
      <c r="AW4" s="30"/>
      <c r="AX4" s="25">
        <f t="shared" si="2"/>
        <v>0</v>
      </c>
      <c r="AY4" s="30">
        <f t="shared" ref="AY4:AY7" si="17">SUM(AQ4+AS4+AU4+AW4)</f>
        <v>0</v>
      </c>
      <c r="AZ4" s="20">
        <f t="shared" ref="AZ4:AZ33" si="18">AZ3+AY4</f>
        <v>592.70619999999951</v>
      </c>
      <c r="BA4" s="18"/>
      <c r="BB4" s="15">
        <v>2</v>
      </c>
      <c r="BC4" s="27"/>
      <c r="BD4" s="28"/>
      <c r="BE4" s="27"/>
      <c r="BF4" s="28"/>
      <c r="BG4" s="27"/>
      <c r="BH4" s="28"/>
      <c r="BI4" s="27"/>
      <c r="BJ4" s="28"/>
      <c r="BK4" s="25">
        <f t="shared" ref="BK4:BK14" si="19">SUM(BC4,BE4,BG4,BI4)</f>
        <v>0</v>
      </c>
      <c r="BL4" s="26">
        <f t="shared" ref="BL4:BL33" si="20">SUM(BD4+BF4+BH4+BJ4)</f>
        <v>0</v>
      </c>
      <c r="BM4" s="20">
        <f t="shared" ref="BM4:BM33" si="21">BM3+BL4</f>
        <v>591.7320999999996</v>
      </c>
      <c r="BN4" s="18"/>
      <c r="BO4" s="15">
        <v>2</v>
      </c>
      <c r="BP4" s="29">
        <v>-228</v>
      </c>
      <c r="BQ4" s="30">
        <v>-1.6132</v>
      </c>
      <c r="BR4" s="29">
        <v>73</v>
      </c>
      <c r="BS4" s="30">
        <v>0.61240000000000006</v>
      </c>
      <c r="BT4" s="29" t="s">
        <v>19</v>
      </c>
      <c r="BU4" s="30"/>
      <c r="BV4" s="29" t="s">
        <v>19</v>
      </c>
      <c r="BW4" s="30"/>
      <c r="BX4" s="34">
        <f t="shared" si="3"/>
        <v>-155</v>
      </c>
      <c r="BY4" s="35">
        <f t="shared" si="4"/>
        <v>-1.0007999999999999</v>
      </c>
      <c r="BZ4" s="20">
        <f t="shared" ref="BZ4:BZ33" si="22">BZ3+BY4</f>
        <v>598.73139999999955</v>
      </c>
      <c r="CA4" s="36"/>
      <c r="CB4" s="15">
        <v>2</v>
      </c>
      <c r="CC4" s="29">
        <v>-143</v>
      </c>
      <c r="CD4" s="30">
        <v>-1.0266999999999999</v>
      </c>
      <c r="CE4" s="29" t="s">
        <v>18</v>
      </c>
      <c r="CF4" s="30"/>
      <c r="CG4" s="29" t="s">
        <v>19</v>
      </c>
      <c r="CH4" s="30"/>
      <c r="CI4" s="29" t="s">
        <v>19</v>
      </c>
      <c r="CJ4" s="30"/>
      <c r="CK4" s="34">
        <f t="shared" si="5"/>
        <v>-143</v>
      </c>
      <c r="CL4" s="35">
        <f t="shared" si="6"/>
        <v>-1.0266999999999999</v>
      </c>
      <c r="CM4" s="20">
        <f t="shared" ref="CM4:CM33" si="23">CM3+CL4</f>
        <v>610.5802999999994</v>
      </c>
      <c r="CN4" s="18"/>
      <c r="CO4" s="15">
        <v>2</v>
      </c>
      <c r="CP4" s="27"/>
      <c r="CQ4" s="28"/>
      <c r="CR4" s="27"/>
      <c r="CS4" s="28"/>
      <c r="CT4" s="27"/>
      <c r="CU4" s="28"/>
      <c r="CV4" s="27"/>
      <c r="CW4" s="28"/>
      <c r="CX4" s="37">
        <f t="shared" si="7"/>
        <v>0</v>
      </c>
      <c r="CY4" s="38">
        <f t="shared" si="8"/>
        <v>0</v>
      </c>
      <c r="CZ4" s="20">
        <f t="shared" ref="CZ4:CZ33" si="24">CZ3+CY4</f>
        <v>616.89909999999952</v>
      </c>
      <c r="DA4" s="39"/>
      <c r="DB4" s="15">
        <v>2</v>
      </c>
      <c r="DC4" s="29" t="s">
        <v>18</v>
      </c>
      <c r="DD4" s="30"/>
      <c r="DE4" s="29" t="s">
        <v>18</v>
      </c>
      <c r="DF4" s="30"/>
      <c r="DG4" s="29" t="s">
        <v>18</v>
      </c>
      <c r="DH4" s="30"/>
      <c r="DI4" s="29" t="s">
        <v>18</v>
      </c>
      <c r="DJ4" s="30"/>
      <c r="DK4" s="40">
        <f t="shared" ref="DK4:DK33" si="25">SUM(DC4,DE4,DG4,DI4)</f>
        <v>0</v>
      </c>
      <c r="DL4" s="35">
        <f t="shared" ref="DL4:DL33" si="26">SUM(DD4+DF4+DH4+DJ4)</f>
        <v>0</v>
      </c>
      <c r="DM4" s="20">
        <f t="shared" ref="DM4:DM33" si="27">DM3+DL4</f>
        <v>634.67659999999933</v>
      </c>
      <c r="DN4" s="21"/>
      <c r="DO4" s="15">
        <v>2</v>
      </c>
      <c r="DP4" s="29" t="s">
        <v>19</v>
      </c>
      <c r="DQ4" s="30"/>
      <c r="DR4" s="29" t="s">
        <v>19</v>
      </c>
      <c r="DS4" s="30"/>
      <c r="DT4" s="29" t="s">
        <v>19</v>
      </c>
      <c r="DU4" s="30"/>
      <c r="DV4" s="29">
        <v>-8</v>
      </c>
      <c r="DW4" s="30">
        <v>-0.10800000000000001</v>
      </c>
      <c r="DX4" s="40">
        <f t="shared" ref="DX4:DX33" si="28">SUM(DP4,DR4,DT4,DV4)</f>
        <v>-8</v>
      </c>
      <c r="DY4" s="35">
        <f t="shared" ref="DY4:DY33" si="29">SUM(DQ4+DS4+DU4+DW4)</f>
        <v>-0.10800000000000001</v>
      </c>
      <c r="DZ4" s="20">
        <f t="shared" ref="DZ4:DZ33" si="30">DZ3+DY4</f>
        <v>645.06679999999938</v>
      </c>
      <c r="EA4" s="18"/>
      <c r="EB4" s="15">
        <v>2</v>
      </c>
      <c r="EC4" s="29" t="s">
        <v>19</v>
      </c>
      <c r="ED4" s="30"/>
      <c r="EE4" s="29">
        <v>-61</v>
      </c>
      <c r="EF4" s="30">
        <f>EE4*0.0088-0.03</f>
        <v>-0.56680000000000008</v>
      </c>
      <c r="EG4" s="29" t="s">
        <v>19</v>
      </c>
      <c r="EH4" s="30"/>
      <c r="EI4" s="29">
        <v>-42</v>
      </c>
      <c r="EJ4" s="30">
        <f>EI4*0.0085-0.04</f>
        <v>-0.39700000000000002</v>
      </c>
      <c r="EK4" s="34">
        <f t="shared" ref="EK4:EK33" si="31">SUM(EC4,EE4,EG4,EI4)</f>
        <v>-103</v>
      </c>
      <c r="EL4" s="35">
        <f t="shared" ref="EL4:EL33" si="32">SUM(ED4+EF4+EH4+EJ4)</f>
        <v>-0.9638000000000001</v>
      </c>
      <c r="EM4" s="20">
        <f t="shared" ref="EM4:EM33" si="33">EM3+EL4</f>
        <v>651.68169999999941</v>
      </c>
      <c r="EN4" s="18"/>
      <c r="EO4" s="15">
        <v>2</v>
      </c>
      <c r="EP4" s="29" t="s">
        <v>19</v>
      </c>
      <c r="EQ4" s="30"/>
      <c r="ER4" s="29">
        <v>97</v>
      </c>
      <c r="ES4" s="30">
        <f>ER4*0.0088-0.03</f>
        <v>0.8236</v>
      </c>
      <c r="ET4" s="29">
        <v>73</v>
      </c>
      <c r="EU4" s="30">
        <f>ET4*0.0085-0.06</f>
        <v>0.5605</v>
      </c>
      <c r="EV4" s="29" t="s">
        <v>19</v>
      </c>
      <c r="EW4" s="30"/>
      <c r="EX4" s="34">
        <f t="shared" ref="EX4:EX33" si="34">SUM(EP4,ER4,ET4,EV4)</f>
        <v>170</v>
      </c>
      <c r="EY4" s="35">
        <f t="shared" ref="EY4:EY33" si="35">SUM(EQ4+ES4+EU4+EW4)</f>
        <v>1.3841000000000001</v>
      </c>
      <c r="EZ4" s="20">
        <f t="shared" ref="EZ4:EZ33" si="36">EZ3+EY4</f>
        <v>665.90569999999923</v>
      </c>
    </row>
    <row r="5" spans="1:160" x14ac:dyDescent="0.3">
      <c r="A5" s="114"/>
      <c r="B5" s="15">
        <v>3</v>
      </c>
      <c r="C5" s="29" t="s">
        <v>19</v>
      </c>
      <c r="D5" s="30"/>
      <c r="E5" s="29">
        <v>45</v>
      </c>
      <c r="F5" s="30">
        <v>0.36599999999999999</v>
      </c>
      <c r="G5" s="29" t="s">
        <v>19</v>
      </c>
      <c r="H5" s="30"/>
      <c r="I5" s="29" t="s">
        <v>19</v>
      </c>
      <c r="J5" s="30"/>
      <c r="K5" s="25">
        <f t="shared" si="0"/>
        <v>45</v>
      </c>
      <c r="L5" s="30">
        <f t="shared" si="1"/>
        <v>0.36599999999999999</v>
      </c>
      <c r="M5" s="20">
        <f t="shared" si="10"/>
        <v>546.12049999999965</v>
      </c>
      <c r="N5" s="10"/>
      <c r="O5" s="15">
        <v>3</v>
      </c>
      <c r="P5" s="29">
        <v>90</v>
      </c>
      <c r="Q5" s="30">
        <v>0.58099999999999996</v>
      </c>
      <c r="R5" s="29">
        <v>-18</v>
      </c>
      <c r="S5" s="30">
        <v>-0.18840000000000001</v>
      </c>
      <c r="T5" s="29" t="s">
        <v>19</v>
      </c>
      <c r="U5" s="30"/>
      <c r="V5" s="29">
        <v>54</v>
      </c>
      <c r="W5" s="30">
        <v>0.41900000000000004</v>
      </c>
      <c r="X5" s="25">
        <f t="shared" si="11"/>
        <v>126</v>
      </c>
      <c r="Y5" s="26">
        <f t="shared" si="12"/>
        <v>0.81159999999999999</v>
      </c>
      <c r="Z5" s="20">
        <f t="shared" si="13"/>
        <v>547.02989999999954</v>
      </c>
      <c r="AA5" s="18"/>
      <c r="AB5" s="15">
        <v>3</v>
      </c>
      <c r="AC5" s="29" t="s">
        <v>19</v>
      </c>
      <c r="AD5" s="30"/>
      <c r="AE5" s="29" t="s">
        <v>18</v>
      </c>
      <c r="AF5" s="30"/>
      <c r="AG5" s="29">
        <v>-200</v>
      </c>
      <c r="AH5" s="30">
        <v>-1.7600000000000002</v>
      </c>
      <c r="AI5" s="29">
        <v>277</v>
      </c>
      <c r="AJ5" s="30">
        <v>2.3145000000000002</v>
      </c>
      <c r="AK5" s="25">
        <f t="shared" si="14"/>
        <v>77</v>
      </c>
      <c r="AL5" s="26">
        <f t="shared" si="15"/>
        <v>0.55449999999999999</v>
      </c>
      <c r="AM5" s="20">
        <f t="shared" si="16"/>
        <v>548.56499999999937</v>
      </c>
      <c r="AN5" s="18"/>
      <c r="AO5" s="15">
        <v>3</v>
      </c>
      <c r="AP5" s="29" t="s">
        <v>19</v>
      </c>
      <c r="AQ5" s="30"/>
      <c r="AR5" s="29">
        <v>-137</v>
      </c>
      <c r="AS5" s="30">
        <v>-1.2356</v>
      </c>
      <c r="AT5" s="29" t="s">
        <v>19</v>
      </c>
      <c r="AU5" s="30"/>
      <c r="AV5" s="29" t="s">
        <v>19</v>
      </c>
      <c r="AW5" s="30"/>
      <c r="AX5" s="25">
        <f t="shared" si="2"/>
        <v>-137</v>
      </c>
      <c r="AY5" s="30">
        <f t="shared" si="17"/>
        <v>-1.2356</v>
      </c>
      <c r="AZ5" s="20">
        <f t="shared" si="18"/>
        <v>591.47059999999954</v>
      </c>
      <c r="BA5" s="18"/>
      <c r="BB5" s="15">
        <v>3</v>
      </c>
      <c r="BC5" s="27"/>
      <c r="BD5" s="28"/>
      <c r="BE5" s="27"/>
      <c r="BF5" s="28"/>
      <c r="BG5" s="27"/>
      <c r="BH5" s="28"/>
      <c r="BI5" s="27"/>
      <c r="BJ5" s="28"/>
      <c r="BK5" s="25">
        <f t="shared" si="19"/>
        <v>0</v>
      </c>
      <c r="BL5" s="26">
        <f t="shared" si="20"/>
        <v>0</v>
      </c>
      <c r="BM5" s="20">
        <f t="shared" si="21"/>
        <v>591.7320999999996</v>
      </c>
      <c r="BN5" s="18"/>
      <c r="BO5" s="15">
        <v>3</v>
      </c>
      <c r="BP5" s="29">
        <v>-168</v>
      </c>
      <c r="BQ5" s="30">
        <v>-1.1992</v>
      </c>
      <c r="BR5" s="29" t="s">
        <v>18</v>
      </c>
      <c r="BS5" s="30"/>
      <c r="BT5" s="29" t="s">
        <v>19</v>
      </c>
      <c r="BU5" s="30"/>
      <c r="BV5" s="29">
        <v>148</v>
      </c>
      <c r="BW5" s="30">
        <v>1.218</v>
      </c>
      <c r="BX5" s="34">
        <f t="shared" si="3"/>
        <v>-20</v>
      </c>
      <c r="BY5" s="35">
        <f t="shared" si="4"/>
        <v>1.8799999999999928E-2</v>
      </c>
      <c r="BZ5" s="20">
        <f t="shared" si="22"/>
        <v>598.75019999999961</v>
      </c>
      <c r="CA5" s="36"/>
      <c r="CB5" s="15">
        <v>3</v>
      </c>
      <c r="CC5" s="29" t="s">
        <v>18</v>
      </c>
      <c r="CD5" s="30"/>
      <c r="CE5" s="29">
        <v>-29</v>
      </c>
      <c r="CF5" s="30">
        <v>-0.28520000000000001</v>
      </c>
      <c r="CG5" s="29">
        <v>-78</v>
      </c>
      <c r="CH5" s="30">
        <v>-0.72300000000000009</v>
      </c>
      <c r="CI5" s="29" t="s">
        <v>19</v>
      </c>
      <c r="CJ5" s="30"/>
      <c r="CK5" s="34">
        <f t="shared" si="5"/>
        <v>-107</v>
      </c>
      <c r="CL5" s="35">
        <f t="shared" si="6"/>
        <v>-1.0082</v>
      </c>
      <c r="CM5" s="20">
        <f t="shared" si="23"/>
        <v>609.57209999999941</v>
      </c>
      <c r="CN5" s="18"/>
      <c r="CO5" s="15">
        <v>3</v>
      </c>
      <c r="CP5" s="29">
        <v>206</v>
      </c>
      <c r="CQ5" s="30">
        <v>1.3814</v>
      </c>
      <c r="CR5" s="29">
        <v>71</v>
      </c>
      <c r="CS5" s="30">
        <v>0.5948</v>
      </c>
      <c r="CT5" s="29">
        <v>209</v>
      </c>
      <c r="CU5" s="30">
        <v>1.7165000000000001</v>
      </c>
      <c r="CV5" s="29" t="s">
        <v>18</v>
      </c>
      <c r="CW5" s="30"/>
      <c r="CX5" s="40">
        <f t="shared" si="7"/>
        <v>486</v>
      </c>
      <c r="CY5" s="35">
        <f t="shared" si="8"/>
        <v>3.6927000000000003</v>
      </c>
      <c r="CZ5" s="20">
        <f t="shared" si="24"/>
        <v>620.59179999999947</v>
      </c>
      <c r="DA5" s="18"/>
      <c r="DB5" s="15">
        <v>3</v>
      </c>
      <c r="DC5" s="29" t="s">
        <v>18</v>
      </c>
      <c r="DD5" s="30"/>
      <c r="DE5" s="29" t="s">
        <v>18</v>
      </c>
      <c r="DF5" s="30"/>
      <c r="DG5" s="29" t="s">
        <v>18</v>
      </c>
      <c r="DH5" s="30"/>
      <c r="DI5" s="29">
        <v>130</v>
      </c>
      <c r="DJ5" s="30">
        <v>1.0649999999999999</v>
      </c>
      <c r="DK5" s="40">
        <f t="shared" si="25"/>
        <v>130</v>
      </c>
      <c r="DL5" s="35">
        <f t="shared" si="26"/>
        <v>1.0649999999999999</v>
      </c>
      <c r="DM5" s="20">
        <f t="shared" si="27"/>
        <v>635.74159999999938</v>
      </c>
      <c r="DN5" s="21"/>
      <c r="DO5" s="15">
        <v>3</v>
      </c>
      <c r="DP5" s="27"/>
      <c r="DQ5" s="28"/>
      <c r="DR5" s="27"/>
      <c r="DS5" s="28"/>
      <c r="DT5" s="27"/>
      <c r="DU5" s="28"/>
      <c r="DV5" s="27"/>
      <c r="DW5" s="28"/>
      <c r="DX5" s="37"/>
      <c r="DY5" s="38"/>
      <c r="DZ5" s="20">
        <f t="shared" si="30"/>
        <v>645.06679999999938</v>
      </c>
      <c r="EA5" s="18"/>
      <c r="EB5" s="15">
        <v>3</v>
      </c>
      <c r="EC5" s="29">
        <v>122</v>
      </c>
      <c r="ED5" s="30">
        <f t="shared" ref="ED5:ED8" si="37">EC5*0.0064-0.04</f>
        <v>0.74080000000000001</v>
      </c>
      <c r="EE5" s="29" t="s">
        <v>19</v>
      </c>
      <c r="EF5" s="30"/>
      <c r="EG5" s="29" t="s">
        <v>19</v>
      </c>
      <c r="EH5" s="30"/>
      <c r="EI5" s="29" t="s">
        <v>19</v>
      </c>
      <c r="EJ5" s="30"/>
      <c r="EK5" s="34">
        <f t="shared" si="31"/>
        <v>122</v>
      </c>
      <c r="EL5" s="35">
        <f t="shared" si="32"/>
        <v>0.74080000000000001</v>
      </c>
      <c r="EM5" s="20">
        <f t="shared" si="33"/>
        <v>652.42249999999945</v>
      </c>
      <c r="EN5" s="18"/>
      <c r="EO5" s="15">
        <v>3</v>
      </c>
      <c r="EP5" s="29">
        <v>-105</v>
      </c>
      <c r="EQ5" s="30">
        <f t="shared" si="9"/>
        <v>-0.71200000000000008</v>
      </c>
      <c r="ER5" s="29" t="s">
        <v>18</v>
      </c>
      <c r="ES5" s="30"/>
      <c r="ET5" s="29" t="s">
        <v>18</v>
      </c>
      <c r="EU5" s="30"/>
      <c r="EV5" s="29" t="s">
        <v>18</v>
      </c>
      <c r="EW5" s="30"/>
      <c r="EX5" s="34">
        <f t="shared" si="34"/>
        <v>-105</v>
      </c>
      <c r="EY5" s="35">
        <f t="shared" si="35"/>
        <v>-0.71200000000000008</v>
      </c>
      <c r="EZ5" s="20">
        <f t="shared" si="36"/>
        <v>665.19369999999924</v>
      </c>
    </row>
    <row r="6" spans="1:160" x14ac:dyDescent="0.3">
      <c r="A6" s="114"/>
      <c r="B6" s="15">
        <v>4</v>
      </c>
      <c r="C6" s="27"/>
      <c r="D6" s="28"/>
      <c r="E6" s="27"/>
      <c r="F6" s="28"/>
      <c r="G6" s="27"/>
      <c r="H6" s="28"/>
      <c r="I6" s="27"/>
      <c r="J6" s="28"/>
      <c r="K6" s="25">
        <f t="shared" si="0"/>
        <v>0</v>
      </c>
      <c r="L6" s="30">
        <f t="shared" si="1"/>
        <v>0</v>
      </c>
      <c r="M6" s="20">
        <f t="shared" si="10"/>
        <v>546.12049999999965</v>
      </c>
      <c r="N6" s="10"/>
      <c r="O6" s="15">
        <v>4</v>
      </c>
      <c r="P6" s="29">
        <v>-62</v>
      </c>
      <c r="Q6" s="30">
        <v>-0.46779999999999999</v>
      </c>
      <c r="R6" s="29" t="s">
        <v>18</v>
      </c>
      <c r="S6" s="30"/>
      <c r="T6" s="29" t="s">
        <v>19</v>
      </c>
      <c r="U6" s="30"/>
      <c r="V6" s="29" t="s">
        <v>19</v>
      </c>
      <c r="W6" s="30"/>
      <c r="X6" s="25">
        <f t="shared" si="11"/>
        <v>-62</v>
      </c>
      <c r="Y6" s="26">
        <f t="shared" si="12"/>
        <v>-0.46779999999999999</v>
      </c>
      <c r="Z6" s="20">
        <f t="shared" si="13"/>
        <v>546.56209999999953</v>
      </c>
      <c r="AA6" s="18"/>
      <c r="AB6" s="15">
        <v>4</v>
      </c>
      <c r="AC6" s="29" t="s">
        <v>19</v>
      </c>
      <c r="AD6" s="30"/>
      <c r="AE6" s="29">
        <v>-70</v>
      </c>
      <c r="AF6" s="30">
        <v>-0.64600000000000002</v>
      </c>
      <c r="AG6" s="29" t="s">
        <v>19</v>
      </c>
      <c r="AH6" s="30"/>
      <c r="AI6" s="29" t="s">
        <v>19</v>
      </c>
      <c r="AJ6" s="30"/>
      <c r="AK6" s="25">
        <f t="shared" si="14"/>
        <v>-70</v>
      </c>
      <c r="AL6" s="30">
        <f t="shared" si="15"/>
        <v>-0.64600000000000002</v>
      </c>
      <c r="AM6" s="20">
        <f t="shared" si="16"/>
        <v>547.91899999999941</v>
      </c>
      <c r="AN6" s="18"/>
      <c r="AO6" s="15">
        <v>4</v>
      </c>
      <c r="AP6" s="27"/>
      <c r="AQ6" s="28"/>
      <c r="AR6" s="27"/>
      <c r="AS6" s="28"/>
      <c r="AT6" s="27"/>
      <c r="AU6" s="28"/>
      <c r="AV6" s="27"/>
      <c r="AW6" s="28"/>
      <c r="AX6" s="25">
        <f t="shared" si="2"/>
        <v>0</v>
      </c>
      <c r="AY6" s="30">
        <f t="shared" si="17"/>
        <v>0</v>
      </c>
      <c r="AZ6" s="20">
        <f t="shared" si="18"/>
        <v>591.47059999999954</v>
      </c>
      <c r="BA6" s="18"/>
      <c r="BB6" s="15">
        <v>4</v>
      </c>
      <c r="BC6" s="29" t="s">
        <v>19</v>
      </c>
      <c r="BD6" s="30"/>
      <c r="BE6" s="29" t="s">
        <v>18</v>
      </c>
      <c r="BF6" s="30"/>
      <c r="BG6" s="29" t="s">
        <v>19</v>
      </c>
      <c r="BH6" s="30"/>
      <c r="BI6" s="29" t="s">
        <v>19</v>
      </c>
      <c r="BJ6" s="30"/>
      <c r="BK6" s="25">
        <f t="shared" si="19"/>
        <v>0</v>
      </c>
      <c r="BL6" s="26">
        <f t="shared" si="20"/>
        <v>0</v>
      </c>
      <c r="BM6" s="20">
        <f t="shared" si="21"/>
        <v>591.7320999999996</v>
      </c>
      <c r="BN6" s="18"/>
      <c r="BO6" s="15">
        <v>4</v>
      </c>
      <c r="BP6" s="29" t="s">
        <v>18</v>
      </c>
      <c r="BQ6" s="30"/>
      <c r="BR6" s="29">
        <v>-151</v>
      </c>
      <c r="BS6" s="30">
        <v>-1.3588</v>
      </c>
      <c r="BT6" s="29" t="s">
        <v>19</v>
      </c>
      <c r="BU6" s="30"/>
      <c r="BV6" s="29">
        <v>-150</v>
      </c>
      <c r="BW6" s="30">
        <v>-1.3150000000000002</v>
      </c>
      <c r="BX6" s="34">
        <f t="shared" si="3"/>
        <v>-301</v>
      </c>
      <c r="BY6" s="35">
        <f t="shared" si="4"/>
        <v>-2.6738</v>
      </c>
      <c r="BZ6" s="20">
        <f t="shared" si="22"/>
        <v>596.07639999999958</v>
      </c>
      <c r="CA6" s="36"/>
      <c r="CB6" s="15">
        <v>4</v>
      </c>
      <c r="CC6" s="27"/>
      <c r="CD6" s="28"/>
      <c r="CE6" s="27"/>
      <c r="CF6" s="28"/>
      <c r="CG6" s="27"/>
      <c r="CH6" s="28"/>
      <c r="CI6" s="27"/>
      <c r="CJ6" s="28"/>
      <c r="CK6" s="34">
        <f t="shared" si="5"/>
        <v>0</v>
      </c>
      <c r="CL6" s="35">
        <f t="shared" si="6"/>
        <v>0</v>
      </c>
      <c r="CM6" s="20">
        <f t="shared" si="23"/>
        <v>609.57209999999941</v>
      </c>
      <c r="CN6" s="18"/>
      <c r="CO6" s="15">
        <v>4</v>
      </c>
      <c r="CP6" s="29" t="s">
        <v>18</v>
      </c>
      <c r="CQ6" s="30"/>
      <c r="CR6" s="29">
        <v>-47</v>
      </c>
      <c r="CS6" s="30">
        <v>-0.44359999999999999</v>
      </c>
      <c r="CT6" s="29">
        <v>54</v>
      </c>
      <c r="CU6" s="30">
        <v>0.39900000000000002</v>
      </c>
      <c r="CV6" s="29" t="s">
        <v>18</v>
      </c>
      <c r="CW6" s="30"/>
      <c r="CX6" s="40">
        <f t="shared" si="7"/>
        <v>7</v>
      </c>
      <c r="CY6" s="35">
        <f t="shared" si="8"/>
        <v>-4.4599999999999973E-2</v>
      </c>
      <c r="CZ6" s="20">
        <f t="shared" si="24"/>
        <v>620.54719999999952</v>
      </c>
      <c r="DA6" s="41"/>
      <c r="DB6" s="15">
        <v>4</v>
      </c>
      <c r="DC6" s="29">
        <v>-108</v>
      </c>
      <c r="DD6" s="30">
        <v>-0.73120000000000007</v>
      </c>
      <c r="DE6" s="29" t="s">
        <v>18</v>
      </c>
      <c r="DF6" s="30"/>
      <c r="DG6" s="29" t="s">
        <v>18</v>
      </c>
      <c r="DH6" s="30"/>
      <c r="DI6" s="29" t="s">
        <v>18</v>
      </c>
      <c r="DJ6" s="30"/>
      <c r="DK6" s="40">
        <f t="shared" si="25"/>
        <v>-108</v>
      </c>
      <c r="DL6" s="35">
        <f t="shared" si="26"/>
        <v>-0.73120000000000007</v>
      </c>
      <c r="DM6" s="20">
        <f t="shared" si="27"/>
        <v>635.01039999999944</v>
      </c>
      <c r="DN6" s="21"/>
      <c r="DO6" s="15">
        <v>4</v>
      </c>
      <c r="DP6" s="27"/>
      <c r="DQ6" s="28"/>
      <c r="DR6" s="27"/>
      <c r="DS6" s="28"/>
      <c r="DT6" s="27"/>
      <c r="DU6" s="28"/>
      <c r="DV6" s="27"/>
      <c r="DW6" s="28"/>
      <c r="DX6" s="37"/>
      <c r="DY6" s="38"/>
      <c r="DZ6" s="20">
        <f t="shared" si="30"/>
        <v>645.06679999999938</v>
      </c>
      <c r="EA6" s="18"/>
      <c r="EB6" s="15">
        <v>4</v>
      </c>
      <c r="EC6" s="117" t="s">
        <v>19</v>
      </c>
      <c r="ED6" s="30"/>
      <c r="EE6" s="29" t="s">
        <v>19</v>
      </c>
      <c r="EF6" s="30"/>
      <c r="EG6" s="29" t="s">
        <v>19</v>
      </c>
      <c r="EH6" s="30"/>
      <c r="EI6" s="29">
        <v>-137</v>
      </c>
      <c r="EJ6" s="30">
        <f>EI6*0.0085-0.04</f>
        <v>-1.2045000000000001</v>
      </c>
      <c r="EK6" s="34">
        <f t="shared" si="31"/>
        <v>-137</v>
      </c>
      <c r="EL6" s="35">
        <f t="shared" si="32"/>
        <v>-1.2045000000000001</v>
      </c>
      <c r="EM6" s="20">
        <f t="shared" si="33"/>
        <v>651.21799999999939</v>
      </c>
      <c r="EN6" s="18"/>
      <c r="EO6" s="15">
        <v>4</v>
      </c>
      <c r="EP6" s="29" t="s">
        <v>18</v>
      </c>
      <c r="EQ6" s="30"/>
      <c r="ER6" s="29" t="s">
        <v>18</v>
      </c>
      <c r="ES6" s="30"/>
      <c r="ET6" s="29" t="s">
        <v>18</v>
      </c>
      <c r="EU6" s="30"/>
      <c r="EV6" s="29">
        <v>11</v>
      </c>
      <c r="EW6" s="30">
        <f>EV6*0.0085-0.04</f>
        <v>5.3499999999999999E-2</v>
      </c>
      <c r="EX6" s="34">
        <f t="shared" si="34"/>
        <v>11</v>
      </c>
      <c r="EY6" s="35">
        <f t="shared" si="35"/>
        <v>5.3499999999999999E-2</v>
      </c>
      <c r="EZ6" s="20">
        <f t="shared" si="36"/>
        <v>665.24719999999922</v>
      </c>
    </row>
    <row r="7" spans="1:160" x14ac:dyDescent="0.3">
      <c r="A7" s="114"/>
      <c r="B7" s="15">
        <v>5</v>
      </c>
      <c r="C7" s="27"/>
      <c r="D7" s="28"/>
      <c r="E7" s="27"/>
      <c r="F7" s="28"/>
      <c r="G7" s="27"/>
      <c r="H7" s="28"/>
      <c r="I7" s="27"/>
      <c r="J7" s="28"/>
      <c r="K7" s="25">
        <f t="shared" si="0"/>
        <v>0</v>
      </c>
      <c r="L7" s="30">
        <f t="shared" si="1"/>
        <v>0</v>
      </c>
      <c r="M7" s="20">
        <f t="shared" si="10"/>
        <v>546.12049999999965</v>
      </c>
      <c r="N7" s="10"/>
      <c r="O7" s="15">
        <v>5</v>
      </c>
      <c r="P7" s="29" t="s">
        <v>19</v>
      </c>
      <c r="Q7" s="30"/>
      <c r="R7" s="29" t="s">
        <v>18</v>
      </c>
      <c r="S7" s="30"/>
      <c r="T7" s="29" t="s">
        <v>19</v>
      </c>
      <c r="U7" s="30"/>
      <c r="V7" s="29" t="s">
        <v>19</v>
      </c>
      <c r="W7" s="30"/>
      <c r="X7" s="25">
        <f t="shared" si="11"/>
        <v>0</v>
      </c>
      <c r="Y7" s="30">
        <f>SUM(Q7+S7+U7+W7)</f>
        <v>0</v>
      </c>
      <c r="Z7" s="20">
        <f t="shared" si="13"/>
        <v>546.56209999999953</v>
      </c>
      <c r="AA7" s="18"/>
      <c r="AB7" s="15">
        <v>5</v>
      </c>
      <c r="AC7" s="29">
        <v>-97</v>
      </c>
      <c r="AD7" s="30">
        <v>-0.70930000000000004</v>
      </c>
      <c r="AE7" s="29" t="s">
        <v>18</v>
      </c>
      <c r="AF7" s="30"/>
      <c r="AG7" s="29">
        <v>14</v>
      </c>
      <c r="AH7" s="30">
        <v>5.9000000000000011E-2</v>
      </c>
      <c r="AI7" s="29" t="s">
        <v>19</v>
      </c>
      <c r="AJ7" s="30"/>
      <c r="AK7" s="25">
        <f t="shared" si="14"/>
        <v>-83</v>
      </c>
      <c r="AL7" s="30">
        <f t="shared" si="15"/>
        <v>-0.65029999999999999</v>
      </c>
      <c r="AM7" s="20">
        <f t="shared" si="16"/>
        <v>547.2686999999994</v>
      </c>
      <c r="AN7" s="18"/>
      <c r="AO7" s="15">
        <v>5</v>
      </c>
      <c r="AP7" s="27"/>
      <c r="AQ7" s="28"/>
      <c r="AR7" s="27"/>
      <c r="AS7" s="28"/>
      <c r="AT7" s="27"/>
      <c r="AU7" s="28"/>
      <c r="AV7" s="27"/>
      <c r="AW7" s="28"/>
      <c r="AX7" s="25">
        <f t="shared" si="2"/>
        <v>0</v>
      </c>
      <c r="AY7" s="30">
        <f t="shared" si="17"/>
        <v>0</v>
      </c>
      <c r="AZ7" s="20">
        <f t="shared" si="18"/>
        <v>591.47059999999954</v>
      </c>
      <c r="BA7" s="18"/>
      <c r="BB7" s="15">
        <v>5</v>
      </c>
      <c r="BC7" s="29" t="s">
        <v>19</v>
      </c>
      <c r="BD7" s="30"/>
      <c r="BE7" s="29" t="s">
        <v>18</v>
      </c>
      <c r="BF7" s="30"/>
      <c r="BG7" s="29">
        <v>-99</v>
      </c>
      <c r="BH7" s="30">
        <f t="shared" ref="BH7:BH8" si="38">BG7*0.0085-0.06</f>
        <v>-0.90149999999999997</v>
      </c>
      <c r="BI7" s="29" t="s">
        <v>19</v>
      </c>
      <c r="BJ7" s="30"/>
      <c r="BK7" s="25">
        <f t="shared" si="19"/>
        <v>-99</v>
      </c>
      <c r="BL7" s="26">
        <f t="shared" si="20"/>
        <v>-0.90149999999999997</v>
      </c>
      <c r="BM7" s="20">
        <f t="shared" si="21"/>
        <v>590.83059999999955</v>
      </c>
      <c r="BN7" s="18"/>
      <c r="BO7" s="15">
        <v>5</v>
      </c>
      <c r="BP7" s="29" t="s">
        <v>18</v>
      </c>
      <c r="BQ7" s="30"/>
      <c r="BR7" s="29" t="s">
        <v>18</v>
      </c>
      <c r="BS7" s="30"/>
      <c r="BT7" s="29">
        <v>-210</v>
      </c>
      <c r="BU7" s="30">
        <v>-1.8450000000000002</v>
      </c>
      <c r="BV7" s="29">
        <v>-28</v>
      </c>
      <c r="BW7" s="30">
        <v>-0.27800000000000002</v>
      </c>
      <c r="BX7" s="34">
        <f t="shared" si="3"/>
        <v>-238</v>
      </c>
      <c r="BY7" s="35">
        <f t="shared" si="4"/>
        <v>-2.1230000000000002</v>
      </c>
      <c r="BZ7" s="20">
        <f t="shared" si="22"/>
        <v>593.95339999999953</v>
      </c>
      <c r="CA7" s="36"/>
      <c r="CB7" s="15">
        <v>5</v>
      </c>
      <c r="CC7" s="27"/>
      <c r="CD7" s="28"/>
      <c r="CE7" s="27"/>
      <c r="CF7" s="28"/>
      <c r="CG7" s="27"/>
      <c r="CH7" s="28"/>
      <c r="CI7" s="27"/>
      <c r="CJ7" s="28"/>
      <c r="CK7" s="34">
        <f t="shared" si="5"/>
        <v>0</v>
      </c>
      <c r="CL7" s="35">
        <f t="shared" si="6"/>
        <v>0</v>
      </c>
      <c r="CM7" s="20">
        <f t="shared" si="23"/>
        <v>609.57209999999941</v>
      </c>
      <c r="CN7" s="18"/>
      <c r="CO7" s="15">
        <v>5</v>
      </c>
      <c r="CP7" s="29" t="s">
        <v>18</v>
      </c>
      <c r="CQ7" s="30"/>
      <c r="CR7" s="29" t="s">
        <v>18</v>
      </c>
      <c r="CS7" s="30"/>
      <c r="CT7" s="29" t="s">
        <v>18</v>
      </c>
      <c r="CU7" s="30"/>
      <c r="CV7" s="29" t="s">
        <v>18</v>
      </c>
      <c r="CW7" s="30"/>
      <c r="CX7" s="40">
        <f t="shared" si="7"/>
        <v>0</v>
      </c>
      <c r="CY7" s="35">
        <f t="shared" si="8"/>
        <v>0</v>
      </c>
      <c r="CZ7" s="20">
        <f t="shared" si="24"/>
        <v>620.54719999999952</v>
      </c>
      <c r="DA7" s="18"/>
      <c r="DB7" s="15">
        <v>5</v>
      </c>
      <c r="DC7" s="27"/>
      <c r="DD7" s="28"/>
      <c r="DE7" s="27"/>
      <c r="DF7" s="28"/>
      <c r="DG7" s="27"/>
      <c r="DH7" s="28"/>
      <c r="DI7" s="27"/>
      <c r="DJ7" s="28"/>
      <c r="DK7" s="40">
        <f t="shared" si="25"/>
        <v>0</v>
      </c>
      <c r="DL7" s="35">
        <f t="shared" si="26"/>
        <v>0</v>
      </c>
      <c r="DM7" s="20">
        <f t="shared" si="27"/>
        <v>635.01039999999944</v>
      </c>
      <c r="DN7" s="21"/>
      <c r="DO7" s="42">
        <v>5</v>
      </c>
      <c r="DP7" s="29">
        <v>-72</v>
      </c>
      <c r="DQ7" s="30">
        <v>-0.50080000000000002</v>
      </c>
      <c r="DR7" s="29">
        <v>-36</v>
      </c>
      <c r="DS7" s="30">
        <v>-0.3468</v>
      </c>
      <c r="DT7" s="29" t="s">
        <v>19</v>
      </c>
      <c r="DU7" s="30"/>
      <c r="DV7" s="29">
        <v>67</v>
      </c>
      <c r="DW7" s="30">
        <v>0.52949999999999997</v>
      </c>
      <c r="DX7" s="40">
        <f t="shared" si="28"/>
        <v>-41</v>
      </c>
      <c r="DY7" s="35">
        <f t="shared" si="29"/>
        <v>-0.31810000000000005</v>
      </c>
      <c r="DZ7" s="20">
        <f t="shared" si="30"/>
        <v>644.74869999999942</v>
      </c>
      <c r="EA7" s="18"/>
      <c r="EB7" s="15">
        <v>5</v>
      </c>
      <c r="EC7" s="29">
        <v>49</v>
      </c>
      <c r="ED7" s="30">
        <f t="shared" si="37"/>
        <v>0.27360000000000001</v>
      </c>
      <c r="EE7" s="29" t="s">
        <v>19</v>
      </c>
      <c r="EF7" s="30"/>
      <c r="EG7" s="29" t="s">
        <v>19</v>
      </c>
      <c r="EH7" s="30"/>
      <c r="EI7" s="29" t="s">
        <v>19</v>
      </c>
      <c r="EJ7" s="30"/>
      <c r="EK7" s="34">
        <f t="shared" si="31"/>
        <v>49</v>
      </c>
      <c r="EL7" s="35">
        <f t="shared" si="32"/>
        <v>0.27360000000000001</v>
      </c>
      <c r="EM7" s="20">
        <f t="shared" si="33"/>
        <v>651.49159999999938</v>
      </c>
      <c r="EN7" s="18"/>
      <c r="EO7" s="15">
        <v>5</v>
      </c>
      <c r="EP7" s="27"/>
      <c r="EQ7" s="28"/>
      <c r="ER7" s="27"/>
      <c r="ES7" s="28"/>
      <c r="ET7" s="27"/>
      <c r="EU7" s="28"/>
      <c r="EV7" s="27"/>
      <c r="EW7" s="28"/>
      <c r="EX7" s="34">
        <f t="shared" si="34"/>
        <v>0</v>
      </c>
      <c r="EY7" s="35">
        <f t="shared" si="35"/>
        <v>0</v>
      </c>
      <c r="EZ7" s="20">
        <f t="shared" si="36"/>
        <v>665.24719999999922</v>
      </c>
    </row>
    <row r="8" spans="1:160" x14ac:dyDescent="0.3">
      <c r="A8" s="114"/>
      <c r="B8" s="15">
        <v>6</v>
      </c>
      <c r="C8" s="29">
        <v>84</v>
      </c>
      <c r="D8" s="30">
        <f>0.5396</f>
        <v>0.53959999999999997</v>
      </c>
      <c r="E8" s="29" t="s">
        <v>19</v>
      </c>
      <c r="F8" s="30"/>
      <c r="G8" s="29">
        <v>-158</v>
      </c>
      <c r="H8" s="30">
        <v>-1.4030000000000002</v>
      </c>
      <c r="I8" s="29">
        <v>109</v>
      </c>
      <c r="J8" s="30">
        <v>0.88650000000000007</v>
      </c>
      <c r="K8" s="25">
        <f t="shared" si="0"/>
        <v>35</v>
      </c>
      <c r="L8" s="30">
        <f t="shared" si="1"/>
        <v>2.3099999999999787E-2</v>
      </c>
      <c r="M8" s="20">
        <f t="shared" si="10"/>
        <v>546.14359999999965</v>
      </c>
      <c r="N8" s="10"/>
      <c r="O8" s="15">
        <v>6</v>
      </c>
      <c r="P8" s="29">
        <v>98</v>
      </c>
      <c r="Q8" s="30">
        <v>0.63619999999999999</v>
      </c>
      <c r="R8" s="29" t="s">
        <v>18</v>
      </c>
      <c r="S8" s="30"/>
      <c r="T8" s="29" t="s">
        <v>19</v>
      </c>
      <c r="U8" s="30"/>
      <c r="V8" s="29" t="s">
        <v>19</v>
      </c>
      <c r="W8" s="30"/>
      <c r="X8" s="25">
        <f t="shared" si="11"/>
        <v>98</v>
      </c>
      <c r="Y8" s="30">
        <f>SUM(Q8+S8+U8+W8)</f>
        <v>0.63619999999999999</v>
      </c>
      <c r="Z8" s="20">
        <f t="shared" si="13"/>
        <v>547.19829999999956</v>
      </c>
      <c r="AA8" s="18"/>
      <c r="AB8" s="15">
        <v>6</v>
      </c>
      <c r="AC8" s="29" t="s">
        <v>19</v>
      </c>
      <c r="AD8" s="30"/>
      <c r="AE8" s="29" t="s">
        <v>18</v>
      </c>
      <c r="AF8" s="30"/>
      <c r="AG8" s="29" t="s">
        <v>19</v>
      </c>
      <c r="AH8" s="30"/>
      <c r="AI8" s="29" t="s">
        <v>19</v>
      </c>
      <c r="AJ8" s="30"/>
      <c r="AK8" s="25">
        <f t="shared" si="14"/>
        <v>0</v>
      </c>
      <c r="AL8" s="30">
        <f>SUM(AD8+AF8+AH8+AJ8)</f>
        <v>0</v>
      </c>
      <c r="AM8" s="20">
        <f t="shared" si="16"/>
        <v>547.2686999999994</v>
      </c>
      <c r="AN8" s="18"/>
      <c r="AO8" s="15">
        <v>6</v>
      </c>
      <c r="AP8" s="29">
        <v>-262</v>
      </c>
      <c r="AQ8" s="30">
        <v>-1.8478000000000001</v>
      </c>
      <c r="AR8" s="29" t="s">
        <v>18</v>
      </c>
      <c r="AS8" s="30"/>
      <c r="AT8" s="29">
        <v>-175</v>
      </c>
      <c r="AU8" s="30">
        <v>-1.5475000000000001</v>
      </c>
      <c r="AV8" s="29" t="s">
        <v>19</v>
      </c>
      <c r="AW8" s="30"/>
      <c r="AX8" s="25">
        <f t="shared" si="2"/>
        <v>-437</v>
      </c>
      <c r="AY8" s="33">
        <f>SUM(AQ8+AS8+AU8+AW8)</f>
        <v>-3.3953000000000002</v>
      </c>
      <c r="AZ8" s="20">
        <f t="shared" si="18"/>
        <v>588.07529999999952</v>
      </c>
      <c r="BA8" s="18"/>
      <c r="BB8" s="15">
        <v>6</v>
      </c>
      <c r="BC8" s="29" t="s">
        <v>19</v>
      </c>
      <c r="BD8" s="30"/>
      <c r="BE8" s="29">
        <v>7</v>
      </c>
      <c r="BF8" s="30"/>
      <c r="BG8" s="29">
        <v>-123</v>
      </c>
      <c r="BH8" s="30">
        <f t="shared" si="38"/>
        <v>-1.1055000000000001</v>
      </c>
      <c r="BI8" s="29" t="s">
        <v>19</v>
      </c>
      <c r="BJ8" s="30"/>
      <c r="BK8" s="25">
        <f t="shared" si="19"/>
        <v>-116</v>
      </c>
      <c r="BL8" s="26">
        <f t="shared" si="20"/>
        <v>-1.1055000000000001</v>
      </c>
      <c r="BM8" s="20">
        <f t="shared" si="21"/>
        <v>589.72509999999954</v>
      </c>
      <c r="BN8" s="18"/>
      <c r="BO8" s="15">
        <v>6</v>
      </c>
      <c r="BP8" s="27"/>
      <c r="BQ8" s="28"/>
      <c r="BR8" s="27"/>
      <c r="BS8" s="28"/>
      <c r="BT8" s="27"/>
      <c r="BU8" s="28"/>
      <c r="BV8" s="27"/>
      <c r="BW8" s="28"/>
      <c r="BX8" s="34">
        <f t="shared" si="3"/>
        <v>0</v>
      </c>
      <c r="BY8" s="35">
        <f t="shared" si="4"/>
        <v>0</v>
      </c>
      <c r="BZ8" s="20">
        <f t="shared" si="22"/>
        <v>593.95339999999953</v>
      </c>
      <c r="CA8" s="36"/>
      <c r="CB8" s="15">
        <v>6</v>
      </c>
      <c r="CC8" s="29">
        <v>-96</v>
      </c>
      <c r="CD8" s="30">
        <v>-0.70240000000000002</v>
      </c>
      <c r="CE8" s="29">
        <v>-96</v>
      </c>
      <c r="CF8" s="30">
        <v>-0.87480000000000002</v>
      </c>
      <c r="CG8" s="29" t="s">
        <v>19</v>
      </c>
      <c r="CH8" s="30"/>
      <c r="CI8" s="29" t="s">
        <v>19</v>
      </c>
      <c r="CJ8" s="30"/>
      <c r="CK8" s="34">
        <f t="shared" si="5"/>
        <v>-192</v>
      </c>
      <c r="CL8" s="35">
        <f t="shared" si="6"/>
        <v>-1.5771999999999999</v>
      </c>
      <c r="CM8" s="20">
        <f t="shared" si="23"/>
        <v>607.99489999999946</v>
      </c>
      <c r="CN8" s="18"/>
      <c r="CO8" s="15">
        <v>6</v>
      </c>
      <c r="CP8" s="29" t="s">
        <v>18</v>
      </c>
      <c r="CQ8" s="30"/>
      <c r="CR8" s="29">
        <v>142</v>
      </c>
      <c r="CS8" s="30">
        <v>1.2196</v>
      </c>
      <c r="CT8" s="29">
        <v>211</v>
      </c>
      <c r="CU8" s="30">
        <v>1.7335</v>
      </c>
      <c r="CV8" s="29" t="s">
        <v>18</v>
      </c>
      <c r="CW8" s="30"/>
      <c r="CX8" s="40">
        <f t="shared" si="7"/>
        <v>353</v>
      </c>
      <c r="CY8" s="35">
        <f t="shared" si="8"/>
        <v>2.9531000000000001</v>
      </c>
      <c r="CZ8" s="20">
        <f t="shared" si="24"/>
        <v>623.50029999999947</v>
      </c>
      <c r="DA8" s="18"/>
      <c r="DB8" s="15">
        <v>6</v>
      </c>
      <c r="DC8" s="27"/>
      <c r="DD8" s="28"/>
      <c r="DE8" s="27"/>
      <c r="DF8" s="28"/>
      <c r="DG8" s="27"/>
      <c r="DH8" s="28"/>
      <c r="DI8" s="27"/>
      <c r="DJ8" s="28"/>
      <c r="DK8" s="40">
        <f t="shared" si="25"/>
        <v>0</v>
      </c>
      <c r="DL8" s="35">
        <f t="shared" si="26"/>
        <v>0</v>
      </c>
      <c r="DM8" s="20">
        <f t="shared" si="27"/>
        <v>635.01039999999944</v>
      </c>
      <c r="DN8" s="21"/>
      <c r="DO8" s="15">
        <v>6</v>
      </c>
      <c r="DP8" s="29" t="s">
        <v>19</v>
      </c>
      <c r="DQ8" s="30"/>
      <c r="DR8" s="29" t="s">
        <v>18</v>
      </c>
      <c r="DS8" s="30"/>
      <c r="DT8" s="29" t="s">
        <v>19</v>
      </c>
      <c r="DU8" s="30"/>
      <c r="DV8" s="29" t="s">
        <v>19</v>
      </c>
      <c r="DW8" s="30"/>
      <c r="DX8" s="40">
        <f t="shared" si="28"/>
        <v>0</v>
      </c>
      <c r="DY8" s="35">
        <f t="shared" si="29"/>
        <v>0</v>
      </c>
      <c r="DZ8" s="20">
        <f t="shared" si="30"/>
        <v>644.74869999999942</v>
      </c>
      <c r="EA8" s="18"/>
      <c r="EB8" s="15">
        <v>6</v>
      </c>
      <c r="EC8" s="29">
        <v>59</v>
      </c>
      <c r="ED8" s="30">
        <f t="shared" si="37"/>
        <v>0.33760000000000001</v>
      </c>
      <c r="EE8" s="29" t="s">
        <v>19</v>
      </c>
      <c r="EF8" s="30"/>
      <c r="EG8" s="29" t="s">
        <v>19</v>
      </c>
      <c r="EH8" s="30"/>
      <c r="EI8" s="29" t="s">
        <v>19</v>
      </c>
      <c r="EJ8" s="30"/>
      <c r="EK8" s="34">
        <f t="shared" si="31"/>
        <v>59</v>
      </c>
      <c r="EL8" s="35">
        <f t="shared" si="32"/>
        <v>0.33760000000000001</v>
      </c>
      <c r="EM8" s="20">
        <f t="shared" si="33"/>
        <v>651.82919999999933</v>
      </c>
      <c r="EN8" s="18"/>
      <c r="EO8" s="15">
        <v>6</v>
      </c>
      <c r="EP8" s="27"/>
      <c r="EQ8" s="28"/>
      <c r="ER8" s="27"/>
      <c r="ES8" s="28"/>
      <c r="ET8" s="27"/>
      <c r="EU8" s="28"/>
      <c r="EV8" s="27"/>
      <c r="EW8" s="28"/>
      <c r="EX8" s="34">
        <f t="shared" si="34"/>
        <v>0</v>
      </c>
      <c r="EY8" s="35">
        <f t="shared" si="35"/>
        <v>0</v>
      </c>
      <c r="EZ8" s="20">
        <f t="shared" si="36"/>
        <v>665.24719999999922</v>
      </c>
    </row>
    <row r="9" spans="1:160" x14ac:dyDescent="0.3">
      <c r="A9" s="114"/>
      <c r="B9" s="15">
        <v>7</v>
      </c>
      <c r="C9" s="29">
        <v>-122</v>
      </c>
      <c r="D9" s="30">
        <v>-0.88180000000000003</v>
      </c>
      <c r="E9" s="29" t="s">
        <v>19</v>
      </c>
      <c r="F9" s="30"/>
      <c r="G9" s="29" t="s">
        <v>19</v>
      </c>
      <c r="H9" s="30"/>
      <c r="I9" s="29" t="s">
        <v>19</v>
      </c>
      <c r="J9" s="30"/>
      <c r="K9" s="25">
        <f t="shared" si="0"/>
        <v>-122</v>
      </c>
      <c r="L9" s="30">
        <f t="shared" si="1"/>
        <v>-0.88180000000000003</v>
      </c>
      <c r="M9" s="20">
        <f t="shared" si="10"/>
        <v>545.26179999999965</v>
      </c>
      <c r="N9" s="10"/>
      <c r="O9" s="15">
        <v>7</v>
      </c>
      <c r="P9" s="29" t="s">
        <v>19</v>
      </c>
      <c r="Q9" s="30"/>
      <c r="R9" s="29" t="s">
        <v>18</v>
      </c>
      <c r="S9" s="30"/>
      <c r="T9" s="29" t="s">
        <v>19</v>
      </c>
      <c r="U9" s="30"/>
      <c r="V9" s="29" t="s">
        <v>19</v>
      </c>
      <c r="W9" s="30"/>
      <c r="X9" s="25">
        <f t="shared" si="11"/>
        <v>0</v>
      </c>
      <c r="Y9" s="30">
        <f t="shared" ref="Y9:Y33" si="39">SUM(Q9+S9+U9+W9)</f>
        <v>0</v>
      </c>
      <c r="Z9" s="20">
        <f t="shared" si="13"/>
        <v>547.19829999999956</v>
      </c>
      <c r="AA9" s="18"/>
      <c r="AB9" s="15">
        <v>7</v>
      </c>
      <c r="AC9" s="27"/>
      <c r="AD9" s="28"/>
      <c r="AE9" s="27"/>
      <c r="AF9" s="28"/>
      <c r="AG9" s="27"/>
      <c r="AH9" s="28"/>
      <c r="AI9" s="27"/>
      <c r="AJ9" s="28"/>
      <c r="AK9" s="25">
        <f t="shared" si="14"/>
        <v>0</v>
      </c>
      <c r="AL9" s="30">
        <f t="shared" ref="AL9:AL33" si="40">SUM(AD9+AF9+AH9+AJ9)</f>
        <v>0</v>
      </c>
      <c r="AM9" s="20">
        <f t="shared" si="16"/>
        <v>547.2686999999994</v>
      </c>
      <c r="AN9" s="18"/>
      <c r="AO9" s="15">
        <v>7</v>
      </c>
      <c r="AP9" s="29">
        <v>-281</v>
      </c>
      <c r="AQ9" s="30">
        <v>-1.9789000000000001</v>
      </c>
      <c r="AR9" s="29" t="s">
        <v>18</v>
      </c>
      <c r="AS9" s="30"/>
      <c r="AT9" s="29" t="s">
        <v>19</v>
      </c>
      <c r="AU9" s="30"/>
      <c r="AV9" s="29" t="s">
        <v>19</v>
      </c>
      <c r="AW9" s="30"/>
      <c r="AX9" s="25">
        <f t="shared" si="2"/>
        <v>-281</v>
      </c>
      <c r="AY9" s="33">
        <f t="shared" ref="AY9:AY33" si="41">SUM(AQ9+AS9+AU9+AW9)</f>
        <v>-1.9789000000000001</v>
      </c>
      <c r="AZ9" s="20">
        <f t="shared" si="18"/>
        <v>586.09639999999956</v>
      </c>
      <c r="BA9" s="18"/>
      <c r="BB9" s="15">
        <v>7</v>
      </c>
      <c r="BC9" s="29" t="s">
        <v>19</v>
      </c>
      <c r="BD9" s="30"/>
      <c r="BE9" s="29">
        <v>-74</v>
      </c>
      <c r="BF9" s="30">
        <f>BE9*0.0088-0.03</f>
        <v>-0.68120000000000003</v>
      </c>
      <c r="BG9" s="29" t="s">
        <v>19</v>
      </c>
      <c r="BH9" s="30"/>
      <c r="BI9" s="29" t="s">
        <v>19</v>
      </c>
      <c r="BJ9" s="30"/>
      <c r="BK9" s="25">
        <f t="shared" si="19"/>
        <v>-74</v>
      </c>
      <c r="BL9" s="26">
        <f t="shared" si="20"/>
        <v>-0.68120000000000003</v>
      </c>
      <c r="BM9" s="20">
        <f t="shared" si="21"/>
        <v>589.04389999999955</v>
      </c>
      <c r="BN9" s="18"/>
      <c r="BO9" s="15">
        <v>7</v>
      </c>
      <c r="BP9" s="27"/>
      <c r="BQ9" s="28"/>
      <c r="BR9" s="27"/>
      <c r="BS9" s="28"/>
      <c r="BT9" s="27"/>
      <c r="BU9" s="28"/>
      <c r="BV9" s="27"/>
      <c r="BW9" s="28"/>
      <c r="BX9" s="34">
        <f t="shared" si="3"/>
        <v>0</v>
      </c>
      <c r="BY9" s="35">
        <f t="shared" si="4"/>
        <v>0</v>
      </c>
      <c r="BZ9" s="20">
        <f t="shared" si="22"/>
        <v>593.95339999999953</v>
      </c>
      <c r="CA9" s="36"/>
      <c r="CB9" s="15">
        <v>7</v>
      </c>
      <c r="CC9" s="29">
        <v>128</v>
      </c>
      <c r="CD9" s="30">
        <v>0.84319999999999995</v>
      </c>
      <c r="CE9" s="29" t="s">
        <v>18</v>
      </c>
      <c r="CF9" s="30"/>
      <c r="CG9" s="29" t="s">
        <v>19</v>
      </c>
      <c r="CH9" s="30"/>
      <c r="CI9" s="29" t="s">
        <v>19</v>
      </c>
      <c r="CJ9" s="30"/>
      <c r="CK9" s="34">
        <f t="shared" si="5"/>
        <v>128</v>
      </c>
      <c r="CL9" s="35">
        <f t="shared" si="6"/>
        <v>0.84319999999999995</v>
      </c>
      <c r="CM9" s="20">
        <f t="shared" si="23"/>
        <v>608.83809999999949</v>
      </c>
      <c r="CN9" s="18"/>
      <c r="CO9" s="15">
        <v>7</v>
      </c>
      <c r="CP9" s="29">
        <v>-70</v>
      </c>
      <c r="CQ9" s="30">
        <v>-0.52300000000000002</v>
      </c>
      <c r="CR9" s="29" t="s">
        <v>18</v>
      </c>
      <c r="CS9" s="30"/>
      <c r="CT9" s="29" t="s">
        <v>18</v>
      </c>
      <c r="CU9" s="30"/>
      <c r="CV9" s="29" t="s">
        <v>18</v>
      </c>
      <c r="CW9" s="30"/>
      <c r="CX9" s="40">
        <f t="shared" si="7"/>
        <v>-70</v>
      </c>
      <c r="CY9" s="35">
        <f t="shared" si="8"/>
        <v>-0.52300000000000002</v>
      </c>
      <c r="CZ9" s="20">
        <f t="shared" si="24"/>
        <v>622.97729999999945</v>
      </c>
      <c r="DA9" s="41"/>
      <c r="DB9" s="15">
        <v>7</v>
      </c>
      <c r="DC9" s="29">
        <v>85</v>
      </c>
      <c r="DD9" s="30">
        <v>0.504</v>
      </c>
      <c r="DE9" s="29" t="s">
        <v>18</v>
      </c>
      <c r="DF9" s="30"/>
      <c r="DG9" s="29" t="s">
        <v>18</v>
      </c>
      <c r="DH9" s="30"/>
      <c r="DI9" s="29">
        <v>-8</v>
      </c>
      <c r="DJ9" s="30">
        <v>-0.10800000000000001</v>
      </c>
      <c r="DK9" s="40">
        <f t="shared" si="25"/>
        <v>77</v>
      </c>
      <c r="DL9" s="35">
        <f t="shared" si="26"/>
        <v>0.39600000000000002</v>
      </c>
      <c r="DM9" s="20">
        <f t="shared" si="27"/>
        <v>635.40639999999939</v>
      </c>
      <c r="DN9" s="21"/>
      <c r="DO9" s="15">
        <v>7</v>
      </c>
      <c r="DP9" s="29" t="s">
        <v>19</v>
      </c>
      <c r="DQ9" s="30"/>
      <c r="DR9" s="29">
        <v>-43</v>
      </c>
      <c r="DS9" s="30">
        <v>-0.40839999999999999</v>
      </c>
      <c r="DT9" s="29" t="s">
        <v>18</v>
      </c>
      <c r="DU9" s="30"/>
      <c r="DV9" s="29" t="s">
        <v>19</v>
      </c>
      <c r="DW9" s="30"/>
      <c r="DX9" s="40">
        <f t="shared" si="28"/>
        <v>-43</v>
      </c>
      <c r="DY9" s="35">
        <f t="shared" si="29"/>
        <v>-0.40839999999999999</v>
      </c>
      <c r="DZ9" s="20">
        <f t="shared" si="30"/>
        <v>644.34029999999939</v>
      </c>
      <c r="EA9" s="18"/>
      <c r="EB9" s="15">
        <v>7</v>
      </c>
      <c r="EC9" s="27"/>
      <c r="ED9" s="28"/>
      <c r="EE9" s="27"/>
      <c r="EF9" s="28"/>
      <c r="EG9" s="27"/>
      <c r="EH9" s="28"/>
      <c r="EI9" s="27"/>
      <c r="EJ9" s="28"/>
      <c r="EK9" s="34">
        <f t="shared" si="31"/>
        <v>0</v>
      </c>
      <c r="EL9" s="35">
        <f t="shared" si="32"/>
        <v>0</v>
      </c>
      <c r="EM9" s="20">
        <f t="shared" si="33"/>
        <v>651.82919999999933</v>
      </c>
      <c r="EN9" s="18"/>
      <c r="EO9" s="15">
        <v>7</v>
      </c>
      <c r="EP9" s="29">
        <v>-90</v>
      </c>
      <c r="EQ9" s="30">
        <f t="shared" ref="EQ9:EQ10" si="42">EP9*0.0064-0.04</f>
        <v>-0.6160000000000001</v>
      </c>
      <c r="ER9" s="29" t="s">
        <v>19</v>
      </c>
      <c r="ES9" s="30"/>
      <c r="ET9" s="29" t="s">
        <v>19</v>
      </c>
      <c r="EU9" s="30"/>
      <c r="EV9" s="29" t="s">
        <v>19</v>
      </c>
      <c r="EW9" s="30"/>
      <c r="EX9" s="34">
        <f t="shared" si="34"/>
        <v>-90</v>
      </c>
      <c r="EY9" s="35">
        <f t="shared" si="35"/>
        <v>-0.6160000000000001</v>
      </c>
      <c r="EZ9" s="20">
        <f t="shared" si="36"/>
        <v>664.63119999999924</v>
      </c>
    </row>
    <row r="10" spans="1:160" x14ac:dyDescent="0.3">
      <c r="A10" s="114"/>
      <c r="B10" s="15">
        <v>8</v>
      </c>
      <c r="C10" s="29" t="s">
        <v>19</v>
      </c>
      <c r="D10" s="30"/>
      <c r="E10" s="29">
        <v>19</v>
      </c>
      <c r="F10" s="30">
        <v>0.13720000000000002</v>
      </c>
      <c r="G10" s="29" t="s">
        <v>19</v>
      </c>
      <c r="H10" s="30"/>
      <c r="I10" s="29" t="s">
        <v>19</v>
      </c>
      <c r="J10" s="30"/>
      <c r="K10" s="25">
        <f t="shared" si="0"/>
        <v>19</v>
      </c>
      <c r="L10" s="30">
        <f t="shared" si="1"/>
        <v>0.13720000000000002</v>
      </c>
      <c r="M10" s="20">
        <f t="shared" si="10"/>
        <v>545.39899999999966</v>
      </c>
      <c r="N10" s="10"/>
      <c r="O10" s="15">
        <v>8</v>
      </c>
      <c r="P10" s="27"/>
      <c r="Q10" s="28"/>
      <c r="R10" s="27"/>
      <c r="S10" s="28"/>
      <c r="T10" s="27"/>
      <c r="U10" s="28"/>
      <c r="V10" s="27"/>
      <c r="W10" s="28"/>
      <c r="X10" s="25">
        <f t="shared" si="11"/>
        <v>0</v>
      </c>
      <c r="Y10" s="30">
        <f t="shared" si="39"/>
        <v>0</v>
      </c>
      <c r="Z10" s="20">
        <f t="shared" si="13"/>
        <v>547.19829999999956</v>
      </c>
      <c r="AA10" s="18"/>
      <c r="AB10" s="15">
        <v>8</v>
      </c>
      <c r="AC10" s="27"/>
      <c r="AD10" s="28"/>
      <c r="AE10" s="27"/>
      <c r="AF10" s="28"/>
      <c r="AG10" s="27"/>
      <c r="AH10" s="28"/>
      <c r="AI10" s="27"/>
      <c r="AJ10" s="28"/>
      <c r="AK10" s="25">
        <f t="shared" si="14"/>
        <v>0</v>
      </c>
      <c r="AL10" s="30">
        <f t="shared" si="40"/>
        <v>0</v>
      </c>
      <c r="AM10" s="20">
        <f t="shared" si="16"/>
        <v>547.2686999999994</v>
      </c>
      <c r="AN10" s="18"/>
      <c r="AO10" s="15">
        <v>8</v>
      </c>
      <c r="AP10" s="29">
        <v>271</v>
      </c>
      <c r="AQ10" s="30">
        <v>1.8298999999999999</v>
      </c>
      <c r="AR10" s="29" t="s">
        <v>18</v>
      </c>
      <c r="AS10" s="30"/>
      <c r="AT10" s="29" t="s">
        <v>19</v>
      </c>
      <c r="AU10" s="30"/>
      <c r="AV10" s="29">
        <v>-49</v>
      </c>
      <c r="AW10" s="30">
        <v>-0.45650000000000002</v>
      </c>
      <c r="AX10" s="25">
        <f t="shared" si="2"/>
        <v>222</v>
      </c>
      <c r="AY10" s="33">
        <f t="shared" si="41"/>
        <v>1.3733999999999997</v>
      </c>
      <c r="AZ10" s="20">
        <f t="shared" si="18"/>
        <v>587.46979999999951</v>
      </c>
      <c r="BA10" s="18"/>
      <c r="BB10" s="15">
        <v>8</v>
      </c>
      <c r="BC10" s="29">
        <v>-77</v>
      </c>
      <c r="BD10" s="30">
        <f>BC10*0.0069-0.04</f>
        <v>-0.57130000000000003</v>
      </c>
      <c r="BE10" s="29" t="s">
        <v>18</v>
      </c>
      <c r="BF10" s="30"/>
      <c r="BG10" s="29" t="s">
        <v>19</v>
      </c>
      <c r="BH10" s="30"/>
      <c r="BI10" s="29" t="s">
        <v>19</v>
      </c>
      <c r="BJ10" s="30"/>
      <c r="BK10" s="25">
        <f t="shared" si="19"/>
        <v>-77</v>
      </c>
      <c r="BL10" s="26">
        <f t="shared" si="20"/>
        <v>-0.57130000000000003</v>
      </c>
      <c r="BM10" s="20">
        <f t="shared" si="21"/>
        <v>588.4725999999996</v>
      </c>
      <c r="BN10" s="18"/>
      <c r="BO10" s="15">
        <v>8</v>
      </c>
      <c r="BP10" s="29" t="s">
        <v>18</v>
      </c>
      <c r="BQ10" s="30"/>
      <c r="BR10" s="29">
        <v>73</v>
      </c>
      <c r="BS10" s="30">
        <v>0.61240000000000006</v>
      </c>
      <c r="BT10" s="29" t="s">
        <v>19</v>
      </c>
      <c r="BU10" s="30"/>
      <c r="BV10" s="29" t="s">
        <v>19</v>
      </c>
      <c r="BW10" s="30"/>
      <c r="BX10" s="34">
        <f t="shared" si="3"/>
        <v>73</v>
      </c>
      <c r="BY10" s="35">
        <f t="shared" si="4"/>
        <v>0.61240000000000006</v>
      </c>
      <c r="BZ10" s="20">
        <f t="shared" si="22"/>
        <v>594.56579999999951</v>
      </c>
      <c r="CA10" s="36"/>
      <c r="CB10" s="15">
        <v>8</v>
      </c>
      <c r="CC10" s="29">
        <v>184</v>
      </c>
      <c r="CD10" s="30">
        <v>1.2296</v>
      </c>
      <c r="CE10" s="29">
        <v>106</v>
      </c>
      <c r="CF10" s="30">
        <v>0.90280000000000005</v>
      </c>
      <c r="CG10" s="29">
        <v>118</v>
      </c>
      <c r="CH10" s="30">
        <v>0.94300000000000006</v>
      </c>
      <c r="CI10" s="29">
        <v>-55</v>
      </c>
      <c r="CJ10" s="30">
        <v>-0.50750000000000006</v>
      </c>
      <c r="CK10" s="34">
        <f t="shared" si="5"/>
        <v>353</v>
      </c>
      <c r="CL10" s="35">
        <f t="shared" si="6"/>
        <v>2.5678999999999998</v>
      </c>
      <c r="CM10" s="20">
        <f t="shared" si="23"/>
        <v>611.40599999999949</v>
      </c>
      <c r="CN10" s="18"/>
      <c r="CO10" s="15">
        <v>8</v>
      </c>
      <c r="CP10" s="27"/>
      <c r="CQ10" s="28"/>
      <c r="CR10" s="27"/>
      <c r="CS10" s="28"/>
      <c r="CT10" s="27"/>
      <c r="CU10" s="28"/>
      <c r="CV10" s="27"/>
      <c r="CW10" s="28"/>
      <c r="CX10" s="37">
        <f t="shared" si="7"/>
        <v>0</v>
      </c>
      <c r="CY10" s="38">
        <f t="shared" si="8"/>
        <v>0</v>
      </c>
      <c r="CZ10" s="20">
        <f t="shared" si="24"/>
        <v>622.97729999999945</v>
      </c>
      <c r="DA10" s="18"/>
      <c r="DB10" s="15">
        <v>8</v>
      </c>
      <c r="DC10" s="29" t="s">
        <v>18</v>
      </c>
      <c r="DD10" s="30"/>
      <c r="DE10" s="29" t="s">
        <v>18</v>
      </c>
      <c r="DF10" s="30"/>
      <c r="DG10" s="29" t="s">
        <v>18</v>
      </c>
      <c r="DH10" s="30"/>
      <c r="DI10" s="29" t="s">
        <v>18</v>
      </c>
      <c r="DJ10" s="30"/>
      <c r="DK10" s="40">
        <f t="shared" si="25"/>
        <v>0</v>
      </c>
      <c r="DL10" s="35">
        <f t="shared" si="26"/>
        <v>0</v>
      </c>
      <c r="DM10" s="20">
        <f t="shared" si="27"/>
        <v>635.40639999999939</v>
      </c>
      <c r="DN10" s="21"/>
      <c r="DO10" s="15">
        <v>8</v>
      </c>
      <c r="DP10" s="29">
        <v>165</v>
      </c>
      <c r="DQ10" s="30">
        <v>1.016</v>
      </c>
      <c r="DR10" s="29">
        <v>-69</v>
      </c>
      <c r="DS10" s="30"/>
      <c r="DT10" s="29">
        <v>-47</v>
      </c>
      <c r="DU10" s="30">
        <v>-0.45950000000000002</v>
      </c>
      <c r="DV10" s="29">
        <v>118</v>
      </c>
      <c r="DW10" s="30">
        <v>0.96300000000000008</v>
      </c>
      <c r="DX10" s="40">
        <f t="shared" si="28"/>
        <v>167</v>
      </c>
      <c r="DY10" s="35">
        <f t="shared" si="29"/>
        <v>1.5195000000000001</v>
      </c>
      <c r="DZ10" s="20">
        <f t="shared" si="30"/>
        <v>645.85979999999938</v>
      </c>
      <c r="EA10" s="18"/>
      <c r="EB10" s="15">
        <v>8</v>
      </c>
      <c r="EC10" s="27"/>
      <c r="ED10" s="28"/>
      <c r="EE10" s="27"/>
      <c r="EF10" s="28"/>
      <c r="EG10" s="27"/>
      <c r="EH10" s="28"/>
      <c r="EI10" s="27"/>
      <c r="EJ10" s="28"/>
      <c r="EK10" s="34">
        <f t="shared" si="31"/>
        <v>0</v>
      </c>
      <c r="EL10" s="35">
        <f t="shared" si="32"/>
        <v>0</v>
      </c>
      <c r="EM10" s="20">
        <f t="shared" si="33"/>
        <v>651.82919999999933</v>
      </c>
      <c r="EN10" s="18"/>
      <c r="EO10" s="15">
        <v>8</v>
      </c>
      <c r="EP10" s="29">
        <v>44</v>
      </c>
      <c r="EQ10" s="30">
        <f t="shared" si="42"/>
        <v>0.24160000000000001</v>
      </c>
      <c r="ER10" s="29" t="s">
        <v>18</v>
      </c>
      <c r="ES10" s="30"/>
      <c r="ET10" s="29">
        <v>-217</v>
      </c>
      <c r="EU10" s="30">
        <f>ET10*0.0085-0.06</f>
        <v>-1.9045000000000001</v>
      </c>
      <c r="EV10" s="29" t="s">
        <v>18</v>
      </c>
      <c r="EW10" s="30"/>
      <c r="EX10" s="34">
        <f t="shared" si="34"/>
        <v>-173</v>
      </c>
      <c r="EY10" s="35">
        <f t="shared" si="35"/>
        <v>-1.6629</v>
      </c>
      <c r="EZ10" s="20">
        <f t="shared" si="36"/>
        <v>662.9682999999992</v>
      </c>
    </row>
    <row r="11" spans="1:160" x14ac:dyDescent="0.3">
      <c r="A11" s="114"/>
      <c r="B11" s="15">
        <v>9</v>
      </c>
      <c r="C11" s="29">
        <v>185</v>
      </c>
      <c r="D11" s="30">
        <v>1.2364999999999999</v>
      </c>
      <c r="E11" s="29">
        <v>9</v>
      </c>
      <c r="F11" s="30">
        <v>4.9200000000000008E-2</v>
      </c>
      <c r="G11" s="29" t="s">
        <v>19</v>
      </c>
      <c r="H11" s="30"/>
      <c r="I11" s="29">
        <v>1</v>
      </c>
      <c r="J11" s="30">
        <v>-3.15E-2</v>
      </c>
      <c r="K11" s="25">
        <f t="shared" si="0"/>
        <v>195</v>
      </c>
      <c r="L11" s="30">
        <f t="shared" si="1"/>
        <v>1.2541999999999998</v>
      </c>
      <c r="M11" s="20">
        <f t="shared" si="10"/>
        <v>546.65319999999963</v>
      </c>
      <c r="N11" s="10"/>
      <c r="O11" s="15">
        <v>9</v>
      </c>
      <c r="P11" s="27"/>
      <c r="Q11" s="28"/>
      <c r="R11" s="27"/>
      <c r="S11" s="28"/>
      <c r="T11" s="27"/>
      <c r="U11" s="28"/>
      <c r="V11" s="27"/>
      <c r="W11" s="28"/>
      <c r="X11" s="25">
        <f t="shared" si="11"/>
        <v>0</v>
      </c>
      <c r="Y11" s="30">
        <f t="shared" si="39"/>
        <v>0</v>
      </c>
      <c r="Z11" s="20">
        <f t="shared" si="13"/>
        <v>547.19829999999956</v>
      </c>
      <c r="AA11" s="18"/>
      <c r="AB11" s="43">
        <v>9</v>
      </c>
      <c r="AC11" s="29" t="s">
        <v>19</v>
      </c>
      <c r="AD11" s="30"/>
      <c r="AE11" s="29" t="s">
        <v>18</v>
      </c>
      <c r="AF11" s="30"/>
      <c r="AG11" s="29">
        <v>227</v>
      </c>
      <c r="AH11" s="30">
        <v>1.8695000000000002</v>
      </c>
      <c r="AI11" s="29" t="s">
        <v>19</v>
      </c>
      <c r="AJ11" s="30"/>
      <c r="AK11" s="25">
        <f t="shared" si="14"/>
        <v>227</v>
      </c>
      <c r="AL11" s="30">
        <f t="shared" si="40"/>
        <v>1.8695000000000002</v>
      </c>
      <c r="AM11" s="20">
        <f t="shared" si="16"/>
        <v>549.13819999999942</v>
      </c>
      <c r="AN11" s="18"/>
      <c r="AO11" s="15">
        <v>9</v>
      </c>
      <c r="AP11" s="29" t="s">
        <v>19</v>
      </c>
      <c r="AQ11" s="30"/>
      <c r="AR11" s="29">
        <v>-91</v>
      </c>
      <c r="AS11" s="30">
        <v>-0.83080000000000009</v>
      </c>
      <c r="AT11" s="29" t="s">
        <v>19</v>
      </c>
      <c r="AU11" s="30"/>
      <c r="AV11" s="29">
        <v>65</v>
      </c>
      <c r="AW11" s="30">
        <v>0.51249999999999996</v>
      </c>
      <c r="AX11" s="25">
        <f t="shared" si="2"/>
        <v>-26</v>
      </c>
      <c r="AY11" s="33">
        <f t="shared" si="41"/>
        <v>-0.31830000000000014</v>
      </c>
      <c r="AZ11" s="20">
        <f t="shared" si="18"/>
        <v>587.15149999999949</v>
      </c>
      <c r="BA11" s="18"/>
      <c r="BB11" s="15">
        <v>9</v>
      </c>
      <c r="BC11" s="27"/>
      <c r="BD11" s="28"/>
      <c r="BE11" s="27"/>
      <c r="BF11" s="28"/>
      <c r="BG11" s="27"/>
      <c r="BH11" s="28"/>
      <c r="BI11" s="27"/>
      <c r="BJ11" s="28"/>
      <c r="BK11" s="25">
        <f t="shared" si="19"/>
        <v>0</v>
      </c>
      <c r="BL11" s="26">
        <f t="shared" si="20"/>
        <v>0</v>
      </c>
      <c r="BM11" s="20">
        <f t="shared" si="21"/>
        <v>588.4725999999996</v>
      </c>
      <c r="BN11" s="18"/>
      <c r="BO11" s="15">
        <v>9</v>
      </c>
      <c r="BP11" s="29" t="s">
        <v>18</v>
      </c>
      <c r="BQ11" s="30"/>
      <c r="BR11" s="29" t="s">
        <v>18</v>
      </c>
      <c r="BS11" s="30"/>
      <c r="BT11" s="29" t="s">
        <v>19</v>
      </c>
      <c r="BU11" s="30"/>
      <c r="BV11" s="29">
        <v>-2</v>
      </c>
      <c r="BW11" s="30">
        <v>-5.7000000000000002E-2</v>
      </c>
      <c r="BX11" s="34">
        <f t="shared" si="3"/>
        <v>-2</v>
      </c>
      <c r="BY11" s="35">
        <f t="shared" si="4"/>
        <v>-5.7000000000000002E-2</v>
      </c>
      <c r="BZ11" s="20">
        <f t="shared" si="22"/>
        <v>594.5087999999995</v>
      </c>
      <c r="CA11" s="36"/>
      <c r="CB11" s="15">
        <v>9</v>
      </c>
      <c r="CC11" s="29">
        <v>158</v>
      </c>
      <c r="CD11" s="30">
        <v>1.0502</v>
      </c>
      <c r="CE11" s="29">
        <v>-65</v>
      </c>
      <c r="CF11" s="30">
        <v>-0.60200000000000009</v>
      </c>
      <c r="CG11" s="29" t="s">
        <v>19</v>
      </c>
      <c r="CH11" s="30"/>
      <c r="CI11" s="29">
        <v>-31</v>
      </c>
      <c r="CJ11" s="30">
        <v>-0.30349999999999999</v>
      </c>
      <c r="CK11" s="34">
        <f t="shared" si="5"/>
        <v>62</v>
      </c>
      <c r="CL11" s="35">
        <f t="shared" si="6"/>
        <v>0.14469999999999994</v>
      </c>
      <c r="CM11" s="20">
        <f t="shared" si="23"/>
        <v>611.55069999999944</v>
      </c>
      <c r="CN11" s="18"/>
      <c r="CO11" s="15">
        <v>9</v>
      </c>
      <c r="CP11" s="27"/>
      <c r="CQ11" s="28"/>
      <c r="CR11" s="27"/>
      <c r="CS11" s="28"/>
      <c r="CT11" s="27"/>
      <c r="CU11" s="28"/>
      <c r="CV11" s="27"/>
      <c r="CW11" s="28"/>
      <c r="CX11" s="37">
        <f t="shared" si="7"/>
        <v>0</v>
      </c>
      <c r="CY11" s="38">
        <f t="shared" si="8"/>
        <v>0</v>
      </c>
      <c r="CZ11" s="20">
        <f t="shared" si="24"/>
        <v>622.97729999999945</v>
      </c>
      <c r="DA11" s="18"/>
      <c r="DB11" s="22">
        <v>9</v>
      </c>
      <c r="DC11" s="29" t="s">
        <v>18</v>
      </c>
      <c r="DD11" s="30"/>
      <c r="DE11" s="29" t="s">
        <v>18</v>
      </c>
      <c r="DF11" s="30"/>
      <c r="DG11" s="29" t="s">
        <v>18</v>
      </c>
      <c r="DH11" s="30"/>
      <c r="DI11" s="29" t="s">
        <v>18</v>
      </c>
      <c r="DJ11" s="30"/>
      <c r="DK11" s="44">
        <f t="shared" si="25"/>
        <v>0</v>
      </c>
      <c r="DL11" s="35">
        <f t="shared" si="26"/>
        <v>0</v>
      </c>
      <c r="DM11" s="20">
        <f t="shared" si="27"/>
        <v>635.40639999999939</v>
      </c>
      <c r="DN11" s="21"/>
      <c r="DO11" s="15">
        <v>9</v>
      </c>
      <c r="DP11" s="29">
        <v>19</v>
      </c>
      <c r="DQ11" s="30">
        <v>8.1600000000000006E-2</v>
      </c>
      <c r="DR11" s="29" t="s">
        <v>19</v>
      </c>
      <c r="DS11" s="30"/>
      <c r="DT11" s="29">
        <v>263</v>
      </c>
      <c r="DU11" s="30">
        <v>2.1755</v>
      </c>
      <c r="DV11" s="29" t="s">
        <v>19</v>
      </c>
      <c r="DW11" s="30"/>
      <c r="DX11" s="40">
        <f t="shared" si="28"/>
        <v>282</v>
      </c>
      <c r="DY11" s="35">
        <f t="shared" si="29"/>
        <v>2.2570999999999999</v>
      </c>
      <c r="DZ11" s="20">
        <f t="shared" si="30"/>
        <v>648.11689999999942</v>
      </c>
      <c r="EA11" s="18"/>
      <c r="EB11" s="15">
        <v>9</v>
      </c>
      <c r="EC11" s="29">
        <v>4</v>
      </c>
      <c r="ED11" s="30">
        <f t="shared" ref="ED11:ED15" si="43">EC11*0.0064-0.04</f>
        <v>-1.44E-2</v>
      </c>
      <c r="EE11" s="29">
        <v>115</v>
      </c>
      <c r="EF11" s="30">
        <f t="shared" ref="EF11:EF12" si="44">EE11*0.0088-0.03</f>
        <v>0.98199999999999998</v>
      </c>
      <c r="EG11" s="29" t="s">
        <v>19</v>
      </c>
      <c r="EH11" s="30"/>
      <c r="EI11" s="29" t="s">
        <v>19</v>
      </c>
      <c r="EJ11" s="30"/>
      <c r="EK11" s="34">
        <f t="shared" si="31"/>
        <v>119</v>
      </c>
      <c r="EL11" s="35">
        <f t="shared" si="32"/>
        <v>0.96760000000000002</v>
      </c>
      <c r="EM11" s="20">
        <f t="shared" si="33"/>
        <v>652.79679999999928</v>
      </c>
      <c r="EN11" s="18"/>
      <c r="EO11" s="15">
        <v>9</v>
      </c>
      <c r="EP11" s="29" t="s">
        <v>19</v>
      </c>
      <c r="EQ11" s="30"/>
      <c r="ER11" s="29" t="s">
        <v>19</v>
      </c>
      <c r="ES11" s="30"/>
      <c r="ET11" s="29">
        <v>316</v>
      </c>
      <c r="EU11" s="30">
        <f>ET11*0.0085-0.06</f>
        <v>2.6260000000000003</v>
      </c>
      <c r="EV11" s="29">
        <v>90</v>
      </c>
      <c r="EW11" s="30">
        <f>EV11*0.0085-0.04</f>
        <v>0.72499999999999998</v>
      </c>
      <c r="EX11" s="34">
        <f t="shared" si="34"/>
        <v>406</v>
      </c>
      <c r="EY11" s="35">
        <f t="shared" si="35"/>
        <v>3.3510000000000004</v>
      </c>
      <c r="EZ11" s="20">
        <f t="shared" si="36"/>
        <v>666.3192999999992</v>
      </c>
    </row>
    <row r="12" spans="1:160" x14ac:dyDescent="0.3">
      <c r="A12" s="114"/>
      <c r="B12" s="15">
        <v>10</v>
      </c>
      <c r="C12" s="29" t="s">
        <v>19</v>
      </c>
      <c r="D12" s="30"/>
      <c r="E12" s="29">
        <v>104</v>
      </c>
      <c r="F12" s="30">
        <v>0.88519999999999999</v>
      </c>
      <c r="G12" s="29">
        <v>-142</v>
      </c>
      <c r="H12" s="30">
        <v>-1.2670000000000001</v>
      </c>
      <c r="I12" s="29" t="s">
        <v>19</v>
      </c>
      <c r="J12" s="30"/>
      <c r="K12" s="25">
        <f t="shared" si="0"/>
        <v>-38</v>
      </c>
      <c r="L12" s="30">
        <f t="shared" si="1"/>
        <v>-0.38180000000000014</v>
      </c>
      <c r="M12" s="20">
        <f t="shared" si="10"/>
        <v>546.27139999999963</v>
      </c>
      <c r="N12" s="10"/>
      <c r="O12" s="15">
        <v>10</v>
      </c>
      <c r="P12" s="29" t="s">
        <v>19</v>
      </c>
      <c r="Q12" s="30"/>
      <c r="R12" s="29" t="s">
        <v>18</v>
      </c>
      <c r="S12" s="30"/>
      <c r="T12" s="29" t="s">
        <v>19</v>
      </c>
      <c r="U12" s="30"/>
      <c r="V12" s="29" t="s">
        <v>19</v>
      </c>
      <c r="W12" s="30"/>
      <c r="X12" s="25">
        <f t="shared" si="11"/>
        <v>0</v>
      </c>
      <c r="Y12" s="30">
        <f t="shared" si="39"/>
        <v>0</v>
      </c>
      <c r="Z12" s="20">
        <f t="shared" si="13"/>
        <v>547.19829999999956</v>
      </c>
      <c r="AA12" s="18"/>
      <c r="AB12" s="43">
        <v>10</v>
      </c>
      <c r="AC12" s="29">
        <v>264</v>
      </c>
      <c r="AD12" s="30">
        <v>1.7815999999999999</v>
      </c>
      <c r="AE12" s="29">
        <v>169</v>
      </c>
      <c r="AF12" s="30">
        <v>1.4572000000000001</v>
      </c>
      <c r="AG12" s="29">
        <v>349</v>
      </c>
      <c r="AH12" s="30">
        <v>2.9065000000000003</v>
      </c>
      <c r="AI12" s="29">
        <v>567</v>
      </c>
      <c r="AJ12" s="30">
        <v>4.7795000000000005</v>
      </c>
      <c r="AK12" s="25">
        <f t="shared" si="14"/>
        <v>1349</v>
      </c>
      <c r="AL12" s="30">
        <f t="shared" si="40"/>
        <v>10.924800000000001</v>
      </c>
      <c r="AM12" s="20">
        <f t="shared" si="16"/>
        <v>560.06299999999942</v>
      </c>
      <c r="AN12" s="18"/>
      <c r="AO12" s="31">
        <v>10</v>
      </c>
      <c r="AP12" s="32"/>
      <c r="AQ12" s="30"/>
      <c r="AR12" s="32"/>
      <c r="AS12" s="30"/>
      <c r="AT12" s="32"/>
      <c r="AU12" s="30"/>
      <c r="AV12" s="32"/>
      <c r="AW12" s="30"/>
      <c r="AX12" s="25">
        <f t="shared" si="2"/>
        <v>0</v>
      </c>
      <c r="AY12" s="33">
        <f t="shared" si="41"/>
        <v>0</v>
      </c>
      <c r="AZ12" s="20">
        <f t="shared" si="18"/>
        <v>587.15149999999949</v>
      </c>
      <c r="BA12" s="18"/>
      <c r="BB12" s="15">
        <v>10</v>
      </c>
      <c r="BC12" s="27"/>
      <c r="BD12" s="28"/>
      <c r="BE12" s="27"/>
      <c r="BF12" s="28"/>
      <c r="BG12" s="27"/>
      <c r="BH12" s="28"/>
      <c r="BI12" s="27"/>
      <c r="BJ12" s="28"/>
      <c r="BK12" s="25">
        <f t="shared" si="19"/>
        <v>0</v>
      </c>
      <c r="BL12" s="26">
        <f t="shared" si="20"/>
        <v>0</v>
      </c>
      <c r="BM12" s="20">
        <f t="shared" si="21"/>
        <v>588.4725999999996</v>
      </c>
      <c r="BN12" s="18"/>
      <c r="BO12" s="15">
        <v>10</v>
      </c>
      <c r="BP12" s="29" t="s">
        <v>18</v>
      </c>
      <c r="BQ12" s="30"/>
      <c r="BR12" s="29" t="s">
        <v>18</v>
      </c>
      <c r="BS12" s="30"/>
      <c r="BT12" s="29" t="s">
        <v>19</v>
      </c>
      <c r="BU12" s="30"/>
      <c r="BV12" s="29" t="s">
        <v>19</v>
      </c>
      <c r="BW12" s="30"/>
      <c r="BX12" s="34">
        <f t="shared" si="3"/>
        <v>0</v>
      </c>
      <c r="BY12" s="35">
        <f t="shared" si="4"/>
        <v>0</v>
      </c>
      <c r="BZ12" s="20">
        <f t="shared" si="22"/>
        <v>594.5087999999995</v>
      </c>
      <c r="CA12" s="36"/>
      <c r="CB12" s="15">
        <v>10</v>
      </c>
      <c r="CC12" s="29">
        <v>164</v>
      </c>
      <c r="CD12" s="30">
        <v>1.0915999999999999</v>
      </c>
      <c r="CE12" s="29" t="s">
        <v>18</v>
      </c>
      <c r="CF12" s="30"/>
      <c r="CG12" s="29">
        <v>-32</v>
      </c>
      <c r="CH12" s="30">
        <v>-0.33200000000000002</v>
      </c>
      <c r="CI12" s="29" t="s">
        <v>19</v>
      </c>
      <c r="CJ12" s="30"/>
      <c r="CK12" s="34">
        <f t="shared" si="5"/>
        <v>132</v>
      </c>
      <c r="CL12" s="35">
        <f t="shared" si="6"/>
        <v>0.75959999999999983</v>
      </c>
      <c r="CM12" s="20">
        <f t="shared" si="23"/>
        <v>612.31029999999942</v>
      </c>
      <c r="CN12" s="18"/>
      <c r="CO12" s="15">
        <v>10</v>
      </c>
      <c r="CP12" s="29">
        <v>140</v>
      </c>
      <c r="CQ12" s="30">
        <v>0.92599999999999993</v>
      </c>
      <c r="CR12" s="29" t="s">
        <v>18</v>
      </c>
      <c r="CS12" s="30"/>
      <c r="CT12" s="29">
        <v>183</v>
      </c>
      <c r="CU12" s="30">
        <v>1.4955000000000001</v>
      </c>
      <c r="CV12" s="29">
        <v>82</v>
      </c>
      <c r="CW12" s="30">
        <v>0.65700000000000003</v>
      </c>
      <c r="CX12" s="40">
        <f t="shared" si="7"/>
        <v>405</v>
      </c>
      <c r="CY12" s="35">
        <f t="shared" si="8"/>
        <v>3.0785</v>
      </c>
      <c r="CZ12" s="20">
        <f t="shared" si="24"/>
        <v>626.05579999999941</v>
      </c>
      <c r="DA12" s="18"/>
      <c r="DB12" s="15">
        <v>10</v>
      </c>
      <c r="DC12" s="29">
        <v>91</v>
      </c>
      <c r="DD12" s="30">
        <v>0.54239999999999999</v>
      </c>
      <c r="DE12" s="29" t="s">
        <v>18</v>
      </c>
      <c r="DF12" s="30"/>
      <c r="DG12" s="29">
        <v>643</v>
      </c>
      <c r="DH12" s="30">
        <v>5.2869000000000002</v>
      </c>
      <c r="DI12" s="29">
        <v>63</v>
      </c>
      <c r="DJ12" s="30">
        <v>0.49550000000000011</v>
      </c>
      <c r="DK12" s="40">
        <f t="shared" si="25"/>
        <v>797</v>
      </c>
      <c r="DL12" s="35">
        <f t="shared" si="26"/>
        <v>6.3247999999999998</v>
      </c>
      <c r="DM12" s="20">
        <f t="shared" si="27"/>
        <v>641.73119999999938</v>
      </c>
      <c r="DN12" s="21"/>
      <c r="DO12" s="15">
        <v>10</v>
      </c>
      <c r="DP12" s="27"/>
      <c r="DQ12" s="28"/>
      <c r="DR12" s="27"/>
      <c r="DS12" s="28"/>
      <c r="DT12" s="27"/>
      <c r="DU12" s="28"/>
      <c r="DV12" s="27"/>
      <c r="DW12" s="28"/>
      <c r="DX12" s="37"/>
      <c r="DY12" s="38"/>
      <c r="DZ12" s="20">
        <f t="shared" si="30"/>
        <v>648.11689999999942</v>
      </c>
      <c r="EA12" s="18"/>
      <c r="EB12" s="15">
        <v>10</v>
      </c>
      <c r="EC12" s="29">
        <v>-100</v>
      </c>
      <c r="ED12" s="30">
        <f t="shared" si="43"/>
        <v>-0.68</v>
      </c>
      <c r="EE12" s="29">
        <v>-42</v>
      </c>
      <c r="EF12" s="30">
        <f t="shared" si="44"/>
        <v>-0.39960000000000007</v>
      </c>
      <c r="EG12" s="29">
        <v>-49</v>
      </c>
      <c r="EH12" s="30">
        <f>EG12*0.0085-0.06</f>
        <v>-0.47650000000000003</v>
      </c>
      <c r="EI12" s="29" t="s">
        <v>19</v>
      </c>
      <c r="EJ12" s="30"/>
      <c r="EK12" s="34">
        <f t="shared" si="31"/>
        <v>-191</v>
      </c>
      <c r="EL12" s="35">
        <f t="shared" si="32"/>
        <v>-1.5561000000000003</v>
      </c>
      <c r="EM12" s="20">
        <f t="shared" si="33"/>
        <v>651.24069999999926</v>
      </c>
      <c r="EN12" s="18"/>
      <c r="EO12" s="15">
        <v>10</v>
      </c>
      <c r="EP12" s="29" t="s">
        <v>19</v>
      </c>
      <c r="EQ12" s="30"/>
      <c r="ER12" s="29" t="s">
        <v>19</v>
      </c>
      <c r="ES12" s="30"/>
      <c r="ET12" s="29" t="s">
        <v>19</v>
      </c>
      <c r="EU12" s="30"/>
      <c r="EV12" s="29" t="s">
        <v>19</v>
      </c>
      <c r="EW12" s="30"/>
      <c r="EX12" s="34">
        <f t="shared" si="34"/>
        <v>0</v>
      </c>
      <c r="EY12" s="35">
        <f t="shared" si="35"/>
        <v>0</v>
      </c>
      <c r="EZ12" s="20">
        <f t="shared" si="36"/>
        <v>666.3192999999992</v>
      </c>
    </row>
    <row r="13" spans="1:160" x14ac:dyDescent="0.3">
      <c r="A13" s="114"/>
      <c r="B13" s="15">
        <v>11</v>
      </c>
      <c r="C13" s="27"/>
      <c r="D13" s="28"/>
      <c r="E13" s="27"/>
      <c r="F13" s="28"/>
      <c r="G13" s="27"/>
      <c r="H13" s="28"/>
      <c r="I13" s="27"/>
      <c r="J13" s="28"/>
      <c r="K13" s="25">
        <f t="shared" si="0"/>
        <v>0</v>
      </c>
      <c r="L13" s="30">
        <f t="shared" si="1"/>
        <v>0</v>
      </c>
      <c r="M13" s="20">
        <f t="shared" si="10"/>
        <v>546.27139999999963</v>
      </c>
      <c r="N13" s="10"/>
      <c r="O13" s="15">
        <v>11</v>
      </c>
      <c r="P13" s="29">
        <v>-2</v>
      </c>
      <c r="Q13" s="30">
        <v>-5.3800000000000001E-2</v>
      </c>
      <c r="R13" s="29" t="s">
        <v>18</v>
      </c>
      <c r="S13" s="30"/>
      <c r="T13" s="29" t="s">
        <v>19</v>
      </c>
      <c r="U13" s="30"/>
      <c r="V13" s="29" t="s">
        <v>19</v>
      </c>
      <c r="W13" s="30"/>
      <c r="X13" s="25">
        <f t="shared" si="11"/>
        <v>-2</v>
      </c>
      <c r="Y13" s="30">
        <f t="shared" si="39"/>
        <v>-5.3800000000000001E-2</v>
      </c>
      <c r="Z13" s="20">
        <f t="shared" si="13"/>
        <v>547.14449999999954</v>
      </c>
      <c r="AA13" s="18"/>
      <c r="AB13" s="43">
        <v>11</v>
      </c>
      <c r="AC13" s="29">
        <v>-218</v>
      </c>
      <c r="AD13" s="30">
        <v>-1.5442</v>
      </c>
      <c r="AE13" s="29" t="s">
        <v>18</v>
      </c>
      <c r="AF13" s="30"/>
      <c r="AG13" s="29" t="s">
        <v>19</v>
      </c>
      <c r="AH13" s="30"/>
      <c r="AI13" s="29" t="s">
        <v>19</v>
      </c>
      <c r="AJ13" s="30"/>
      <c r="AK13" s="25">
        <f t="shared" si="14"/>
        <v>-218</v>
      </c>
      <c r="AL13" s="30">
        <f t="shared" si="40"/>
        <v>-1.5442</v>
      </c>
      <c r="AM13" s="20">
        <f t="shared" si="16"/>
        <v>558.51879999999937</v>
      </c>
      <c r="AN13" s="18"/>
      <c r="AO13" s="15">
        <v>11</v>
      </c>
      <c r="AP13" s="27"/>
      <c r="AQ13" s="28"/>
      <c r="AR13" s="27"/>
      <c r="AS13" s="28"/>
      <c r="AT13" s="27"/>
      <c r="AU13" s="28"/>
      <c r="AV13" s="27"/>
      <c r="AW13" s="28"/>
      <c r="AX13" s="25">
        <f t="shared" si="2"/>
        <v>0</v>
      </c>
      <c r="AY13" s="30">
        <f t="shared" si="41"/>
        <v>0</v>
      </c>
      <c r="AZ13" s="20">
        <f t="shared" si="18"/>
        <v>587.15149999999949</v>
      </c>
      <c r="BA13" s="18"/>
      <c r="BB13" s="15">
        <v>11</v>
      </c>
      <c r="BC13" s="29" t="s">
        <v>19</v>
      </c>
      <c r="BD13" s="30"/>
      <c r="BE13" s="29" t="s">
        <v>18</v>
      </c>
      <c r="BF13" s="30"/>
      <c r="BG13" s="29" t="s">
        <v>19</v>
      </c>
      <c r="BH13" s="30"/>
      <c r="BI13" s="29" t="s">
        <v>19</v>
      </c>
      <c r="BJ13" s="30"/>
      <c r="BK13" s="25">
        <f t="shared" si="19"/>
        <v>0</v>
      </c>
      <c r="BL13" s="26">
        <f t="shared" si="20"/>
        <v>0</v>
      </c>
      <c r="BM13" s="20">
        <f t="shared" si="21"/>
        <v>588.4725999999996</v>
      </c>
      <c r="BN13" s="18"/>
      <c r="BO13" s="15">
        <v>11</v>
      </c>
      <c r="BP13" s="29">
        <v>285</v>
      </c>
      <c r="BQ13" s="30">
        <v>1.9264999999999999</v>
      </c>
      <c r="BR13" s="29" t="s">
        <v>18</v>
      </c>
      <c r="BS13" s="30"/>
      <c r="BT13" s="29" t="s">
        <v>19</v>
      </c>
      <c r="BU13" s="30"/>
      <c r="BV13" s="29">
        <v>168</v>
      </c>
      <c r="BW13" s="30">
        <v>1.3880000000000001</v>
      </c>
      <c r="BX13" s="34">
        <f t="shared" si="3"/>
        <v>453</v>
      </c>
      <c r="BY13" s="35">
        <f t="shared" si="4"/>
        <v>3.3144999999999998</v>
      </c>
      <c r="BZ13" s="20">
        <f t="shared" si="22"/>
        <v>597.82329999999945</v>
      </c>
      <c r="CA13" s="36"/>
      <c r="CB13" s="15">
        <v>11</v>
      </c>
      <c r="CC13" s="27"/>
      <c r="CD13" s="28"/>
      <c r="CE13" s="27"/>
      <c r="CF13" s="28"/>
      <c r="CG13" s="27"/>
      <c r="CH13" s="28"/>
      <c r="CI13" s="27"/>
      <c r="CJ13" s="28"/>
      <c r="CK13" s="34">
        <f t="shared" si="5"/>
        <v>0</v>
      </c>
      <c r="CL13" s="35">
        <f t="shared" si="6"/>
        <v>0</v>
      </c>
      <c r="CM13" s="20">
        <f t="shared" si="23"/>
        <v>612.31029999999942</v>
      </c>
      <c r="CN13" s="18"/>
      <c r="CO13" s="15">
        <v>11</v>
      </c>
      <c r="CP13" s="29">
        <v>-134</v>
      </c>
      <c r="CQ13" s="30">
        <v>-0.96460000000000001</v>
      </c>
      <c r="CR13" s="29">
        <v>-117</v>
      </c>
      <c r="CS13" s="30">
        <v>-1.0596000000000001</v>
      </c>
      <c r="CT13" s="29">
        <v>-25</v>
      </c>
      <c r="CU13" s="30">
        <v>-0.27250000000000002</v>
      </c>
      <c r="CV13" s="29">
        <v>57</v>
      </c>
      <c r="CW13" s="30">
        <v>0.44450000000000006</v>
      </c>
      <c r="CX13" s="40">
        <f t="shared" si="7"/>
        <v>-219</v>
      </c>
      <c r="CY13" s="35">
        <f t="shared" si="8"/>
        <v>-1.8521999999999998</v>
      </c>
      <c r="CZ13" s="20">
        <f t="shared" si="24"/>
        <v>624.20359999999937</v>
      </c>
      <c r="DA13" s="18"/>
      <c r="DB13" s="15">
        <v>11</v>
      </c>
      <c r="DC13" s="29" t="s">
        <v>18</v>
      </c>
      <c r="DD13" s="30"/>
      <c r="DE13" s="29">
        <v>-86</v>
      </c>
      <c r="DF13" s="30">
        <v>-0.78680000000000005</v>
      </c>
      <c r="DG13" s="29">
        <v>-181</v>
      </c>
      <c r="DH13" s="30">
        <v>-1.5523</v>
      </c>
      <c r="DI13" s="29" t="s">
        <v>18</v>
      </c>
      <c r="DJ13" s="30"/>
      <c r="DK13" s="40">
        <f t="shared" si="25"/>
        <v>-267</v>
      </c>
      <c r="DL13" s="35">
        <f t="shared" si="26"/>
        <v>-2.3391000000000002</v>
      </c>
      <c r="DM13" s="20">
        <f t="shared" si="27"/>
        <v>639.39209999999935</v>
      </c>
      <c r="DN13" s="21"/>
      <c r="DO13" s="15">
        <v>11</v>
      </c>
      <c r="DP13" s="27"/>
      <c r="DQ13" s="28"/>
      <c r="DR13" s="27"/>
      <c r="DS13" s="28"/>
      <c r="DT13" s="27"/>
      <c r="DU13" s="28"/>
      <c r="DV13" s="27"/>
      <c r="DW13" s="28"/>
      <c r="DX13" s="37"/>
      <c r="DY13" s="38"/>
      <c r="DZ13" s="20">
        <f t="shared" si="30"/>
        <v>648.11689999999942</v>
      </c>
      <c r="EA13" s="18"/>
      <c r="EB13" s="15">
        <v>11</v>
      </c>
      <c r="EC13" s="29" t="s">
        <v>19</v>
      </c>
      <c r="ED13" s="30"/>
      <c r="EE13" s="29" t="s">
        <v>19</v>
      </c>
      <c r="EF13" s="30"/>
      <c r="EG13" s="29" t="s">
        <v>19</v>
      </c>
      <c r="EH13" s="30"/>
      <c r="EI13" s="29">
        <v>102</v>
      </c>
      <c r="EJ13" s="30">
        <f t="shared" ref="EJ13:EJ14" si="45">EI13*0.0085-0.04</f>
        <v>0.82700000000000007</v>
      </c>
      <c r="EK13" s="34">
        <f t="shared" si="31"/>
        <v>102</v>
      </c>
      <c r="EL13" s="35">
        <f t="shared" si="32"/>
        <v>0.82700000000000007</v>
      </c>
      <c r="EM13" s="20">
        <f t="shared" si="33"/>
        <v>652.06769999999926</v>
      </c>
      <c r="EN13" s="18"/>
      <c r="EO13" s="15">
        <v>11</v>
      </c>
      <c r="EP13" s="29" t="s">
        <v>18</v>
      </c>
      <c r="EQ13" s="30"/>
      <c r="ER13" s="29" t="s">
        <v>18</v>
      </c>
      <c r="ES13" s="30"/>
      <c r="ET13" s="29">
        <v>-1</v>
      </c>
      <c r="EU13" s="30">
        <f>ET13*0.0085-0.06</f>
        <v>-6.8500000000000005E-2</v>
      </c>
      <c r="EV13" s="29" t="s">
        <v>18</v>
      </c>
      <c r="EW13" s="30"/>
      <c r="EX13" s="34">
        <f t="shared" si="34"/>
        <v>-1</v>
      </c>
      <c r="EY13" s="35">
        <f t="shared" si="35"/>
        <v>-6.8500000000000005E-2</v>
      </c>
      <c r="EZ13" s="20">
        <f t="shared" si="36"/>
        <v>666.25079999999923</v>
      </c>
    </row>
    <row r="14" spans="1:160" x14ac:dyDescent="0.3">
      <c r="A14" s="114"/>
      <c r="B14" s="15">
        <v>12</v>
      </c>
      <c r="C14" s="27"/>
      <c r="D14" s="28"/>
      <c r="E14" s="27"/>
      <c r="F14" s="28"/>
      <c r="G14" s="27"/>
      <c r="H14" s="28"/>
      <c r="I14" s="27"/>
      <c r="J14" s="28"/>
      <c r="K14" s="25">
        <f t="shared" si="0"/>
        <v>0</v>
      </c>
      <c r="L14" s="30">
        <f t="shared" si="1"/>
        <v>0</v>
      </c>
      <c r="M14" s="20">
        <f t="shared" si="10"/>
        <v>546.27139999999963</v>
      </c>
      <c r="N14" s="10"/>
      <c r="O14" s="15">
        <v>12</v>
      </c>
      <c r="P14" s="29" t="s">
        <v>19</v>
      </c>
      <c r="Q14" s="30"/>
      <c r="R14" s="29">
        <v>-33</v>
      </c>
      <c r="S14" s="30">
        <v>-0.32040000000000002</v>
      </c>
      <c r="T14" s="29">
        <v>-122</v>
      </c>
      <c r="U14" s="30">
        <v>-1.0970000000000002</v>
      </c>
      <c r="V14" s="29">
        <v>-45</v>
      </c>
      <c r="W14" s="30">
        <v>-0.42249999999999999</v>
      </c>
      <c r="X14" s="25">
        <f t="shared" si="11"/>
        <v>-200</v>
      </c>
      <c r="Y14" s="30">
        <f t="shared" si="39"/>
        <v>-1.8399000000000001</v>
      </c>
      <c r="Z14" s="20">
        <f t="shared" si="13"/>
        <v>545.30459999999948</v>
      </c>
      <c r="AA14" s="18"/>
      <c r="AB14" s="43">
        <v>12</v>
      </c>
      <c r="AC14" s="29" t="s">
        <v>19</v>
      </c>
      <c r="AD14" s="30"/>
      <c r="AE14" s="29" t="s">
        <v>18</v>
      </c>
      <c r="AF14" s="30"/>
      <c r="AG14" s="29" t="s">
        <v>19</v>
      </c>
      <c r="AH14" s="30"/>
      <c r="AI14" s="29">
        <v>405</v>
      </c>
      <c r="AJ14" s="30">
        <v>3.4025000000000003</v>
      </c>
      <c r="AK14" s="25">
        <f t="shared" si="14"/>
        <v>405</v>
      </c>
      <c r="AL14" s="30">
        <f t="shared" si="40"/>
        <v>3.4025000000000003</v>
      </c>
      <c r="AM14" s="20">
        <f t="shared" si="16"/>
        <v>561.92129999999941</v>
      </c>
      <c r="AN14" s="18"/>
      <c r="AO14" s="15">
        <v>12</v>
      </c>
      <c r="AP14" s="27"/>
      <c r="AQ14" s="28"/>
      <c r="AR14" s="27"/>
      <c r="AS14" s="28"/>
      <c r="AT14" s="27"/>
      <c r="AU14" s="28"/>
      <c r="AV14" s="27"/>
      <c r="AW14" s="28"/>
      <c r="AX14" s="25">
        <f t="shared" si="2"/>
        <v>0</v>
      </c>
      <c r="AY14" s="30">
        <f t="shared" si="41"/>
        <v>0</v>
      </c>
      <c r="AZ14" s="20">
        <f t="shared" si="18"/>
        <v>587.15149999999949</v>
      </c>
      <c r="BA14" s="18"/>
      <c r="BB14" s="15">
        <v>12</v>
      </c>
      <c r="BC14" s="29" t="s">
        <v>19</v>
      </c>
      <c r="BD14" s="30"/>
      <c r="BE14" s="29" t="s">
        <v>18</v>
      </c>
      <c r="BF14" s="30"/>
      <c r="BG14" s="29">
        <v>285</v>
      </c>
      <c r="BH14" s="30">
        <f>BG14*0.0085-0.06</f>
        <v>2.3625000000000003</v>
      </c>
      <c r="BI14" s="29">
        <v>-14</v>
      </c>
      <c r="BJ14" s="30">
        <f>BI14*0.0085-0.04</f>
        <v>-0.159</v>
      </c>
      <c r="BK14" s="25">
        <f t="shared" si="19"/>
        <v>271</v>
      </c>
      <c r="BL14" s="26">
        <f t="shared" si="20"/>
        <v>2.2035000000000005</v>
      </c>
      <c r="BM14" s="20">
        <f t="shared" si="21"/>
        <v>590.67609999999956</v>
      </c>
      <c r="BN14" s="18"/>
      <c r="BO14" s="15">
        <v>12</v>
      </c>
      <c r="BP14" s="29">
        <v>263</v>
      </c>
      <c r="BQ14" s="30">
        <v>1.7746999999999999</v>
      </c>
      <c r="BR14" s="29" t="s">
        <v>18</v>
      </c>
      <c r="BS14" s="30"/>
      <c r="BT14" s="29" t="s">
        <v>19</v>
      </c>
      <c r="BU14" s="30"/>
      <c r="BV14" s="29" t="s">
        <v>19</v>
      </c>
      <c r="BW14" s="30"/>
      <c r="BX14" s="34">
        <f t="shared" si="3"/>
        <v>263</v>
      </c>
      <c r="BY14" s="35">
        <f t="shared" si="4"/>
        <v>1.7746999999999999</v>
      </c>
      <c r="BZ14" s="20">
        <f t="shared" si="22"/>
        <v>599.5979999999995</v>
      </c>
      <c r="CA14" s="36"/>
      <c r="CB14" s="15">
        <v>12</v>
      </c>
      <c r="CC14" s="27"/>
      <c r="CD14" s="28"/>
      <c r="CE14" s="27"/>
      <c r="CF14" s="28"/>
      <c r="CG14" s="27"/>
      <c r="CH14" s="28"/>
      <c r="CI14" s="27"/>
      <c r="CJ14" s="28"/>
      <c r="CK14" s="34">
        <f t="shared" si="5"/>
        <v>0</v>
      </c>
      <c r="CL14" s="35">
        <f t="shared" si="6"/>
        <v>0</v>
      </c>
      <c r="CM14" s="20">
        <f t="shared" si="23"/>
        <v>612.31029999999942</v>
      </c>
      <c r="CN14" s="18"/>
      <c r="CO14" s="15">
        <v>12</v>
      </c>
      <c r="CP14" s="29" t="s">
        <v>18</v>
      </c>
      <c r="CQ14" s="30"/>
      <c r="CR14" s="29">
        <v>26</v>
      </c>
      <c r="CS14" s="30">
        <v>0.1988</v>
      </c>
      <c r="CT14" s="29">
        <v>-162</v>
      </c>
      <c r="CU14" s="30">
        <v>-1.4370000000000001</v>
      </c>
      <c r="CV14" s="29" t="s">
        <v>18</v>
      </c>
      <c r="CW14" s="30"/>
      <c r="CX14" s="40">
        <f t="shared" si="7"/>
        <v>-136</v>
      </c>
      <c r="CY14" s="35">
        <f t="shared" si="8"/>
        <v>-1.2382</v>
      </c>
      <c r="CZ14" s="20">
        <f t="shared" si="24"/>
        <v>622.96539999999936</v>
      </c>
      <c r="DA14" s="18"/>
      <c r="DB14" s="15">
        <v>12</v>
      </c>
      <c r="DC14" s="27"/>
      <c r="DD14" s="28"/>
      <c r="DE14" s="27"/>
      <c r="DF14" s="28"/>
      <c r="DG14" s="27"/>
      <c r="DH14" s="28"/>
      <c r="DI14" s="27"/>
      <c r="DJ14" s="28"/>
      <c r="DK14" s="40">
        <f t="shared" si="25"/>
        <v>0</v>
      </c>
      <c r="DL14" s="35">
        <f t="shared" si="26"/>
        <v>0</v>
      </c>
      <c r="DM14" s="20">
        <f t="shared" si="27"/>
        <v>639.39209999999935</v>
      </c>
      <c r="DN14" s="21"/>
      <c r="DO14" s="31">
        <v>12</v>
      </c>
      <c r="DP14" s="32"/>
      <c r="DQ14" s="33"/>
      <c r="DR14" s="32"/>
      <c r="DS14" s="33"/>
      <c r="DT14" s="32"/>
      <c r="DU14" s="33"/>
      <c r="DV14" s="32"/>
      <c r="DW14" s="33"/>
      <c r="DX14" s="45"/>
      <c r="DY14" s="46"/>
      <c r="DZ14" s="20">
        <f t="shared" si="30"/>
        <v>648.11689999999942</v>
      </c>
      <c r="EA14" s="18"/>
      <c r="EB14" s="15">
        <v>12</v>
      </c>
      <c r="EC14" s="29" t="s">
        <v>19</v>
      </c>
      <c r="ED14" s="30"/>
      <c r="EE14" s="29">
        <v>-69</v>
      </c>
      <c r="EF14" s="30">
        <f t="shared" ref="EF14:EF15" si="46">EE14*0.0088-0.03</f>
        <v>-0.6372000000000001</v>
      </c>
      <c r="EG14" s="29">
        <v>-110</v>
      </c>
      <c r="EH14" s="30">
        <f t="shared" ref="EH14:EH15" si="47">EG14*0.0085-0.06</f>
        <v>-0.99500000000000011</v>
      </c>
      <c r="EI14" s="29">
        <v>-69</v>
      </c>
      <c r="EJ14" s="30">
        <f t="shared" si="45"/>
        <v>-0.62650000000000006</v>
      </c>
      <c r="EK14" s="34">
        <f t="shared" si="31"/>
        <v>-248</v>
      </c>
      <c r="EL14" s="35">
        <f t="shared" si="32"/>
        <v>-2.2587000000000002</v>
      </c>
      <c r="EM14" s="20">
        <f t="shared" si="33"/>
        <v>649.80899999999929</v>
      </c>
      <c r="EN14" s="18"/>
      <c r="EO14" s="15">
        <v>12</v>
      </c>
      <c r="EP14" s="27"/>
      <c r="EQ14" s="28"/>
      <c r="ER14" s="27"/>
      <c r="ES14" s="28"/>
      <c r="ET14" s="27"/>
      <c r="EU14" s="28"/>
      <c r="EV14" s="27"/>
      <c r="EW14" s="28"/>
      <c r="EX14" s="34">
        <f t="shared" si="34"/>
        <v>0</v>
      </c>
      <c r="EY14" s="35">
        <f t="shared" si="35"/>
        <v>0</v>
      </c>
      <c r="EZ14" s="20">
        <f t="shared" si="36"/>
        <v>666.25079999999923</v>
      </c>
    </row>
    <row r="15" spans="1:160" x14ac:dyDescent="0.3">
      <c r="A15" s="114"/>
      <c r="B15" s="15">
        <v>13</v>
      </c>
      <c r="C15" s="29" t="s">
        <v>19</v>
      </c>
      <c r="D15" s="30"/>
      <c r="E15" s="29">
        <v>72</v>
      </c>
      <c r="F15" s="30">
        <v>0.60360000000000003</v>
      </c>
      <c r="G15" s="29">
        <v>-133</v>
      </c>
      <c r="H15" s="30">
        <v>-1.1905000000000001</v>
      </c>
      <c r="I15" s="29" t="s">
        <v>19</v>
      </c>
      <c r="J15" s="30"/>
      <c r="K15" s="25">
        <f t="shared" si="0"/>
        <v>-61</v>
      </c>
      <c r="L15" s="30">
        <f t="shared" si="1"/>
        <v>-0.58690000000000009</v>
      </c>
      <c r="M15" s="20">
        <f t="shared" si="10"/>
        <v>545.68449999999962</v>
      </c>
      <c r="N15" s="10"/>
      <c r="O15" s="15">
        <v>13</v>
      </c>
      <c r="P15" s="29">
        <v>-63</v>
      </c>
      <c r="Q15" s="30">
        <v>-0.47469999999999996</v>
      </c>
      <c r="R15" s="29">
        <v>-60</v>
      </c>
      <c r="S15" s="30">
        <v>-0.55800000000000005</v>
      </c>
      <c r="T15" s="29" t="s">
        <v>19</v>
      </c>
      <c r="U15" s="30"/>
      <c r="V15" s="29" t="s">
        <v>19</v>
      </c>
      <c r="W15" s="30"/>
      <c r="X15" s="25">
        <f t="shared" si="11"/>
        <v>-123</v>
      </c>
      <c r="Y15" s="30">
        <f t="shared" si="39"/>
        <v>-1.0327</v>
      </c>
      <c r="Z15" s="20">
        <f t="shared" si="13"/>
        <v>544.2718999999995</v>
      </c>
      <c r="AA15" s="18"/>
      <c r="AB15" s="43">
        <v>13</v>
      </c>
      <c r="AC15" s="29" t="s">
        <v>19</v>
      </c>
      <c r="AD15" s="30"/>
      <c r="AE15" s="29">
        <v>201</v>
      </c>
      <c r="AF15" s="30">
        <v>1.7388000000000001</v>
      </c>
      <c r="AG15" s="29" t="s">
        <v>19</v>
      </c>
      <c r="AH15" s="30"/>
      <c r="AI15" s="29" t="s">
        <v>19</v>
      </c>
      <c r="AJ15" s="30"/>
      <c r="AK15" s="25">
        <f t="shared" si="14"/>
        <v>201</v>
      </c>
      <c r="AL15" s="30">
        <f t="shared" si="40"/>
        <v>1.7388000000000001</v>
      </c>
      <c r="AM15" s="20">
        <f t="shared" si="16"/>
        <v>563.66009999999937</v>
      </c>
      <c r="AN15" s="18"/>
      <c r="AO15" s="47">
        <v>13</v>
      </c>
      <c r="AP15" s="29">
        <v>-79</v>
      </c>
      <c r="AQ15" s="30">
        <v>-0.58510000000000006</v>
      </c>
      <c r="AR15" s="29">
        <v>251</v>
      </c>
      <c r="AS15" s="30">
        <v>2.1788000000000003</v>
      </c>
      <c r="AT15" s="29">
        <v>141</v>
      </c>
      <c r="AU15" s="30">
        <v>1.1385000000000001</v>
      </c>
      <c r="AV15" s="29" t="s">
        <v>19</v>
      </c>
      <c r="AW15" s="30"/>
      <c r="AX15" s="25">
        <f t="shared" si="2"/>
        <v>313</v>
      </c>
      <c r="AY15" s="30">
        <f t="shared" si="41"/>
        <v>2.7322000000000002</v>
      </c>
      <c r="AZ15" s="20">
        <f t="shared" si="18"/>
        <v>589.88369999999952</v>
      </c>
      <c r="BA15" s="18"/>
      <c r="BB15" s="15">
        <v>13</v>
      </c>
      <c r="BC15" s="29">
        <v>-15</v>
      </c>
      <c r="BD15" s="30">
        <f>BC15*0.0069-0.04</f>
        <v>-0.14349999999999999</v>
      </c>
      <c r="BE15" s="29">
        <v>282</v>
      </c>
      <c r="BF15" s="30">
        <f>BE15*0.0088-0.03</f>
        <v>2.4516000000000004</v>
      </c>
      <c r="BG15" s="29" t="s">
        <v>19</v>
      </c>
      <c r="BH15" s="30"/>
      <c r="BI15" s="29" t="s">
        <v>19</v>
      </c>
      <c r="BJ15" s="30"/>
      <c r="BK15" s="25">
        <f>SUM(BC15,BE15,BG15,BI15)</f>
        <v>267</v>
      </c>
      <c r="BL15" s="26">
        <f t="shared" si="20"/>
        <v>2.3081000000000005</v>
      </c>
      <c r="BM15" s="20">
        <f t="shared" si="21"/>
        <v>592.98419999999953</v>
      </c>
      <c r="BN15" s="18"/>
      <c r="BO15" s="15">
        <v>13</v>
      </c>
      <c r="BP15" s="27"/>
      <c r="BQ15" s="28"/>
      <c r="BR15" s="27"/>
      <c r="BS15" s="28"/>
      <c r="BT15" s="27"/>
      <c r="BU15" s="28"/>
      <c r="BV15" s="27"/>
      <c r="BW15" s="28"/>
      <c r="BX15" s="34">
        <f t="shared" si="3"/>
        <v>0</v>
      </c>
      <c r="BY15" s="35">
        <f t="shared" si="4"/>
        <v>0</v>
      </c>
      <c r="BZ15" s="20">
        <f t="shared" si="22"/>
        <v>599.5979999999995</v>
      </c>
      <c r="CA15" s="36"/>
      <c r="CB15" s="15">
        <v>13</v>
      </c>
      <c r="CC15" s="29">
        <v>118</v>
      </c>
      <c r="CD15" s="30">
        <v>0.7742</v>
      </c>
      <c r="CE15" s="29">
        <v>86</v>
      </c>
      <c r="CF15" s="30">
        <v>0.7268</v>
      </c>
      <c r="CG15" s="29">
        <v>-57</v>
      </c>
      <c r="CH15" s="30">
        <v>-0.54449999999999998</v>
      </c>
      <c r="CI15" s="29" t="s">
        <v>19</v>
      </c>
      <c r="CJ15" s="30"/>
      <c r="CK15" s="34">
        <f t="shared" si="5"/>
        <v>147</v>
      </c>
      <c r="CL15" s="35">
        <f t="shared" si="6"/>
        <v>0.95649999999999991</v>
      </c>
      <c r="CM15" s="20">
        <f t="shared" si="23"/>
        <v>613.26679999999942</v>
      </c>
      <c r="CN15" s="18"/>
      <c r="CO15" s="15">
        <v>13</v>
      </c>
      <c r="CP15" s="29" t="s">
        <v>18</v>
      </c>
      <c r="CQ15" s="30"/>
      <c r="CR15" s="29" t="s">
        <v>18</v>
      </c>
      <c r="CS15" s="30"/>
      <c r="CT15" s="29" t="s">
        <v>18</v>
      </c>
      <c r="CU15" s="30"/>
      <c r="CV15" s="29" t="s">
        <v>18</v>
      </c>
      <c r="CW15" s="30"/>
      <c r="CX15" s="40">
        <f t="shared" si="7"/>
        <v>0</v>
      </c>
      <c r="CY15" s="35">
        <f t="shared" si="8"/>
        <v>0</v>
      </c>
      <c r="CZ15" s="20">
        <f t="shared" si="24"/>
        <v>622.96539999999936</v>
      </c>
      <c r="DA15" s="18"/>
      <c r="DB15" s="15">
        <v>13</v>
      </c>
      <c r="DC15" s="27"/>
      <c r="DD15" s="28"/>
      <c r="DE15" s="27"/>
      <c r="DF15" s="28"/>
      <c r="DG15" s="27"/>
      <c r="DH15" s="28"/>
      <c r="DI15" s="27"/>
      <c r="DJ15" s="28"/>
      <c r="DK15" s="40">
        <f t="shared" si="25"/>
        <v>0</v>
      </c>
      <c r="DL15" s="35">
        <f t="shared" si="26"/>
        <v>0</v>
      </c>
      <c r="DM15" s="20">
        <f t="shared" si="27"/>
        <v>639.39209999999935</v>
      </c>
      <c r="DN15" s="21"/>
      <c r="DO15" s="15">
        <v>13</v>
      </c>
      <c r="DP15" s="29" t="s">
        <v>19</v>
      </c>
      <c r="DQ15" s="30"/>
      <c r="DR15" s="29" t="s">
        <v>18</v>
      </c>
      <c r="DS15" s="30"/>
      <c r="DT15" s="29" t="s">
        <v>18</v>
      </c>
      <c r="DU15" s="30"/>
      <c r="DV15" s="29" t="s">
        <v>19</v>
      </c>
      <c r="DW15" s="30"/>
      <c r="DX15" s="40">
        <f t="shared" si="28"/>
        <v>0</v>
      </c>
      <c r="DY15" s="35">
        <f t="shared" si="29"/>
        <v>0</v>
      </c>
      <c r="DZ15" s="20">
        <f t="shared" si="30"/>
        <v>648.11689999999942</v>
      </c>
      <c r="EA15" s="18"/>
      <c r="EB15" s="15">
        <v>13</v>
      </c>
      <c r="EC15" s="29">
        <v>188</v>
      </c>
      <c r="ED15" s="30">
        <f t="shared" si="43"/>
        <v>1.1632</v>
      </c>
      <c r="EE15" s="29">
        <v>84</v>
      </c>
      <c r="EF15" s="30">
        <f t="shared" si="46"/>
        <v>0.70920000000000005</v>
      </c>
      <c r="EG15" s="29">
        <v>37</v>
      </c>
      <c r="EH15" s="30">
        <f t="shared" si="47"/>
        <v>0.2545</v>
      </c>
      <c r="EI15" s="29" t="s">
        <v>19</v>
      </c>
      <c r="EJ15" s="30"/>
      <c r="EK15" s="34">
        <f t="shared" si="31"/>
        <v>309</v>
      </c>
      <c r="EL15" s="35">
        <f t="shared" si="32"/>
        <v>2.1269</v>
      </c>
      <c r="EM15" s="20">
        <f t="shared" si="33"/>
        <v>651.93589999999926</v>
      </c>
      <c r="EN15" s="18"/>
      <c r="EO15" s="15">
        <v>13</v>
      </c>
      <c r="EP15" s="27"/>
      <c r="EQ15" s="28"/>
      <c r="ER15" s="27"/>
      <c r="ES15" s="28"/>
      <c r="ET15" s="27"/>
      <c r="EU15" s="28"/>
      <c r="EV15" s="27"/>
      <c r="EW15" s="28"/>
      <c r="EX15" s="34">
        <f t="shared" si="34"/>
        <v>0</v>
      </c>
      <c r="EY15" s="35">
        <f t="shared" si="35"/>
        <v>0</v>
      </c>
      <c r="EZ15" s="20">
        <f t="shared" si="36"/>
        <v>666.25079999999923</v>
      </c>
    </row>
    <row r="16" spans="1:160" x14ac:dyDescent="0.3">
      <c r="A16" s="114"/>
      <c r="B16" s="15">
        <v>14</v>
      </c>
      <c r="C16" s="29">
        <v>93</v>
      </c>
      <c r="D16" s="30">
        <v>0.6016999999999999</v>
      </c>
      <c r="E16" s="29" t="s">
        <v>19</v>
      </c>
      <c r="F16" s="30"/>
      <c r="G16" s="29">
        <v>-78</v>
      </c>
      <c r="H16" s="30">
        <v>-0.72300000000000009</v>
      </c>
      <c r="I16" s="29" t="s">
        <v>19</v>
      </c>
      <c r="J16" s="30"/>
      <c r="K16" s="25">
        <f t="shared" si="0"/>
        <v>15</v>
      </c>
      <c r="L16" s="30">
        <f t="shared" si="1"/>
        <v>-0.12130000000000019</v>
      </c>
      <c r="M16" s="20">
        <f t="shared" si="10"/>
        <v>545.5631999999996</v>
      </c>
      <c r="N16" s="10"/>
      <c r="O16" s="15">
        <v>14</v>
      </c>
      <c r="P16" s="29">
        <v>-70</v>
      </c>
      <c r="Q16" s="30">
        <v>-0.52300000000000002</v>
      </c>
      <c r="R16" s="29" t="s">
        <v>18</v>
      </c>
      <c r="S16" s="30"/>
      <c r="T16" s="29" t="s">
        <v>19</v>
      </c>
      <c r="U16" s="30"/>
      <c r="V16" s="29">
        <v>-28</v>
      </c>
      <c r="W16" s="30">
        <v>-0.27800000000000002</v>
      </c>
      <c r="X16" s="25">
        <f t="shared" si="11"/>
        <v>-98</v>
      </c>
      <c r="Y16" s="30">
        <f t="shared" si="39"/>
        <v>-0.80100000000000005</v>
      </c>
      <c r="Z16" s="20">
        <f t="shared" si="13"/>
        <v>543.47089999999946</v>
      </c>
      <c r="AA16" s="18"/>
      <c r="AB16" s="43">
        <v>14</v>
      </c>
      <c r="AC16" s="27"/>
      <c r="AD16" s="28"/>
      <c r="AE16" s="27"/>
      <c r="AF16" s="28"/>
      <c r="AG16" s="27"/>
      <c r="AH16" s="28"/>
      <c r="AI16" s="27"/>
      <c r="AJ16" s="28"/>
      <c r="AK16" s="25">
        <f t="shared" si="14"/>
        <v>0</v>
      </c>
      <c r="AL16" s="30">
        <f t="shared" si="40"/>
        <v>0</v>
      </c>
      <c r="AM16" s="20">
        <f t="shared" si="16"/>
        <v>563.66009999999937</v>
      </c>
      <c r="AN16" s="18"/>
      <c r="AO16" s="47">
        <v>14</v>
      </c>
      <c r="AP16" s="29">
        <v>155</v>
      </c>
      <c r="AQ16" s="30">
        <v>1.0294999999999999</v>
      </c>
      <c r="AR16" s="29" t="s">
        <v>18</v>
      </c>
      <c r="AS16" s="30"/>
      <c r="AT16" s="29">
        <v>-89</v>
      </c>
      <c r="AU16" s="30">
        <v>-0.8165</v>
      </c>
      <c r="AV16" s="29">
        <v>122</v>
      </c>
      <c r="AW16" s="30">
        <v>0.99700000000000011</v>
      </c>
      <c r="AX16" s="25">
        <f t="shared" si="2"/>
        <v>188</v>
      </c>
      <c r="AY16" s="30">
        <f t="shared" si="41"/>
        <v>1.21</v>
      </c>
      <c r="AZ16" s="20">
        <f t="shared" si="18"/>
        <v>591.09369999999956</v>
      </c>
      <c r="BA16" s="18"/>
      <c r="BB16" s="15">
        <v>14</v>
      </c>
      <c r="BC16" s="29" t="s">
        <v>19</v>
      </c>
      <c r="BD16" s="30"/>
      <c r="BE16" s="29" t="s">
        <v>18</v>
      </c>
      <c r="BF16" s="30"/>
      <c r="BG16" s="29" t="s">
        <v>19</v>
      </c>
      <c r="BH16" s="30"/>
      <c r="BI16" s="29" t="s">
        <v>19</v>
      </c>
      <c r="BJ16" s="30"/>
      <c r="BK16" s="25">
        <f>SUM(BC16,BE16,BG16,BI16)</f>
        <v>0</v>
      </c>
      <c r="BL16" s="26">
        <f t="shared" si="20"/>
        <v>0</v>
      </c>
      <c r="BM16" s="20">
        <f t="shared" si="21"/>
        <v>592.98419999999953</v>
      </c>
      <c r="BN16" s="18"/>
      <c r="BO16" s="15">
        <v>14</v>
      </c>
      <c r="BP16" s="27"/>
      <c r="BQ16" s="28"/>
      <c r="BR16" s="27"/>
      <c r="BS16" s="28"/>
      <c r="BT16" s="27"/>
      <c r="BU16" s="28"/>
      <c r="BV16" s="27"/>
      <c r="BW16" s="28"/>
      <c r="BX16" s="34">
        <f t="shared" si="3"/>
        <v>0</v>
      </c>
      <c r="BY16" s="35">
        <f t="shared" si="4"/>
        <v>0</v>
      </c>
      <c r="BZ16" s="20">
        <f t="shared" si="22"/>
        <v>599.5979999999995</v>
      </c>
      <c r="CA16" s="36"/>
      <c r="CB16" s="15">
        <v>14</v>
      </c>
      <c r="CC16" s="29">
        <v>-115</v>
      </c>
      <c r="CD16" s="30">
        <v>-0.83350000000000002</v>
      </c>
      <c r="CE16" s="29" t="s">
        <v>18</v>
      </c>
      <c r="CF16" s="30"/>
      <c r="CG16" s="29">
        <v>132</v>
      </c>
      <c r="CH16" s="30">
        <v>1.0620000000000001</v>
      </c>
      <c r="CI16" s="29" t="s">
        <v>19</v>
      </c>
      <c r="CJ16" s="30"/>
      <c r="CK16" s="34">
        <f t="shared" si="5"/>
        <v>17</v>
      </c>
      <c r="CL16" s="35">
        <f t="shared" si="6"/>
        <v>0.22850000000000004</v>
      </c>
      <c r="CM16" s="20">
        <f t="shared" si="23"/>
        <v>613.49529999999947</v>
      </c>
      <c r="CN16" s="18"/>
      <c r="CO16" s="15">
        <v>14</v>
      </c>
      <c r="CP16" s="29" t="s">
        <v>18</v>
      </c>
      <c r="CQ16" s="30"/>
      <c r="CR16" s="29" t="s">
        <v>18</v>
      </c>
      <c r="CS16" s="30"/>
      <c r="CT16" s="29" t="s">
        <v>18</v>
      </c>
      <c r="CU16" s="30"/>
      <c r="CV16" s="29" t="s">
        <v>18</v>
      </c>
      <c r="CW16" s="30"/>
      <c r="CX16" s="40">
        <f t="shared" si="7"/>
        <v>0</v>
      </c>
      <c r="CY16" s="35">
        <f t="shared" si="8"/>
        <v>0</v>
      </c>
      <c r="CZ16" s="20">
        <f t="shared" si="24"/>
        <v>622.96539999999936</v>
      </c>
      <c r="DA16" s="18"/>
      <c r="DB16" s="15">
        <v>14</v>
      </c>
      <c r="DC16" s="29">
        <v>-110</v>
      </c>
      <c r="DD16" s="30">
        <v>-0.74400000000000011</v>
      </c>
      <c r="DE16" s="29">
        <v>86</v>
      </c>
      <c r="DF16" s="30">
        <v>0.7268</v>
      </c>
      <c r="DG16" s="29" t="s">
        <v>18</v>
      </c>
      <c r="DH16" s="30"/>
      <c r="DI16" s="29" t="s">
        <v>18</v>
      </c>
      <c r="DJ16" s="30"/>
      <c r="DK16" s="40">
        <f t="shared" si="25"/>
        <v>-24</v>
      </c>
      <c r="DL16" s="35">
        <f t="shared" si="26"/>
        <v>-1.7200000000000104E-2</v>
      </c>
      <c r="DM16" s="20">
        <f t="shared" si="27"/>
        <v>639.37489999999934</v>
      </c>
      <c r="DN16" s="21"/>
      <c r="DO16" s="15">
        <v>14</v>
      </c>
      <c r="DP16" s="29">
        <v>-78</v>
      </c>
      <c r="DQ16" s="30">
        <v>-0.53920000000000001</v>
      </c>
      <c r="DR16" s="29" t="s">
        <v>19</v>
      </c>
      <c r="DS16" s="30"/>
      <c r="DT16" s="29" t="s">
        <v>19</v>
      </c>
      <c r="DU16" s="30"/>
      <c r="DV16" s="29" t="s">
        <v>19</v>
      </c>
      <c r="DW16" s="30"/>
      <c r="DX16" s="40">
        <f t="shared" si="28"/>
        <v>-78</v>
      </c>
      <c r="DY16" s="35">
        <f t="shared" si="29"/>
        <v>-0.53920000000000001</v>
      </c>
      <c r="DZ16" s="20">
        <f t="shared" si="30"/>
        <v>647.57769999999937</v>
      </c>
      <c r="EA16" s="18"/>
      <c r="EB16" s="15">
        <v>14</v>
      </c>
      <c r="EC16" s="27"/>
      <c r="ED16" s="28"/>
      <c r="EE16" s="27"/>
      <c r="EF16" s="28"/>
      <c r="EG16" s="27"/>
      <c r="EH16" s="28"/>
      <c r="EI16" s="27"/>
      <c r="EJ16" s="28"/>
      <c r="EK16" s="34">
        <f t="shared" si="31"/>
        <v>0</v>
      </c>
      <c r="EL16" s="35">
        <f t="shared" si="32"/>
        <v>0</v>
      </c>
      <c r="EM16" s="20">
        <f t="shared" si="33"/>
        <v>651.93589999999926</v>
      </c>
      <c r="EN16" s="18"/>
      <c r="EO16" s="15">
        <v>14</v>
      </c>
      <c r="EP16" s="29" t="s">
        <v>18</v>
      </c>
      <c r="EQ16" s="30"/>
      <c r="ER16" s="29" t="s">
        <v>18</v>
      </c>
      <c r="ES16" s="30"/>
      <c r="ET16" s="29" t="s">
        <v>18</v>
      </c>
      <c r="EU16" s="30"/>
      <c r="EV16" s="29">
        <v>-41</v>
      </c>
      <c r="EW16" s="30">
        <f>EV16*0.0085-0.04</f>
        <v>-0.38850000000000001</v>
      </c>
      <c r="EX16" s="34">
        <f t="shared" si="34"/>
        <v>-41</v>
      </c>
      <c r="EY16" s="35">
        <f t="shared" si="35"/>
        <v>-0.38850000000000001</v>
      </c>
      <c r="EZ16" s="20">
        <f t="shared" si="36"/>
        <v>665.86229999999921</v>
      </c>
    </row>
    <row r="17" spans="1:156" x14ac:dyDescent="0.3">
      <c r="A17" s="114"/>
      <c r="B17" s="15">
        <v>15</v>
      </c>
      <c r="C17" s="29">
        <v>114</v>
      </c>
      <c r="D17" s="30">
        <v>0.74659999999999993</v>
      </c>
      <c r="E17" s="29">
        <v>121</v>
      </c>
      <c r="F17" s="30">
        <v>1.0347999999999999</v>
      </c>
      <c r="G17" s="29" t="s">
        <v>19</v>
      </c>
      <c r="H17" s="30"/>
      <c r="I17" s="29">
        <v>-17</v>
      </c>
      <c r="J17" s="30">
        <v>-0.18450000000000003</v>
      </c>
      <c r="K17" s="25">
        <f t="shared" si="0"/>
        <v>218</v>
      </c>
      <c r="L17" s="30">
        <f t="shared" si="1"/>
        <v>1.5968999999999998</v>
      </c>
      <c r="M17" s="20">
        <f t="shared" si="10"/>
        <v>547.1600999999996</v>
      </c>
      <c r="N17" s="10"/>
      <c r="O17" s="15">
        <v>15</v>
      </c>
      <c r="P17" s="27"/>
      <c r="Q17" s="28"/>
      <c r="R17" s="27"/>
      <c r="S17" s="28"/>
      <c r="T17" s="27"/>
      <c r="U17" s="28"/>
      <c r="V17" s="27"/>
      <c r="W17" s="28"/>
      <c r="X17" s="25">
        <f t="shared" si="11"/>
        <v>0</v>
      </c>
      <c r="Y17" s="30">
        <f t="shared" si="39"/>
        <v>0</v>
      </c>
      <c r="Z17" s="20">
        <f t="shared" si="13"/>
        <v>543.47089999999946</v>
      </c>
      <c r="AA17" s="18"/>
      <c r="AB17" s="43">
        <v>15</v>
      </c>
      <c r="AC17" s="27"/>
      <c r="AD17" s="28"/>
      <c r="AE17" s="27"/>
      <c r="AF17" s="28"/>
      <c r="AG17" s="27"/>
      <c r="AH17" s="28"/>
      <c r="AI17" s="27"/>
      <c r="AJ17" s="28"/>
      <c r="AK17" s="25">
        <f t="shared" si="14"/>
        <v>0</v>
      </c>
      <c r="AL17" s="30">
        <f t="shared" si="40"/>
        <v>0</v>
      </c>
      <c r="AM17" s="20">
        <f t="shared" si="16"/>
        <v>563.66009999999937</v>
      </c>
      <c r="AN17" s="18"/>
      <c r="AO17" s="47">
        <v>15</v>
      </c>
      <c r="AP17" s="29" t="s">
        <v>19</v>
      </c>
      <c r="AQ17" s="30"/>
      <c r="AR17" s="29">
        <v>-93</v>
      </c>
      <c r="AS17" s="30">
        <v>-0.84840000000000004</v>
      </c>
      <c r="AT17" s="29">
        <v>433</v>
      </c>
      <c r="AU17" s="30">
        <v>3.6205000000000003</v>
      </c>
      <c r="AV17" s="29" t="s">
        <v>19</v>
      </c>
      <c r="AW17" s="30"/>
      <c r="AX17" s="25">
        <f t="shared" si="2"/>
        <v>340</v>
      </c>
      <c r="AY17" s="30">
        <f t="shared" si="41"/>
        <v>2.7721</v>
      </c>
      <c r="AZ17" s="20">
        <f t="shared" si="18"/>
        <v>593.86579999999958</v>
      </c>
      <c r="BA17" s="18"/>
      <c r="BB17" s="15">
        <v>15</v>
      </c>
      <c r="BC17" s="29" t="s">
        <v>19</v>
      </c>
      <c r="BD17" s="30"/>
      <c r="BE17" s="29">
        <v>13</v>
      </c>
      <c r="BF17" s="30">
        <f>BE17*0.0088-0.03</f>
        <v>8.4400000000000003E-2</v>
      </c>
      <c r="BG17" s="29" t="s">
        <v>19</v>
      </c>
      <c r="BH17" s="30"/>
      <c r="BI17" s="29">
        <v>-78</v>
      </c>
      <c r="BJ17" s="30">
        <f>BI17*0.0085-0.04</f>
        <v>-0.70300000000000007</v>
      </c>
      <c r="BK17" s="25">
        <f t="shared" ref="BK17:BK33" si="48">SUM(BC17,BE17,BG17,BI17)</f>
        <v>-65</v>
      </c>
      <c r="BL17" s="26">
        <f t="shared" si="20"/>
        <v>-0.61860000000000004</v>
      </c>
      <c r="BM17" s="20">
        <f t="shared" si="21"/>
        <v>592.36559999999952</v>
      </c>
      <c r="BN17" s="18"/>
      <c r="BO17" s="15">
        <v>15</v>
      </c>
      <c r="BP17" s="29" t="s">
        <v>18</v>
      </c>
      <c r="BQ17" s="30"/>
      <c r="BR17" s="29" t="s">
        <v>18</v>
      </c>
      <c r="BS17" s="30"/>
      <c r="BT17" s="29">
        <v>373</v>
      </c>
      <c r="BU17" s="30">
        <v>3.1105</v>
      </c>
      <c r="BV17" s="29">
        <v>-65</v>
      </c>
      <c r="BW17" s="30">
        <v>-0.59250000000000003</v>
      </c>
      <c r="BX17" s="34">
        <f t="shared" si="3"/>
        <v>308</v>
      </c>
      <c r="BY17" s="35">
        <f t="shared" si="4"/>
        <v>2.5179999999999998</v>
      </c>
      <c r="BZ17" s="20">
        <f t="shared" si="22"/>
        <v>602.11599999999953</v>
      </c>
      <c r="CA17" s="36"/>
      <c r="CB17" s="15">
        <v>15</v>
      </c>
      <c r="CC17" s="29">
        <v>28</v>
      </c>
      <c r="CD17" s="30">
        <v>0.15319999999999998</v>
      </c>
      <c r="CE17" s="29">
        <v>99</v>
      </c>
      <c r="CF17" s="30">
        <v>0.84120000000000006</v>
      </c>
      <c r="CG17" s="29">
        <v>10</v>
      </c>
      <c r="CH17" s="30">
        <v>2.5000000000000008E-2</v>
      </c>
      <c r="CI17" s="29" t="s">
        <v>19</v>
      </c>
      <c r="CJ17" s="30"/>
      <c r="CK17" s="34">
        <f t="shared" si="5"/>
        <v>137</v>
      </c>
      <c r="CL17" s="35">
        <f t="shared" si="6"/>
        <v>1.0194000000000001</v>
      </c>
      <c r="CM17" s="20">
        <f t="shared" si="23"/>
        <v>614.51469999999949</v>
      </c>
      <c r="CN17" s="18"/>
      <c r="CO17" s="15">
        <v>15</v>
      </c>
      <c r="CP17" s="27"/>
      <c r="CQ17" s="28"/>
      <c r="CR17" s="27"/>
      <c r="CS17" s="28"/>
      <c r="CT17" s="27"/>
      <c r="CU17" s="28"/>
      <c r="CV17" s="27"/>
      <c r="CW17" s="28"/>
      <c r="CX17" s="37">
        <f t="shared" si="7"/>
        <v>0</v>
      </c>
      <c r="CY17" s="38">
        <f t="shared" si="8"/>
        <v>0</v>
      </c>
      <c r="CZ17" s="20">
        <f t="shared" si="24"/>
        <v>622.96539999999936</v>
      </c>
      <c r="DA17" s="39"/>
      <c r="DB17" s="15">
        <v>15</v>
      </c>
      <c r="DC17" s="29">
        <v>133</v>
      </c>
      <c r="DD17" s="30">
        <v>0.81120000000000003</v>
      </c>
      <c r="DE17" s="29" t="s">
        <v>18</v>
      </c>
      <c r="DF17" s="30"/>
      <c r="DG17" s="29">
        <v>256</v>
      </c>
      <c r="DH17" s="30">
        <v>2.0748000000000002</v>
      </c>
      <c r="DI17" s="29" t="s">
        <v>18</v>
      </c>
      <c r="DJ17" s="30"/>
      <c r="DK17" s="40">
        <f t="shared" si="25"/>
        <v>389</v>
      </c>
      <c r="DL17" s="35">
        <f t="shared" si="26"/>
        <v>2.8860000000000001</v>
      </c>
      <c r="DM17" s="20">
        <f t="shared" si="27"/>
        <v>642.26089999999931</v>
      </c>
      <c r="DN17" s="21"/>
      <c r="DO17" s="15">
        <v>15</v>
      </c>
      <c r="DP17" s="29" t="s">
        <v>19</v>
      </c>
      <c r="DQ17" s="30"/>
      <c r="DR17" s="29" t="s">
        <v>18</v>
      </c>
      <c r="DS17" s="30"/>
      <c r="DT17" s="29" t="s">
        <v>19</v>
      </c>
      <c r="DU17" s="30"/>
      <c r="DV17" s="29">
        <v>-2</v>
      </c>
      <c r="DW17" s="30">
        <v>-5.7000000000000002E-2</v>
      </c>
      <c r="DX17" s="40">
        <f t="shared" si="28"/>
        <v>-2</v>
      </c>
      <c r="DY17" s="35">
        <f t="shared" si="29"/>
        <v>-5.7000000000000002E-2</v>
      </c>
      <c r="DZ17" s="20">
        <f t="shared" si="30"/>
        <v>647.52069999999935</v>
      </c>
      <c r="EA17" s="18"/>
      <c r="EB17" s="15">
        <v>15</v>
      </c>
      <c r="EC17" s="27"/>
      <c r="ED17" s="28"/>
      <c r="EE17" s="27"/>
      <c r="EF17" s="28"/>
      <c r="EG17" s="27"/>
      <c r="EH17" s="28"/>
      <c r="EI17" s="27"/>
      <c r="EJ17" s="28"/>
      <c r="EK17" s="34">
        <f t="shared" si="31"/>
        <v>0</v>
      </c>
      <c r="EL17" s="35">
        <f t="shared" si="32"/>
        <v>0</v>
      </c>
      <c r="EM17" s="20">
        <f t="shared" si="33"/>
        <v>651.93589999999926</v>
      </c>
      <c r="EN17" s="18"/>
      <c r="EO17" s="15">
        <v>15</v>
      </c>
      <c r="EP17" s="29" t="s">
        <v>19</v>
      </c>
      <c r="EQ17" s="30"/>
      <c r="ER17" s="29" t="s">
        <v>19</v>
      </c>
      <c r="ES17" s="30"/>
      <c r="ET17" s="29" t="s">
        <v>19</v>
      </c>
      <c r="EU17" s="30"/>
      <c r="EV17" s="29" t="s">
        <v>19</v>
      </c>
      <c r="EW17" s="30"/>
      <c r="EX17" s="34">
        <f t="shared" si="34"/>
        <v>0</v>
      </c>
      <c r="EY17" s="35">
        <f t="shared" si="35"/>
        <v>0</v>
      </c>
      <c r="EZ17" s="20">
        <f t="shared" si="36"/>
        <v>665.86229999999921</v>
      </c>
    </row>
    <row r="18" spans="1:156" x14ac:dyDescent="0.3">
      <c r="A18" s="114"/>
      <c r="B18" s="15">
        <v>16</v>
      </c>
      <c r="C18" s="29">
        <v>78</v>
      </c>
      <c r="D18" s="30">
        <v>0.49820000000000003</v>
      </c>
      <c r="E18" s="29">
        <v>84</v>
      </c>
      <c r="F18" s="30">
        <v>0.70920000000000005</v>
      </c>
      <c r="G18" s="29">
        <v>-106</v>
      </c>
      <c r="H18" s="30">
        <v>-0.96100000000000008</v>
      </c>
      <c r="I18" s="29" t="s">
        <v>19</v>
      </c>
      <c r="J18" s="30"/>
      <c r="K18" s="25">
        <f t="shared" si="0"/>
        <v>56</v>
      </c>
      <c r="L18" s="30">
        <f t="shared" si="1"/>
        <v>0.24639999999999995</v>
      </c>
      <c r="M18" s="20">
        <f t="shared" si="10"/>
        <v>547.4064999999996</v>
      </c>
      <c r="N18" s="10"/>
      <c r="O18" s="15">
        <v>16</v>
      </c>
      <c r="P18" s="27"/>
      <c r="Q18" s="28"/>
      <c r="R18" s="27"/>
      <c r="S18" s="28"/>
      <c r="T18" s="27"/>
      <c r="U18" s="28"/>
      <c r="V18" s="27"/>
      <c r="W18" s="28"/>
      <c r="X18" s="25">
        <f t="shared" si="11"/>
        <v>0</v>
      </c>
      <c r="Y18" s="30">
        <f t="shared" si="39"/>
        <v>0</v>
      </c>
      <c r="Z18" s="20">
        <f t="shared" si="13"/>
        <v>543.47089999999946</v>
      </c>
      <c r="AA18" s="18"/>
      <c r="AB18" s="43">
        <v>16</v>
      </c>
      <c r="AC18" s="29" t="s">
        <v>19</v>
      </c>
      <c r="AD18" s="30"/>
      <c r="AE18" s="29" t="s">
        <v>18</v>
      </c>
      <c r="AF18" s="30"/>
      <c r="AG18" s="29" t="s">
        <v>19</v>
      </c>
      <c r="AH18" s="30"/>
      <c r="AI18" s="29">
        <v>-300</v>
      </c>
      <c r="AJ18" s="30">
        <v>-2.5900000000000003</v>
      </c>
      <c r="AK18" s="25">
        <f t="shared" si="14"/>
        <v>-300</v>
      </c>
      <c r="AL18" s="30">
        <f t="shared" si="40"/>
        <v>-2.5900000000000003</v>
      </c>
      <c r="AM18" s="20">
        <f t="shared" si="16"/>
        <v>561.07009999999934</v>
      </c>
      <c r="AN18" s="18"/>
      <c r="AO18" s="47">
        <v>16</v>
      </c>
      <c r="AP18" s="29">
        <v>334</v>
      </c>
      <c r="AQ18" s="30">
        <v>2.2645999999999997</v>
      </c>
      <c r="AR18" s="29" t="s">
        <v>18</v>
      </c>
      <c r="AS18" s="30"/>
      <c r="AT18" s="29">
        <v>-6</v>
      </c>
      <c r="AU18" s="30">
        <v>-0.111</v>
      </c>
      <c r="AV18" s="29" t="s">
        <v>19</v>
      </c>
      <c r="AW18" s="30"/>
      <c r="AX18" s="25">
        <f t="shared" si="2"/>
        <v>328</v>
      </c>
      <c r="AY18" s="30">
        <f t="shared" si="41"/>
        <v>2.1535999999999995</v>
      </c>
      <c r="AZ18" s="20">
        <f t="shared" si="18"/>
        <v>596.01939999999956</v>
      </c>
      <c r="BA18" s="18"/>
      <c r="BB18" s="15">
        <v>16</v>
      </c>
      <c r="BC18" s="27"/>
      <c r="BD18" s="28"/>
      <c r="BE18" s="27"/>
      <c r="BF18" s="28"/>
      <c r="BG18" s="27"/>
      <c r="BH18" s="28"/>
      <c r="BI18" s="27"/>
      <c r="BJ18" s="28"/>
      <c r="BK18" s="25">
        <f t="shared" si="48"/>
        <v>0</v>
      </c>
      <c r="BL18" s="26">
        <f t="shared" si="20"/>
        <v>0</v>
      </c>
      <c r="BM18" s="20">
        <f t="shared" si="21"/>
        <v>592.36559999999952</v>
      </c>
      <c r="BN18" s="18"/>
      <c r="BO18" s="15">
        <v>16</v>
      </c>
      <c r="BP18" s="29" t="s">
        <v>18</v>
      </c>
      <c r="BQ18" s="30"/>
      <c r="BR18" s="29" t="s">
        <v>18</v>
      </c>
      <c r="BS18" s="30"/>
      <c r="BT18" s="29" t="s">
        <v>19</v>
      </c>
      <c r="BU18" s="30"/>
      <c r="BV18" s="29">
        <v>-55</v>
      </c>
      <c r="BW18" s="30">
        <v>-0.50750000000000006</v>
      </c>
      <c r="BX18" s="34">
        <f t="shared" si="3"/>
        <v>-55</v>
      </c>
      <c r="BY18" s="35">
        <f t="shared" si="4"/>
        <v>-0.50750000000000006</v>
      </c>
      <c r="BZ18" s="20">
        <f t="shared" si="22"/>
        <v>601.60849999999948</v>
      </c>
      <c r="CA18" s="36"/>
      <c r="CB18" s="15">
        <v>16</v>
      </c>
      <c r="CC18" s="29">
        <v>-67</v>
      </c>
      <c r="CD18" s="30">
        <v>-0.50229999999999997</v>
      </c>
      <c r="CE18" s="29">
        <v>99</v>
      </c>
      <c r="CF18" s="30">
        <v>0.84120000000000006</v>
      </c>
      <c r="CG18" s="29">
        <v>297</v>
      </c>
      <c r="CH18" s="30">
        <v>2.4645000000000001</v>
      </c>
      <c r="CI18" s="29" t="s">
        <v>19</v>
      </c>
      <c r="CJ18" s="30"/>
      <c r="CK18" s="34">
        <f t="shared" si="5"/>
        <v>329</v>
      </c>
      <c r="CL18" s="35">
        <f t="shared" si="6"/>
        <v>2.8034000000000003</v>
      </c>
      <c r="CM18" s="20">
        <f t="shared" si="23"/>
        <v>617.3180999999995</v>
      </c>
      <c r="CN18" s="18"/>
      <c r="CO18" s="15">
        <v>16</v>
      </c>
      <c r="CP18" s="27"/>
      <c r="CQ18" s="28"/>
      <c r="CR18" s="27"/>
      <c r="CS18" s="28"/>
      <c r="CT18" s="27"/>
      <c r="CU18" s="28"/>
      <c r="CV18" s="27"/>
      <c r="CW18" s="28"/>
      <c r="CX18" s="37">
        <f t="shared" si="7"/>
        <v>0</v>
      </c>
      <c r="CY18" s="38">
        <f t="shared" si="8"/>
        <v>0</v>
      </c>
      <c r="CZ18" s="20">
        <f t="shared" si="24"/>
        <v>622.96539999999936</v>
      </c>
      <c r="DA18" s="39"/>
      <c r="DB18" s="15">
        <v>16</v>
      </c>
      <c r="DC18" s="29">
        <v>-109</v>
      </c>
      <c r="DD18" s="30">
        <v>-0.73760000000000003</v>
      </c>
      <c r="DE18" s="29">
        <v>-73</v>
      </c>
      <c r="DF18" s="30">
        <v>-0.67240000000000011</v>
      </c>
      <c r="DG18" s="29" t="s">
        <v>18</v>
      </c>
      <c r="DH18" s="30"/>
      <c r="DI18" s="29" t="s">
        <v>18</v>
      </c>
      <c r="DJ18" s="30"/>
      <c r="DK18" s="40">
        <f t="shared" si="25"/>
        <v>-182</v>
      </c>
      <c r="DL18" s="35">
        <f t="shared" si="26"/>
        <v>-1.4100000000000001</v>
      </c>
      <c r="DM18" s="20">
        <f t="shared" si="27"/>
        <v>640.85089999999934</v>
      </c>
      <c r="DN18" s="21"/>
      <c r="DO18" s="15">
        <v>16</v>
      </c>
      <c r="DP18" s="29" t="s">
        <v>19</v>
      </c>
      <c r="DQ18" s="30"/>
      <c r="DR18" s="29" t="s">
        <v>19</v>
      </c>
      <c r="DS18" s="30"/>
      <c r="DT18" s="29" t="s">
        <v>19</v>
      </c>
      <c r="DU18" s="30"/>
      <c r="DV18" s="29">
        <v>-27</v>
      </c>
      <c r="DW18" s="30">
        <v>-0.26950000000000002</v>
      </c>
      <c r="DX18" s="40">
        <f t="shared" si="28"/>
        <v>-27</v>
      </c>
      <c r="DY18" s="35">
        <f t="shared" si="29"/>
        <v>-0.26950000000000002</v>
      </c>
      <c r="DZ18" s="20">
        <f t="shared" si="30"/>
        <v>647.25119999999936</v>
      </c>
      <c r="EA18" s="18"/>
      <c r="EB18" s="15">
        <v>16</v>
      </c>
      <c r="EC18" s="29" t="s">
        <v>19</v>
      </c>
      <c r="ED18" s="30"/>
      <c r="EE18" s="29" t="s">
        <v>19</v>
      </c>
      <c r="EF18" s="30"/>
      <c r="EG18" s="29" t="s">
        <v>19</v>
      </c>
      <c r="EH18" s="30"/>
      <c r="EI18" s="29" t="s">
        <v>19</v>
      </c>
      <c r="EJ18" s="30"/>
      <c r="EK18" s="34">
        <f t="shared" si="31"/>
        <v>0</v>
      </c>
      <c r="EL18" s="35">
        <f t="shared" si="32"/>
        <v>0</v>
      </c>
      <c r="EM18" s="20">
        <f t="shared" si="33"/>
        <v>651.93589999999926</v>
      </c>
      <c r="EN18" s="18"/>
      <c r="EO18" s="15">
        <v>16</v>
      </c>
      <c r="EP18" s="29" t="s">
        <v>18</v>
      </c>
      <c r="EQ18" s="30"/>
      <c r="ER18" s="29" t="s">
        <v>18</v>
      </c>
      <c r="ES18" s="30"/>
      <c r="ET18" s="29">
        <v>-66</v>
      </c>
      <c r="EU18" s="30">
        <f>ET18*0.0085-0.06</f>
        <v>-0.621</v>
      </c>
      <c r="EV18" s="29" t="s">
        <v>18</v>
      </c>
      <c r="EW18" s="30"/>
      <c r="EX18" s="34">
        <f t="shared" si="34"/>
        <v>-66</v>
      </c>
      <c r="EY18" s="35">
        <f t="shared" si="35"/>
        <v>-0.621</v>
      </c>
      <c r="EZ18" s="20">
        <f t="shared" si="36"/>
        <v>665.24129999999923</v>
      </c>
    </row>
    <row r="19" spans="1:156" x14ac:dyDescent="0.3">
      <c r="A19" s="114"/>
      <c r="B19" s="15">
        <v>17</v>
      </c>
      <c r="C19" s="29">
        <v>-10</v>
      </c>
      <c r="D19" s="30">
        <v>-0.10900000000000001</v>
      </c>
      <c r="E19" s="29" t="s">
        <v>19</v>
      </c>
      <c r="F19" s="30"/>
      <c r="G19" s="29" t="s">
        <v>19</v>
      </c>
      <c r="H19" s="30"/>
      <c r="I19" s="29" t="s">
        <v>19</v>
      </c>
      <c r="J19" s="30"/>
      <c r="K19" s="25">
        <f t="shared" si="0"/>
        <v>-10</v>
      </c>
      <c r="L19" s="30">
        <f t="shared" si="1"/>
        <v>-0.10900000000000001</v>
      </c>
      <c r="M19" s="20">
        <f t="shared" si="10"/>
        <v>547.29749999999956</v>
      </c>
      <c r="N19" s="10"/>
      <c r="O19" s="15">
        <v>17</v>
      </c>
      <c r="P19" s="29">
        <v>-39</v>
      </c>
      <c r="Q19" s="30">
        <v>-0.30909999999999999</v>
      </c>
      <c r="R19" s="29">
        <v>-34</v>
      </c>
      <c r="S19" s="30">
        <v>-0.32920000000000005</v>
      </c>
      <c r="T19" s="29" t="s">
        <v>19</v>
      </c>
      <c r="U19" s="30"/>
      <c r="V19" s="29">
        <v>-16</v>
      </c>
      <c r="W19" s="30">
        <v>-0.17600000000000002</v>
      </c>
      <c r="X19" s="25">
        <f t="shared" si="11"/>
        <v>-89</v>
      </c>
      <c r="Y19" s="30">
        <f t="shared" si="39"/>
        <v>-0.81430000000000013</v>
      </c>
      <c r="Z19" s="20">
        <f t="shared" si="13"/>
        <v>542.65659999999946</v>
      </c>
      <c r="AA19" s="18"/>
      <c r="AB19" s="43">
        <v>17</v>
      </c>
      <c r="AC19" s="29" t="s">
        <v>19</v>
      </c>
      <c r="AD19" s="30"/>
      <c r="AE19" s="29" t="s">
        <v>18</v>
      </c>
      <c r="AF19" s="30"/>
      <c r="AG19" s="29" t="s">
        <v>19</v>
      </c>
      <c r="AH19" s="30"/>
      <c r="AI19" s="29">
        <v>498</v>
      </c>
      <c r="AJ19" s="30">
        <v>4.1930000000000005</v>
      </c>
      <c r="AK19" s="25">
        <f t="shared" si="14"/>
        <v>498</v>
      </c>
      <c r="AL19" s="30">
        <f t="shared" si="40"/>
        <v>4.1930000000000005</v>
      </c>
      <c r="AM19" s="20">
        <f t="shared" si="16"/>
        <v>565.26309999999933</v>
      </c>
      <c r="AN19" s="18"/>
      <c r="AO19" s="47">
        <v>17</v>
      </c>
      <c r="AP19" s="29" t="s">
        <v>19</v>
      </c>
      <c r="AQ19" s="30"/>
      <c r="AR19" s="29" t="s">
        <v>18</v>
      </c>
      <c r="AS19" s="30"/>
      <c r="AT19" s="29" t="s">
        <v>19</v>
      </c>
      <c r="AU19" s="30"/>
      <c r="AV19" s="29" t="s">
        <v>19</v>
      </c>
      <c r="AW19" s="30"/>
      <c r="AX19" s="25">
        <f t="shared" si="2"/>
        <v>0</v>
      </c>
      <c r="AY19" s="30">
        <f t="shared" si="41"/>
        <v>0</v>
      </c>
      <c r="AZ19" s="20">
        <f t="shared" si="18"/>
        <v>596.01939999999956</v>
      </c>
      <c r="BA19" s="18"/>
      <c r="BB19" s="15">
        <v>17</v>
      </c>
      <c r="BC19" s="27"/>
      <c r="BD19" s="28"/>
      <c r="BE19" s="27"/>
      <c r="BF19" s="28"/>
      <c r="BG19" s="27"/>
      <c r="BH19" s="28"/>
      <c r="BI19" s="27"/>
      <c r="BJ19" s="28"/>
      <c r="BK19" s="25">
        <f t="shared" si="48"/>
        <v>0</v>
      </c>
      <c r="BL19" s="26">
        <f t="shared" si="20"/>
        <v>0</v>
      </c>
      <c r="BM19" s="20">
        <f t="shared" si="21"/>
        <v>592.36559999999952</v>
      </c>
      <c r="BN19" s="18"/>
      <c r="BO19" s="15">
        <v>17</v>
      </c>
      <c r="BP19" s="29" t="s">
        <v>18</v>
      </c>
      <c r="BQ19" s="30"/>
      <c r="BR19" s="29">
        <v>-71</v>
      </c>
      <c r="BS19" s="30">
        <v>-0.65480000000000005</v>
      </c>
      <c r="BT19" s="29" t="s">
        <v>19</v>
      </c>
      <c r="BU19" s="30"/>
      <c r="BV19" s="29">
        <v>85</v>
      </c>
      <c r="BW19" s="30">
        <v>0.6825</v>
      </c>
      <c r="BX19" s="34">
        <f t="shared" si="3"/>
        <v>14</v>
      </c>
      <c r="BY19" s="35">
        <f t="shared" si="4"/>
        <v>2.7699999999999947E-2</v>
      </c>
      <c r="BZ19" s="20">
        <f t="shared" si="22"/>
        <v>601.63619999999946</v>
      </c>
      <c r="CA19" s="36"/>
      <c r="CB19" s="15">
        <v>17</v>
      </c>
      <c r="CC19" s="29" t="s">
        <v>18</v>
      </c>
      <c r="CD19" s="30"/>
      <c r="CE19" s="29" t="s">
        <v>18</v>
      </c>
      <c r="CF19" s="30"/>
      <c r="CG19" s="29" t="s">
        <v>18</v>
      </c>
      <c r="CH19" s="30"/>
      <c r="CI19" s="29">
        <v>79</v>
      </c>
      <c r="CJ19" s="30">
        <v>0.63150000000000006</v>
      </c>
      <c r="CK19" s="34">
        <f t="shared" si="5"/>
        <v>79</v>
      </c>
      <c r="CL19" s="35">
        <f t="shared" si="6"/>
        <v>0.63150000000000006</v>
      </c>
      <c r="CM19" s="20">
        <f t="shared" si="23"/>
        <v>617.94959999999946</v>
      </c>
      <c r="CN19" s="18"/>
      <c r="CO19" s="15">
        <v>17</v>
      </c>
      <c r="CP19" s="29" t="s">
        <v>18</v>
      </c>
      <c r="CQ19" s="30"/>
      <c r="CR19" s="29" t="s">
        <v>18</v>
      </c>
      <c r="CS19" s="30"/>
      <c r="CT19" s="29" t="s">
        <v>18</v>
      </c>
      <c r="CU19" s="30"/>
      <c r="CV19" s="29" t="s">
        <v>18</v>
      </c>
      <c r="CW19" s="30"/>
      <c r="CX19" s="40">
        <f t="shared" si="7"/>
        <v>0</v>
      </c>
      <c r="CY19" s="35">
        <f t="shared" si="8"/>
        <v>0</v>
      </c>
      <c r="CZ19" s="20">
        <f t="shared" si="24"/>
        <v>622.96539999999936</v>
      </c>
      <c r="DA19" s="18"/>
      <c r="DB19" s="15">
        <v>17</v>
      </c>
      <c r="DC19" s="29" t="s">
        <v>18</v>
      </c>
      <c r="DD19" s="30"/>
      <c r="DE19" s="29">
        <v>-138</v>
      </c>
      <c r="DF19" s="30">
        <v>-1.2444000000000002</v>
      </c>
      <c r="DG19" s="29" t="s">
        <v>18</v>
      </c>
      <c r="DH19" s="30"/>
      <c r="DI19" s="29" t="s">
        <v>18</v>
      </c>
      <c r="DJ19" s="30"/>
      <c r="DK19" s="40">
        <f t="shared" si="25"/>
        <v>-138</v>
      </c>
      <c r="DL19" s="35">
        <f t="shared" si="26"/>
        <v>-1.2444000000000002</v>
      </c>
      <c r="DM19" s="20">
        <f t="shared" si="27"/>
        <v>639.6064999999993</v>
      </c>
      <c r="DN19" s="21"/>
      <c r="DO19" s="15">
        <v>17</v>
      </c>
      <c r="DP19" s="27"/>
      <c r="DQ19" s="28"/>
      <c r="DR19" s="27"/>
      <c r="DS19" s="28"/>
      <c r="DT19" s="27"/>
      <c r="DU19" s="28"/>
      <c r="DV19" s="27"/>
      <c r="DW19" s="28"/>
      <c r="DX19" s="37"/>
      <c r="DY19" s="38"/>
      <c r="DZ19" s="20">
        <f t="shared" si="30"/>
        <v>647.25119999999936</v>
      </c>
      <c r="EA19" s="18"/>
      <c r="EB19" s="15">
        <v>17</v>
      </c>
      <c r="EC19" s="29" t="s">
        <v>19</v>
      </c>
      <c r="ED19" s="30"/>
      <c r="EE19" s="29" t="s">
        <v>19</v>
      </c>
      <c r="EF19" s="30"/>
      <c r="EG19" s="29">
        <v>1</v>
      </c>
      <c r="EH19" s="30">
        <f>EG19*0.0085-0.06</f>
        <v>-5.1499999999999997E-2</v>
      </c>
      <c r="EI19" s="29" t="s">
        <v>19</v>
      </c>
      <c r="EJ19" s="30"/>
      <c r="EK19" s="34">
        <f t="shared" si="31"/>
        <v>1</v>
      </c>
      <c r="EL19" s="35">
        <f t="shared" si="32"/>
        <v>-5.1499999999999997E-2</v>
      </c>
      <c r="EM19" s="20">
        <f t="shared" si="33"/>
        <v>651.88439999999923</v>
      </c>
      <c r="EN19" s="18"/>
      <c r="EO19" s="15">
        <v>17</v>
      </c>
      <c r="EP19" s="29" t="s">
        <v>18</v>
      </c>
      <c r="EQ19" s="30"/>
      <c r="ER19" s="29" t="s">
        <v>18</v>
      </c>
      <c r="ES19" s="30"/>
      <c r="ET19" s="29">
        <v>-141</v>
      </c>
      <c r="EU19" s="30">
        <f>ET19*0.0085-0.06</f>
        <v>-1.2585000000000002</v>
      </c>
      <c r="EV19" s="29" t="s">
        <v>18</v>
      </c>
      <c r="EW19" s="30"/>
      <c r="EX19" s="34">
        <f t="shared" si="34"/>
        <v>-141</v>
      </c>
      <c r="EY19" s="35">
        <f t="shared" si="35"/>
        <v>-1.2585000000000002</v>
      </c>
      <c r="EZ19" s="20">
        <f t="shared" si="36"/>
        <v>663.9827999999992</v>
      </c>
    </row>
    <row r="20" spans="1:156" x14ac:dyDescent="0.3">
      <c r="A20" s="114"/>
      <c r="B20" s="15">
        <v>18</v>
      </c>
      <c r="C20" s="27"/>
      <c r="D20" s="28"/>
      <c r="E20" s="27"/>
      <c r="F20" s="28"/>
      <c r="G20" s="27"/>
      <c r="H20" s="28"/>
      <c r="I20" s="27"/>
      <c r="J20" s="28"/>
      <c r="K20" s="25">
        <f t="shared" si="0"/>
        <v>0</v>
      </c>
      <c r="L20" s="30">
        <f t="shared" si="1"/>
        <v>0</v>
      </c>
      <c r="M20" s="20">
        <f t="shared" si="10"/>
        <v>547.29749999999956</v>
      </c>
      <c r="N20" s="10"/>
      <c r="O20" s="15">
        <v>18</v>
      </c>
      <c r="P20" s="29">
        <v>-19</v>
      </c>
      <c r="Q20" s="30">
        <v>-0.1711</v>
      </c>
      <c r="R20" s="29">
        <v>-73</v>
      </c>
      <c r="S20" s="30">
        <v>-0.67240000000000011</v>
      </c>
      <c r="T20" s="29" t="s">
        <v>19</v>
      </c>
      <c r="U20" s="30"/>
      <c r="V20" s="29" t="s">
        <v>19</v>
      </c>
      <c r="W20" s="30"/>
      <c r="X20" s="25">
        <f t="shared" si="11"/>
        <v>-92</v>
      </c>
      <c r="Y20" s="30">
        <f t="shared" si="39"/>
        <v>-0.84350000000000014</v>
      </c>
      <c r="Z20" s="20">
        <f t="shared" si="13"/>
        <v>541.81309999999951</v>
      </c>
      <c r="AA20" s="18"/>
      <c r="AB20" s="43">
        <v>18</v>
      </c>
      <c r="AC20" s="29" t="s">
        <v>19</v>
      </c>
      <c r="AD20" s="30"/>
      <c r="AE20" s="29" t="s">
        <v>18</v>
      </c>
      <c r="AF20" s="30"/>
      <c r="AG20" s="29" t="s">
        <v>19</v>
      </c>
      <c r="AH20" s="30"/>
      <c r="AI20" s="29" t="s">
        <v>19</v>
      </c>
      <c r="AJ20" s="30"/>
      <c r="AK20" s="25">
        <f t="shared" si="14"/>
        <v>0</v>
      </c>
      <c r="AL20" s="30">
        <f t="shared" si="40"/>
        <v>0</v>
      </c>
      <c r="AM20" s="20">
        <f t="shared" si="16"/>
        <v>565.26309999999933</v>
      </c>
      <c r="AN20" s="18"/>
      <c r="AO20" s="47">
        <v>18</v>
      </c>
      <c r="AP20" s="27"/>
      <c r="AQ20" s="28"/>
      <c r="AR20" s="27"/>
      <c r="AS20" s="28"/>
      <c r="AT20" s="27"/>
      <c r="AU20" s="28"/>
      <c r="AV20" s="27"/>
      <c r="AW20" s="28"/>
      <c r="AX20" s="25">
        <f t="shared" si="2"/>
        <v>0</v>
      </c>
      <c r="AY20" s="30">
        <f t="shared" si="41"/>
        <v>0</v>
      </c>
      <c r="AZ20" s="20">
        <f t="shared" si="18"/>
        <v>596.01939999999956</v>
      </c>
      <c r="BA20" s="18"/>
      <c r="BB20" s="15">
        <v>18</v>
      </c>
      <c r="BC20" s="29" t="s">
        <v>19</v>
      </c>
      <c r="BD20" s="30"/>
      <c r="BE20" s="29" t="s">
        <v>18</v>
      </c>
      <c r="BF20" s="30"/>
      <c r="BG20" s="29" t="s">
        <v>19</v>
      </c>
      <c r="BH20" s="30"/>
      <c r="BI20" s="29" t="s">
        <v>19</v>
      </c>
      <c r="BJ20" s="30"/>
      <c r="BK20" s="25">
        <f t="shared" si="48"/>
        <v>0</v>
      </c>
      <c r="BL20" s="26">
        <f t="shared" si="20"/>
        <v>0</v>
      </c>
      <c r="BM20" s="20">
        <f t="shared" si="21"/>
        <v>592.36559999999952</v>
      </c>
      <c r="BN20" s="18"/>
      <c r="BO20" s="15">
        <v>18</v>
      </c>
      <c r="BP20" s="29" t="s">
        <v>18</v>
      </c>
      <c r="BQ20" s="30"/>
      <c r="BR20" s="29">
        <v>219</v>
      </c>
      <c r="BS20" s="30">
        <v>1.8972</v>
      </c>
      <c r="BT20" s="29">
        <v>190</v>
      </c>
      <c r="BU20" s="30">
        <v>1.5550000000000002</v>
      </c>
      <c r="BV20" s="29" t="s">
        <v>19</v>
      </c>
      <c r="BW20" s="30"/>
      <c r="BX20" s="34">
        <f t="shared" si="3"/>
        <v>409</v>
      </c>
      <c r="BY20" s="35">
        <f t="shared" si="4"/>
        <v>3.4522000000000004</v>
      </c>
      <c r="BZ20" s="20">
        <f t="shared" si="22"/>
        <v>605.08839999999941</v>
      </c>
      <c r="CA20" s="36"/>
      <c r="CB20" s="15">
        <v>18</v>
      </c>
      <c r="CC20" s="27"/>
      <c r="CD20" s="28"/>
      <c r="CE20" s="27"/>
      <c r="CF20" s="28"/>
      <c r="CG20" s="27"/>
      <c r="CH20" s="28"/>
      <c r="CI20" s="27"/>
      <c r="CJ20" s="28"/>
      <c r="CK20" s="34">
        <f t="shared" si="5"/>
        <v>0</v>
      </c>
      <c r="CL20" s="35">
        <f t="shared" si="6"/>
        <v>0</v>
      </c>
      <c r="CM20" s="20">
        <f t="shared" si="23"/>
        <v>617.94959999999946</v>
      </c>
      <c r="CN20" s="18"/>
      <c r="CO20" s="15">
        <v>18</v>
      </c>
      <c r="CP20" s="29">
        <v>112</v>
      </c>
      <c r="CQ20" s="30">
        <v>0.7327999999999999</v>
      </c>
      <c r="CR20" s="29" t="s">
        <v>18</v>
      </c>
      <c r="CS20" s="30"/>
      <c r="CT20" s="29" t="s">
        <v>18</v>
      </c>
      <c r="CU20" s="30"/>
      <c r="CV20" s="29">
        <v>-89</v>
      </c>
      <c r="CW20" s="30">
        <v>-0.7965000000000001</v>
      </c>
      <c r="CX20" s="40">
        <f t="shared" si="7"/>
        <v>23</v>
      </c>
      <c r="CY20" s="35">
        <f t="shared" si="8"/>
        <v>-6.3700000000000201E-2</v>
      </c>
      <c r="CZ20" s="20">
        <f t="shared" si="24"/>
        <v>622.90169999999932</v>
      </c>
      <c r="DA20" s="18"/>
      <c r="DB20" s="15">
        <v>18</v>
      </c>
      <c r="DC20" s="29">
        <v>-78</v>
      </c>
      <c r="DD20" s="30">
        <v>-0.53920000000000001</v>
      </c>
      <c r="DE20" s="29" t="s">
        <v>18</v>
      </c>
      <c r="DF20" s="30"/>
      <c r="DG20" s="29">
        <v>2</v>
      </c>
      <c r="DH20" s="30"/>
      <c r="DI20" s="29" t="s">
        <v>18</v>
      </c>
      <c r="DJ20" s="30"/>
      <c r="DK20" s="40">
        <f t="shared" si="25"/>
        <v>-76</v>
      </c>
      <c r="DL20" s="35">
        <f t="shared" si="26"/>
        <v>-0.53920000000000001</v>
      </c>
      <c r="DM20" s="20">
        <f t="shared" si="27"/>
        <v>639.06729999999925</v>
      </c>
      <c r="DN20" s="21"/>
      <c r="DO20" s="15">
        <v>18</v>
      </c>
      <c r="DP20" s="27"/>
      <c r="DQ20" s="28"/>
      <c r="DR20" s="27"/>
      <c r="DS20" s="28"/>
      <c r="DT20" s="27"/>
      <c r="DU20" s="28"/>
      <c r="DV20" s="27"/>
      <c r="DW20" s="28"/>
      <c r="DX20" s="37"/>
      <c r="DY20" s="38"/>
      <c r="DZ20" s="20">
        <f t="shared" si="30"/>
        <v>647.25119999999936</v>
      </c>
      <c r="EA20" s="18"/>
      <c r="EB20" s="15">
        <v>18</v>
      </c>
      <c r="EC20" s="29">
        <v>166</v>
      </c>
      <c r="ED20" s="30">
        <f t="shared" ref="ED20:ED22" si="49">EC20*0.0064-0.04</f>
        <v>1.0224</v>
      </c>
      <c r="EE20" s="29">
        <v>90</v>
      </c>
      <c r="EF20" s="30">
        <f t="shared" ref="EF20:EF21" si="50">EE20*0.0088-0.03</f>
        <v>0.76200000000000001</v>
      </c>
      <c r="EG20" s="29" t="s">
        <v>19</v>
      </c>
      <c r="EH20" s="30"/>
      <c r="EI20" s="29" t="s">
        <v>19</v>
      </c>
      <c r="EJ20" s="30"/>
      <c r="EK20" s="34">
        <f t="shared" si="31"/>
        <v>256</v>
      </c>
      <c r="EL20" s="35">
        <f t="shared" si="32"/>
        <v>1.7844</v>
      </c>
      <c r="EM20" s="20">
        <f t="shared" si="33"/>
        <v>653.66879999999924</v>
      </c>
      <c r="EN20" s="18"/>
      <c r="EO20" s="15">
        <v>18</v>
      </c>
      <c r="EP20" s="29">
        <v>-96</v>
      </c>
      <c r="EQ20" s="30">
        <f t="shared" ref="EQ20" si="51">EP20*0.0064-0.04</f>
        <v>-0.65440000000000009</v>
      </c>
      <c r="ER20" s="29" t="s">
        <v>18</v>
      </c>
      <c r="ES20" s="30"/>
      <c r="ET20" s="29">
        <v>-45</v>
      </c>
      <c r="EU20" s="30">
        <f>ET20*0.0085-0.06</f>
        <v>-0.4425</v>
      </c>
      <c r="EV20" s="29" t="s">
        <v>18</v>
      </c>
      <c r="EW20" s="30"/>
      <c r="EX20" s="34">
        <f t="shared" si="34"/>
        <v>-141</v>
      </c>
      <c r="EY20" s="35">
        <f t="shared" si="35"/>
        <v>-1.0969000000000002</v>
      </c>
      <c r="EZ20" s="20">
        <f t="shared" si="36"/>
        <v>662.8858999999992</v>
      </c>
    </row>
    <row r="21" spans="1:156" x14ac:dyDescent="0.3">
      <c r="A21" s="114"/>
      <c r="B21" s="15">
        <v>19</v>
      </c>
      <c r="C21" s="27"/>
      <c r="D21" s="28"/>
      <c r="E21" s="27"/>
      <c r="F21" s="28"/>
      <c r="G21" s="27"/>
      <c r="H21" s="28"/>
      <c r="I21" s="27"/>
      <c r="J21" s="28"/>
      <c r="K21" s="25">
        <f t="shared" si="0"/>
        <v>0</v>
      </c>
      <c r="L21" s="30">
        <f t="shared" si="1"/>
        <v>0</v>
      </c>
      <c r="M21" s="20">
        <f t="shared" si="10"/>
        <v>547.29749999999956</v>
      </c>
      <c r="N21" s="10"/>
      <c r="O21" s="15">
        <v>19</v>
      </c>
      <c r="P21" s="29" t="s">
        <v>19</v>
      </c>
      <c r="Q21" s="30"/>
      <c r="R21" s="29" t="s">
        <v>18</v>
      </c>
      <c r="S21" s="30"/>
      <c r="T21" s="29" t="s">
        <v>19</v>
      </c>
      <c r="U21" s="30"/>
      <c r="V21" s="29" t="s">
        <v>19</v>
      </c>
      <c r="W21" s="30"/>
      <c r="X21" s="25">
        <f t="shared" si="11"/>
        <v>0</v>
      </c>
      <c r="Y21" s="30">
        <f t="shared" si="39"/>
        <v>0</v>
      </c>
      <c r="Z21" s="20">
        <f t="shared" si="13"/>
        <v>541.81309999999951</v>
      </c>
      <c r="AA21" s="18"/>
      <c r="AB21" s="43">
        <v>19</v>
      </c>
      <c r="AC21" s="29">
        <v>-300</v>
      </c>
      <c r="AD21" s="30">
        <v>-2.11</v>
      </c>
      <c r="AE21" s="29">
        <v>831</v>
      </c>
      <c r="AF21" s="30">
        <v>7.2827999999999999</v>
      </c>
      <c r="AG21" s="29" t="s">
        <v>19</v>
      </c>
      <c r="AH21" s="30"/>
      <c r="AI21" s="29" t="s">
        <v>19</v>
      </c>
      <c r="AJ21" s="30"/>
      <c r="AK21" s="25">
        <f t="shared" si="14"/>
        <v>531</v>
      </c>
      <c r="AL21" s="30">
        <f t="shared" si="40"/>
        <v>5.1728000000000005</v>
      </c>
      <c r="AM21" s="20">
        <f t="shared" si="16"/>
        <v>570.43589999999938</v>
      </c>
      <c r="AN21" s="18"/>
      <c r="AO21" s="47">
        <v>19</v>
      </c>
      <c r="AP21" s="27"/>
      <c r="AQ21" s="28"/>
      <c r="AR21" s="27"/>
      <c r="AS21" s="28"/>
      <c r="AT21" s="27"/>
      <c r="AU21" s="28"/>
      <c r="AV21" s="27"/>
      <c r="AW21" s="28"/>
      <c r="AX21" s="25">
        <f t="shared" si="2"/>
        <v>0</v>
      </c>
      <c r="AY21" s="30">
        <f t="shared" si="41"/>
        <v>0</v>
      </c>
      <c r="AZ21" s="20">
        <f t="shared" si="18"/>
        <v>596.01939999999956</v>
      </c>
      <c r="BA21" s="18"/>
      <c r="BB21" s="15">
        <v>19</v>
      </c>
      <c r="BC21" s="29" t="s">
        <v>19</v>
      </c>
      <c r="BD21" s="30"/>
      <c r="BE21" s="29">
        <v>7</v>
      </c>
      <c r="BF21" s="30">
        <f>BE21*0.0088-0.03</f>
        <v>3.1600000000000003E-2</v>
      </c>
      <c r="BG21" s="29" t="s">
        <v>19</v>
      </c>
      <c r="BH21" s="30"/>
      <c r="BI21" s="29" t="s">
        <v>19</v>
      </c>
      <c r="BJ21" s="30"/>
      <c r="BK21" s="25">
        <f t="shared" si="48"/>
        <v>7</v>
      </c>
      <c r="BL21" s="26">
        <f t="shared" si="20"/>
        <v>3.1600000000000003E-2</v>
      </c>
      <c r="BM21" s="20">
        <f t="shared" si="21"/>
        <v>592.39719999999954</v>
      </c>
      <c r="BN21" s="18"/>
      <c r="BO21" s="15">
        <v>19</v>
      </c>
      <c r="BP21" s="29">
        <v>-134</v>
      </c>
      <c r="BQ21" s="30">
        <v>-0.96460000000000001</v>
      </c>
      <c r="BR21" s="29">
        <v>163</v>
      </c>
      <c r="BS21" s="30">
        <v>1.4044000000000001</v>
      </c>
      <c r="BT21" s="29" t="s">
        <v>19</v>
      </c>
      <c r="BU21" s="30"/>
      <c r="BV21" s="29" t="s">
        <v>19</v>
      </c>
      <c r="BW21" s="30"/>
      <c r="BX21" s="34">
        <f t="shared" si="3"/>
        <v>29</v>
      </c>
      <c r="BY21" s="35">
        <f t="shared" si="4"/>
        <v>0.43980000000000008</v>
      </c>
      <c r="BZ21" s="20">
        <f t="shared" si="22"/>
        <v>605.5281999999994</v>
      </c>
      <c r="CA21" s="36"/>
      <c r="CB21" s="15">
        <v>19</v>
      </c>
      <c r="CC21" s="27"/>
      <c r="CD21" s="28"/>
      <c r="CE21" s="27"/>
      <c r="CF21" s="28"/>
      <c r="CG21" s="27"/>
      <c r="CH21" s="28"/>
      <c r="CI21" s="27"/>
      <c r="CJ21" s="28"/>
      <c r="CK21" s="34">
        <f t="shared" si="5"/>
        <v>0</v>
      </c>
      <c r="CL21" s="35">
        <f t="shared" si="6"/>
        <v>0</v>
      </c>
      <c r="CM21" s="20">
        <f t="shared" si="23"/>
        <v>617.94959999999946</v>
      </c>
      <c r="CN21" s="18"/>
      <c r="CO21" s="15">
        <v>19</v>
      </c>
      <c r="CP21" s="29">
        <v>10</v>
      </c>
      <c r="CQ21" s="30">
        <v>2.9000000000000005E-2</v>
      </c>
      <c r="CR21" s="29">
        <v>97</v>
      </c>
      <c r="CS21" s="30">
        <v>0.8236</v>
      </c>
      <c r="CT21" s="29" t="s">
        <v>18</v>
      </c>
      <c r="CU21" s="30"/>
      <c r="CV21" s="29">
        <v>91</v>
      </c>
      <c r="CW21" s="30">
        <v>0.73350000000000004</v>
      </c>
      <c r="CX21" s="40">
        <f t="shared" si="7"/>
        <v>198</v>
      </c>
      <c r="CY21" s="35">
        <f t="shared" si="8"/>
        <v>1.5861000000000001</v>
      </c>
      <c r="CZ21" s="20">
        <f t="shared" si="24"/>
        <v>624.48779999999931</v>
      </c>
      <c r="DA21" s="18"/>
      <c r="DB21" s="15">
        <v>19</v>
      </c>
      <c r="DC21" s="27"/>
      <c r="DD21" s="28"/>
      <c r="DE21" s="27"/>
      <c r="DF21" s="28"/>
      <c r="DG21" s="27"/>
      <c r="DH21" s="28"/>
      <c r="DI21" s="27"/>
      <c r="DJ21" s="28"/>
      <c r="DK21" s="40">
        <f t="shared" si="25"/>
        <v>0</v>
      </c>
      <c r="DL21" s="35">
        <f t="shared" si="26"/>
        <v>0</v>
      </c>
      <c r="DM21" s="20">
        <f t="shared" si="27"/>
        <v>639.06729999999925</v>
      </c>
      <c r="DN21" s="21"/>
      <c r="DO21" s="15">
        <v>19</v>
      </c>
      <c r="DP21" s="29" t="s">
        <v>19</v>
      </c>
      <c r="DQ21" s="30"/>
      <c r="DR21" s="29">
        <v>100</v>
      </c>
      <c r="DS21" s="30">
        <v>0.85</v>
      </c>
      <c r="DT21" s="29" t="s">
        <v>19</v>
      </c>
      <c r="DU21" s="30"/>
      <c r="DV21" s="29">
        <v>67</v>
      </c>
      <c r="DW21" s="30">
        <v>0.52949999999999997</v>
      </c>
      <c r="DX21" s="40">
        <f t="shared" si="28"/>
        <v>167</v>
      </c>
      <c r="DY21" s="35">
        <f t="shared" si="29"/>
        <v>1.3794999999999999</v>
      </c>
      <c r="DZ21" s="20">
        <f t="shared" si="30"/>
        <v>648.63069999999936</v>
      </c>
      <c r="EA21" s="18"/>
      <c r="EB21" s="15">
        <v>19</v>
      </c>
      <c r="EC21" s="29">
        <v>177</v>
      </c>
      <c r="ED21" s="30">
        <f t="shared" si="49"/>
        <v>1.0928</v>
      </c>
      <c r="EE21" s="29">
        <v>-64</v>
      </c>
      <c r="EF21" s="30">
        <f t="shared" si="50"/>
        <v>-0.59320000000000006</v>
      </c>
      <c r="EG21" s="29">
        <v>-154</v>
      </c>
      <c r="EH21" s="30">
        <f t="shared" ref="EH21:EH22" si="52">EG21*0.0085-0.06</f>
        <v>-1.3690000000000002</v>
      </c>
      <c r="EI21" s="29">
        <v>31</v>
      </c>
      <c r="EJ21" s="30">
        <f>EI21*0.0085-0.04</f>
        <v>0.2235</v>
      </c>
      <c r="EK21" s="34">
        <f t="shared" si="31"/>
        <v>-10</v>
      </c>
      <c r="EL21" s="35">
        <f t="shared" si="32"/>
        <v>-0.64590000000000025</v>
      </c>
      <c r="EM21" s="20">
        <f t="shared" si="33"/>
        <v>653.02289999999925</v>
      </c>
      <c r="EN21" s="18"/>
      <c r="EO21" s="15">
        <v>19</v>
      </c>
      <c r="EP21" s="27"/>
      <c r="EQ21" s="28"/>
      <c r="ER21" s="27"/>
      <c r="ES21" s="28"/>
      <c r="ET21" s="27"/>
      <c r="EU21" s="28"/>
      <c r="EV21" s="27"/>
      <c r="EW21" s="28"/>
      <c r="EX21" s="34">
        <f t="shared" si="34"/>
        <v>0</v>
      </c>
      <c r="EY21" s="35">
        <f t="shared" si="35"/>
        <v>0</v>
      </c>
      <c r="EZ21" s="20">
        <f t="shared" si="36"/>
        <v>662.8858999999992</v>
      </c>
    </row>
    <row r="22" spans="1:156" x14ac:dyDescent="0.3">
      <c r="A22" s="114"/>
      <c r="B22" s="15">
        <v>20</v>
      </c>
      <c r="C22" s="29">
        <v>60</v>
      </c>
      <c r="D22" s="30">
        <v>0.374</v>
      </c>
      <c r="E22" s="29" t="s">
        <v>19</v>
      </c>
      <c r="F22" s="30"/>
      <c r="G22" s="29">
        <v>-95</v>
      </c>
      <c r="H22" s="30">
        <v>-0.86750000000000016</v>
      </c>
      <c r="I22" s="29" t="s">
        <v>19</v>
      </c>
      <c r="J22" s="30"/>
      <c r="K22" s="25">
        <f t="shared" si="0"/>
        <v>-35</v>
      </c>
      <c r="L22" s="30">
        <f t="shared" si="1"/>
        <v>-0.49350000000000016</v>
      </c>
      <c r="M22" s="20">
        <f t="shared" si="10"/>
        <v>546.80399999999952</v>
      </c>
      <c r="N22" s="10"/>
      <c r="O22" s="15">
        <v>20</v>
      </c>
      <c r="P22" s="29">
        <v>-36</v>
      </c>
      <c r="Q22" s="30">
        <v>-0.28839999999999999</v>
      </c>
      <c r="R22" s="29" t="s">
        <v>18</v>
      </c>
      <c r="S22" s="30"/>
      <c r="T22" s="29" t="s">
        <v>19</v>
      </c>
      <c r="U22" s="30"/>
      <c r="V22" s="29" t="s">
        <v>19</v>
      </c>
      <c r="W22" s="30"/>
      <c r="X22" s="25">
        <f t="shared" si="11"/>
        <v>-36</v>
      </c>
      <c r="Y22" s="30">
        <f t="shared" si="39"/>
        <v>-0.28839999999999999</v>
      </c>
      <c r="Z22" s="20">
        <f t="shared" si="13"/>
        <v>541.52469999999948</v>
      </c>
      <c r="AA22" s="18"/>
      <c r="AB22" s="43">
        <v>20</v>
      </c>
      <c r="AC22" s="29" t="s">
        <v>19</v>
      </c>
      <c r="AD22" s="30"/>
      <c r="AE22" s="29" t="s">
        <v>18</v>
      </c>
      <c r="AF22" s="30"/>
      <c r="AG22" s="29">
        <v>546</v>
      </c>
      <c r="AH22" s="30">
        <v>4.5810000000000004</v>
      </c>
      <c r="AI22" s="29" t="s">
        <v>19</v>
      </c>
      <c r="AJ22" s="30"/>
      <c r="AK22" s="25">
        <f t="shared" si="14"/>
        <v>546</v>
      </c>
      <c r="AL22" s="30">
        <f t="shared" si="40"/>
        <v>4.5810000000000004</v>
      </c>
      <c r="AM22" s="20">
        <f t="shared" si="16"/>
        <v>575.0168999999994</v>
      </c>
      <c r="AN22" s="18"/>
      <c r="AO22" s="47">
        <v>20</v>
      </c>
      <c r="AP22" s="29" t="s">
        <v>19</v>
      </c>
      <c r="AQ22" s="30"/>
      <c r="AR22" s="29">
        <v>-41</v>
      </c>
      <c r="AS22" s="30">
        <v>-1.6404000000000001</v>
      </c>
      <c r="AT22" s="29" t="s">
        <v>19</v>
      </c>
      <c r="AU22" s="30"/>
      <c r="AV22" s="29" t="s">
        <v>19</v>
      </c>
      <c r="AW22" s="30"/>
      <c r="AX22" s="25">
        <f t="shared" si="2"/>
        <v>-41</v>
      </c>
      <c r="AY22" s="30">
        <f t="shared" si="41"/>
        <v>-1.6404000000000001</v>
      </c>
      <c r="AZ22" s="20">
        <f t="shared" si="18"/>
        <v>594.37899999999956</v>
      </c>
      <c r="BA22" s="18"/>
      <c r="BB22" s="15">
        <v>20</v>
      </c>
      <c r="BC22" s="29" t="s">
        <v>19</v>
      </c>
      <c r="BD22" s="30"/>
      <c r="BE22" s="29" t="s">
        <v>18</v>
      </c>
      <c r="BF22" s="30"/>
      <c r="BG22" s="29" t="s">
        <v>19</v>
      </c>
      <c r="BH22" s="30"/>
      <c r="BI22" s="29" t="s">
        <v>19</v>
      </c>
      <c r="BJ22" s="30"/>
      <c r="BK22" s="25">
        <f t="shared" si="48"/>
        <v>0</v>
      </c>
      <c r="BL22" s="26">
        <f t="shared" si="20"/>
        <v>0</v>
      </c>
      <c r="BM22" s="20">
        <f t="shared" si="21"/>
        <v>592.39719999999954</v>
      </c>
      <c r="BN22" s="18"/>
      <c r="BO22" s="15">
        <v>20</v>
      </c>
      <c r="BP22" s="27"/>
      <c r="BQ22" s="28"/>
      <c r="BR22" s="27"/>
      <c r="BS22" s="28"/>
      <c r="BT22" s="27"/>
      <c r="BU22" s="28"/>
      <c r="BV22" s="27"/>
      <c r="BW22" s="28"/>
      <c r="BX22" s="34">
        <f t="shared" si="3"/>
        <v>0</v>
      </c>
      <c r="BY22" s="35">
        <f t="shared" si="4"/>
        <v>0</v>
      </c>
      <c r="BZ22" s="20">
        <f t="shared" si="22"/>
        <v>605.5281999999994</v>
      </c>
      <c r="CA22" s="36"/>
      <c r="CB22" s="15">
        <v>20</v>
      </c>
      <c r="CC22" s="29">
        <v>136</v>
      </c>
      <c r="CD22" s="30">
        <v>0.89839999999999998</v>
      </c>
      <c r="CE22" s="29">
        <v>73</v>
      </c>
      <c r="CF22" s="30">
        <v>0.61240000000000006</v>
      </c>
      <c r="CG22" s="29" t="s">
        <v>18</v>
      </c>
      <c r="CH22" s="30"/>
      <c r="CI22" s="29" t="s">
        <v>19</v>
      </c>
      <c r="CJ22" s="30"/>
      <c r="CK22" s="34">
        <f t="shared" si="5"/>
        <v>209</v>
      </c>
      <c r="CL22" s="35">
        <f t="shared" si="6"/>
        <v>1.5108000000000001</v>
      </c>
      <c r="CM22" s="20">
        <f t="shared" si="23"/>
        <v>619.46039999999948</v>
      </c>
      <c r="CN22" s="18"/>
      <c r="CO22" s="15">
        <v>20</v>
      </c>
      <c r="CP22" s="29">
        <v>174</v>
      </c>
      <c r="CQ22" s="30">
        <v>1.1605999999999999</v>
      </c>
      <c r="CR22" s="29">
        <v>149</v>
      </c>
      <c r="CS22" s="30">
        <v>1.2812000000000001</v>
      </c>
      <c r="CT22" s="29" t="s">
        <v>18</v>
      </c>
      <c r="CU22" s="30"/>
      <c r="CV22" s="29" t="s">
        <v>18</v>
      </c>
      <c r="CW22" s="30"/>
      <c r="CX22" s="40">
        <f t="shared" si="7"/>
        <v>323</v>
      </c>
      <c r="CY22" s="35">
        <f t="shared" si="8"/>
        <v>2.4417999999999997</v>
      </c>
      <c r="CZ22" s="20">
        <f t="shared" si="24"/>
        <v>626.92959999999925</v>
      </c>
      <c r="DA22" s="39"/>
      <c r="DB22" s="15">
        <v>20</v>
      </c>
      <c r="DC22" s="27"/>
      <c r="DD22" s="28"/>
      <c r="DE22" s="27"/>
      <c r="DF22" s="28"/>
      <c r="DG22" s="27"/>
      <c r="DH22" s="28"/>
      <c r="DI22" s="27"/>
      <c r="DJ22" s="28"/>
      <c r="DK22" s="40">
        <f t="shared" si="25"/>
        <v>0</v>
      </c>
      <c r="DL22" s="35">
        <f t="shared" si="26"/>
        <v>0</v>
      </c>
      <c r="DM22" s="20">
        <f t="shared" si="27"/>
        <v>639.06729999999925</v>
      </c>
      <c r="DN22" s="21"/>
      <c r="DO22" s="15">
        <v>20</v>
      </c>
      <c r="DP22" s="29">
        <v>59</v>
      </c>
      <c r="DQ22" s="30">
        <v>0.33760000000000001</v>
      </c>
      <c r="DR22" s="29">
        <v>93</v>
      </c>
      <c r="DS22" s="30">
        <v>0.78839999999999999</v>
      </c>
      <c r="DT22" s="29" t="s">
        <v>19</v>
      </c>
      <c r="DU22" s="30"/>
      <c r="DV22" s="29" t="s">
        <v>19</v>
      </c>
      <c r="DW22" s="30"/>
      <c r="DX22" s="40">
        <f t="shared" si="28"/>
        <v>152</v>
      </c>
      <c r="DY22" s="35">
        <f t="shared" si="29"/>
        <v>1.1259999999999999</v>
      </c>
      <c r="DZ22" s="20">
        <f t="shared" si="30"/>
        <v>649.75669999999934</v>
      </c>
      <c r="EA22" s="18"/>
      <c r="EB22" s="15">
        <v>20</v>
      </c>
      <c r="EC22" s="29">
        <v>108</v>
      </c>
      <c r="ED22" s="30">
        <f t="shared" si="49"/>
        <v>0.6512</v>
      </c>
      <c r="EE22" s="29" t="s">
        <v>19</v>
      </c>
      <c r="EF22" s="30"/>
      <c r="EG22" s="29">
        <v>-96</v>
      </c>
      <c r="EH22" s="30">
        <f t="shared" si="52"/>
        <v>-0.87600000000000011</v>
      </c>
      <c r="EI22" s="29" t="s">
        <v>19</v>
      </c>
      <c r="EJ22" s="30"/>
      <c r="EK22" s="34">
        <f t="shared" si="31"/>
        <v>12</v>
      </c>
      <c r="EL22" s="35">
        <f t="shared" si="32"/>
        <v>-0.22480000000000011</v>
      </c>
      <c r="EM22" s="20">
        <f t="shared" si="33"/>
        <v>652.79809999999929</v>
      </c>
      <c r="EN22" s="18"/>
      <c r="EO22" s="15">
        <v>20</v>
      </c>
      <c r="EP22" s="27"/>
      <c r="EQ22" s="28"/>
      <c r="ER22" s="27"/>
      <c r="ES22" s="28"/>
      <c r="ET22" s="27"/>
      <c r="EU22" s="28"/>
      <c r="EV22" s="27"/>
      <c r="EW22" s="28"/>
      <c r="EX22" s="34">
        <f t="shared" si="34"/>
        <v>0</v>
      </c>
      <c r="EY22" s="35">
        <f t="shared" si="35"/>
        <v>0</v>
      </c>
      <c r="EZ22" s="20">
        <f t="shared" si="36"/>
        <v>662.8858999999992</v>
      </c>
    </row>
    <row r="23" spans="1:156" x14ac:dyDescent="0.3">
      <c r="A23" s="114"/>
      <c r="B23" s="15">
        <v>21</v>
      </c>
      <c r="C23" s="29" t="s">
        <v>19</v>
      </c>
      <c r="D23" s="30"/>
      <c r="E23" s="29">
        <v>-19</v>
      </c>
      <c r="F23" s="30">
        <v>-0.19720000000000001</v>
      </c>
      <c r="G23" s="29">
        <v>-27</v>
      </c>
      <c r="H23" s="30">
        <v>-0.28949999999999998</v>
      </c>
      <c r="I23" s="29" t="s">
        <v>19</v>
      </c>
      <c r="J23" s="30"/>
      <c r="K23" s="25">
        <f t="shared" si="0"/>
        <v>-46</v>
      </c>
      <c r="L23" s="30">
        <f t="shared" si="1"/>
        <v>-0.48670000000000002</v>
      </c>
      <c r="M23" s="20">
        <f t="shared" si="10"/>
        <v>546.31729999999948</v>
      </c>
      <c r="N23" s="10"/>
      <c r="O23" s="15">
        <v>21</v>
      </c>
      <c r="P23" s="29">
        <v>105</v>
      </c>
      <c r="Q23" s="30">
        <v>0.6845</v>
      </c>
      <c r="R23" s="29">
        <v>89</v>
      </c>
      <c r="S23" s="30"/>
      <c r="T23" s="29" t="s">
        <v>19</v>
      </c>
      <c r="U23" s="30"/>
      <c r="V23" s="29" t="s">
        <v>19</v>
      </c>
      <c r="W23" s="30"/>
      <c r="X23" s="25">
        <f t="shared" si="11"/>
        <v>194</v>
      </c>
      <c r="Y23" s="30">
        <f t="shared" si="39"/>
        <v>0.6845</v>
      </c>
      <c r="Z23" s="20">
        <f t="shared" si="13"/>
        <v>542.20919999999944</v>
      </c>
      <c r="AA23" s="18"/>
      <c r="AB23" s="43">
        <v>21</v>
      </c>
      <c r="AC23" s="27"/>
      <c r="AD23" s="28"/>
      <c r="AE23" s="27"/>
      <c r="AF23" s="28"/>
      <c r="AG23" s="27"/>
      <c r="AH23" s="28"/>
      <c r="AI23" s="27"/>
      <c r="AJ23" s="28"/>
      <c r="AK23" s="25">
        <f t="shared" si="14"/>
        <v>0</v>
      </c>
      <c r="AL23" s="30">
        <f t="shared" si="40"/>
        <v>0</v>
      </c>
      <c r="AM23" s="20">
        <f t="shared" si="16"/>
        <v>575.0168999999994</v>
      </c>
      <c r="AN23" s="18"/>
      <c r="AO23" s="47">
        <v>21</v>
      </c>
      <c r="AP23" s="29">
        <v>309</v>
      </c>
      <c r="AQ23" s="30">
        <v>2.0920999999999998</v>
      </c>
      <c r="AR23" s="29" t="s">
        <v>18</v>
      </c>
      <c r="AS23" s="30"/>
      <c r="AT23" s="29" t="s">
        <v>19</v>
      </c>
      <c r="AU23" s="30"/>
      <c r="AV23" s="29" t="s">
        <v>19</v>
      </c>
      <c r="AW23" s="30"/>
      <c r="AX23" s="25">
        <f t="shared" si="2"/>
        <v>309</v>
      </c>
      <c r="AY23" s="30">
        <f t="shared" si="41"/>
        <v>2.0920999999999998</v>
      </c>
      <c r="AZ23" s="20">
        <f t="shared" si="18"/>
        <v>596.47109999999952</v>
      </c>
      <c r="BA23" s="18"/>
      <c r="BB23" s="15">
        <v>21</v>
      </c>
      <c r="BC23" s="29" t="s">
        <v>19</v>
      </c>
      <c r="BD23" s="30"/>
      <c r="BE23" s="29" t="s">
        <v>18</v>
      </c>
      <c r="BF23" s="30"/>
      <c r="BG23" s="29" t="s">
        <v>19</v>
      </c>
      <c r="BH23" s="30"/>
      <c r="BI23" s="29">
        <v>-52</v>
      </c>
      <c r="BJ23" s="30">
        <f>BI23*0.0085-0.04</f>
        <v>-0.48200000000000004</v>
      </c>
      <c r="BK23" s="25">
        <f t="shared" si="48"/>
        <v>-52</v>
      </c>
      <c r="BL23" s="26">
        <f t="shared" si="20"/>
        <v>-0.48200000000000004</v>
      </c>
      <c r="BM23" s="20">
        <f t="shared" si="21"/>
        <v>591.91519999999957</v>
      </c>
      <c r="BN23" s="18"/>
      <c r="BO23" s="15">
        <v>21</v>
      </c>
      <c r="BP23" s="27"/>
      <c r="BQ23" s="28"/>
      <c r="BR23" s="27"/>
      <c r="BS23" s="28"/>
      <c r="BT23" s="27"/>
      <c r="BU23" s="28"/>
      <c r="BV23" s="27"/>
      <c r="BW23" s="28"/>
      <c r="BX23" s="34">
        <f t="shared" si="3"/>
        <v>0</v>
      </c>
      <c r="BY23" s="35">
        <f t="shared" si="4"/>
        <v>0</v>
      </c>
      <c r="BZ23" s="20">
        <f t="shared" si="22"/>
        <v>605.5281999999994</v>
      </c>
      <c r="CA23" s="36"/>
      <c r="CB23" s="15">
        <v>21</v>
      </c>
      <c r="CC23" s="29" t="s">
        <v>18</v>
      </c>
      <c r="CD23" s="30"/>
      <c r="CE23" s="29" t="s">
        <v>18</v>
      </c>
      <c r="CF23" s="30"/>
      <c r="CG23" s="29" t="s">
        <v>18</v>
      </c>
      <c r="CH23" s="30"/>
      <c r="CI23" s="29" t="s">
        <v>19</v>
      </c>
      <c r="CJ23" s="30"/>
      <c r="CK23" s="34">
        <f t="shared" si="5"/>
        <v>0</v>
      </c>
      <c r="CL23" s="35">
        <f t="shared" si="6"/>
        <v>0</v>
      </c>
      <c r="CM23" s="20">
        <f t="shared" si="23"/>
        <v>619.46039999999948</v>
      </c>
      <c r="CN23" s="18"/>
      <c r="CO23" s="15">
        <v>21</v>
      </c>
      <c r="CP23" s="29" t="s">
        <v>18</v>
      </c>
      <c r="CQ23" s="30"/>
      <c r="CR23" s="29" t="s">
        <v>18</v>
      </c>
      <c r="CS23" s="30"/>
      <c r="CT23" s="29">
        <v>403</v>
      </c>
      <c r="CU23" s="30">
        <v>3.3655000000000004</v>
      </c>
      <c r="CV23" s="29" t="s">
        <v>18</v>
      </c>
      <c r="CW23" s="30"/>
      <c r="CX23" s="40">
        <f t="shared" si="7"/>
        <v>403</v>
      </c>
      <c r="CY23" s="35">
        <f t="shared" si="8"/>
        <v>3.3655000000000004</v>
      </c>
      <c r="CZ23" s="20">
        <f t="shared" si="24"/>
        <v>630.29509999999925</v>
      </c>
      <c r="DA23" s="39"/>
      <c r="DB23" s="15">
        <v>21</v>
      </c>
      <c r="DC23" s="29" t="s">
        <v>18</v>
      </c>
      <c r="DD23" s="30"/>
      <c r="DE23" s="29" t="s">
        <v>18</v>
      </c>
      <c r="DF23" s="30"/>
      <c r="DG23" s="29" t="s">
        <v>18</v>
      </c>
      <c r="DH23" s="30"/>
      <c r="DI23" s="29" t="s">
        <v>18</v>
      </c>
      <c r="DJ23" s="30"/>
      <c r="DK23" s="40">
        <f t="shared" si="25"/>
        <v>0</v>
      </c>
      <c r="DL23" s="35">
        <f t="shared" si="26"/>
        <v>0</v>
      </c>
      <c r="DM23" s="20">
        <f t="shared" si="27"/>
        <v>639.06729999999925</v>
      </c>
      <c r="DN23" s="21"/>
      <c r="DO23" s="15">
        <v>21</v>
      </c>
      <c r="DP23" s="29" t="s">
        <v>19</v>
      </c>
      <c r="DQ23" s="30"/>
      <c r="DR23" s="29" t="s">
        <v>18</v>
      </c>
      <c r="DS23" s="30"/>
      <c r="DT23" s="29" t="s">
        <v>19</v>
      </c>
      <c r="DU23" s="30"/>
      <c r="DV23" s="29" t="s">
        <v>19</v>
      </c>
      <c r="DW23" s="30"/>
      <c r="DX23" s="40">
        <f t="shared" si="28"/>
        <v>0</v>
      </c>
      <c r="DY23" s="35">
        <f t="shared" si="29"/>
        <v>0</v>
      </c>
      <c r="DZ23" s="20">
        <f t="shared" si="30"/>
        <v>649.75669999999934</v>
      </c>
      <c r="EA23" s="18"/>
      <c r="EB23" s="15">
        <v>21</v>
      </c>
      <c r="EC23" s="27"/>
      <c r="ED23" s="28"/>
      <c r="EE23" s="27"/>
      <c r="EF23" s="28"/>
      <c r="EG23" s="27"/>
      <c r="EH23" s="28"/>
      <c r="EI23" s="27"/>
      <c r="EJ23" s="28"/>
      <c r="EK23" s="34">
        <f t="shared" si="31"/>
        <v>0</v>
      </c>
      <c r="EL23" s="35">
        <f t="shared" si="32"/>
        <v>0</v>
      </c>
      <c r="EM23" s="20">
        <f t="shared" si="33"/>
        <v>652.79809999999929</v>
      </c>
      <c r="EN23" s="18"/>
      <c r="EO23" s="15">
        <v>21</v>
      </c>
      <c r="EP23" s="29" t="s">
        <v>18</v>
      </c>
      <c r="EQ23" s="30"/>
      <c r="ER23" s="29" t="s">
        <v>18</v>
      </c>
      <c r="ES23" s="30"/>
      <c r="ET23" s="29" t="s">
        <v>18</v>
      </c>
      <c r="EU23" s="30"/>
      <c r="EV23" s="29">
        <v>-5</v>
      </c>
      <c r="EW23" s="30">
        <f>EV23*0.0085-0.04</f>
        <v>-8.2500000000000004E-2</v>
      </c>
      <c r="EX23" s="34">
        <f t="shared" si="34"/>
        <v>-5</v>
      </c>
      <c r="EY23" s="35">
        <f t="shared" si="35"/>
        <v>-8.2500000000000004E-2</v>
      </c>
      <c r="EZ23" s="20">
        <f t="shared" si="36"/>
        <v>662.80339999999921</v>
      </c>
    </row>
    <row r="24" spans="1:156" x14ac:dyDescent="0.3">
      <c r="A24" s="114"/>
      <c r="B24" s="15">
        <v>22</v>
      </c>
      <c r="C24" s="29" t="s">
        <v>19</v>
      </c>
      <c r="D24" s="30"/>
      <c r="E24" s="29">
        <v>-17</v>
      </c>
      <c r="F24" s="30">
        <v>-0.17960000000000001</v>
      </c>
      <c r="G24" s="29" t="s">
        <v>19</v>
      </c>
      <c r="H24" s="30"/>
      <c r="I24" s="29" t="s">
        <v>19</v>
      </c>
      <c r="J24" s="30"/>
      <c r="K24" s="25">
        <f t="shared" si="0"/>
        <v>-17</v>
      </c>
      <c r="L24" s="30">
        <f t="shared" si="1"/>
        <v>-0.17960000000000001</v>
      </c>
      <c r="M24" s="20">
        <f t="shared" si="10"/>
        <v>546.13769999999943</v>
      </c>
      <c r="N24" s="10"/>
      <c r="O24" s="15">
        <v>22</v>
      </c>
      <c r="P24" s="27"/>
      <c r="Q24" s="28"/>
      <c r="R24" s="27"/>
      <c r="S24" s="28"/>
      <c r="T24" s="27"/>
      <c r="U24" s="28"/>
      <c r="V24" s="27"/>
      <c r="W24" s="28"/>
      <c r="X24" s="25">
        <f t="shared" si="11"/>
        <v>0</v>
      </c>
      <c r="Y24" s="26">
        <f t="shared" si="39"/>
        <v>0</v>
      </c>
      <c r="Z24" s="20">
        <f t="shared" si="13"/>
        <v>542.20919999999944</v>
      </c>
      <c r="AA24" s="18"/>
      <c r="AB24" s="43">
        <v>22</v>
      </c>
      <c r="AC24" s="27"/>
      <c r="AD24" s="28"/>
      <c r="AE24" s="27"/>
      <c r="AF24" s="28"/>
      <c r="AG24" s="27"/>
      <c r="AH24" s="28"/>
      <c r="AI24" s="27"/>
      <c r="AJ24" s="28"/>
      <c r="AK24" s="25">
        <f t="shared" si="14"/>
        <v>0</v>
      </c>
      <c r="AL24" s="26">
        <f t="shared" si="40"/>
        <v>0</v>
      </c>
      <c r="AM24" s="20">
        <f t="shared" si="16"/>
        <v>575.0168999999994</v>
      </c>
      <c r="AN24" s="18"/>
      <c r="AO24" s="47">
        <v>22</v>
      </c>
      <c r="AP24" s="29">
        <v>-162</v>
      </c>
      <c r="AQ24" s="30">
        <v>-1.1577999999999999</v>
      </c>
      <c r="AR24" s="29" t="s">
        <v>18</v>
      </c>
      <c r="AS24" s="30"/>
      <c r="AT24" s="29" t="s">
        <v>19</v>
      </c>
      <c r="AU24" s="30"/>
      <c r="AV24" s="29">
        <v>-163</v>
      </c>
      <c r="AW24" s="30">
        <v>-1.4255000000000002</v>
      </c>
      <c r="AX24" s="25">
        <f t="shared" si="2"/>
        <v>-325</v>
      </c>
      <c r="AY24" s="30">
        <f t="shared" si="41"/>
        <v>-2.5833000000000004</v>
      </c>
      <c r="AZ24" s="20">
        <f t="shared" si="18"/>
        <v>593.88779999999952</v>
      </c>
      <c r="BA24" s="18"/>
      <c r="BB24" s="15">
        <v>22</v>
      </c>
      <c r="BC24" s="29">
        <v>-114</v>
      </c>
      <c r="BD24" s="30">
        <f>BC24*0.0069-0.04</f>
        <v>-0.8266</v>
      </c>
      <c r="BE24" s="29">
        <v>-10</v>
      </c>
      <c r="BF24" s="30">
        <f>BE24*0.0088-0.03</f>
        <v>-0.11800000000000001</v>
      </c>
      <c r="BG24" s="29">
        <v>95</v>
      </c>
      <c r="BH24" s="30">
        <f>BG24*0.0085-0.06</f>
        <v>0.74750000000000005</v>
      </c>
      <c r="BI24" s="29" t="s">
        <v>19</v>
      </c>
      <c r="BJ24" s="30"/>
      <c r="BK24" s="25">
        <f t="shared" si="48"/>
        <v>-29</v>
      </c>
      <c r="BL24" s="26">
        <f t="shared" si="20"/>
        <v>-0.19709999999999994</v>
      </c>
      <c r="BM24" s="20">
        <f t="shared" si="21"/>
        <v>591.71809999999959</v>
      </c>
      <c r="BN24" s="18"/>
      <c r="BO24" s="15">
        <v>22</v>
      </c>
      <c r="BP24" s="29">
        <v>171</v>
      </c>
      <c r="BQ24" s="30">
        <v>1.1398999999999999</v>
      </c>
      <c r="BR24" s="29" t="s">
        <v>18</v>
      </c>
      <c r="BS24" s="30"/>
      <c r="BT24" s="29">
        <v>123</v>
      </c>
      <c r="BU24" s="30">
        <v>0.98550000000000004</v>
      </c>
      <c r="BV24" s="29">
        <v>45</v>
      </c>
      <c r="BW24" s="30">
        <v>0.34250000000000003</v>
      </c>
      <c r="BX24" s="34">
        <f t="shared" si="3"/>
        <v>339</v>
      </c>
      <c r="BY24" s="35">
        <f t="shared" si="4"/>
        <v>2.4679000000000002</v>
      </c>
      <c r="BZ24" s="20">
        <f t="shared" si="22"/>
        <v>607.99609999999939</v>
      </c>
      <c r="CA24" s="36"/>
      <c r="CB24" s="15">
        <v>22</v>
      </c>
      <c r="CC24" s="29" t="s">
        <v>18</v>
      </c>
      <c r="CD24" s="30"/>
      <c r="CE24" s="29">
        <v>-42</v>
      </c>
      <c r="CF24" s="30">
        <v>-0.39960000000000007</v>
      </c>
      <c r="CG24" s="29" t="s">
        <v>18</v>
      </c>
      <c r="CH24" s="30"/>
      <c r="CI24" s="29" t="s">
        <v>19</v>
      </c>
      <c r="CJ24" s="30"/>
      <c r="CK24" s="34">
        <f t="shared" si="5"/>
        <v>-42</v>
      </c>
      <c r="CL24" s="35">
        <f t="shared" si="6"/>
        <v>-0.39960000000000007</v>
      </c>
      <c r="CM24" s="20">
        <f t="shared" si="23"/>
        <v>619.06079999999952</v>
      </c>
      <c r="CN24" s="18"/>
      <c r="CO24" s="15">
        <v>22</v>
      </c>
      <c r="CP24" s="27"/>
      <c r="CQ24" s="28"/>
      <c r="CR24" s="27"/>
      <c r="CS24" s="28"/>
      <c r="CT24" s="27"/>
      <c r="CU24" s="28"/>
      <c r="CV24" s="27"/>
      <c r="CW24" s="28"/>
      <c r="CX24" s="37">
        <f t="shared" si="7"/>
        <v>0</v>
      </c>
      <c r="CY24" s="38">
        <f t="shared" si="8"/>
        <v>0</v>
      </c>
      <c r="CZ24" s="20">
        <f t="shared" si="24"/>
        <v>630.29509999999925</v>
      </c>
      <c r="DA24" s="39"/>
      <c r="DB24" s="15">
        <v>22</v>
      </c>
      <c r="DC24" s="29" t="s">
        <v>18</v>
      </c>
      <c r="DD24" s="30"/>
      <c r="DE24" s="29">
        <v>182</v>
      </c>
      <c r="DF24" s="30">
        <v>1.5716000000000001</v>
      </c>
      <c r="DG24" s="29">
        <v>402</v>
      </c>
      <c r="DH24" s="30">
        <v>3.2866000000000004</v>
      </c>
      <c r="DI24" s="29">
        <v>97</v>
      </c>
      <c r="DJ24" s="30">
        <v>0.78449999999999998</v>
      </c>
      <c r="DK24" s="40">
        <f t="shared" si="25"/>
        <v>681</v>
      </c>
      <c r="DL24" s="35">
        <f t="shared" si="26"/>
        <v>5.6426999999999996</v>
      </c>
      <c r="DM24" s="20">
        <f t="shared" si="27"/>
        <v>644.70999999999924</v>
      </c>
      <c r="DN24" s="21"/>
      <c r="DO24" s="15">
        <v>22</v>
      </c>
      <c r="DP24" s="29" t="s">
        <v>19</v>
      </c>
      <c r="DQ24" s="30"/>
      <c r="DR24" s="29" t="s">
        <v>19</v>
      </c>
      <c r="DS24" s="30"/>
      <c r="DT24" s="29" t="s">
        <v>19</v>
      </c>
      <c r="DU24" s="30"/>
      <c r="DV24" s="29">
        <v>-19</v>
      </c>
      <c r="DW24" s="30">
        <v>-0.20150000000000001</v>
      </c>
      <c r="DX24" s="40">
        <f t="shared" si="28"/>
        <v>-19</v>
      </c>
      <c r="DY24" s="35">
        <f t="shared" si="29"/>
        <v>-0.20150000000000001</v>
      </c>
      <c r="DZ24" s="20">
        <f t="shared" si="30"/>
        <v>649.55519999999933</v>
      </c>
      <c r="EA24" s="18"/>
      <c r="EB24" s="15">
        <v>22</v>
      </c>
      <c r="EC24" s="27"/>
      <c r="ED24" s="28"/>
      <c r="EE24" s="27"/>
      <c r="EF24" s="28"/>
      <c r="EG24" s="27"/>
      <c r="EH24" s="28"/>
      <c r="EI24" s="27"/>
      <c r="EJ24" s="28"/>
      <c r="EK24" s="34">
        <f t="shared" si="31"/>
        <v>0</v>
      </c>
      <c r="EL24" s="35">
        <f t="shared" si="32"/>
        <v>0</v>
      </c>
      <c r="EM24" s="20">
        <f t="shared" si="33"/>
        <v>652.79809999999929</v>
      </c>
      <c r="EN24" s="18"/>
      <c r="EO24" s="15">
        <v>22</v>
      </c>
      <c r="EP24" s="29">
        <v>-35</v>
      </c>
      <c r="EQ24" s="30">
        <f t="shared" ref="EQ24:EQ25" si="53">EP24*0.0064-0.04</f>
        <v>-0.26400000000000001</v>
      </c>
      <c r="ER24" s="29">
        <v>-125</v>
      </c>
      <c r="ES24" s="30">
        <f>ER24*0.0088-0.03</f>
        <v>-1.1300000000000001</v>
      </c>
      <c r="ET24" s="29">
        <v>-300</v>
      </c>
      <c r="EU24" s="30">
        <f>ET24*0.0085-0.06</f>
        <v>-2.6100000000000003</v>
      </c>
      <c r="EV24" s="29" t="s">
        <v>18</v>
      </c>
      <c r="EW24" s="30"/>
      <c r="EX24" s="34">
        <f t="shared" si="34"/>
        <v>-460</v>
      </c>
      <c r="EY24" s="35">
        <f t="shared" si="35"/>
        <v>-4.0040000000000004</v>
      </c>
      <c r="EZ24" s="20">
        <f t="shared" si="36"/>
        <v>658.7993999999992</v>
      </c>
    </row>
    <row r="25" spans="1:156" x14ac:dyDescent="0.3">
      <c r="A25" s="114"/>
      <c r="B25" s="15">
        <v>23</v>
      </c>
      <c r="C25" s="29" t="s">
        <v>19</v>
      </c>
      <c r="D25" s="30"/>
      <c r="E25" s="29">
        <v>109</v>
      </c>
      <c r="F25" s="30">
        <v>0.92920000000000003</v>
      </c>
      <c r="G25" s="29" t="s">
        <v>19</v>
      </c>
      <c r="H25" s="30"/>
      <c r="I25" s="29" t="s">
        <v>19</v>
      </c>
      <c r="J25" s="30"/>
      <c r="K25" s="25">
        <f t="shared" si="0"/>
        <v>109</v>
      </c>
      <c r="L25" s="30">
        <f t="shared" si="1"/>
        <v>0.92920000000000003</v>
      </c>
      <c r="M25" s="20">
        <f t="shared" si="10"/>
        <v>547.06689999999946</v>
      </c>
      <c r="N25" s="10"/>
      <c r="O25" s="15">
        <v>23</v>
      </c>
      <c r="P25" s="27"/>
      <c r="Q25" s="28"/>
      <c r="R25" s="27"/>
      <c r="S25" s="28"/>
      <c r="T25" s="27"/>
      <c r="U25" s="28"/>
      <c r="V25" s="27"/>
      <c r="W25" s="28"/>
      <c r="X25" s="25">
        <f t="shared" si="11"/>
        <v>0</v>
      </c>
      <c r="Y25" s="26">
        <f t="shared" si="39"/>
        <v>0</v>
      </c>
      <c r="Z25" s="20">
        <f t="shared" si="13"/>
        <v>542.20919999999944</v>
      </c>
      <c r="AA25" s="18"/>
      <c r="AB25" s="43">
        <v>23</v>
      </c>
      <c r="AC25" s="29">
        <v>748</v>
      </c>
      <c r="AD25" s="30">
        <v>5.1212</v>
      </c>
      <c r="AE25" s="29" t="s">
        <v>18</v>
      </c>
      <c r="AF25" s="30"/>
      <c r="AG25" s="29">
        <v>-300</v>
      </c>
      <c r="AH25" s="30">
        <v>-2.6100000000000003</v>
      </c>
      <c r="AI25" s="29">
        <v>407</v>
      </c>
      <c r="AJ25" s="30">
        <v>3.4195000000000002</v>
      </c>
      <c r="AK25" s="25">
        <f t="shared" si="14"/>
        <v>855</v>
      </c>
      <c r="AL25" s="26">
        <f t="shared" si="40"/>
        <v>5.9306999999999999</v>
      </c>
      <c r="AM25" s="20">
        <f t="shared" si="16"/>
        <v>580.9475999999994</v>
      </c>
      <c r="AN25" s="18"/>
      <c r="AO25" s="47">
        <v>23</v>
      </c>
      <c r="AP25" s="29" t="s">
        <v>19</v>
      </c>
      <c r="AQ25" s="30"/>
      <c r="AR25" s="29" t="s">
        <v>18</v>
      </c>
      <c r="AS25" s="30"/>
      <c r="AT25" s="29" t="s">
        <v>19</v>
      </c>
      <c r="AU25" s="30"/>
      <c r="AV25" s="29" t="s">
        <v>19</v>
      </c>
      <c r="AW25" s="30"/>
      <c r="AX25" s="25">
        <f t="shared" si="2"/>
        <v>0</v>
      </c>
      <c r="AY25" s="30">
        <f t="shared" si="41"/>
        <v>0</v>
      </c>
      <c r="AZ25" s="20">
        <f t="shared" si="18"/>
        <v>593.88779999999952</v>
      </c>
      <c r="BA25" s="18"/>
      <c r="BB25" s="15">
        <v>23</v>
      </c>
      <c r="BC25" s="27"/>
      <c r="BD25" s="28"/>
      <c r="BE25" s="27"/>
      <c r="BF25" s="28"/>
      <c r="BG25" s="27"/>
      <c r="BH25" s="28"/>
      <c r="BI25" s="27"/>
      <c r="BJ25" s="28"/>
      <c r="BK25" s="25">
        <f t="shared" si="48"/>
        <v>0</v>
      </c>
      <c r="BL25" s="26">
        <f t="shared" si="20"/>
        <v>0</v>
      </c>
      <c r="BM25" s="20">
        <f t="shared" si="21"/>
        <v>591.71809999999959</v>
      </c>
      <c r="BN25" s="18"/>
      <c r="BO25" s="15">
        <v>23</v>
      </c>
      <c r="BP25" s="29" t="s">
        <v>18</v>
      </c>
      <c r="BQ25" s="30"/>
      <c r="BR25" s="29" t="s">
        <v>18</v>
      </c>
      <c r="BS25" s="30"/>
      <c r="BT25" s="29" t="s">
        <v>19</v>
      </c>
      <c r="BU25" s="30"/>
      <c r="BV25" s="29" t="s">
        <v>19</v>
      </c>
      <c r="BW25" s="30"/>
      <c r="BX25" s="34">
        <f t="shared" si="3"/>
        <v>0</v>
      </c>
      <c r="BY25" s="35">
        <f t="shared" si="4"/>
        <v>0</v>
      </c>
      <c r="BZ25" s="20">
        <f t="shared" si="22"/>
        <v>607.99609999999939</v>
      </c>
      <c r="CA25" s="36"/>
      <c r="CB25" s="15">
        <v>23</v>
      </c>
      <c r="CC25" s="29">
        <v>-124</v>
      </c>
      <c r="CD25" s="30">
        <v>-0.89560000000000006</v>
      </c>
      <c r="CE25" s="29">
        <v>-53</v>
      </c>
      <c r="CF25" s="30">
        <v>-0.49640000000000006</v>
      </c>
      <c r="CG25" s="29">
        <v>223</v>
      </c>
      <c r="CH25" s="30">
        <v>1.8355000000000001</v>
      </c>
      <c r="CI25" s="29">
        <v>82</v>
      </c>
      <c r="CJ25" s="30">
        <v>0.65700000000000003</v>
      </c>
      <c r="CK25" s="34">
        <f t="shared" si="5"/>
        <v>128</v>
      </c>
      <c r="CL25" s="35">
        <f t="shared" si="6"/>
        <v>1.1005</v>
      </c>
      <c r="CM25" s="20">
        <f t="shared" si="23"/>
        <v>620.16129999999953</v>
      </c>
      <c r="CN25" s="18"/>
      <c r="CO25" s="15">
        <v>23</v>
      </c>
      <c r="CP25" s="27"/>
      <c r="CQ25" s="28"/>
      <c r="CR25" s="27"/>
      <c r="CS25" s="28"/>
      <c r="CT25" s="27"/>
      <c r="CU25" s="28"/>
      <c r="CV25" s="27"/>
      <c r="CW25" s="28"/>
      <c r="CX25" s="37">
        <f t="shared" si="7"/>
        <v>0</v>
      </c>
      <c r="CY25" s="38">
        <f t="shared" si="8"/>
        <v>0</v>
      </c>
      <c r="CZ25" s="20">
        <f t="shared" si="24"/>
        <v>630.29509999999925</v>
      </c>
      <c r="DA25" s="39"/>
      <c r="DB25" s="15">
        <v>23</v>
      </c>
      <c r="DC25" s="29">
        <v>31</v>
      </c>
      <c r="DD25" s="30">
        <v>0.15840000000000001</v>
      </c>
      <c r="DE25" s="29">
        <v>-80</v>
      </c>
      <c r="DF25" s="30">
        <v>-0.7340000000000001</v>
      </c>
      <c r="DG25" s="29" t="s">
        <v>18</v>
      </c>
      <c r="DH25" s="30"/>
      <c r="DI25" s="29" t="s">
        <v>18</v>
      </c>
      <c r="DJ25" s="30"/>
      <c r="DK25" s="40">
        <f t="shared" si="25"/>
        <v>-49</v>
      </c>
      <c r="DL25" s="35">
        <f t="shared" si="26"/>
        <v>-0.57560000000000011</v>
      </c>
      <c r="DM25" s="20">
        <f t="shared" si="27"/>
        <v>644.13439999999923</v>
      </c>
      <c r="DN25" s="21"/>
      <c r="DO25" s="15">
        <v>23</v>
      </c>
      <c r="DP25" s="29">
        <v>121</v>
      </c>
      <c r="DQ25" s="30">
        <v>0.73440000000000005</v>
      </c>
      <c r="DR25" s="29" t="s">
        <v>19</v>
      </c>
      <c r="DS25" s="30"/>
      <c r="DT25" s="29" t="s">
        <v>19</v>
      </c>
      <c r="DU25" s="30"/>
      <c r="DV25" s="29">
        <v>-16</v>
      </c>
      <c r="DW25" s="30">
        <v>-0.17600000000000002</v>
      </c>
      <c r="DX25" s="40">
        <f t="shared" si="28"/>
        <v>105</v>
      </c>
      <c r="DY25" s="35">
        <f t="shared" si="29"/>
        <v>0.55840000000000001</v>
      </c>
      <c r="DZ25" s="20">
        <f t="shared" si="30"/>
        <v>650.11359999999934</v>
      </c>
      <c r="EA25" s="18"/>
      <c r="EB25" s="15">
        <v>23</v>
      </c>
      <c r="EC25" s="29" t="s">
        <v>18</v>
      </c>
      <c r="ED25" s="30"/>
      <c r="EE25" s="29">
        <v>104</v>
      </c>
      <c r="EF25" s="30">
        <f t="shared" ref="EF25:EF28" si="54">EE25*0.0088-0.03</f>
        <v>0.88519999999999999</v>
      </c>
      <c r="EG25" s="29">
        <v>460</v>
      </c>
      <c r="EH25" s="30">
        <f t="shared" ref="EH25:EH27" si="55">EG25*0.0085-0.06</f>
        <v>3.85</v>
      </c>
      <c r="EI25" s="29" t="s">
        <v>18</v>
      </c>
      <c r="EJ25" s="30"/>
      <c r="EK25" s="34">
        <f t="shared" si="31"/>
        <v>564</v>
      </c>
      <c r="EL25" s="35">
        <f t="shared" si="32"/>
        <v>4.7351999999999999</v>
      </c>
      <c r="EM25" s="20">
        <f t="shared" si="33"/>
        <v>657.53329999999926</v>
      </c>
      <c r="EN25" s="18"/>
      <c r="EO25" s="15">
        <v>23</v>
      </c>
      <c r="EP25" s="29">
        <v>-60</v>
      </c>
      <c r="EQ25" s="30">
        <f t="shared" si="53"/>
        <v>-0.42399999999999999</v>
      </c>
      <c r="ER25" s="29">
        <v>-120</v>
      </c>
      <c r="ES25" s="30">
        <f>ER25*0.0088-0.03</f>
        <v>-1.0860000000000001</v>
      </c>
      <c r="ET25" s="29" t="s">
        <v>18</v>
      </c>
      <c r="EU25" s="30"/>
      <c r="EV25" s="29" t="s">
        <v>18</v>
      </c>
      <c r="EW25" s="30"/>
      <c r="EX25" s="34">
        <f t="shared" si="34"/>
        <v>-180</v>
      </c>
      <c r="EY25" s="35">
        <f t="shared" si="35"/>
        <v>-1.51</v>
      </c>
      <c r="EZ25" s="20">
        <f t="shared" si="36"/>
        <v>657.2893999999992</v>
      </c>
    </row>
    <row r="26" spans="1:156" x14ac:dyDescent="0.3">
      <c r="A26" s="114"/>
      <c r="B26" s="15">
        <v>24</v>
      </c>
      <c r="C26" s="29">
        <v>30</v>
      </c>
      <c r="D26" s="30">
        <v>0.16699999999999998</v>
      </c>
      <c r="E26" s="29" t="s">
        <v>19</v>
      </c>
      <c r="F26" s="30"/>
      <c r="G26" s="29">
        <v>-100</v>
      </c>
      <c r="H26" s="30">
        <v>-0.91000000000000014</v>
      </c>
      <c r="I26" s="29">
        <v>74</v>
      </c>
      <c r="J26" s="30">
        <v>0.58899999999999997</v>
      </c>
      <c r="K26" s="25">
        <f t="shared" si="0"/>
        <v>4</v>
      </c>
      <c r="L26" s="30">
        <f t="shared" si="1"/>
        <v>-0.15400000000000014</v>
      </c>
      <c r="M26" s="20">
        <f t="shared" si="10"/>
        <v>546.91289999999947</v>
      </c>
      <c r="N26" s="10"/>
      <c r="O26" s="15">
        <v>24</v>
      </c>
      <c r="P26" s="29">
        <v>151</v>
      </c>
      <c r="Q26" s="30">
        <v>1.0019</v>
      </c>
      <c r="R26" s="29">
        <v>109</v>
      </c>
      <c r="S26" s="30">
        <v>0.92920000000000003</v>
      </c>
      <c r="T26" s="29" t="s">
        <v>19</v>
      </c>
      <c r="U26" s="30"/>
      <c r="V26" s="29">
        <v>118</v>
      </c>
      <c r="W26" s="30">
        <v>0.96300000000000008</v>
      </c>
      <c r="X26" s="25">
        <f t="shared" si="11"/>
        <v>378</v>
      </c>
      <c r="Y26" s="26">
        <f t="shared" si="39"/>
        <v>2.8940999999999999</v>
      </c>
      <c r="Z26" s="20">
        <f t="shared" si="13"/>
        <v>545.10329999999942</v>
      </c>
      <c r="AA26" s="18"/>
      <c r="AB26" s="43">
        <v>24</v>
      </c>
      <c r="AC26" s="29" t="s">
        <v>19</v>
      </c>
      <c r="AD26" s="30"/>
      <c r="AE26" s="29">
        <v>75</v>
      </c>
      <c r="AF26" s="30">
        <v>0.63</v>
      </c>
      <c r="AG26" s="29" t="s">
        <v>19</v>
      </c>
      <c r="AH26" s="30"/>
      <c r="AI26" s="29">
        <v>336</v>
      </c>
      <c r="AJ26" s="30">
        <v>2.8160000000000003</v>
      </c>
      <c r="AK26" s="25">
        <f t="shared" si="14"/>
        <v>411</v>
      </c>
      <c r="AL26" s="26">
        <f t="shared" si="40"/>
        <v>3.4460000000000002</v>
      </c>
      <c r="AM26" s="20">
        <f t="shared" si="16"/>
        <v>584.39359999999942</v>
      </c>
      <c r="AN26" s="18"/>
      <c r="AO26" s="47">
        <v>24</v>
      </c>
      <c r="AP26" s="29">
        <v>-134</v>
      </c>
      <c r="AQ26" s="30">
        <v>-0.96460000000000001</v>
      </c>
      <c r="AR26" s="29" t="s">
        <v>18</v>
      </c>
      <c r="AS26" s="30"/>
      <c r="AT26" s="29" t="s">
        <v>19</v>
      </c>
      <c r="AU26" s="30"/>
      <c r="AV26" s="29" t="s">
        <v>19</v>
      </c>
      <c r="AW26" s="30"/>
      <c r="AX26" s="25">
        <f t="shared" si="2"/>
        <v>-134</v>
      </c>
      <c r="AY26" s="30">
        <f t="shared" si="41"/>
        <v>-0.96460000000000001</v>
      </c>
      <c r="AZ26" s="20">
        <f t="shared" si="18"/>
        <v>592.9231999999995</v>
      </c>
      <c r="BA26" s="18"/>
      <c r="BB26" s="15">
        <v>24</v>
      </c>
      <c r="BC26" s="27"/>
      <c r="BD26" s="28"/>
      <c r="BE26" s="27"/>
      <c r="BF26" s="28"/>
      <c r="BG26" s="27"/>
      <c r="BH26" s="28"/>
      <c r="BI26" s="27"/>
      <c r="BJ26" s="28"/>
      <c r="BK26" s="25">
        <f t="shared" si="48"/>
        <v>0</v>
      </c>
      <c r="BL26" s="26">
        <f t="shared" si="20"/>
        <v>0</v>
      </c>
      <c r="BM26" s="20">
        <f t="shared" si="21"/>
        <v>591.71809999999959</v>
      </c>
      <c r="BN26" s="18"/>
      <c r="BO26" s="15">
        <v>24</v>
      </c>
      <c r="BP26" s="29">
        <v>-153</v>
      </c>
      <c r="BQ26" s="30">
        <v>-1.0957000000000001</v>
      </c>
      <c r="BR26" s="29">
        <v>-127</v>
      </c>
      <c r="BS26" s="30">
        <v>-1.1476000000000002</v>
      </c>
      <c r="BT26" s="29" t="s">
        <v>19</v>
      </c>
      <c r="BU26" s="30"/>
      <c r="BV26" s="29">
        <v>78</v>
      </c>
      <c r="BW26" s="30">
        <v>0.623</v>
      </c>
      <c r="BX26" s="34">
        <f t="shared" si="3"/>
        <v>-202</v>
      </c>
      <c r="BY26" s="35">
        <f t="shared" si="4"/>
        <v>-1.6203000000000005</v>
      </c>
      <c r="BZ26" s="20">
        <f t="shared" si="22"/>
        <v>606.37579999999934</v>
      </c>
      <c r="CA26" s="36"/>
      <c r="CB26" s="15">
        <v>24</v>
      </c>
      <c r="CC26" s="29">
        <v>159</v>
      </c>
      <c r="CD26" s="30">
        <v>1.0570999999999999</v>
      </c>
      <c r="CE26" s="29">
        <v>-39</v>
      </c>
      <c r="CF26" s="30">
        <v>-0.37319999999999998</v>
      </c>
      <c r="CG26" s="29" t="s">
        <v>18</v>
      </c>
      <c r="CH26" s="30"/>
      <c r="CI26" s="29" t="s">
        <v>19</v>
      </c>
      <c r="CJ26" s="30"/>
      <c r="CK26" s="34">
        <f t="shared" si="5"/>
        <v>120</v>
      </c>
      <c r="CL26" s="35">
        <f t="shared" si="6"/>
        <v>0.68389999999999995</v>
      </c>
      <c r="CM26" s="20">
        <f t="shared" si="23"/>
        <v>620.84519999999952</v>
      </c>
      <c r="CN26" s="18"/>
      <c r="CO26" s="15">
        <v>24</v>
      </c>
      <c r="CP26" s="32">
        <v>144</v>
      </c>
      <c r="CQ26" s="33">
        <v>0.9536</v>
      </c>
      <c r="CR26" s="32">
        <v>20</v>
      </c>
      <c r="CS26" s="33">
        <v>0.14600000000000002</v>
      </c>
      <c r="CT26" s="32" t="s">
        <v>18</v>
      </c>
      <c r="CU26" s="33"/>
      <c r="CV26" s="32">
        <v>76</v>
      </c>
      <c r="CW26" s="33">
        <v>0.60599999999999998</v>
      </c>
      <c r="CX26" s="40">
        <f t="shared" si="7"/>
        <v>240</v>
      </c>
      <c r="CY26" s="35">
        <f t="shared" si="8"/>
        <v>1.7056</v>
      </c>
      <c r="CZ26" s="20">
        <f t="shared" si="24"/>
        <v>632.00069999999926</v>
      </c>
      <c r="DA26" s="39"/>
      <c r="DB26" s="15">
        <v>24</v>
      </c>
      <c r="DC26" s="29">
        <v>-145</v>
      </c>
      <c r="DD26" s="30">
        <v>-0.96800000000000008</v>
      </c>
      <c r="DE26" s="29" t="s">
        <v>18</v>
      </c>
      <c r="DF26" s="30"/>
      <c r="DG26" s="29" t="s">
        <v>18</v>
      </c>
      <c r="DH26" s="30"/>
      <c r="DI26" s="29" t="s">
        <v>18</v>
      </c>
      <c r="DJ26" s="30"/>
      <c r="DK26" s="40">
        <f t="shared" si="25"/>
        <v>-145</v>
      </c>
      <c r="DL26" s="35">
        <f t="shared" si="26"/>
        <v>-0.96800000000000008</v>
      </c>
      <c r="DM26" s="20">
        <f t="shared" si="27"/>
        <v>643.16639999999927</v>
      </c>
      <c r="DN26" s="21"/>
      <c r="DO26" s="15">
        <v>24</v>
      </c>
      <c r="DP26" s="27"/>
      <c r="DQ26" s="28"/>
      <c r="DR26" s="27"/>
      <c r="DS26" s="28"/>
      <c r="DT26" s="27"/>
      <c r="DU26" s="28"/>
      <c r="DV26" s="27"/>
      <c r="DW26" s="28"/>
      <c r="DX26" s="37"/>
      <c r="DY26" s="38"/>
      <c r="DZ26" s="20">
        <f t="shared" si="30"/>
        <v>650.11359999999934</v>
      </c>
      <c r="EA26" s="18"/>
      <c r="EB26" s="15">
        <v>24</v>
      </c>
      <c r="EC26" s="29">
        <v>255</v>
      </c>
      <c r="ED26" s="30">
        <f t="shared" ref="ED26:ED28" si="56">EC26*0.0064-0.04</f>
        <v>1.5920000000000001</v>
      </c>
      <c r="EE26" s="29" t="s">
        <v>18</v>
      </c>
      <c r="EF26" s="30"/>
      <c r="EG26" s="29" t="s">
        <v>18</v>
      </c>
      <c r="EH26" s="30"/>
      <c r="EI26" s="29" t="s">
        <v>18</v>
      </c>
      <c r="EJ26" s="30"/>
      <c r="EK26" s="34">
        <f t="shared" si="31"/>
        <v>255</v>
      </c>
      <c r="EL26" s="35">
        <f t="shared" si="32"/>
        <v>1.5920000000000001</v>
      </c>
      <c r="EM26" s="20">
        <f t="shared" si="33"/>
        <v>659.12529999999924</v>
      </c>
      <c r="EN26" s="18"/>
      <c r="EO26" s="15">
        <v>24</v>
      </c>
      <c r="EP26" s="29" t="s">
        <v>18</v>
      </c>
      <c r="EQ26" s="30"/>
      <c r="ER26" s="29" t="s">
        <v>18</v>
      </c>
      <c r="ES26" s="30"/>
      <c r="ET26" s="29" t="s">
        <v>18</v>
      </c>
      <c r="EU26" s="30"/>
      <c r="EV26" s="29" t="s">
        <v>18</v>
      </c>
      <c r="EW26" s="30"/>
      <c r="EX26" s="34">
        <f t="shared" si="34"/>
        <v>0</v>
      </c>
      <c r="EY26" s="35">
        <f t="shared" si="35"/>
        <v>0</v>
      </c>
      <c r="EZ26" s="20">
        <f t="shared" si="36"/>
        <v>657.2893999999992</v>
      </c>
    </row>
    <row r="27" spans="1:156" x14ac:dyDescent="0.3">
      <c r="A27" s="114"/>
      <c r="B27" s="15">
        <v>25</v>
      </c>
      <c r="C27" s="27"/>
      <c r="D27" s="28"/>
      <c r="E27" s="27"/>
      <c r="F27" s="28"/>
      <c r="G27" s="27"/>
      <c r="H27" s="28"/>
      <c r="I27" s="27"/>
      <c r="J27" s="28"/>
      <c r="K27" s="25">
        <f t="shared" si="0"/>
        <v>0</v>
      </c>
      <c r="L27" s="26">
        <f t="shared" si="1"/>
        <v>0</v>
      </c>
      <c r="M27" s="20">
        <f t="shared" si="10"/>
        <v>546.91289999999947</v>
      </c>
      <c r="N27" s="10"/>
      <c r="O27" s="15">
        <v>25</v>
      </c>
      <c r="P27" s="29" t="s">
        <v>19</v>
      </c>
      <c r="Q27" s="30"/>
      <c r="R27" s="29" t="s">
        <v>18</v>
      </c>
      <c r="S27" s="30"/>
      <c r="T27" s="29">
        <v>204</v>
      </c>
      <c r="U27" s="30">
        <v>1.6740000000000002</v>
      </c>
      <c r="V27" s="29" t="s">
        <v>19</v>
      </c>
      <c r="W27" s="30"/>
      <c r="X27" s="25">
        <f t="shared" si="11"/>
        <v>204</v>
      </c>
      <c r="Y27" s="26">
        <f t="shared" si="39"/>
        <v>1.6740000000000002</v>
      </c>
      <c r="Z27" s="20">
        <f t="shared" si="13"/>
        <v>546.7772999999994</v>
      </c>
      <c r="AA27" s="18"/>
      <c r="AB27" s="43">
        <v>25</v>
      </c>
      <c r="AC27" s="29" t="s">
        <v>19</v>
      </c>
      <c r="AD27" s="30"/>
      <c r="AE27" s="29">
        <v>467</v>
      </c>
      <c r="AF27" s="30">
        <v>4.0796000000000001</v>
      </c>
      <c r="AG27" s="29" t="s">
        <v>19</v>
      </c>
      <c r="AH27" s="30"/>
      <c r="AI27" s="29">
        <v>35</v>
      </c>
      <c r="AJ27" s="30">
        <v>0.25750000000000006</v>
      </c>
      <c r="AK27" s="25">
        <f t="shared" si="14"/>
        <v>502</v>
      </c>
      <c r="AL27" s="26">
        <f t="shared" si="40"/>
        <v>4.3371000000000004</v>
      </c>
      <c r="AM27" s="20">
        <f t="shared" si="16"/>
        <v>588.73069999999939</v>
      </c>
      <c r="AN27" s="18"/>
      <c r="AO27" s="15">
        <v>25</v>
      </c>
      <c r="AP27" s="27"/>
      <c r="AQ27" s="28"/>
      <c r="AR27" s="27"/>
      <c r="AS27" s="28"/>
      <c r="AT27" s="27"/>
      <c r="AU27" s="28"/>
      <c r="AV27" s="27"/>
      <c r="AW27" s="28"/>
      <c r="AX27" s="25">
        <f t="shared" si="2"/>
        <v>0</v>
      </c>
      <c r="AY27" s="30">
        <f t="shared" si="41"/>
        <v>0</v>
      </c>
      <c r="AZ27" s="20">
        <f t="shared" si="18"/>
        <v>592.9231999999995</v>
      </c>
      <c r="BA27" s="18"/>
      <c r="BB27" s="15">
        <v>25</v>
      </c>
      <c r="BC27" s="29">
        <v>-70</v>
      </c>
      <c r="BD27" s="30">
        <f>BC27*0.0069-0.04</f>
        <v>-0.52300000000000002</v>
      </c>
      <c r="BE27" s="29" t="s">
        <v>18</v>
      </c>
      <c r="BF27" s="30"/>
      <c r="BG27" s="29" t="s">
        <v>19</v>
      </c>
      <c r="BH27" s="30"/>
      <c r="BI27" s="29" t="s">
        <v>19</v>
      </c>
      <c r="BJ27" s="30"/>
      <c r="BK27" s="25">
        <f t="shared" si="48"/>
        <v>-70</v>
      </c>
      <c r="BL27" s="26">
        <f t="shared" si="20"/>
        <v>-0.52300000000000002</v>
      </c>
      <c r="BM27" s="20">
        <f t="shared" si="21"/>
        <v>591.19509999999957</v>
      </c>
      <c r="BN27" s="18"/>
      <c r="BO27" s="15">
        <v>25</v>
      </c>
      <c r="BP27" s="29">
        <v>-103</v>
      </c>
      <c r="BQ27" s="30">
        <v>-0.75070000000000003</v>
      </c>
      <c r="BR27" s="29">
        <v>-90</v>
      </c>
      <c r="BS27" s="30">
        <v>-0.82200000000000006</v>
      </c>
      <c r="BT27" s="29" t="s">
        <v>19</v>
      </c>
      <c r="BU27" s="30"/>
      <c r="BV27" s="29">
        <v>15</v>
      </c>
      <c r="BW27" s="30">
        <v>8.7499999999999994E-2</v>
      </c>
      <c r="BX27" s="34">
        <f t="shared" si="3"/>
        <v>-178</v>
      </c>
      <c r="BY27" s="35">
        <f t="shared" si="4"/>
        <v>-1.4852000000000003</v>
      </c>
      <c r="BZ27" s="20">
        <f t="shared" si="22"/>
        <v>604.89059999999938</v>
      </c>
      <c r="CA27" s="36"/>
      <c r="CB27" s="15">
        <v>25</v>
      </c>
      <c r="CC27" s="27"/>
      <c r="CD27" s="28"/>
      <c r="CE27" s="27"/>
      <c r="CF27" s="28"/>
      <c r="CG27" s="27"/>
      <c r="CH27" s="28"/>
      <c r="CI27" s="27"/>
      <c r="CJ27" s="28"/>
      <c r="CK27" s="34">
        <f t="shared" si="5"/>
        <v>0</v>
      </c>
      <c r="CL27" s="35">
        <f t="shared" si="6"/>
        <v>0</v>
      </c>
      <c r="CM27" s="20">
        <f t="shared" si="23"/>
        <v>620.84519999999952</v>
      </c>
      <c r="CN27" s="18"/>
      <c r="CO27" s="15">
        <v>25</v>
      </c>
      <c r="CP27" s="32">
        <v>-53</v>
      </c>
      <c r="CQ27" s="33">
        <v>-0.40569999999999995</v>
      </c>
      <c r="CR27" s="32" t="s">
        <v>18</v>
      </c>
      <c r="CS27" s="33"/>
      <c r="CT27" s="32">
        <v>-15</v>
      </c>
      <c r="CU27" s="33">
        <v>-0.1875</v>
      </c>
      <c r="CV27" s="32">
        <v>-84</v>
      </c>
      <c r="CW27" s="33">
        <v>-0.75400000000000011</v>
      </c>
      <c r="CX27" s="40">
        <f t="shared" si="7"/>
        <v>-152</v>
      </c>
      <c r="CY27" s="35">
        <f t="shared" si="8"/>
        <v>-1.3472</v>
      </c>
      <c r="CZ27" s="20">
        <f t="shared" si="24"/>
        <v>630.65349999999921</v>
      </c>
      <c r="DA27" s="39"/>
      <c r="DB27" s="15">
        <v>25</v>
      </c>
      <c r="DC27" s="29" t="s">
        <v>18</v>
      </c>
      <c r="DD27" s="30"/>
      <c r="DE27" s="29" t="s">
        <v>18</v>
      </c>
      <c r="DF27" s="30"/>
      <c r="DG27" s="29" t="s">
        <v>18</v>
      </c>
      <c r="DH27" s="30"/>
      <c r="DI27" s="29" t="s">
        <v>18</v>
      </c>
      <c r="DJ27" s="30"/>
      <c r="DK27" s="40">
        <f t="shared" si="25"/>
        <v>0</v>
      </c>
      <c r="DL27" s="35">
        <f t="shared" si="26"/>
        <v>0</v>
      </c>
      <c r="DM27" s="20">
        <f t="shared" si="27"/>
        <v>643.16639999999927</v>
      </c>
      <c r="DN27" s="21"/>
      <c r="DO27" s="15">
        <v>25</v>
      </c>
      <c r="DP27" s="27"/>
      <c r="DQ27" s="28"/>
      <c r="DR27" s="27"/>
      <c r="DS27" s="28"/>
      <c r="DT27" s="27"/>
      <c r="DU27" s="28"/>
      <c r="DV27" s="27"/>
      <c r="DW27" s="28"/>
      <c r="DX27" s="37"/>
      <c r="DY27" s="38"/>
      <c r="DZ27" s="20">
        <f t="shared" si="30"/>
        <v>650.11359999999934</v>
      </c>
      <c r="EA27" s="18"/>
      <c r="EB27" s="15">
        <v>25</v>
      </c>
      <c r="EC27" s="29">
        <v>-91</v>
      </c>
      <c r="ED27" s="30">
        <f t="shared" si="56"/>
        <v>-0.62240000000000006</v>
      </c>
      <c r="EE27" s="29">
        <v>110</v>
      </c>
      <c r="EF27" s="30">
        <f t="shared" si="54"/>
        <v>0.93800000000000006</v>
      </c>
      <c r="EG27" s="29">
        <v>324</v>
      </c>
      <c r="EH27" s="30">
        <f t="shared" si="55"/>
        <v>2.694</v>
      </c>
      <c r="EI27" s="29">
        <v>85</v>
      </c>
      <c r="EJ27" s="30">
        <f>EI27*0.0085-0.04</f>
        <v>0.6825</v>
      </c>
      <c r="EK27" s="34">
        <f t="shared" si="31"/>
        <v>428</v>
      </c>
      <c r="EL27" s="35">
        <f t="shared" si="32"/>
        <v>3.6920999999999999</v>
      </c>
      <c r="EM27" s="20">
        <f t="shared" si="33"/>
        <v>662.81739999999922</v>
      </c>
      <c r="EN27" s="18"/>
      <c r="EO27" s="15">
        <v>25</v>
      </c>
      <c r="EP27" s="32"/>
      <c r="EQ27" s="33"/>
      <c r="ER27" s="32"/>
      <c r="ES27" s="33"/>
      <c r="ET27" s="32"/>
      <c r="EU27" s="33"/>
      <c r="EV27" s="32"/>
      <c r="EW27" s="33"/>
      <c r="EX27" s="34">
        <f t="shared" si="34"/>
        <v>0</v>
      </c>
      <c r="EY27" s="35">
        <f t="shared" si="35"/>
        <v>0</v>
      </c>
      <c r="EZ27" s="20">
        <f t="shared" si="36"/>
        <v>657.2893999999992</v>
      </c>
    </row>
    <row r="28" spans="1:156" x14ac:dyDescent="0.3">
      <c r="A28" s="114"/>
      <c r="B28" s="15">
        <v>26</v>
      </c>
      <c r="C28" s="27"/>
      <c r="D28" s="28"/>
      <c r="E28" s="27"/>
      <c r="F28" s="28"/>
      <c r="G28" s="27"/>
      <c r="H28" s="28"/>
      <c r="I28" s="27"/>
      <c r="J28" s="28"/>
      <c r="K28" s="25">
        <f t="shared" si="0"/>
        <v>0</v>
      </c>
      <c r="L28" s="26">
        <f t="shared" si="1"/>
        <v>0</v>
      </c>
      <c r="M28" s="20">
        <f t="shared" si="10"/>
        <v>546.91289999999947</v>
      </c>
      <c r="N28" s="10"/>
      <c r="O28" s="15">
        <v>26</v>
      </c>
      <c r="P28" s="29">
        <v>11</v>
      </c>
      <c r="Q28" s="30">
        <v>3.5899999999999994E-2</v>
      </c>
      <c r="R28" s="29" t="s">
        <v>18</v>
      </c>
      <c r="S28" s="30"/>
      <c r="T28" s="29" t="s">
        <v>19</v>
      </c>
      <c r="U28" s="30"/>
      <c r="V28" s="29" t="s">
        <v>19</v>
      </c>
      <c r="W28" s="30"/>
      <c r="X28" s="25">
        <f t="shared" si="11"/>
        <v>11</v>
      </c>
      <c r="Y28" s="26">
        <f t="shared" si="39"/>
        <v>3.5899999999999994E-2</v>
      </c>
      <c r="Z28" s="20">
        <f t="shared" si="13"/>
        <v>546.81319999999937</v>
      </c>
      <c r="AA28" s="18"/>
      <c r="AB28" s="43">
        <v>26</v>
      </c>
      <c r="AC28" s="29" t="s">
        <v>19</v>
      </c>
      <c r="AD28" s="30"/>
      <c r="AE28" s="29" t="s">
        <v>18</v>
      </c>
      <c r="AF28" s="30"/>
      <c r="AG28" s="29" t="s">
        <v>19</v>
      </c>
      <c r="AH28" s="30"/>
      <c r="AI28" s="29" t="s">
        <v>19</v>
      </c>
      <c r="AJ28" s="30"/>
      <c r="AK28" s="25">
        <f t="shared" si="14"/>
        <v>0</v>
      </c>
      <c r="AL28" s="26">
        <f t="shared" si="40"/>
        <v>0</v>
      </c>
      <c r="AM28" s="20">
        <f t="shared" si="16"/>
        <v>588.73069999999939</v>
      </c>
      <c r="AN28" s="18"/>
      <c r="AO28" s="15">
        <v>26</v>
      </c>
      <c r="AP28" s="27"/>
      <c r="AQ28" s="28"/>
      <c r="AR28" s="27"/>
      <c r="AS28" s="28"/>
      <c r="AT28" s="27"/>
      <c r="AU28" s="28"/>
      <c r="AV28" s="27"/>
      <c r="AW28" s="28"/>
      <c r="AX28" s="25">
        <f t="shared" si="2"/>
        <v>0</v>
      </c>
      <c r="AY28" s="30">
        <f t="shared" si="41"/>
        <v>0</v>
      </c>
      <c r="AZ28" s="20">
        <f t="shared" si="18"/>
        <v>592.9231999999995</v>
      </c>
      <c r="BA28" s="18"/>
      <c r="BB28" s="15">
        <v>26</v>
      </c>
      <c r="BC28" s="29" t="s">
        <v>19</v>
      </c>
      <c r="BD28" s="30"/>
      <c r="BE28" s="29" t="s">
        <v>18</v>
      </c>
      <c r="BF28" s="30"/>
      <c r="BG28" s="29" t="s">
        <v>19</v>
      </c>
      <c r="BH28" s="30"/>
      <c r="BI28" s="29" t="s">
        <v>19</v>
      </c>
      <c r="BJ28" s="30"/>
      <c r="BK28" s="25">
        <f t="shared" si="48"/>
        <v>0</v>
      </c>
      <c r="BL28" s="26">
        <f t="shared" si="20"/>
        <v>0</v>
      </c>
      <c r="BM28" s="20">
        <f t="shared" si="21"/>
        <v>591.19509999999957</v>
      </c>
      <c r="BN28" s="18"/>
      <c r="BO28" s="15">
        <v>26</v>
      </c>
      <c r="BP28" s="29" t="s">
        <v>18</v>
      </c>
      <c r="BQ28" s="30"/>
      <c r="BR28" s="29" t="s">
        <v>18</v>
      </c>
      <c r="BS28" s="30"/>
      <c r="BT28" s="29" t="s">
        <v>19</v>
      </c>
      <c r="BU28" s="30"/>
      <c r="BV28" s="29" t="s">
        <v>19</v>
      </c>
      <c r="BW28" s="30"/>
      <c r="BX28" s="34">
        <f t="shared" si="3"/>
        <v>0</v>
      </c>
      <c r="BY28" s="35">
        <f t="shared" si="4"/>
        <v>0</v>
      </c>
      <c r="BZ28" s="20">
        <f t="shared" si="22"/>
        <v>604.89059999999938</v>
      </c>
      <c r="CA28" s="36"/>
      <c r="CB28" s="15">
        <v>26</v>
      </c>
      <c r="CC28" s="27"/>
      <c r="CD28" s="28"/>
      <c r="CE28" s="27"/>
      <c r="CF28" s="28"/>
      <c r="CG28" s="27"/>
      <c r="CH28" s="28"/>
      <c r="CI28" s="27"/>
      <c r="CJ28" s="28"/>
      <c r="CK28" s="34">
        <f t="shared" si="5"/>
        <v>0</v>
      </c>
      <c r="CL28" s="35">
        <f t="shared" si="6"/>
        <v>0</v>
      </c>
      <c r="CM28" s="20">
        <f t="shared" si="23"/>
        <v>620.84519999999952</v>
      </c>
      <c r="CN28" s="18"/>
      <c r="CO28" s="15">
        <v>26</v>
      </c>
      <c r="CP28" s="32" t="s">
        <v>18</v>
      </c>
      <c r="CQ28" s="33"/>
      <c r="CR28" s="32" t="s">
        <v>18</v>
      </c>
      <c r="CS28" s="33"/>
      <c r="CT28" s="32">
        <v>-84</v>
      </c>
      <c r="CU28" s="33">
        <v>-0.77400000000000002</v>
      </c>
      <c r="CV28" s="32">
        <v>138</v>
      </c>
      <c r="CW28" s="33">
        <v>1.133</v>
      </c>
      <c r="CX28" s="40">
        <f t="shared" si="7"/>
        <v>54</v>
      </c>
      <c r="CY28" s="35">
        <f t="shared" si="8"/>
        <v>0.35899999999999999</v>
      </c>
      <c r="CZ28" s="20">
        <f t="shared" si="24"/>
        <v>631.01249999999925</v>
      </c>
      <c r="DA28" s="39"/>
      <c r="DB28" s="15">
        <v>26</v>
      </c>
      <c r="DC28" s="27"/>
      <c r="DD28" s="28"/>
      <c r="DE28" s="27"/>
      <c r="DF28" s="28"/>
      <c r="DG28" s="27"/>
      <c r="DH28" s="28"/>
      <c r="DI28" s="27"/>
      <c r="DJ28" s="28"/>
      <c r="DK28" s="40">
        <f t="shared" si="25"/>
        <v>0</v>
      </c>
      <c r="DL28" s="35">
        <f t="shared" si="26"/>
        <v>0</v>
      </c>
      <c r="DM28" s="20">
        <f t="shared" si="27"/>
        <v>643.16639999999927</v>
      </c>
      <c r="DN28" s="21"/>
      <c r="DO28" s="15">
        <v>26</v>
      </c>
      <c r="DP28" s="29" t="s">
        <v>19</v>
      </c>
      <c r="DQ28" s="30"/>
      <c r="DR28" s="29">
        <v>-92</v>
      </c>
      <c r="DS28" s="30">
        <v>-0.83960000000000012</v>
      </c>
      <c r="DT28" s="29">
        <v>-21</v>
      </c>
      <c r="DU28" s="30">
        <v>-0.23850000000000002</v>
      </c>
      <c r="DV28" s="29" t="s">
        <v>19</v>
      </c>
      <c r="DW28" s="30"/>
      <c r="DX28" s="40">
        <f t="shared" si="28"/>
        <v>-113</v>
      </c>
      <c r="DY28" s="35">
        <f t="shared" si="29"/>
        <v>-1.0781000000000001</v>
      </c>
      <c r="DZ28" s="20">
        <f t="shared" si="30"/>
        <v>649.03549999999939</v>
      </c>
      <c r="EA28" s="18"/>
      <c r="EB28" s="15">
        <v>26</v>
      </c>
      <c r="EC28" s="29">
        <v>-25</v>
      </c>
      <c r="ED28" s="30">
        <f t="shared" si="56"/>
        <v>-0.2</v>
      </c>
      <c r="EE28" s="29">
        <v>-23</v>
      </c>
      <c r="EF28" s="30">
        <f t="shared" si="54"/>
        <v>-0.23240000000000002</v>
      </c>
      <c r="EG28" s="29" t="s">
        <v>19</v>
      </c>
      <c r="EH28" s="30"/>
      <c r="EI28" s="29" t="s">
        <v>19</v>
      </c>
      <c r="EJ28" s="30"/>
      <c r="EK28" s="34">
        <f t="shared" si="31"/>
        <v>-48</v>
      </c>
      <c r="EL28" s="35">
        <f t="shared" si="32"/>
        <v>-0.43240000000000001</v>
      </c>
      <c r="EM28" s="20">
        <f t="shared" si="33"/>
        <v>662.3849999999992</v>
      </c>
      <c r="EN28" s="18"/>
      <c r="EO28" s="15">
        <v>26</v>
      </c>
      <c r="EP28" s="27"/>
      <c r="EQ28" s="28"/>
      <c r="ER28" s="27"/>
      <c r="ES28" s="28"/>
      <c r="ET28" s="27"/>
      <c r="EU28" s="28"/>
      <c r="EV28" s="27"/>
      <c r="EW28" s="28"/>
      <c r="EX28" s="34">
        <f t="shared" si="34"/>
        <v>0</v>
      </c>
      <c r="EY28" s="35">
        <f t="shared" si="35"/>
        <v>0</v>
      </c>
      <c r="EZ28" s="20">
        <f t="shared" si="36"/>
        <v>657.2893999999992</v>
      </c>
    </row>
    <row r="29" spans="1:156" x14ac:dyDescent="0.3">
      <c r="A29" s="114"/>
      <c r="B29" s="15">
        <v>27</v>
      </c>
      <c r="C29" s="29">
        <v>-49</v>
      </c>
      <c r="D29" s="30">
        <v>-0.37809999999999999</v>
      </c>
      <c r="E29" s="29">
        <v>-39</v>
      </c>
      <c r="F29" s="30">
        <v>-0.37319999999999998</v>
      </c>
      <c r="G29" s="29">
        <v>28</v>
      </c>
      <c r="H29" s="30">
        <v>0.17800000000000002</v>
      </c>
      <c r="I29" s="29">
        <v>-59</v>
      </c>
      <c r="J29" s="30">
        <v>-0.54150000000000009</v>
      </c>
      <c r="K29" s="25">
        <f t="shared" si="0"/>
        <v>-119</v>
      </c>
      <c r="L29" s="26">
        <f t="shared" si="1"/>
        <v>-1.1148</v>
      </c>
      <c r="M29" s="20">
        <f t="shared" si="10"/>
        <v>545.79809999999952</v>
      </c>
      <c r="N29" s="10"/>
      <c r="O29" s="15">
        <v>27</v>
      </c>
      <c r="P29" s="29" t="s">
        <v>19</v>
      </c>
      <c r="Q29" s="30"/>
      <c r="R29" s="29" t="s">
        <v>18</v>
      </c>
      <c r="S29" s="30"/>
      <c r="T29" s="29" t="s">
        <v>19</v>
      </c>
      <c r="U29" s="30"/>
      <c r="V29" s="29" t="s">
        <v>19</v>
      </c>
      <c r="W29" s="30"/>
      <c r="X29" s="25">
        <f t="shared" si="11"/>
        <v>0</v>
      </c>
      <c r="Y29" s="26">
        <f t="shared" si="39"/>
        <v>0</v>
      </c>
      <c r="Z29" s="20">
        <f t="shared" si="13"/>
        <v>546.81319999999937</v>
      </c>
      <c r="AA29" s="18"/>
      <c r="AB29" s="43">
        <v>27</v>
      </c>
      <c r="AC29" s="29" t="s">
        <v>19</v>
      </c>
      <c r="AD29" s="30"/>
      <c r="AE29" s="29" t="s">
        <v>18</v>
      </c>
      <c r="AF29" s="30"/>
      <c r="AG29" s="29" t="s">
        <v>19</v>
      </c>
      <c r="AH29" s="30"/>
      <c r="AI29" s="29">
        <v>306</v>
      </c>
      <c r="AJ29" s="30">
        <v>2.5609999999999999</v>
      </c>
      <c r="AK29" s="25">
        <f t="shared" si="14"/>
        <v>306</v>
      </c>
      <c r="AL29" s="26">
        <f t="shared" si="40"/>
        <v>2.5609999999999999</v>
      </c>
      <c r="AM29" s="20">
        <f t="shared" si="16"/>
        <v>591.29169999999942</v>
      </c>
      <c r="AN29" s="18"/>
      <c r="AO29" s="15">
        <v>27</v>
      </c>
      <c r="AP29" s="29">
        <v>-115</v>
      </c>
      <c r="AQ29" s="30">
        <v>-0.83350000000000002</v>
      </c>
      <c r="AR29" s="29" t="s">
        <v>18</v>
      </c>
      <c r="AS29" s="30"/>
      <c r="AT29" s="29">
        <v>-61</v>
      </c>
      <c r="AU29" s="30">
        <v>-0.57850000000000001</v>
      </c>
      <c r="AV29" s="29">
        <v>83</v>
      </c>
      <c r="AW29" s="30">
        <v>0.66549999999999998</v>
      </c>
      <c r="AX29" s="25">
        <f t="shared" si="2"/>
        <v>-93</v>
      </c>
      <c r="AY29" s="30">
        <f t="shared" si="41"/>
        <v>-0.74649999999999994</v>
      </c>
      <c r="AZ29" s="20">
        <f t="shared" si="18"/>
        <v>592.17669999999953</v>
      </c>
      <c r="BA29" s="18"/>
      <c r="BB29" s="15">
        <v>27</v>
      </c>
      <c r="BC29" s="29">
        <v>267</v>
      </c>
      <c r="BD29" s="30">
        <f>BC29*0.0069-0.04</f>
        <v>1.8023</v>
      </c>
      <c r="BE29" s="29" t="s">
        <v>18</v>
      </c>
      <c r="BF29" s="30"/>
      <c r="BG29" s="29">
        <v>495</v>
      </c>
      <c r="BH29" s="30">
        <f>BG29*0.0085-0.06</f>
        <v>4.1475000000000009</v>
      </c>
      <c r="BI29" s="29" t="s">
        <v>19</v>
      </c>
      <c r="BJ29" s="30"/>
      <c r="BK29" s="25">
        <f t="shared" si="48"/>
        <v>762</v>
      </c>
      <c r="BL29" s="26">
        <f t="shared" si="20"/>
        <v>5.9498000000000006</v>
      </c>
      <c r="BM29" s="20">
        <f t="shared" si="21"/>
        <v>597.14489999999955</v>
      </c>
      <c r="BN29" s="18"/>
      <c r="BO29" s="15">
        <v>27</v>
      </c>
      <c r="BP29" s="27"/>
      <c r="BQ29" s="28"/>
      <c r="BR29" s="27"/>
      <c r="BS29" s="28"/>
      <c r="BT29" s="27"/>
      <c r="BU29" s="28"/>
      <c r="BV29" s="27"/>
      <c r="BW29" s="28"/>
      <c r="BX29" s="34">
        <f t="shared" si="3"/>
        <v>0</v>
      </c>
      <c r="BY29" s="35">
        <f t="shared" si="4"/>
        <v>0</v>
      </c>
      <c r="BZ29" s="20">
        <f t="shared" si="22"/>
        <v>604.89059999999938</v>
      </c>
      <c r="CA29" s="36"/>
      <c r="CB29" s="15">
        <v>27</v>
      </c>
      <c r="CC29" s="29">
        <v>-112</v>
      </c>
      <c r="CD29" s="30">
        <v>-0.81279999999999997</v>
      </c>
      <c r="CE29" s="29" t="s">
        <v>18</v>
      </c>
      <c r="CF29" s="30"/>
      <c r="CG29" s="29" t="s">
        <v>18</v>
      </c>
      <c r="CH29" s="30"/>
      <c r="CI29" s="29" t="s">
        <v>19</v>
      </c>
      <c r="CJ29" s="30"/>
      <c r="CK29" s="34">
        <f t="shared" si="5"/>
        <v>-112</v>
      </c>
      <c r="CL29" s="35">
        <f t="shared" si="6"/>
        <v>-0.81279999999999997</v>
      </c>
      <c r="CM29" s="20">
        <f t="shared" si="23"/>
        <v>620.03239999999948</v>
      </c>
      <c r="CN29" s="18"/>
      <c r="CO29" s="15">
        <v>27</v>
      </c>
      <c r="CP29" s="32">
        <v>-153</v>
      </c>
      <c r="CQ29" s="33">
        <v>-1.0957000000000001</v>
      </c>
      <c r="CR29" s="32" t="s">
        <v>18</v>
      </c>
      <c r="CS29" s="33"/>
      <c r="CT29" s="32" t="s">
        <v>18</v>
      </c>
      <c r="CU29" s="33"/>
      <c r="CV29" s="32">
        <v>193</v>
      </c>
      <c r="CW29" s="33">
        <v>1.6005</v>
      </c>
      <c r="CX29" s="40">
        <f t="shared" si="7"/>
        <v>40</v>
      </c>
      <c r="CY29" s="35">
        <f t="shared" si="8"/>
        <v>0.50479999999999992</v>
      </c>
      <c r="CZ29" s="20">
        <f t="shared" si="24"/>
        <v>631.5172999999993</v>
      </c>
      <c r="DA29" s="39"/>
      <c r="DB29" s="15">
        <v>27</v>
      </c>
      <c r="DC29" s="27"/>
      <c r="DD29" s="28"/>
      <c r="DE29" s="27"/>
      <c r="DF29" s="28"/>
      <c r="DG29" s="27"/>
      <c r="DH29" s="28"/>
      <c r="DI29" s="27"/>
      <c r="DJ29" s="28"/>
      <c r="DK29" s="40">
        <f t="shared" si="25"/>
        <v>0</v>
      </c>
      <c r="DL29" s="35">
        <f t="shared" si="26"/>
        <v>0</v>
      </c>
      <c r="DM29" s="20">
        <f t="shared" si="27"/>
        <v>643.16639999999927</v>
      </c>
      <c r="DN29" s="21"/>
      <c r="DO29" s="15">
        <v>27</v>
      </c>
      <c r="DP29" s="29" t="s">
        <v>19</v>
      </c>
      <c r="DQ29" s="30"/>
      <c r="DR29" s="29">
        <v>83</v>
      </c>
      <c r="DS29" s="30">
        <v>0.70040000000000002</v>
      </c>
      <c r="DT29" s="29" t="s">
        <v>18</v>
      </c>
      <c r="DU29" s="30"/>
      <c r="DV29" s="29">
        <v>148</v>
      </c>
      <c r="DW29" s="30">
        <v>1.218</v>
      </c>
      <c r="DX29" s="40">
        <f t="shared" si="28"/>
        <v>231</v>
      </c>
      <c r="DY29" s="35">
        <f t="shared" si="29"/>
        <v>1.9184000000000001</v>
      </c>
      <c r="DZ29" s="20">
        <f t="shared" si="30"/>
        <v>650.95389999999941</v>
      </c>
      <c r="EA29" s="18"/>
      <c r="EB29" s="15">
        <v>27</v>
      </c>
      <c r="EC29" s="29"/>
      <c r="ED29" s="30"/>
      <c r="EE29" s="29"/>
      <c r="EF29" s="30"/>
      <c r="EG29" s="29"/>
      <c r="EH29" s="30"/>
      <c r="EI29" s="29"/>
      <c r="EJ29" s="30"/>
      <c r="EK29" s="34">
        <f t="shared" si="31"/>
        <v>0</v>
      </c>
      <c r="EL29" s="35">
        <f t="shared" si="32"/>
        <v>0</v>
      </c>
      <c r="EM29" s="20">
        <f t="shared" si="33"/>
        <v>662.3849999999992</v>
      </c>
      <c r="EN29" s="18"/>
      <c r="EO29" s="15">
        <v>27</v>
      </c>
      <c r="EP29" s="27"/>
      <c r="EQ29" s="28"/>
      <c r="ER29" s="27"/>
      <c r="ES29" s="28"/>
      <c r="ET29" s="27"/>
      <c r="EU29" s="28"/>
      <c r="EV29" s="27"/>
      <c r="EW29" s="28"/>
      <c r="EX29" s="34">
        <f t="shared" si="34"/>
        <v>0</v>
      </c>
      <c r="EY29" s="35">
        <f t="shared" si="35"/>
        <v>0</v>
      </c>
      <c r="EZ29" s="20">
        <f t="shared" si="36"/>
        <v>657.2893999999992</v>
      </c>
    </row>
    <row r="30" spans="1:156" x14ac:dyDescent="0.3">
      <c r="A30" s="114"/>
      <c r="B30" s="15">
        <v>28</v>
      </c>
      <c r="C30" s="29">
        <v>109</v>
      </c>
      <c r="D30" s="30">
        <v>0.71209999999999996</v>
      </c>
      <c r="E30" s="29" t="s">
        <v>19</v>
      </c>
      <c r="F30" s="30"/>
      <c r="G30" s="29" t="s">
        <v>19</v>
      </c>
      <c r="H30" s="30"/>
      <c r="I30" s="29">
        <v>43</v>
      </c>
      <c r="J30" s="30">
        <v>0.32550000000000007</v>
      </c>
      <c r="K30" s="25">
        <f t="shared" si="0"/>
        <v>152</v>
      </c>
      <c r="L30" s="26">
        <f t="shared" si="1"/>
        <v>1.0376000000000001</v>
      </c>
      <c r="M30" s="20">
        <f t="shared" si="10"/>
        <v>546.83569999999952</v>
      </c>
      <c r="N30" s="10"/>
      <c r="O30" s="15">
        <v>28</v>
      </c>
      <c r="P30" s="29">
        <v>-113</v>
      </c>
      <c r="Q30" s="30">
        <v>-0.81969999999999998</v>
      </c>
      <c r="R30" s="29" t="s">
        <v>18</v>
      </c>
      <c r="S30" s="30"/>
      <c r="T30" s="29" t="s">
        <v>19</v>
      </c>
      <c r="U30" s="30"/>
      <c r="V30" s="29">
        <v>242</v>
      </c>
      <c r="W30" s="30">
        <v>2.0169999999999999</v>
      </c>
      <c r="X30" s="25">
        <f t="shared" si="11"/>
        <v>129</v>
      </c>
      <c r="Y30" s="26">
        <f t="shared" si="39"/>
        <v>1.1972999999999998</v>
      </c>
      <c r="Z30" s="20">
        <f t="shared" si="13"/>
        <v>548.01049999999941</v>
      </c>
      <c r="AA30" s="18"/>
      <c r="AB30" s="15">
        <v>28</v>
      </c>
      <c r="AC30" s="27"/>
      <c r="AD30" s="28"/>
      <c r="AE30" s="27"/>
      <c r="AF30" s="28"/>
      <c r="AG30" s="27"/>
      <c r="AH30" s="28"/>
      <c r="AI30" s="27"/>
      <c r="AJ30" s="28"/>
      <c r="AK30" s="25">
        <f t="shared" si="14"/>
        <v>0</v>
      </c>
      <c r="AL30" s="26">
        <f t="shared" si="40"/>
        <v>0</v>
      </c>
      <c r="AM30" s="20">
        <f t="shared" si="16"/>
        <v>591.29169999999942</v>
      </c>
      <c r="AN30" s="18"/>
      <c r="AO30" s="15">
        <v>28</v>
      </c>
      <c r="AP30" s="29" t="s">
        <v>19</v>
      </c>
      <c r="AQ30" s="30"/>
      <c r="AR30" s="29" t="s">
        <v>18</v>
      </c>
      <c r="AS30" s="30"/>
      <c r="AT30" s="29">
        <v>-27</v>
      </c>
      <c r="AU30" s="30">
        <v>-0.28949999999999998</v>
      </c>
      <c r="AV30" s="29">
        <v>103</v>
      </c>
      <c r="AW30" s="30">
        <v>0.83550000000000002</v>
      </c>
      <c r="AX30" s="25">
        <f t="shared" si="2"/>
        <v>76</v>
      </c>
      <c r="AY30" s="30">
        <f t="shared" si="41"/>
        <v>0.54600000000000004</v>
      </c>
      <c r="AZ30" s="20">
        <f t="shared" si="18"/>
        <v>592.72269999999958</v>
      </c>
      <c r="BA30" s="18"/>
      <c r="BB30" s="15">
        <v>28</v>
      </c>
      <c r="BC30" s="29" t="s">
        <v>19</v>
      </c>
      <c r="BD30" s="30"/>
      <c r="BE30" s="29" t="s">
        <v>18</v>
      </c>
      <c r="BF30" s="30"/>
      <c r="BG30" s="29" t="s">
        <v>19</v>
      </c>
      <c r="BH30" s="30"/>
      <c r="BI30" s="29" t="s">
        <v>19</v>
      </c>
      <c r="BJ30" s="30"/>
      <c r="BK30" s="25">
        <f t="shared" si="48"/>
        <v>0</v>
      </c>
      <c r="BL30" s="26">
        <f t="shared" si="20"/>
        <v>0</v>
      </c>
      <c r="BM30" s="20">
        <f t="shared" si="21"/>
        <v>597.14489999999955</v>
      </c>
      <c r="BN30" s="18"/>
      <c r="BO30" s="15">
        <v>28</v>
      </c>
      <c r="BP30" s="27"/>
      <c r="BQ30" s="28"/>
      <c r="BR30" s="27"/>
      <c r="BS30" s="28"/>
      <c r="BT30" s="27"/>
      <c r="BU30" s="28"/>
      <c r="BV30" s="27"/>
      <c r="BW30" s="28"/>
      <c r="BX30" s="34">
        <f t="shared" si="3"/>
        <v>0</v>
      </c>
      <c r="BY30" s="35">
        <f t="shared" si="4"/>
        <v>0</v>
      </c>
      <c r="BZ30" s="20">
        <f t="shared" si="22"/>
        <v>604.89059999999938</v>
      </c>
      <c r="CA30" s="36"/>
      <c r="CB30" s="15">
        <v>28</v>
      </c>
      <c r="CC30" s="29">
        <v>-124</v>
      </c>
      <c r="CD30" s="30">
        <v>-0.89560000000000006</v>
      </c>
      <c r="CE30" s="29">
        <v>-82</v>
      </c>
      <c r="CF30" s="30">
        <v>-0.75160000000000005</v>
      </c>
      <c r="CG30" s="29" t="s">
        <v>18</v>
      </c>
      <c r="CH30" s="30"/>
      <c r="CI30" s="29" t="s">
        <v>19</v>
      </c>
      <c r="CJ30" s="30"/>
      <c r="CK30" s="34">
        <f t="shared" si="5"/>
        <v>-206</v>
      </c>
      <c r="CL30" s="35">
        <f t="shared" si="6"/>
        <v>-1.6472000000000002</v>
      </c>
      <c r="CM30" s="20">
        <f t="shared" si="23"/>
        <v>618.38519999999949</v>
      </c>
      <c r="CN30" s="18"/>
      <c r="CO30" s="15">
        <v>28</v>
      </c>
      <c r="CP30" s="32">
        <v>228</v>
      </c>
      <c r="CQ30" s="33">
        <v>1.5331999999999999</v>
      </c>
      <c r="CR30" s="32" t="s">
        <v>18</v>
      </c>
      <c r="CS30" s="33"/>
      <c r="CT30" s="32" t="s">
        <v>18</v>
      </c>
      <c r="CU30" s="33"/>
      <c r="CV30" s="32" t="s">
        <v>18</v>
      </c>
      <c r="CW30" s="33"/>
      <c r="CX30" s="40">
        <f t="shared" si="7"/>
        <v>228</v>
      </c>
      <c r="CY30" s="35">
        <f t="shared" si="8"/>
        <v>1.5331999999999999</v>
      </c>
      <c r="CZ30" s="20">
        <f t="shared" si="24"/>
        <v>633.05049999999926</v>
      </c>
      <c r="DA30" s="39"/>
      <c r="DB30" s="42">
        <v>28</v>
      </c>
      <c r="DC30" s="29">
        <v>-93</v>
      </c>
      <c r="DD30" s="30">
        <v>-0.6352000000000001</v>
      </c>
      <c r="DE30" s="29" t="s">
        <v>18</v>
      </c>
      <c r="DF30" s="30"/>
      <c r="DG30" s="29" t="s">
        <v>18</v>
      </c>
      <c r="DH30" s="30"/>
      <c r="DI30" s="29">
        <v>-36</v>
      </c>
      <c r="DJ30" s="30">
        <v>-0.34600000000000003</v>
      </c>
      <c r="DK30" s="40">
        <f t="shared" si="25"/>
        <v>-129</v>
      </c>
      <c r="DL30" s="35">
        <f t="shared" si="26"/>
        <v>-0.98120000000000007</v>
      </c>
      <c r="DM30" s="20">
        <f t="shared" si="27"/>
        <v>642.18519999999933</v>
      </c>
      <c r="DN30" s="21"/>
      <c r="DO30" s="15">
        <v>28</v>
      </c>
      <c r="DP30" s="29" t="s">
        <v>19</v>
      </c>
      <c r="DQ30" s="30"/>
      <c r="DR30" s="29" t="s">
        <v>18</v>
      </c>
      <c r="DS30" s="30"/>
      <c r="DT30" s="29" t="s">
        <v>18</v>
      </c>
      <c r="DU30" s="30"/>
      <c r="DV30" s="29" t="s">
        <v>19</v>
      </c>
      <c r="DW30" s="30"/>
      <c r="DX30" s="40">
        <f t="shared" si="28"/>
        <v>0</v>
      </c>
      <c r="DY30" s="35">
        <f t="shared" si="29"/>
        <v>0</v>
      </c>
      <c r="DZ30" s="20">
        <f t="shared" si="30"/>
        <v>650.95389999999941</v>
      </c>
      <c r="EA30" s="18"/>
      <c r="EB30" s="15">
        <v>28</v>
      </c>
      <c r="EC30" s="27"/>
      <c r="ED30" s="28"/>
      <c r="EE30" s="27"/>
      <c r="EF30" s="28"/>
      <c r="EG30" s="27"/>
      <c r="EH30" s="28"/>
      <c r="EI30" s="27"/>
      <c r="EJ30" s="28"/>
      <c r="EK30" s="34">
        <f t="shared" si="31"/>
        <v>0</v>
      </c>
      <c r="EL30" s="35">
        <f t="shared" si="32"/>
        <v>0</v>
      </c>
      <c r="EM30" s="20">
        <f t="shared" si="33"/>
        <v>662.3849999999992</v>
      </c>
      <c r="EN30" s="18"/>
      <c r="EO30" s="15">
        <v>28</v>
      </c>
      <c r="EP30" s="29"/>
      <c r="EQ30" s="30"/>
      <c r="ER30" s="29"/>
      <c r="ES30" s="30"/>
      <c r="ET30" s="29"/>
      <c r="EU30" s="30"/>
      <c r="EV30" s="29"/>
      <c r="EW30" s="30"/>
      <c r="EX30" s="34">
        <f t="shared" si="34"/>
        <v>0</v>
      </c>
      <c r="EY30" s="35">
        <f t="shared" si="35"/>
        <v>0</v>
      </c>
      <c r="EZ30" s="20">
        <f t="shared" si="36"/>
        <v>657.2893999999992</v>
      </c>
    </row>
    <row r="31" spans="1:156" x14ac:dyDescent="0.3">
      <c r="A31" s="114"/>
      <c r="B31" s="15">
        <v>29</v>
      </c>
      <c r="C31" s="29" t="s">
        <v>19</v>
      </c>
      <c r="D31" s="30"/>
      <c r="E31" s="29">
        <v>-23</v>
      </c>
      <c r="F31" s="30">
        <v>-0.23240000000000002</v>
      </c>
      <c r="G31" s="29" t="s">
        <v>19</v>
      </c>
      <c r="H31" s="30"/>
      <c r="I31" s="29" t="s">
        <v>19</v>
      </c>
      <c r="J31" s="30"/>
      <c r="K31" s="25">
        <f t="shared" si="0"/>
        <v>-23</v>
      </c>
      <c r="L31" s="30">
        <f t="shared" si="1"/>
        <v>-0.23240000000000002</v>
      </c>
      <c r="M31" s="20">
        <f t="shared" si="10"/>
        <v>546.60329999999954</v>
      </c>
      <c r="N31" s="10"/>
      <c r="O31" s="15">
        <v>29</v>
      </c>
      <c r="P31" s="27"/>
      <c r="Q31" s="28"/>
      <c r="R31" s="27"/>
      <c r="S31" s="28"/>
      <c r="T31" s="27"/>
      <c r="U31" s="28"/>
      <c r="V31" s="27"/>
      <c r="W31" s="28"/>
      <c r="X31" s="25">
        <f t="shared" si="11"/>
        <v>0</v>
      </c>
      <c r="Y31" s="26">
        <f t="shared" si="39"/>
        <v>0</v>
      </c>
      <c r="Z31" s="20">
        <f t="shared" si="13"/>
        <v>548.01049999999941</v>
      </c>
      <c r="AA31" s="10"/>
      <c r="AB31" s="15">
        <v>29</v>
      </c>
      <c r="AC31" s="27"/>
      <c r="AD31" s="28"/>
      <c r="AE31" s="27"/>
      <c r="AF31" s="28"/>
      <c r="AG31" s="27"/>
      <c r="AH31" s="28"/>
      <c r="AI31" s="27"/>
      <c r="AJ31" s="28"/>
      <c r="AK31" s="25">
        <f t="shared" si="14"/>
        <v>0</v>
      </c>
      <c r="AL31" s="26">
        <f t="shared" si="40"/>
        <v>0</v>
      </c>
      <c r="AM31" s="20">
        <f t="shared" si="16"/>
        <v>591.29169999999942</v>
      </c>
      <c r="AN31" s="10"/>
      <c r="AO31" s="15">
        <v>29</v>
      </c>
      <c r="AP31" s="29">
        <v>-179</v>
      </c>
      <c r="AQ31" s="30">
        <v>-1.2751000000000001</v>
      </c>
      <c r="AR31" s="29">
        <v>-111</v>
      </c>
      <c r="AS31" s="30">
        <v>-1.0068000000000001</v>
      </c>
      <c r="AT31" s="29" t="s">
        <v>19</v>
      </c>
      <c r="AU31" s="30"/>
      <c r="AV31" s="29" t="s">
        <v>19</v>
      </c>
      <c r="AW31" s="30"/>
      <c r="AX31" s="25">
        <f t="shared" si="2"/>
        <v>-290</v>
      </c>
      <c r="AY31" s="30">
        <f t="shared" si="41"/>
        <v>-2.2819000000000003</v>
      </c>
      <c r="AZ31" s="20">
        <f t="shared" si="18"/>
        <v>590.44079999999963</v>
      </c>
      <c r="BA31" s="18"/>
      <c r="BB31" s="15">
        <v>29</v>
      </c>
      <c r="BC31" s="29">
        <v>240</v>
      </c>
      <c r="BD31" s="30">
        <f>BC31*0.0069-0.04</f>
        <v>1.6159999999999999</v>
      </c>
      <c r="BE31" s="29">
        <v>-73</v>
      </c>
      <c r="BF31" s="30">
        <f>BE31*0.0088-0.03</f>
        <v>-0.67240000000000011</v>
      </c>
      <c r="BG31" s="29">
        <v>-179</v>
      </c>
      <c r="BH31" s="30">
        <f>BG31*0.0085-0.06</f>
        <v>-1.5815000000000001</v>
      </c>
      <c r="BI31" s="29">
        <v>82</v>
      </c>
      <c r="BJ31" s="30">
        <f>BI31*0.0085-0.04</f>
        <v>0.65700000000000003</v>
      </c>
      <c r="BK31" s="25">
        <f t="shared" si="48"/>
        <v>70</v>
      </c>
      <c r="BL31" s="26">
        <f t="shared" si="20"/>
        <v>1.9099999999999673E-2</v>
      </c>
      <c r="BM31" s="20">
        <f t="shared" si="21"/>
        <v>597.16399999999953</v>
      </c>
      <c r="BN31" s="18"/>
      <c r="BO31" s="15">
        <v>29</v>
      </c>
      <c r="BP31" s="29">
        <v>144</v>
      </c>
      <c r="BQ31" s="30">
        <v>0.9536</v>
      </c>
      <c r="BR31" s="29" t="s">
        <v>18</v>
      </c>
      <c r="BS31" s="30"/>
      <c r="BT31" s="29" t="s">
        <v>19</v>
      </c>
      <c r="BU31" s="30"/>
      <c r="BV31" s="29" t="s">
        <v>19</v>
      </c>
      <c r="BW31" s="30"/>
      <c r="BX31" s="34">
        <f t="shared" si="3"/>
        <v>144</v>
      </c>
      <c r="BY31" s="35">
        <f t="shared" si="4"/>
        <v>0.9536</v>
      </c>
      <c r="BZ31" s="20">
        <f t="shared" si="22"/>
        <v>605.84419999999943</v>
      </c>
      <c r="CA31" s="36"/>
      <c r="CB31" s="15">
        <v>29</v>
      </c>
      <c r="CC31" s="29">
        <v>-93</v>
      </c>
      <c r="CD31" s="30">
        <v>-0.68169999999999997</v>
      </c>
      <c r="CE31" s="29">
        <v>-88</v>
      </c>
      <c r="CF31" s="30">
        <v>-0.80440000000000011</v>
      </c>
      <c r="CG31" s="29" t="s">
        <v>18</v>
      </c>
      <c r="CH31" s="30"/>
      <c r="CI31" s="29" t="s">
        <v>19</v>
      </c>
      <c r="CJ31" s="30"/>
      <c r="CK31" s="34">
        <f t="shared" si="5"/>
        <v>-181</v>
      </c>
      <c r="CL31" s="35">
        <f t="shared" si="6"/>
        <v>-1.4861</v>
      </c>
      <c r="CM31" s="20">
        <f t="shared" si="23"/>
        <v>616.89909999999952</v>
      </c>
      <c r="CN31" s="18"/>
      <c r="CO31" s="15">
        <v>29</v>
      </c>
      <c r="CP31" s="27"/>
      <c r="CQ31" s="28"/>
      <c r="CR31" s="27"/>
      <c r="CS31" s="28"/>
      <c r="CT31" s="27"/>
      <c r="CU31" s="28"/>
      <c r="CV31" s="27"/>
      <c r="CW31" s="28"/>
      <c r="CX31" s="37">
        <f t="shared" si="7"/>
        <v>0</v>
      </c>
      <c r="CY31" s="38">
        <f t="shared" si="8"/>
        <v>0</v>
      </c>
      <c r="CZ31" s="20">
        <f t="shared" si="24"/>
        <v>633.05049999999926</v>
      </c>
      <c r="DA31" s="39"/>
      <c r="DB31" s="15">
        <v>29</v>
      </c>
      <c r="DC31" s="29">
        <v>101</v>
      </c>
      <c r="DD31" s="30">
        <v>0.60640000000000005</v>
      </c>
      <c r="DE31" s="29" t="s">
        <v>18</v>
      </c>
      <c r="DF31" s="30"/>
      <c r="DG31" s="29" t="s">
        <v>18</v>
      </c>
      <c r="DH31" s="30"/>
      <c r="DI31" s="29" t="s">
        <v>18</v>
      </c>
      <c r="DJ31" s="30"/>
      <c r="DK31" s="40">
        <f t="shared" si="25"/>
        <v>101</v>
      </c>
      <c r="DL31" s="35">
        <f t="shared" si="26"/>
        <v>0.60640000000000005</v>
      </c>
      <c r="DM31" s="20">
        <f t="shared" si="27"/>
        <v>642.79159999999933</v>
      </c>
      <c r="DN31" s="21"/>
      <c r="DO31" s="15">
        <v>29</v>
      </c>
      <c r="DP31" s="29" t="s">
        <v>19</v>
      </c>
      <c r="DQ31" s="30"/>
      <c r="DR31" s="29" t="s">
        <v>19</v>
      </c>
      <c r="DS31" s="30"/>
      <c r="DT31" s="29" t="s">
        <v>19</v>
      </c>
      <c r="DU31" s="30"/>
      <c r="DV31" s="29">
        <v>212</v>
      </c>
      <c r="DW31" s="30">
        <v>1.762</v>
      </c>
      <c r="DX31" s="40">
        <f t="shared" si="28"/>
        <v>212</v>
      </c>
      <c r="DY31" s="35">
        <f t="shared" si="29"/>
        <v>1.762</v>
      </c>
      <c r="DZ31" s="20">
        <f t="shared" si="30"/>
        <v>652.71589999999935</v>
      </c>
      <c r="EA31" s="18"/>
      <c r="EB31" s="15">
        <v>29</v>
      </c>
      <c r="EC31" s="27"/>
      <c r="ED31" s="28"/>
      <c r="EE31" s="27"/>
      <c r="EF31" s="28"/>
      <c r="EG31" s="27"/>
      <c r="EH31" s="28"/>
      <c r="EI31" s="27"/>
      <c r="EJ31" s="28"/>
      <c r="EK31" s="34">
        <f t="shared" si="31"/>
        <v>0</v>
      </c>
      <c r="EL31" s="35">
        <f t="shared" si="32"/>
        <v>0</v>
      </c>
      <c r="EM31" s="20">
        <f t="shared" si="33"/>
        <v>662.3849999999992</v>
      </c>
      <c r="EN31" s="18"/>
      <c r="EO31" s="15">
        <v>29</v>
      </c>
      <c r="EP31" s="29"/>
      <c r="EQ31" s="30"/>
      <c r="ER31" s="29"/>
      <c r="ES31" s="30"/>
      <c r="ET31" s="29"/>
      <c r="EU31" s="30"/>
      <c r="EV31" s="29"/>
      <c r="EW31" s="30"/>
      <c r="EX31" s="34">
        <f t="shared" si="34"/>
        <v>0</v>
      </c>
      <c r="EY31" s="35">
        <f t="shared" si="35"/>
        <v>0</v>
      </c>
      <c r="EZ31" s="20">
        <f t="shared" si="36"/>
        <v>657.2893999999992</v>
      </c>
    </row>
    <row r="32" spans="1:156" x14ac:dyDescent="0.3">
      <c r="A32" s="114"/>
      <c r="B32" s="15">
        <v>30</v>
      </c>
      <c r="C32" s="29">
        <v>-50</v>
      </c>
      <c r="D32" s="30">
        <v>-0.38499999999999995</v>
      </c>
      <c r="E32" s="29" t="s">
        <v>19</v>
      </c>
      <c r="F32" s="30"/>
      <c r="G32" s="29" t="s">
        <v>19</v>
      </c>
      <c r="H32" s="30"/>
      <c r="I32" s="29" t="s">
        <v>19</v>
      </c>
      <c r="J32" s="30"/>
      <c r="K32" s="25">
        <f t="shared" si="0"/>
        <v>-50</v>
      </c>
      <c r="L32" s="30">
        <f t="shared" si="1"/>
        <v>-0.38499999999999995</v>
      </c>
      <c r="M32" s="20">
        <f t="shared" si="10"/>
        <v>546.21829999999954</v>
      </c>
      <c r="N32" s="10"/>
      <c r="O32" s="15">
        <v>30</v>
      </c>
      <c r="P32" s="27"/>
      <c r="Q32" s="28"/>
      <c r="R32" s="27"/>
      <c r="S32" s="28"/>
      <c r="T32" s="27"/>
      <c r="U32" s="28"/>
      <c r="V32" s="27"/>
      <c r="W32" s="28"/>
      <c r="X32" s="25">
        <f t="shared" si="11"/>
        <v>0</v>
      </c>
      <c r="Y32" s="26">
        <f t="shared" si="39"/>
        <v>0</v>
      </c>
      <c r="Z32" s="20">
        <f t="shared" si="13"/>
        <v>548.01049999999941</v>
      </c>
      <c r="AA32" s="10"/>
      <c r="AB32" s="15">
        <v>30</v>
      </c>
      <c r="AC32" s="29" t="s">
        <v>19</v>
      </c>
      <c r="AD32" s="30"/>
      <c r="AE32" s="29" t="s">
        <v>18</v>
      </c>
      <c r="AF32" s="30"/>
      <c r="AG32" s="29" t="s">
        <v>19</v>
      </c>
      <c r="AH32" s="30"/>
      <c r="AI32" s="29">
        <v>-230</v>
      </c>
      <c r="AJ32" s="30">
        <v>-1.9950000000000001</v>
      </c>
      <c r="AK32" s="25">
        <f t="shared" si="14"/>
        <v>-230</v>
      </c>
      <c r="AL32" s="26">
        <f t="shared" si="40"/>
        <v>-1.9950000000000001</v>
      </c>
      <c r="AM32" s="20">
        <f t="shared" si="16"/>
        <v>589.29669999999942</v>
      </c>
      <c r="AN32" s="10"/>
      <c r="AO32" s="15">
        <v>30</v>
      </c>
      <c r="AP32" s="29">
        <v>321</v>
      </c>
      <c r="AQ32" s="30">
        <v>2.1749000000000001</v>
      </c>
      <c r="AR32" s="29" t="s">
        <v>18</v>
      </c>
      <c r="AS32" s="30"/>
      <c r="AT32" s="29" t="s">
        <v>19</v>
      </c>
      <c r="AU32" s="30"/>
      <c r="AV32" s="29" t="s">
        <v>19</v>
      </c>
      <c r="AW32" s="30"/>
      <c r="AX32" s="25">
        <f t="shared" si="2"/>
        <v>321</v>
      </c>
      <c r="AY32" s="30">
        <f t="shared" si="41"/>
        <v>2.1749000000000001</v>
      </c>
      <c r="AZ32" s="20">
        <f t="shared" si="18"/>
        <v>592.61569999999961</v>
      </c>
      <c r="BA32" s="18"/>
      <c r="BB32" s="15">
        <v>30</v>
      </c>
      <c r="BC32" s="27"/>
      <c r="BD32" s="28"/>
      <c r="BE32" s="27"/>
      <c r="BF32" s="28"/>
      <c r="BG32" s="27"/>
      <c r="BH32" s="28"/>
      <c r="BI32" s="27"/>
      <c r="BJ32" s="28"/>
      <c r="BK32" s="25">
        <f t="shared" si="48"/>
        <v>0</v>
      </c>
      <c r="BL32" s="26">
        <f t="shared" si="20"/>
        <v>0</v>
      </c>
      <c r="BM32" s="20">
        <f t="shared" si="21"/>
        <v>597.16399999999953</v>
      </c>
      <c r="BN32" s="18"/>
      <c r="BO32" s="15">
        <v>30</v>
      </c>
      <c r="BP32" s="29">
        <v>170</v>
      </c>
      <c r="BQ32" s="30">
        <v>1.133</v>
      </c>
      <c r="BR32" s="29" t="s">
        <v>18</v>
      </c>
      <c r="BS32" s="30"/>
      <c r="BT32" s="29">
        <v>367</v>
      </c>
      <c r="BU32" s="30">
        <v>3.0595000000000003</v>
      </c>
      <c r="BV32" s="29">
        <v>-32</v>
      </c>
      <c r="BW32" s="30">
        <v>-0.312</v>
      </c>
      <c r="BX32" s="34">
        <f t="shared" si="3"/>
        <v>505</v>
      </c>
      <c r="BY32" s="35">
        <f t="shared" si="4"/>
        <v>3.8805000000000009</v>
      </c>
      <c r="BZ32" s="20">
        <f t="shared" si="22"/>
        <v>609.72469999999942</v>
      </c>
      <c r="CA32" s="36"/>
      <c r="CB32" s="15">
        <v>30</v>
      </c>
      <c r="CC32" s="29" t="s">
        <v>18</v>
      </c>
      <c r="CD32" s="30"/>
      <c r="CE32" s="29" t="s">
        <v>18</v>
      </c>
      <c r="CF32" s="30"/>
      <c r="CG32" s="29" t="s">
        <v>18</v>
      </c>
      <c r="CH32" s="30"/>
      <c r="CI32" s="29" t="s">
        <v>19</v>
      </c>
      <c r="CJ32" s="30"/>
      <c r="CK32" s="34">
        <f t="shared" si="5"/>
        <v>0</v>
      </c>
      <c r="CL32" s="35">
        <f t="shared" si="6"/>
        <v>0</v>
      </c>
      <c r="CM32" s="20">
        <f t="shared" si="23"/>
        <v>616.89909999999952</v>
      </c>
      <c r="CN32" s="18"/>
      <c r="CO32" s="15">
        <v>30</v>
      </c>
      <c r="CP32" s="27"/>
      <c r="CQ32" s="28"/>
      <c r="CR32" s="27"/>
      <c r="CS32" s="28"/>
      <c r="CT32" s="27"/>
      <c r="CU32" s="28"/>
      <c r="CV32" s="27"/>
      <c r="CW32" s="28"/>
      <c r="CX32" s="37">
        <f t="shared" si="7"/>
        <v>0</v>
      </c>
      <c r="CY32" s="38">
        <f t="shared" si="8"/>
        <v>0</v>
      </c>
      <c r="CZ32" s="20">
        <f t="shared" si="24"/>
        <v>633.05049999999926</v>
      </c>
      <c r="DA32" s="39"/>
      <c r="DB32" s="15">
        <v>30</v>
      </c>
      <c r="DC32" s="29" t="s">
        <v>18</v>
      </c>
      <c r="DD32" s="30"/>
      <c r="DE32" s="29" t="s">
        <v>18</v>
      </c>
      <c r="DF32" s="30"/>
      <c r="DG32" s="29">
        <v>316</v>
      </c>
      <c r="DH32" s="30">
        <v>2.5728000000000004</v>
      </c>
      <c r="DI32" s="29" t="s">
        <v>18</v>
      </c>
      <c r="DJ32" s="30"/>
      <c r="DK32" s="40">
        <f t="shared" si="25"/>
        <v>316</v>
      </c>
      <c r="DL32" s="35">
        <f t="shared" si="26"/>
        <v>2.5728000000000004</v>
      </c>
      <c r="DM32" s="20">
        <f t="shared" si="27"/>
        <v>645.36439999999936</v>
      </c>
      <c r="DN32" s="21"/>
      <c r="DO32" s="15">
        <v>30</v>
      </c>
      <c r="DP32" s="29">
        <v>164</v>
      </c>
      <c r="DQ32" s="30">
        <v>1.0096000000000001</v>
      </c>
      <c r="DR32" s="29">
        <v>15</v>
      </c>
      <c r="DS32" s="30">
        <v>0.10200000000000001</v>
      </c>
      <c r="DT32" s="29">
        <v>-132</v>
      </c>
      <c r="DU32" s="30">
        <v>-1.1820000000000002</v>
      </c>
      <c r="DV32" s="29" t="s">
        <v>19</v>
      </c>
      <c r="DW32" s="30"/>
      <c r="DX32" s="40">
        <f t="shared" si="28"/>
        <v>47</v>
      </c>
      <c r="DY32" s="35">
        <f t="shared" si="29"/>
        <v>-7.0400000000000018E-2</v>
      </c>
      <c r="DZ32" s="20">
        <f t="shared" si="30"/>
        <v>652.6454999999994</v>
      </c>
      <c r="EA32" s="18"/>
      <c r="EB32" s="15">
        <v>30</v>
      </c>
      <c r="EC32" s="29"/>
      <c r="ED32" s="30"/>
      <c r="EE32" s="29"/>
      <c r="EF32" s="30"/>
      <c r="EG32" s="29"/>
      <c r="EH32" s="30"/>
      <c r="EI32" s="29"/>
      <c r="EJ32" s="30"/>
      <c r="EK32" s="34">
        <f t="shared" si="31"/>
        <v>0</v>
      </c>
      <c r="EL32" s="35">
        <f t="shared" si="32"/>
        <v>0</v>
      </c>
      <c r="EM32" s="20">
        <f t="shared" si="33"/>
        <v>662.3849999999992</v>
      </c>
      <c r="EN32" s="18"/>
      <c r="EO32" s="15">
        <v>30</v>
      </c>
      <c r="EP32" s="29"/>
      <c r="EQ32" s="30"/>
      <c r="ER32" s="29"/>
      <c r="ES32" s="30"/>
      <c r="ET32" s="29"/>
      <c r="EU32" s="30"/>
      <c r="EV32" s="29"/>
      <c r="EW32" s="30"/>
      <c r="EX32" s="34">
        <f t="shared" si="34"/>
        <v>0</v>
      </c>
      <c r="EY32" s="35">
        <f t="shared" si="35"/>
        <v>0</v>
      </c>
      <c r="EZ32" s="20">
        <f t="shared" si="36"/>
        <v>657.2893999999992</v>
      </c>
    </row>
    <row r="33" spans="1:156" x14ac:dyDescent="0.3">
      <c r="A33" s="114"/>
      <c r="B33" s="50">
        <v>31</v>
      </c>
      <c r="C33" s="51" t="s">
        <v>19</v>
      </c>
      <c r="D33" s="30"/>
      <c r="E33" s="51" t="s">
        <v>19</v>
      </c>
      <c r="F33" s="30"/>
      <c r="G33" s="51" t="s">
        <v>19</v>
      </c>
      <c r="H33" s="30"/>
      <c r="I33" s="51" t="s">
        <v>19</v>
      </c>
      <c r="J33" s="30"/>
      <c r="K33" s="25">
        <f t="shared" si="0"/>
        <v>0</v>
      </c>
      <c r="L33" s="26">
        <f t="shared" si="1"/>
        <v>0</v>
      </c>
      <c r="M33" s="20">
        <f t="shared" si="10"/>
        <v>546.21829999999954</v>
      </c>
      <c r="N33" s="10"/>
      <c r="O33" s="50">
        <v>31</v>
      </c>
      <c r="P33" s="52"/>
      <c r="Q33" s="28"/>
      <c r="R33" s="52"/>
      <c r="S33" s="28"/>
      <c r="T33" s="52"/>
      <c r="U33" s="28"/>
      <c r="V33" s="52"/>
      <c r="W33" s="28"/>
      <c r="X33" s="25">
        <f t="shared" si="11"/>
        <v>0</v>
      </c>
      <c r="Y33" s="26">
        <f t="shared" si="39"/>
        <v>0</v>
      </c>
      <c r="Z33" s="20">
        <f t="shared" si="13"/>
        <v>548.01049999999941</v>
      </c>
      <c r="AA33" s="10"/>
      <c r="AB33" s="50">
        <v>31</v>
      </c>
      <c r="AC33" s="51">
        <v>819</v>
      </c>
      <c r="AD33" s="30">
        <v>5.6110999999999995</v>
      </c>
      <c r="AE33" s="51">
        <v>-42</v>
      </c>
      <c r="AF33" s="30">
        <v>-0.39960000000000007</v>
      </c>
      <c r="AG33" s="51" t="s">
        <v>19</v>
      </c>
      <c r="AH33" s="30"/>
      <c r="AI33" s="51">
        <v>-64</v>
      </c>
      <c r="AJ33" s="30">
        <v>-0.58400000000000007</v>
      </c>
      <c r="AK33" s="25">
        <f t="shared" si="14"/>
        <v>713</v>
      </c>
      <c r="AL33" s="26">
        <f t="shared" si="40"/>
        <v>4.6274999999999995</v>
      </c>
      <c r="AM33" s="20">
        <f t="shared" si="16"/>
        <v>593.92419999999947</v>
      </c>
      <c r="AN33" s="10"/>
      <c r="AO33" s="50">
        <v>31</v>
      </c>
      <c r="AP33" s="52"/>
      <c r="AQ33" s="28"/>
      <c r="AR33" s="52"/>
      <c r="AS33" s="28"/>
      <c r="AT33" s="52"/>
      <c r="AU33" s="28"/>
      <c r="AV33" s="52"/>
      <c r="AW33" s="28"/>
      <c r="AX33" s="25">
        <f t="shared" si="2"/>
        <v>0</v>
      </c>
      <c r="AY33" s="30">
        <f t="shared" si="41"/>
        <v>0</v>
      </c>
      <c r="AZ33" s="20">
        <f t="shared" si="18"/>
        <v>592.61569999999961</v>
      </c>
      <c r="BA33" s="10"/>
      <c r="BB33" s="50">
        <v>31</v>
      </c>
      <c r="BC33" s="52"/>
      <c r="BD33" s="28"/>
      <c r="BE33" s="52"/>
      <c r="BF33" s="28"/>
      <c r="BG33" s="52"/>
      <c r="BH33" s="28"/>
      <c r="BI33" s="52"/>
      <c r="BJ33" s="28"/>
      <c r="BK33" s="25">
        <f t="shared" si="48"/>
        <v>0</v>
      </c>
      <c r="BL33" s="26">
        <f t="shared" si="20"/>
        <v>0</v>
      </c>
      <c r="BM33" s="20">
        <f t="shared" si="21"/>
        <v>597.16399999999953</v>
      </c>
      <c r="BN33" s="10"/>
      <c r="BO33" s="50"/>
      <c r="BP33" s="51"/>
      <c r="BQ33" s="30"/>
      <c r="BR33" s="51"/>
      <c r="BS33" s="30"/>
      <c r="BT33" s="51"/>
      <c r="BU33" s="30"/>
      <c r="BV33" s="51"/>
      <c r="BW33" s="30"/>
      <c r="BX33" s="34">
        <f t="shared" si="3"/>
        <v>0</v>
      </c>
      <c r="BY33" s="35">
        <f t="shared" si="4"/>
        <v>0</v>
      </c>
      <c r="BZ33" s="20">
        <f t="shared" si="22"/>
        <v>609.72469999999942</v>
      </c>
      <c r="CA33" s="36"/>
      <c r="CB33" s="50">
        <v>31</v>
      </c>
      <c r="CC33" s="51" t="s">
        <v>18</v>
      </c>
      <c r="CD33" s="30"/>
      <c r="CE33" s="51" t="s">
        <v>18</v>
      </c>
      <c r="CF33" s="30"/>
      <c r="CG33" s="51" t="s">
        <v>18</v>
      </c>
      <c r="CH33" s="30"/>
      <c r="CI33" s="51" t="s">
        <v>19</v>
      </c>
      <c r="CJ33" s="30"/>
      <c r="CK33" s="34">
        <f t="shared" si="5"/>
        <v>0</v>
      </c>
      <c r="CL33" s="35">
        <f t="shared" si="6"/>
        <v>0</v>
      </c>
      <c r="CM33" s="20">
        <f t="shared" si="23"/>
        <v>616.89909999999952</v>
      </c>
      <c r="CN33" s="18"/>
      <c r="CO33" s="50">
        <v>31</v>
      </c>
      <c r="CP33" s="51" t="s">
        <v>18</v>
      </c>
      <c r="CQ33" s="30"/>
      <c r="CR33" s="51" t="s">
        <v>18</v>
      </c>
      <c r="CS33" s="30"/>
      <c r="CT33" s="51">
        <v>185</v>
      </c>
      <c r="CU33" s="30">
        <v>1.5125</v>
      </c>
      <c r="CV33" s="51" t="s">
        <v>18</v>
      </c>
      <c r="CW33" s="30"/>
      <c r="CX33" s="40">
        <f t="shared" si="7"/>
        <v>185</v>
      </c>
      <c r="CY33" s="35">
        <f t="shared" si="8"/>
        <v>1.5125</v>
      </c>
      <c r="CZ33" s="20">
        <f t="shared" si="24"/>
        <v>634.56299999999931</v>
      </c>
      <c r="DA33" s="39"/>
      <c r="DB33" s="50">
        <v>31</v>
      </c>
      <c r="DC33" s="52"/>
      <c r="DD33" s="28"/>
      <c r="DE33" s="52"/>
      <c r="DF33" s="28"/>
      <c r="DG33" s="52"/>
      <c r="DH33" s="28"/>
      <c r="DI33" s="52"/>
      <c r="DJ33" s="28"/>
      <c r="DK33" s="40">
        <f t="shared" si="25"/>
        <v>0</v>
      </c>
      <c r="DL33" s="35">
        <f t="shared" si="26"/>
        <v>0</v>
      </c>
      <c r="DM33" s="20">
        <f t="shared" si="27"/>
        <v>645.36439999999936</v>
      </c>
      <c r="DN33" s="21"/>
      <c r="DO33" s="50">
        <v>31</v>
      </c>
      <c r="DP33" s="52"/>
      <c r="DQ33" s="28"/>
      <c r="DR33" s="52"/>
      <c r="DS33" s="28"/>
      <c r="DT33" s="52"/>
      <c r="DU33" s="28"/>
      <c r="DV33" s="52"/>
      <c r="DW33" s="28"/>
      <c r="DX33" s="37">
        <f t="shared" si="28"/>
        <v>0</v>
      </c>
      <c r="DY33" s="38">
        <f t="shared" si="29"/>
        <v>0</v>
      </c>
      <c r="DZ33" s="20">
        <f t="shared" si="30"/>
        <v>652.6454999999994</v>
      </c>
      <c r="EA33" s="18"/>
      <c r="EB33" s="50">
        <v>31</v>
      </c>
      <c r="EC33" s="52"/>
      <c r="ED33" s="28"/>
      <c r="EE33" s="52"/>
      <c r="EF33" s="28"/>
      <c r="EG33" s="52"/>
      <c r="EH33" s="28"/>
      <c r="EI33" s="52"/>
      <c r="EJ33" s="28"/>
      <c r="EK33" s="34">
        <f t="shared" si="31"/>
        <v>0</v>
      </c>
      <c r="EL33" s="35">
        <f t="shared" si="32"/>
        <v>0</v>
      </c>
      <c r="EM33" s="20">
        <f t="shared" si="33"/>
        <v>662.3849999999992</v>
      </c>
      <c r="EN33" s="18"/>
      <c r="EO33" s="50">
        <v>31</v>
      </c>
      <c r="EP33" s="51"/>
      <c r="EQ33" s="30"/>
      <c r="ER33" s="51"/>
      <c r="ES33" s="30"/>
      <c r="ET33" s="51"/>
      <c r="EU33" s="30"/>
      <c r="EV33" s="51"/>
      <c r="EW33" s="30"/>
      <c r="EX33" s="34">
        <f t="shared" si="34"/>
        <v>0</v>
      </c>
      <c r="EY33" s="35">
        <f t="shared" si="35"/>
        <v>0</v>
      </c>
      <c r="EZ33" s="20">
        <f t="shared" si="36"/>
        <v>657.2893999999992</v>
      </c>
    </row>
    <row r="34" spans="1:156" x14ac:dyDescent="0.3">
      <c r="A34" s="114"/>
      <c r="B34" s="53"/>
      <c r="C34" s="54">
        <f>SUM(C3:C33)</f>
        <v>522</v>
      </c>
      <c r="D34" s="55">
        <f>SUM(D3:D33)</f>
        <v>3.1217999999999999</v>
      </c>
      <c r="E34" s="56">
        <f>SUM(E3:E33)</f>
        <v>399</v>
      </c>
      <c r="F34" s="57">
        <f>SUM(F3:F33)</f>
        <v>3.1212</v>
      </c>
      <c r="G34" s="58">
        <f>SUM(G3:G33)</f>
        <v>-811</v>
      </c>
      <c r="H34" s="55">
        <f>SUM(H4:H33)</f>
        <v>-7.4335000000000013</v>
      </c>
      <c r="I34" s="56">
        <f>SUM(I3:I33)</f>
        <v>151</v>
      </c>
      <c r="J34" s="57">
        <f>SUM(J3:J33)</f>
        <v>1.0435000000000001</v>
      </c>
      <c r="K34" s="59">
        <f>SUM(K3:K33)</f>
        <v>261</v>
      </c>
      <c r="L34" s="61">
        <f>SUM(L3:L33)</f>
        <v>-0.1470000000000016</v>
      </c>
      <c r="M34" s="21"/>
      <c r="N34" s="10"/>
      <c r="O34" s="53"/>
      <c r="P34" s="54">
        <f t="shared" ref="P34:U34" si="57">SUM(P3:P33)</f>
        <v>51</v>
      </c>
      <c r="Q34" s="55">
        <f t="shared" si="57"/>
        <v>-0.16809999999999992</v>
      </c>
      <c r="R34" s="56">
        <f t="shared" si="57"/>
        <v>-20</v>
      </c>
      <c r="S34" s="55">
        <f t="shared" si="57"/>
        <v>-1.1392000000000004</v>
      </c>
      <c r="T34" s="56">
        <f t="shared" si="57"/>
        <v>82</v>
      </c>
      <c r="U34" s="57">
        <f t="shared" si="57"/>
        <v>0.57699999999999996</v>
      </c>
      <c r="V34" s="56">
        <f>SUM(V3:V33)</f>
        <v>325</v>
      </c>
      <c r="W34" s="57">
        <f t="shared" ref="W34" si="58">SUM(W5:W33)</f>
        <v>2.5225</v>
      </c>
      <c r="X34" s="59">
        <f>SUM(X3:X33)</f>
        <v>438</v>
      </c>
      <c r="Y34" s="118">
        <f>SUM(Y3:Y33)</f>
        <v>1.7921999999999989</v>
      </c>
      <c r="Z34" s="21"/>
      <c r="AA34" s="18"/>
      <c r="AB34" s="53"/>
      <c r="AC34" s="54">
        <f>SUM(AC4:AC33)</f>
        <v>1216</v>
      </c>
      <c r="AD34" s="57">
        <f>SUM(AD3:AD33)</f>
        <v>8.1503999999999994</v>
      </c>
      <c r="AE34" s="56">
        <f>SUM(AE3:AE33)</f>
        <v>1631</v>
      </c>
      <c r="AF34" s="57">
        <f>SUM(AF3:AF33)</f>
        <v>14.142800000000001</v>
      </c>
      <c r="AG34" s="56">
        <f t="shared" ref="AG34" si="59">SUM(AG5:AG33)</f>
        <v>636</v>
      </c>
      <c r="AH34" s="57">
        <f>SUM(AH3:AH33)</f>
        <v>5.0460000000000003</v>
      </c>
      <c r="AI34" s="56">
        <f>SUM(AI3:AI33)</f>
        <v>2237</v>
      </c>
      <c r="AJ34" s="57">
        <f t="shared" ref="AJ34" si="60">SUM(AJ5:AJ33)</f>
        <v>18.5745</v>
      </c>
      <c r="AK34" s="59">
        <f>SUM(AK3:AK33)</f>
        <v>5720</v>
      </c>
      <c r="AL34" s="60">
        <f>SUM(AL3:AL33)</f>
        <v>45.913699999999999</v>
      </c>
      <c r="AM34" s="63"/>
      <c r="AN34" s="18"/>
      <c r="AO34" s="53"/>
      <c r="AP34" s="54">
        <f t="shared" ref="AP34:AU34" si="61">SUM(AP3:AP33)</f>
        <v>178</v>
      </c>
      <c r="AQ34" s="55">
        <f t="shared" si="61"/>
        <v>0.74819999999999864</v>
      </c>
      <c r="AR34" s="56">
        <f t="shared" si="61"/>
        <v>-357</v>
      </c>
      <c r="AS34" s="55">
        <f t="shared" si="61"/>
        <v>-4.6012000000000004</v>
      </c>
      <c r="AT34" s="56">
        <f t="shared" si="61"/>
        <v>216</v>
      </c>
      <c r="AU34" s="55">
        <f t="shared" si="61"/>
        <v>1.4160000000000004</v>
      </c>
      <c r="AV34" s="56">
        <f t="shared" ref="AV34:AW34" si="62">SUM(AV5:AV33)</f>
        <v>161</v>
      </c>
      <c r="AW34" s="57">
        <f t="shared" si="62"/>
        <v>1.1284999999999998</v>
      </c>
      <c r="AX34" s="59">
        <f>SUM(AX3:AX33)</f>
        <v>198</v>
      </c>
      <c r="AY34" s="62">
        <f>SUM(AY3:AY33)</f>
        <v>-1.3085000000000027</v>
      </c>
      <c r="AZ34" s="63"/>
      <c r="BA34" s="18"/>
      <c r="BC34" s="54">
        <f>SUM(BC3:BC33)</f>
        <v>231</v>
      </c>
      <c r="BD34" s="57">
        <f>SUM(BD3:BD33)</f>
        <v>1.3538999999999999</v>
      </c>
      <c r="BE34" s="58">
        <f t="shared" ref="BE34" si="63">SUM(BE5:BE33)</f>
        <v>152</v>
      </c>
      <c r="BF34" s="55">
        <f>SUM(BF3:BF33)</f>
        <v>0.21240000000000048</v>
      </c>
      <c r="BG34" s="56">
        <f t="shared" ref="BG34" si="64">SUM(BG5:BG33)</f>
        <v>474</v>
      </c>
      <c r="BH34" s="57">
        <f>SUM(BH3:BH33)</f>
        <v>3.6690000000000005</v>
      </c>
      <c r="BI34" s="56">
        <f>SUM(BI3:BI33)</f>
        <v>-62</v>
      </c>
      <c r="BJ34" s="57">
        <f t="shared" ref="BJ34" si="65">SUM(BJ5:BJ33)</f>
        <v>-0.68700000000000006</v>
      </c>
      <c r="BK34" s="59">
        <f>SUM(BK3:BK33)</f>
        <v>698</v>
      </c>
      <c r="BL34" s="64">
        <f>SUM(BL3:BL33)</f>
        <v>4.5483000000000011</v>
      </c>
      <c r="BM34" s="63"/>
      <c r="BN34" s="18"/>
      <c r="BP34" s="65">
        <f>SUM(BP3:BP33)</f>
        <v>625</v>
      </c>
      <c r="BQ34" s="57">
        <f>SUM(BQ3:BQ33)</f>
        <v>3.8724999999999996</v>
      </c>
      <c r="BR34" s="66">
        <f t="shared" ref="BR34:BW34" si="66">SUM(BR5:BR33)</f>
        <v>16</v>
      </c>
      <c r="BS34" s="67">
        <f t="shared" si="66"/>
        <v>-6.920000000000015E-2</v>
      </c>
      <c r="BT34" s="66">
        <f>SUM(BT3:BT33)</f>
        <v>843</v>
      </c>
      <c r="BU34" s="67">
        <f>SUM(BU3:BU33)</f>
        <v>6.8655000000000008</v>
      </c>
      <c r="BV34" s="66">
        <f>SUM(BV3:BV33)</f>
        <v>207</v>
      </c>
      <c r="BW34" s="67">
        <f t="shared" si="66"/>
        <v>1.2794999999999999</v>
      </c>
      <c r="BX34" s="65"/>
      <c r="BY34" s="64">
        <f>SUM(BY3:BY33)</f>
        <v>12.560700000000001</v>
      </c>
      <c r="BZ34" s="36"/>
      <c r="CA34" s="36"/>
      <c r="CC34" s="65">
        <f>SUM(CC3:CC33)</f>
        <v>96</v>
      </c>
      <c r="CD34" s="55">
        <f t="shared" ref="CD34:CL34" si="67">SUM(CD3:CD33)</f>
        <v>-1.7599999999999505E-2</v>
      </c>
      <c r="CE34" s="66">
        <f t="shared" si="67"/>
        <v>25</v>
      </c>
      <c r="CF34" s="55">
        <f t="shared" si="67"/>
        <v>-0.20000000000000007</v>
      </c>
      <c r="CG34" s="66">
        <f>SUM(CG3:CG33)</f>
        <v>877</v>
      </c>
      <c r="CH34" s="67">
        <f t="shared" si="67"/>
        <v>6.9145000000000003</v>
      </c>
      <c r="CI34" s="66">
        <f>SUM(CI3:CI33)</f>
        <v>75</v>
      </c>
      <c r="CJ34" s="67">
        <f>SUM(CJ3:CJ33)</f>
        <v>0.47750000000000004</v>
      </c>
      <c r="CK34" s="68">
        <f t="shared" si="67"/>
        <v>1073</v>
      </c>
      <c r="CL34" s="64">
        <f t="shared" si="67"/>
        <v>7.1744000000000003</v>
      </c>
      <c r="CP34" s="54">
        <f>SUM(CP3:CP33)</f>
        <v>604</v>
      </c>
      <c r="CQ34" s="57">
        <f t="shared" ref="CQ34:CU34" si="68">SUM(CQ3:CQ33)</f>
        <v>3.7275999999999989</v>
      </c>
      <c r="CR34" s="56">
        <f>SUM(CR3:CR33)</f>
        <v>341</v>
      </c>
      <c r="CS34" s="57">
        <f t="shared" si="68"/>
        <v>2.7607999999999997</v>
      </c>
      <c r="CT34" s="66">
        <f>SUM(CT3:CT33)</f>
        <v>959</v>
      </c>
      <c r="CU34" s="67">
        <f t="shared" si="68"/>
        <v>7.5515000000000008</v>
      </c>
      <c r="CV34" s="66">
        <f>SUM(CV3:CV33)</f>
        <v>464</v>
      </c>
      <c r="CW34" s="67">
        <f>SUM(CW3:CW33)</f>
        <v>3.6239999999999997</v>
      </c>
      <c r="CX34" s="70">
        <f>SUM(CX3:CX33)</f>
        <v>2368</v>
      </c>
      <c r="CY34" s="71">
        <f>SUM(CY3:CY33)</f>
        <v>17.663899999999998</v>
      </c>
      <c r="DA34" s="18"/>
      <c r="DC34" s="65">
        <f>SUM(DC3:DC33)</f>
        <v>-178</v>
      </c>
      <c r="DD34" s="67">
        <f>SUM(DD3:DD33)</f>
        <v>-1.6192000000000004</v>
      </c>
      <c r="DE34" s="66">
        <f>SUM(DE3:DE33)</f>
        <v>-109</v>
      </c>
      <c r="DF34" s="67">
        <f>SUM(DF3:DF33)</f>
        <v>-1.1392000000000002</v>
      </c>
      <c r="DG34" s="66">
        <f t="shared" ref="DG34:DJ34" si="69">SUM(DG5:DG33)</f>
        <v>1438</v>
      </c>
      <c r="DH34" s="67">
        <f t="shared" si="69"/>
        <v>11.668800000000001</v>
      </c>
      <c r="DI34" s="56">
        <f t="shared" si="69"/>
        <v>246</v>
      </c>
      <c r="DJ34" s="57">
        <f t="shared" si="69"/>
        <v>1.891</v>
      </c>
      <c r="DK34" s="70">
        <f>SUM(DK3:DK33)</f>
        <v>1397</v>
      </c>
      <c r="DL34" s="64">
        <f>SUM(DL3:DL33)</f>
        <v>10.801399999999999</v>
      </c>
      <c r="DN34" s="18"/>
      <c r="DP34" s="65">
        <f>SUM(DP3:DP33)</f>
        <v>229</v>
      </c>
      <c r="DQ34" s="67">
        <f>SUM(DQ3:DQ33)</f>
        <v>1.1456</v>
      </c>
      <c r="DR34" s="66">
        <f t="shared" ref="DR34:DV34" si="70">SUM(DR5:DR33)</f>
        <v>51</v>
      </c>
      <c r="DS34" s="67">
        <f t="shared" si="70"/>
        <v>0.84599999999999986</v>
      </c>
      <c r="DT34" s="66">
        <f t="shared" si="70"/>
        <v>63</v>
      </c>
      <c r="DU34" s="67">
        <f>SUM(DU3:DU33)</f>
        <v>0.29549999999999987</v>
      </c>
      <c r="DV34" s="66">
        <f t="shared" si="70"/>
        <v>548</v>
      </c>
      <c r="DW34" s="67">
        <f>SUM(DW3:DW33)</f>
        <v>3.5719999999999996</v>
      </c>
      <c r="DX34" s="70">
        <f>SUM(DX3:DX33)</f>
        <v>980</v>
      </c>
      <c r="DY34" s="64">
        <f>SUM(DY3:DY33)</f>
        <v>7.2810999999999995</v>
      </c>
      <c r="EA34" s="18"/>
      <c r="EC34" s="65">
        <f>SUM(EC3:EC33)</f>
        <v>912</v>
      </c>
      <c r="ED34" s="67">
        <f>SUM(ED3:ED33)</f>
        <v>5.3567999999999998</v>
      </c>
      <c r="EE34" s="66">
        <f t="shared" ref="EE34:EJ34" si="71">SUM(EE5:EE33)</f>
        <v>305</v>
      </c>
      <c r="EF34" s="67">
        <f t="shared" si="71"/>
        <v>2.4139999999999997</v>
      </c>
      <c r="EG34" s="66">
        <f t="shared" si="71"/>
        <v>413</v>
      </c>
      <c r="EH34" s="67">
        <f t="shared" si="71"/>
        <v>3.0304999999999995</v>
      </c>
      <c r="EI34" s="66">
        <f t="shared" si="71"/>
        <v>12</v>
      </c>
      <c r="EJ34" s="67">
        <f t="shared" si="71"/>
        <v>-9.7999999999999976E-2</v>
      </c>
      <c r="EK34" s="65"/>
      <c r="EL34" s="64">
        <f>SUM(EL3:EL33)</f>
        <v>9.7394999999999996</v>
      </c>
      <c r="EP34" s="65">
        <f>SUM(EP3:EP33)</f>
        <v>-190</v>
      </c>
      <c r="EQ34" s="67">
        <f>SUM(EQ3:EQ33)</f>
        <v>-1.4960000000000002</v>
      </c>
      <c r="ER34" s="66">
        <f t="shared" ref="ER34:EW34" si="72">SUM(ER5:ER33)</f>
        <v>-245</v>
      </c>
      <c r="ES34" s="67">
        <f t="shared" si="72"/>
        <v>-2.2160000000000002</v>
      </c>
      <c r="ET34" s="66">
        <f t="shared" si="72"/>
        <v>-454</v>
      </c>
      <c r="EU34" s="67">
        <f t="shared" si="72"/>
        <v>-4.2789999999999999</v>
      </c>
      <c r="EV34" s="66">
        <f t="shared" si="72"/>
        <v>55</v>
      </c>
      <c r="EW34" s="67">
        <f t="shared" si="72"/>
        <v>0.30749999999999994</v>
      </c>
      <c r="EX34" s="65"/>
      <c r="EY34" s="64">
        <f>SUM(EY3:EY33)</f>
        <v>-5.095600000000001</v>
      </c>
    </row>
    <row r="35" spans="1:156" x14ac:dyDescent="0.3">
      <c r="A35" s="114"/>
      <c r="B35" s="73" t="s">
        <v>20</v>
      </c>
      <c r="C35" s="74"/>
      <c r="D35" s="75">
        <f>SUMIF(D3:D33,"&gt;0")/COUNTIF(D3:D33,"&gt;0")</f>
        <v>0.60946250000000002</v>
      </c>
      <c r="E35" s="74"/>
      <c r="F35" s="75">
        <f>SUMIF(F3:F33,"&gt;0")/COUNTIF(F3:F33,"&gt;0")</f>
        <v>0.58929999999999993</v>
      </c>
      <c r="G35" s="74"/>
      <c r="H35" s="76">
        <f>SUMIF(H3:H33,"&gt;0")/COUNTIF(H3:H33,"&gt;0")</f>
        <v>0.17800000000000002</v>
      </c>
      <c r="I35" s="74"/>
      <c r="J35" s="76">
        <f>SUMIF(J3:J33,"&gt;0")/COUNTIF(J3:J33,"&gt;0")</f>
        <v>0.60033333333333339</v>
      </c>
      <c r="K35" s="74"/>
      <c r="L35" s="76">
        <f>SUMIF(L3:L33,"&gt;0")/COUNTIF(L3:L33,"&gt;0")</f>
        <v>0.69882499999999992</v>
      </c>
      <c r="M35" s="4"/>
      <c r="N35" s="49"/>
      <c r="O35" s="73" t="s">
        <v>20</v>
      </c>
      <c r="P35" s="74"/>
      <c r="Q35" s="75">
        <f>SUMIF(Q3:Q33,"&gt;0")/COUNTIF(Q3:Q33,"&gt;0")</f>
        <v>0.58789999999999998</v>
      </c>
      <c r="R35" s="74"/>
      <c r="S35" s="75">
        <f>SUMIF(S3:S33,"&gt;0")/COUNTIF(S3:S33,"&gt;0")</f>
        <v>0.92920000000000003</v>
      </c>
      <c r="T35" s="74"/>
      <c r="U35" s="76">
        <f>SUMIF(U3:U33,"&gt;0")/COUNTIF(U3:U33,"&gt;0")</f>
        <v>1.6740000000000002</v>
      </c>
      <c r="V35" s="74"/>
      <c r="W35" s="76">
        <f>SUMIF(W3:W33,"&gt;0")/COUNTIF(W3:W33,"&gt;0")</f>
        <v>1.133</v>
      </c>
      <c r="X35" s="74"/>
      <c r="Y35" s="76">
        <f>SUMIF(Y3:Y33,"&gt;0")/COUNTIF(Y3:Y33,"&gt;0")</f>
        <v>1.1333714285714287</v>
      </c>
      <c r="Z35" s="4"/>
      <c r="AA35" s="49"/>
      <c r="AB35" s="73" t="s">
        <v>20</v>
      </c>
      <c r="AC35" s="74"/>
      <c r="AD35" s="75">
        <f>SUMIF(AD3:AD33,"&gt;0")/COUNTIF(AD3:AD33,"&gt;0")</f>
        <v>4.1712999999999996</v>
      </c>
      <c r="AE35" s="74"/>
      <c r="AF35" s="75">
        <f>SUMIF(AF3:AF33,"&gt;0")/COUNTIF(AF3:AF33,"&gt;0")</f>
        <v>3.0376800000000004</v>
      </c>
      <c r="AG35" s="74"/>
      <c r="AH35" s="76">
        <f>SUMIF(AH3:AH33,"&gt;0")/COUNTIF(AH3:AH33,"&gt;0")</f>
        <v>2.3540000000000001</v>
      </c>
      <c r="AI35" s="74"/>
      <c r="AJ35" s="76">
        <f>SUMIF(AJ3:AJ33,"&gt;0")/COUNTIF(AJ3:AJ33,"&gt;0")</f>
        <v>2.9679375000000001</v>
      </c>
      <c r="AK35" s="74"/>
      <c r="AL35" s="76">
        <f>SUMIF(AL3:AL33,"&gt;0")/COUNTIF(AL3:AL33,"&gt;0")</f>
        <v>4.103015384615385</v>
      </c>
      <c r="AM35" s="4"/>
      <c r="AN35" s="49"/>
      <c r="AO35" s="73" t="s">
        <v>20</v>
      </c>
      <c r="AP35" s="74"/>
      <c r="AQ35" s="75">
        <f>SUMIF(AQ3:AQ33,"&gt;0")/COUNTIF(AQ3:AQ33,"&gt;0")</f>
        <v>1.8781999999999996</v>
      </c>
      <c r="AR35" s="74"/>
      <c r="AS35" s="75">
        <f>SUMIF(AS3:AS33,"&gt;0")/COUNTIF(AS3:AS33,"&gt;0")</f>
        <v>2.1788000000000003</v>
      </c>
      <c r="AT35" s="74"/>
      <c r="AU35" s="76">
        <f>SUMIF(AU3:AU33,"&gt;0")/COUNTIF(AU3:AU33,"&gt;0")</f>
        <v>2.3795000000000002</v>
      </c>
      <c r="AV35" s="74"/>
      <c r="AW35" s="76">
        <f>SUMIF(AW3:AW33,"&gt;0")/COUNTIF(AW3:AW33,"&gt;0")</f>
        <v>0.75262499999999999</v>
      </c>
      <c r="AX35" s="74"/>
      <c r="AY35" s="76">
        <f>SUMIF(AY3:AY33,"&gt;0")/COUNTIF(AY3:AY33,"&gt;0")</f>
        <v>1.8817874999999997</v>
      </c>
      <c r="AZ35" s="4"/>
      <c r="BA35" s="96"/>
      <c r="BB35" s="73" t="s">
        <v>20</v>
      </c>
      <c r="BC35" s="74"/>
      <c r="BD35" s="75">
        <f>SUMIF(BD3:BD33,"&gt;0")/COUNTIF(BD3:BD33,"&gt;0")</f>
        <v>1.7091499999999999</v>
      </c>
      <c r="BE35" s="74"/>
      <c r="BF35" s="75">
        <f>SUMIF(BF3:BF33,"&gt;0")/COUNTIF(BF3:BF33,"&gt;0")</f>
        <v>0.85586666666666689</v>
      </c>
      <c r="BG35" s="74"/>
      <c r="BH35" s="76">
        <f>SUMIF(BH3:BH33,"&gt;0")/COUNTIF(BH3:BH33,"&gt;0")</f>
        <v>2.4191666666666669</v>
      </c>
      <c r="BI35" s="74"/>
      <c r="BJ35" s="76">
        <f>SUMIF(BJ3:BJ33,"&gt;0")/COUNTIF(BJ3:BJ33,"&gt;0")</f>
        <v>0.65700000000000003</v>
      </c>
      <c r="BK35" s="74"/>
      <c r="BL35" s="76">
        <f>SUMIF(BL3:BL33,"&gt;0")/COUNTIF(BL3:BL33,"&gt;0")</f>
        <v>2.1024200000000004</v>
      </c>
      <c r="BM35" s="4"/>
      <c r="BN35" s="49"/>
      <c r="BO35" s="73" t="s">
        <v>20</v>
      </c>
      <c r="BP35" s="74"/>
      <c r="BQ35" s="75">
        <f>SUMIF(BQ3:BQ33,"&gt;0")/COUNTIF(BQ3:BQ33,"&gt;0")</f>
        <v>1.5826499999999999</v>
      </c>
      <c r="BR35" s="74"/>
      <c r="BS35" s="75">
        <f>SUMIF(BS3:BS33,"&gt;0")/COUNTIF(BS3:BS33,"&gt;0")</f>
        <v>1.1315999999999999</v>
      </c>
      <c r="BT35" s="74"/>
      <c r="BU35" s="76">
        <f>SUMIF(BU3:BU33,"&gt;0")/COUNTIF(BU3:BU33,"&gt;0")</f>
        <v>2.1776249999999999</v>
      </c>
      <c r="BV35" s="74"/>
      <c r="BW35" s="76">
        <f>SUMIF(BW3:BW33,"&gt;0")/COUNTIF(BW3:BW33,"&gt;0")</f>
        <v>0.72358333333333347</v>
      </c>
      <c r="BX35" s="74"/>
      <c r="BY35" s="2">
        <f>SUMIF(BY3:BY33,"&gt;0")/COUNTIF(BY3:BY33,"&gt;0")</f>
        <v>1.8356916666666672</v>
      </c>
      <c r="CB35" s="73" t="s">
        <v>20</v>
      </c>
      <c r="CC35" s="74"/>
      <c r="CD35" s="75">
        <f>SUMIF(CD3:CD33,"&gt;0")/COUNTIF(CD3:CD33,"&gt;0")</f>
        <v>0.88718749999999991</v>
      </c>
      <c r="CE35" s="74"/>
      <c r="CF35" s="75">
        <f>SUMIF(CF3:CF33,"&gt;0")/COUNTIF(CF3:CF33,"&gt;0")</f>
        <v>0.73119999999999996</v>
      </c>
      <c r="CG35" s="74"/>
      <c r="CH35" s="76">
        <f>SUMIF(CH3:CH33,"&gt;0")/COUNTIF(CH3:CH33,"&gt;0")</f>
        <v>1.4190000000000003</v>
      </c>
      <c r="CI35" s="74"/>
      <c r="CJ35" s="76">
        <f>SUMIF(CJ3:CJ33,"&gt;0")/COUNTIF(CJ3:CJ33,"&gt;0")</f>
        <v>0.64424999999999999</v>
      </c>
      <c r="CK35" s="74"/>
      <c r="CL35" s="2">
        <f>SUMIF(CL3:CL33,"&gt;0")/COUNTIF(CL3:CL33,"&gt;0")</f>
        <v>1.1640153846153847</v>
      </c>
      <c r="CO35" s="73" t="s">
        <v>20</v>
      </c>
      <c r="CP35" s="74"/>
      <c r="CQ35" s="75">
        <f>SUMIF(CQ3:CQ33,"&gt;0")/COUNTIF(CQ3:CQ33,"&gt;0")</f>
        <v>0.95951428571428554</v>
      </c>
      <c r="CR35" s="74"/>
      <c r="CS35" s="75">
        <f>SUMIF(CS3:CS33,"&gt;0")/COUNTIF(CS3:CS33,"&gt;0")</f>
        <v>0.71066666666666667</v>
      </c>
      <c r="CT35" s="74"/>
      <c r="CU35" s="76">
        <f>SUMIF(CU3:CU33,"&gt;0")/COUNTIF(CU3:CU33,"&gt;0")</f>
        <v>1.7037500000000001</v>
      </c>
      <c r="CV35" s="74"/>
      <c r="CW35" s="76">
        <f>SUMIF(CW3:CW33,"&gt;0")/COUNTIF(CW3:CW33,"&gt;0")</f>
        <v>0.86241666666666672</v>
      </c>
      <c r="CX35" s="74"/>
      <c r="CY35" s="2">
        <f>SUMIF(CY3:CY33,"&gt;0")/COUNTIF(CY3:CY33,"&gt;0")</f>
        <v>2.0666181818181815</v>
      </c>
      <c r="DA35" s="10"/>
      <c r="DB35" s="73" t="s">
        <v>20</v>
      </c>
      <c r="DC35" s="74"/>
      <c r="DD35" s="75">
        <f>SUMIF(DD3:DD33,"&gt;0")/COUNTIF(DD3:DD33,"&gt;0")</f>
        <v>0.45599999999999996</v>
      </c>
      <c r="DE35" s="76"/>
      <c r="DF35" s="75">
        <f>SUMIF(DF3:DF33,"&gt;0")/COUNTIF(DF3:DF33,"&gt;0")</f>
        <v>1.1492</v>
      </c>
      <c r="DG35" s="74"/>
      <c r="DH35" s="76">
        <f>SUMIF(DH3:DH33,"&gt;0")/COUNTIF(DH3:DH33,"&gt;0")</f>
        <v>3.3052750000000004</v>
      </c>
      <c r="DI35" s="74"/>
      <c r="DJ35" s="76">
        <f>SUMIF(DJ3:DJ33,"&gt;0")/COUNTIF(DJ3:DJ33,"&gt;0")</f>
        <v>0.78166666666666662</v>
      </c>
      <c r="DK35" s="74"/>
      <c r="DL35" s="2">
        <f>SUMIF(DL3:DL33,"&gt;0")/COUNTIF(DL3:DL33,"&gt;0")</f>
        <v>2.4509125000000003</v>
      </c>
      <c r="DO35" s="73" t="s">
        <v>20</v>
      </c>
      <c r="DP35" s="74"/>
      <c r="DQ35" s="75">
        <f>SUMIF(DQ3:DQ33,"&gt;0")/COUNTIF(DQ3:DQ33,"&gt;0")</f>
        <v>0.63583999999999996</v>
      </c>
      <c r="DR35" s="74"/>
      <c r="DS35" s="75">
        <f>SUMIF(DS3:DS33,"&gt;0")/COUNTIF(DS3:DS33,"&gt;0")</f>
        <v>0.77256000000000014</v>
      </c>
      <c r="DT35" s="74"/>
      <c r="DU35" s="76">
        <f>SUMIF(DU3:DU33,"&gt;0")/COUNTIF(DU3:DU33,"&gt;0")</f>
        <v>2.1755</v>
      </c>
      <c r="DV35" s="74"/>
      <c r="DW35" s="76">
        <f>SUMIF(DW3:DW33,"&gt;0")/COUNTIF(DW3:DW33,"&gt;0")</f>
        <v>1.0004000000000002</v>
      </c>
      <c r="DX35" s="74"/>
      <c r="DY35" s="2">
        <f>SUMIF(DY3:DY33,"&gt;0")/COUNTIF(DY3:DY33,"&gt;0")</f>
        <v>1.5029857142857144</v>
      </c>
      <c r="EB35" s="73" t="s">
        <v>20</v>
      </c>
      <c r="EC35" s="74"/>
      <c r="ED35" s="75">
        <f>SUMIF(ED3:ED33,"&gt;0")/COUNTIF(ED3:ED33,"&gt;0")</f>
        <v>0.85919999999999996</v>
      </c>
      <c r="EE35" s="74"/>
      <c r="EF35" s="75">
        <f>SUMIF(EF3:EF33,"&gt;0")/COUNTIF(EF3:EF33,"&gt;0")</f>
        <v>0.85527999999999993</v>
      </c>
      <c r="EG35" s="74"/>
      <c r="EH35" s="76">
        <f>SUMIF(EH3:EH33,"&gt;0")/COUNTIF(EH3:EH33,"&gt;0")</f>
        <v>2.2661666666666664</v>
      </c>
      <c r="EI35" s="74"/>
      <c r="EJ35" s="76">
        <f>SUMIF(EJ3:EJ33,"&gt;0")/COUNTIF(EJ3:EJ33,"&gt;0")</f>
        <v>0.57766666666666666</v>
      </c>
      <c r="EK35" s="74"/>
      <c r="EL35" s="2">
        <f>SUMIF(EL3:EL33,"&gt;0")/COUNTIF(EL3:EL33,"&gt;0")</f>
        <v>1.7077199999999997</v>
      </c>
      <c r="EO35" s="73" t="s">
        <v>20</v>
      </c>
      <c r="EP35" s="74"/>
      <c r="EQ35" s="75">
        <f>SUMIF(EQ3:EQ33,"&gt;0")/COUNTIF(EQ3:EQ33,"&gt;0")</f>
        <v>0.58719999999999994</v>
      </c>
      <c r="ER35" s="74"/>
      <c r="ES35" s="75">
        <f>SUMIF(ES3:ES33,"&gt;0")/COUNTIF(ES3:ES33,"&gt;0")</f>
        <v>0.8236</v>
      </c>
      <c r="ET35" s="74"/>
      <c r="EU35" s="76">
        <f>SUMIF(EU3:EU33,"&gt;0")/COUNTIF(EU3:EU33,"&gt;0")</f>
        <v>1.6513333333333335</v>
      </c>
      <c r="EV35" s="74"/>
      <c r="EW35" s="76">
        <f>SUMIF(EW3:EW33,"&gt;0")/COUNTIF(EW3:EW33,"&gt;0")</f>
        <v>0.38924999999999998</v>
      </c>
      <c r="EX35" s="74"/>
      <c r="EY35" s="2">
        <f>SUMIF(EY3:EY33,"&gt;0")/COUNTIF(EY3:EY33,"&gt;0")</f>
        <v>1.7313000000000001</v>
      </c>
    </row>
    <row r="36" spans="1:156" x14ac:dyDescent="0.3">
      <c r="A36" s="114"/>
      <c r="B36" s="73" t="s">
        <v>22</v>
      </c>
      <c r="C36" s="74"/>
      <c r="D36" s="75">
        <f>SUMIF(D3:D33,"&lt;0")/COUNTIF(D3:D33,"&lt;0")</f>
        <v>-0.438475</v>
      </c>
      <c r="E36" s="74"/>
      <c r="F36" s="75">
        <f>SUMIF(F3:F33,"&lt;0")/COUNTIF(F3:F33,"&lt;0")</f>
        <v>-0.31863999999999998</v>
      </c>
      <c r="G36" s="74"/>
      <c r="H36" s="76">
        <f>SUMIF(H3:H33,"&lt;0")/COUNTIF(H3:H33,"&lt;0")</f>
        <v>-0.95143750000000016</v>
      </c>
      <c r="I36" s="74"/>
      <c r="J36" s="76">
        <f>SUMIF(J3:J33,"&lt;0")/COUNTIF(J3:J33,"&lt;0")</f>
        <v>-0.2525</v>
      </c>
      <c r="K36" s="74"/>
      <c r="L36" s="76">
        <f>SUMIF(L3:L33,"&lt;0")/COUNTIF(L3:L33,"&lt;0")</f>
        <v>-0.44135384615384621</v>
      </c>
      <c r="M36" s="77"/>
      <c r="N36" s="49"/>
      <c r="O36" s="73" t="s">
        <v>22</v>
      </c>
      <c r="P36" s="74"/>
      <c r="Q36" s="75">
        <f>SUMIF(Q3:Q33,"&lt;0")/COUNTIF(Q3:Q33,"&lt;0")</f>
        <v>-0.38844999999999996</v>
      </c>
      <c r="R36" s="74"/>
      <c r="S36" s="75">
        <f>SUMIF(S3:S33,"&lt;0")/COUNTIF(S3:S33,"&lt;0")</f>
        <v>-0.4136800000000001</v>
      </c>
      <c r="T36" s="74"/>
      <c r="U36" s="76">
        <f>SUMIF(U3:U33,"&lt;0")/COUNTIF(U3:U33,"&lt;0")</f>
        <v>-1.0970000000000002</v>
      </c>
      <c r="V36" s="74"/>
      <c r="W36" s="76">
        <f>SUMIF(W3:W33,"&lt;0")/COUNTIF(W3:W33,"&lt;0")</f>
        <v>-0.29216666666666669</v>
      </c>
      <c r="X36" s="74"/>
      <c r="Y36" s="76">
        <f>SUMIF(Y3:Y33,"&lt;0")/COUNTIF(Y3:Y33,"&lt;0")</f>
        <v>-0.767675</v>
      </c>
      <c r="Z36" s="77"/>
      <c r="AA36" s="49"/>
      <c r="AB36" s="73" t="s">
        <v>22</v>
      </c>
      <c r="AC36" s="74"/>
      <c r="AD36" s="75">
        <f>SUMIF(AD3:AD33,"&lt;0")/COUNTIF(AD3:AD33,"&lt;0")</f>
        <v>-1.4545000000000001</v>
      </c>
      <c r="AE36" s="74"/>
      <c r="AF36" s="75">
        <f>SUMIF(AF3:AF33,"&lt;0")/COUNTIF(AF3:AF33,"&lt;0")</f>
        <v>-0.52280000000000004</v>
      </c>
      <c r="AG36" s="74"/>
      <c r="AH36" s="76">
        <f>SUMIF(AH3:AH33,"&lt;0")/COUNTIF(AH3:AH33,"&lt;0")</f>
        <v>-2.1850000000000005</v>
      </c>
      <c r="AI36" s="74"/>
      <c r="AJ36" s="76">
        <f>SUMIF(AJ3:AJ33,"&lt;0")/COUNTIF(AJ3:AJ33,"&lt;0")</f>
        <v>-1.7230000000000001</v>
      </c>
      <c r="AK36" s="74"/>
      <c r="AL36" s="76">
        <f>SUMIF(AL3:AL33,"&lt;0")/COUNTIF(AL3:AL33,"&lt;0")</f>
        <v>-1.4851000000000001</v>
      </c>
      <c r="AM36" s="77"/>
      <c r="AN36" s="49"/>
      <c r="AO36" s="73" t="s">
        <v>22</v>
      </c>
      <c r="AP36" s="74"/>
      <c r="AQ36" s="75">
        <f>SUMIF(AQ3:AQ33,"&lt;0")/COUNTIF(AQ3:AQ33,"&lt;0")</f>
        <v>-1.2346857142857144</v>
      </c>
      <c r="AR36" s="74"/>
      <c r="AS36" s="75">
        <f>SUMIF(AS3:AS33,"&lt;0")/COUNTIF(AS3:AS33,"&lt;0")</f>
        <v>-1.1300000000000001</v>
      </c>
      <c r="AT36" s="74"/>
      <c r="AU36" s="76">
        <f>SUMIF(AU3:AU33,"&lt;0")/COUNTIF(AU3:AU33,"&lt;0")</f>
        <v>-0.66859999999999997</v>
      </c>
      <c r="AV36" s="74"/>
      <c r="AW36" s="76">
        <f>SUMIF(AW3:AW33,"&lt;0")/COUNTIF(AW3:AW33,"&lt;0")</f>
        <v>-0.94100000000000006</v>
      </c>
      <c r="AX36" s="74"/>
      <c r="AY36" s="76">
        <f>SUMIF(AY3:AY33,"&lt;0")/COUNTIF(AY3:AY33,"&lt;0")</f>
        <v>-1.63628</v>
      </c>
      <c r="AZ36" s="77"/>
      <c r="BA36" s="96"/>
      <c r="BB36" s="73" t="s">
        <v>22</v>
      </c>
      <c r="BC36" s="74"/>
      <c r="BD36" s="75">
        <f>SUMIF(BD3:BD33,"&lt;0")/COUNTIF(BD3:BD33,"&lt;0")</f>
        <v>-0.5161</v>
      </c>
      <c r="BE36" s="74"/>
      <c r="BF36" s="75">
        <f>SUMIF(BF3:BF33,"&lt;0")/COUNTIF(BF3:BF33,"&lt;0")</f>
        <v>-0.58879999999999999</v>
      </c>
      <c r="BG36" s="74"/>
      <c r="BH36" s="76">
        <f>SUMIF(BH3:BH33,"&lt;0")/COUNTIF(BH3:BH33,"&lt;0")</f>
        <v>-1.1961666666666668</v>
      </c>
      <c r="BI36" s="74"/>
      <c r="BJ36" s="76">
        <f>SUMIF(BJ3:BJ33,"&lt;0")/COUNTIF(BJ3:BJ33,"&lt;0")</f>
        <v>-0.44800000000000001</v>
      </c>
      <c r="BK36" s="74"/>
      <c r="BL36" s="76">
        <f>SUMIF(BL3:BL33,"&lt;0")/COUNTIF(BL3:BL33,"&lt;0")</f>
        <v>-0.66264444444444448</v>
      </c>
      <c r="BM36" s="77"/>
      <c r="BN36" s="49"/>
      <c r="BO36" s="73" t="s">
        <v>22</v>
      </c>
      <c r="BP36" s="74"/>
      <c r="BQ36" s="75">
        <f>SUMIF(BQ3:BQ33,"&lt;0")/COUNTIF(BQ3:BQ33,"&lt;0")</f>
        <v>-1.1246800000000001</v>
      </c>
      <c r="BR36" s="74"/>
      <c r="BS36" s="75">
        <f>SUMIF(BS3:BS33,"&lt;0")/COUNTIF(BS3:BS33,"&lt;0")</f>
        <v>-0.99580000000000013</v>
      </c>
      <c r="BT36" s="74"/>
      <c r="BU36" s="76">
        <f>SUMIF(BU3:BU33,"&lt;0")/COUNTIF(BU3:BU33,"&lt;0")</f>
        <v>-1.8450000000000002</v>
      </c>
      <c r="BV36" s="74"/>
      <c r="BW36" s="76">
        <f>SUMIF(BW3:BW33,"&lt;0")/COUNTIF(BW3:BW33,"&lt;0")</f>
        <v>-0.51033333333333331</v>
      </c>
      <c r="BX36" s="74"/>
      <c r="BY36" s="2">
        <f>SUMIF(BY3:BY33,"&lt;0")/COUNTIF(BY3:BY33,"&lt;0")</f>
        <v>-1.3525142857142858</v>
      </c>
      <c r="BZ36" s="48"/>
      <c r="CA36" s="48"/>
      <c r="CB36" s="73" t="s">
        <v>22</v>
      </c>
      <c r="CC36" s="74"/>
      <c r="CD36" s="75">
        <f>SUMIF(CD3:CD33,"&lt;0")/COUNTIF(CD3:CD33,"&lt;0")</f>
        <v>-0.79056666666666664</v>
      </c>
      <c r="CE36" s="74"/>
      <c r="CF36" s="75">
        <f>SUMIF(CF3:CF33,"&lt;0")/COUNTIF(CF3:CF33,"&lt;0")</f>
        <v>-0.57340000000000002</v>
      </c>
      <c r="CG36" s="74"/>
      <c r="CH36" s="76">
        <f>SUMIF(CH3:CH33,"&lt;0")/COUNTIF(CH3:CH33,"&lt;0")</f>
        <v>-0.53316666666666668</v>
      </c>
      <c r="CI36" s="74"/>
      <c r="CJ36" s="76">
        <f>SUMIF(CJ3:CJ33,"&lt;0")/COUNTIF(CJ3:CJ33,"&lt;0")</f>
        <v>-0.40550000000000003</v>
      </c>
      <c r="CK36" s="74"/>
      <c r="CL36" s="2">
        <f>SUMIF(CL3:CL33,"&lt;0")/COUNTIF(CL3:CL33,"&lt;0")</f>
        <v>-1.1368285714285715</v>
      </c>
      <c r="CM36" s="48"/>
      <c r="CN36" s="48"/>
      <c r="CO36" s="73" t="s">
        <v>22</v>
      </c>
      <c r="CP36" s="74"/>
      <c r="CQ36" s="75">
        <f>SUMIF(CQ3:CQ33,"&lt;0")/COUNTIF(CQ3:CQ33,"&lt;0")</f>
        <v>-0.74724999999999997</v>
      </c>
      <c r="CR36" s="74"/>
      <c r="CS36" s="75">
        <f>SUMIF(CS3:CS33,"&lt;0")/COUNTIF(CS3:CS33,"&lt;0")</f>
        <v>-0.75160000000000005</v>
      </c>
      <c r="CT36" s="74"/>
      <c r="CU36" s="76">
        <f>SUMIF(CU3:CU33,"&lt;0")/COUNTIF(CU3:CU33,"&lt;0")</f>
        <v>-0.66775000000000007</v>
      </c>
      <c r="CV36" s="74"/>
      <c r="CW36" s="76">
        <f>SUMIF(CW3:CW33,"&lt;0")/COUNTIF(CW3:CW33,"&lt;0")</f>
        <v>-0.77525000000000011</v>
      </c>
      <c r="CX36" s="74"/>
      <c r="CY36" s="2">
        <f>SUMIF(CY3:CY33,"&lt;0")/COUNTIF(CY3:CY33,"&lt;0")</f>
        <v>-0.84481666666666666</v>
      </c>
      <c r="CZ36" s="48"/>
      <c r="DA36" s="18"/>
      <c r="DB36" s="73" t="s">
        <v>22</v>
      </c>
      <c r="DC36" s="74"/>
      <c r="DD36" s="75">
        <f>SUMIF(DD3:DD33,"&lt;0")/COUNTIF(DD3:DD33,"&lt;0")</f>
        <v>-0.72586666666666666</v>
      </c>
      <c r="DE36" s="74"/>
      <c r="DF36" s="75">
        <f>SUMIF(DF3:DF33,"&lt;0")/COUNTIF(DF3:DF33,"&lt;0")</f>
        <v>-0.85940000000000005</v>
      </c>
      <c r="DG36" s="74"/>
      <c r="DH36" s="76">
        <f>SUMIF(DH3:DH33,"&lt;0")/COUNTIF(DH3:DH33,"&lt;0")</f>
        <v>-1.5523</v>
      </c>
      <c r="DI36" s="74"/>
      <c r="DJ36" s="76">
        <f>SUMIF(DJ3:DJ33,"&lt;0")/COUNTIF(DJ3:DJ33,"&lt;0")</f>
        <v>-0.22700000000000004</v>
      </c>
      <c r="DK36" s="74"/>
      <c r="DL36" s="2">
        <f>SUMIF(DL3:DL33,"&lt;0")/COUNTIF(DL3:DL33,"&lt;0")</f>
        <v>-0.97843333333333349</v>
      </c>
      <c r="DM36" s="48"/>
      <c r="DN36" s="48"/>
      <c r="DO36" s="73" t="s">
        <v>22</v>
      </c>
      <c r="DP36" s="74"/>
      <c r="DQ36" s="75">
        <f>SUMIF(DQ3:DQ33,"&lt;0")/COUNTIF(DQ3:DQ33,"&lt;0")</f>
        <v>-0.67786666666666673</v>
      </c>
      <c r="DR36" s="74"/>
      <c r="DS36" s="75">
        <f>SUMIF(DS3:DS33,"&lt;0")/COUNTIF(DS3:DS33,"&lt;0")</f>
        <v>-0.53160000000000007</v>
      </c>
      <c r="DT36" s="74"/>
      <c r="DU36" s="76">
        <f>SUMIF(DU3:DU33,"&lt;0")/COUNTIF(DU3:DU33,"&lt;0")</f>
        <v>-0.62666666666666682</v>
      </c>
      <c r="DV36" s="74"/>
      <c r="DW36" s="76">
        <f>SUMIF(DW3:DW33,"&lt;0")/COUNTIF(DW3:DW33,"&lt;0")</f>
        <v>-0.23833333333333337</v>
      </c>
      <c r="DX36" s="74"/>
      <c r="DY36" s="2">
        <f>SUMIF(DY3:DY33,"&lt;0")/COUNTIF(DY3:DY33,"&lt;0")</f>
        <v>-0.32397999999999999</v>
      </c>
      <c r="DZ36" s="48"/>
      <c r="EA36" s="48"/>
      <c r="EB36" s="73" t="s">
        <v>22</v>
      </c>
      <c r="EC36" s="74"/>
      <c r="ED36" s="75">
        <f>SUMIF(ED3:ED33,"&lt;0")/COUNTIF(ED3:ED33,"&lt;0")</f>
        <v>-0.37920000000000004</v>
      </c>
      <c r="EE36" s="74"/>
      <c r="EF36" s="75">
        <f>SUMIF(EF3:EF33,"&lt;0")/COUNTIF(EF3:EF33,"&lt;0")</f>
        <v>-0.48584000000000005</v>
      </c>
      <c r="EG36" s="74"/>
      <c r="EH36" s="76">
        <f>SUMIF(EH3:EH33,"&lt;0")/COUNTIF(EH3:EH33,"&lt;0")</f>
        <v>-0.75360000000000016</v>
      </c>
      <c r="EI36" s="74"/>
      <c r="EJ36" s="76">
        <f>SUMIF(EJ3:EJ33,"&lt;0")/COUNTIF(EJ3:EJ33,"&lt;0")</f>
        <v>-0.7426666666666667</v>
      </c>
      <c r="EK36" s="74"/>
      <c r="EL36" s="2">
        <f>SUMIF(EL3:EL33,"&lt;0")/COUNTIF(EL3:EL33,"&lt;0")</f>
        <v>-0.9172125000000001</v>
      </c>
      <c r="EM36" s="48"/>
      <c r="EN36" s="48"/>
      <c r="EO36" s="73" t="s">
        <v>22</v>
      </c>
      <c r="EP36" s="74"/>
      <c r="EQ36" s="75">
        <f>SUMIF(EQ3:EQ33,"&lt;0")/COUNTIF(EQ3:EQ33,"&lt;0")</f>
        <v>-0.53408000000000011</v>
      </c>
      <c r="ER36" s="74"/>
      <c r="ES36" s="75">
        <f>SUMIF(ES3:ES33,"&lt;0")/COUNTIF(ES3:ES33,"&lt;0")</f>
        <v>-0.9217333333333334</v>
      </c>
      <c r="ET36" s="74"/>
      <c r="EU36" s="76">
        <f>SUMIF(EU3:EU33,"&lt;0")/COUNTIF(EU3:EU33,"&lt;0")</f>
        <v>-1.1508333333333336</v>
      </c>
      <c r="EV36" s="74"/>
      <c r="EW36" s="76">
        <f>SUMIF(EW3:EW33,"&lt;0")/COUNTIF(EW3:EW33,"&lt;0")</f>
        <v>-0.16183333333333336</v>
      </c>
      <c r="EX36" s="74"/>
      <c r="EY36" s="2">
        <f>SUMIF(EY3:EY33,"&lt;0")/COUNTIF(EY3:EY33,"&lt;0")</f>
        <v>-1.0928</v>
      </c>
      <c r="EZ36" s="48"/>
    </row>
    <row r="37" spans="1:156" x14ac:dyDescent="0.3">
      <c r="A37" s="114"/>
      <c r="B37" s="73" t="s">
        <v>24</v>
      </c>
      <c r="C37" s="74"/>
      <c r="D37" s="78">
        <f>COUNT(D3:D33)</f>
        <v>12</v>
      </c>
      <c r="E37" s="74"/>
      <c r="F37" s="78">
        <f>COUNT(F3:F33)</f>
        <v>13</v>
      </c>
      <c r="G37" s="74"/>
      <c r="H37" s="79">
        <f>COUNT(H3:H33)</f>
        <v>9</v>
      </c>
      <c r="I37" s="74"/>
      <c r="J37" s="79">
        <f>COUNT(J3:J33)</f>
        <v>6</v>
      </c>
      <c r="K37" s="74"/>
      <c r="L37" s="79">
        <f>SUM(B37,D37,F37,H37)</f>
        <v>34</v>
      </c>
      <c r="M37" s="49"/>
      <c r="N37" s="49"/>
      <c r="O37" s="73" t="s">
        <v>24</v>
      </c>
      <c r="P37" s="74"/>
      <c r="Q37" s="78">
        <f>COUNT(Q3:Q33)</f>
        <v>13</v>
      </c>
      <c r="R37" s="74"/>
      <c r="S37" s="75">
        <f>COUNT(S3:S33)</f>
        <v>6</v>
      </c>
      <c r="T37" s="74"/>
      <c r="U37" s="76">
        <f>COUNT(U3:U33)</f>
        <v>2</v>
      </c>
      <c r="V37" s="74"/>
      <c r="W37" s="76">
        <f>COUNT(W3:W33)</f>
        <v>6</v>
      </c>
      <c r="X37" s="74"/>
      <c r="Y37" s="76">
        <f>SUM(O37,Q37,S37,U37)</f>
        <v>21</v>
      </c>
      <c r="Z37" s="49"/>
      <c r="AA37" s="49"/>
      <c r="AB37" s="73" t="s">
        <v>24</v>
      </c>
      <c r="AC37" s="74"/>
      <c r="AD37" s="78">
        <f>COUNT(AD3:AD33)</f>
        <v>6</v>
      </c>
      <c r="AE37" s="74"/>
      <c r="AF37" s="78">
        <f>COUNT(AF3:AF33)</f>
        <v>7</v>
      </c>
      <c r="AG37" s="74"/>
      <c r="AH37" s="79">
        <f>COUNT(AH3:AH33)</f>
        <v>6</v>
      </c>
      <c r="AI37" s="79"/>
      <c r="AJ37" s="79">
        <f>COUNT(AJ3:AJ33)</f>
        <v>11</v>
      </c>
      <c r="AK37" s="79"/>
      <c r="AL37" s="79">
        <f>SUM(AB37,AD37,AF37,AH37)</f>
        <v>19</v>
      </c>
      <c r="AM37" s="49"/>
      <c r="AN37" s="49"/>
      <c r="AO37" s="73" t="s">
        <v>24</v>
      </c>
      <c r="AP37" s="74"/>
      <c r="AQ37" s="78">
        <f>COUNT(AQ3:AQ33)</f>
        <v>12</v>
      </c>
      <c r="AR37" s="74"/>
      <c r="AS37" s="78">
        <f>COUNT(AS3:AS33)</f>
        <v>7</v>
      </c>
      <c r="AT37" s="74"/>
      <c r="AU37" s="79">
        <f>COUNT(AU3:AU33)</f>
        <v>7</v>
      </c>
      <c r="AV37" s="74"/>
      <c r="AW37" s="79">
        <f>COUNT(AW3:AW33)</f>
        <v>6</v>
      </c>
      <c r="AX37" s="74"/>
      <c r="AY37" s="79">
        <f>SUM(AO37,AQ37,AS37,AU37)</f>
        <v>26</v>
      </c>
      <c r="AZ37" s="49"/>
      <c r="BA37" s="96"/>
      <c r="BB37" s="73" t="s">
        <v>24</v>
      </c>
      <c r="BC37" s="74"/>
      <c r="BD37" s="78">
        <f>COUNT(BD3:BD33)</f>
        <v>6</v>
      </c>
      <c r="BE37" s="74"/>
      <c r="BF37" s="78">
        <f>COUNT(BF3:BF33)</f>
        <v>7</v>
      </c>
      <c r="BG37" s="74"/>
      <c r="BH37" s="79">
        <f>COUNT(BH3:BH33)</f>
        <v>6</v>
      </c>
      <c r="BI37" s="74"/>
      <c r="BJ37" s="79">
        <f>COUNT(BJ3:BJ33)</f>
        <v>4</v>
      </c>
      <c r="BK37" s="74"/>
      <c r="BL37" s="79">
        <f>SUM(BB37,BD37,BF37,BH37)</f>
        <v>19</v>
      </c>
      <c r="BM37" s="49"/>
      <c r="BN37" s="49"/>
      <c r="BO37" s="73" t="s">
        <v>24</v>
      </c>
      <c r="BP37" s="74"/>
      <c r="BQ37" s="78">
        <f>COUNT(BQ3:BQ33)</f>
        <v>11</v>
      </c>
      <c r="BR37" s="74"/>
      <c r="BS37" s="75">
        <f>COUNT(BS3:BS33)</f>
        <v>8</v>
      </c>
      <c r="BT37" s="74"/>
      <c r="BU37" s="76">
        <f>COUNT(BU3:BU33)</f>
        <v>5</v>
      </c>
      <c r="BV37" s="74"/>
      <c r="BW37" s="76">
        <f>COUNT(BW3:BW33)</f>
        <v>12</v>
      </c>
      <c r="BX37" s="74"/>
      <c r="BY37" s="2">
        <f>SUM(BQ37,BS37,BU37,BW37)</f>
        <v>36</v>
      </c>
      <c r="CB37" s="73" t="s">
        <v>24</v>
      </c>
      <c r="CC37" s="74"/>
      <c r="CD37" s="78">
        <f>COUNT(CD3:CD33)</f>
        <v>17</v>
      </c>
      <c r="CE37" s="74"/>
      <c r="CF37" s="78">
        <f>COUNT(CF3:CF33)</f>
        <v>14</v>
      </c>
      <c r="CG37" s="74"/>
      <c r="CH37" s="79">
        <f>COUNT(CH3:CH33)</f>
        <v>9</v>
      </c>
      <c r="CI37" s="74"/>
      <c r="CJ37" s="79">
        <f>COUNT(CJ3:CJ33)</f>
        <v>4</v>
      </c>
      <c r="CK37" s="74"/>
      <c r="CL37" s="80">
        <f>SUM(CD37,CF37,CH37,CJ37)</f>
        <v>44</v>
      </c>
      <c r="CO37" s="73" t="s">
        <v>24</v>
      </c>
      <c r="CP37" s="74"/>
      <c r="CQ37" s="78">
        <f>COUNT(CQ3:CQ33)</f>
        <v>11</v>
      </c>
      <c r="CR37" s="74"/>
      <c r="CS37" s="78">
        <f>COUNT(CS3:CS33)</f>
        <v>8</v>
      </c>
      <c r="CT37" s="74"/>
      <c r="CU37" s="79">
        <f>COUNT(CU3:CU33)</f>
        <v>10</v>
      </c>
      <c r="CV37" s="74"/>
      <c r="CW37" s="79">
        <f>COUNT(CW3:CW33)</f>
        <v>8</v>
      </c>
      <c r="CX37" s="74"/>
      <c r="CY37" s="80">
        <f>SUM(CO37,CQ37,CS37,CU37,CW37)</f>
        <v>37</v>
      </c>
      <c r="DA37" s="10"/>
      <c r="DB37" s="73" t="s">
        <v>24</v>
      </c>
      <c r="DC37" s="74"/>
      <c r="DD37" s="78">
        <f>COUNT(DD3:DD33)</f>
        <v>12</v>
      </c>
      <c r="DE37" s="74"/>
      <c r="DF37" s="78">
        <f>COUNT(DF3:DF33)</f>
        <v>6</v>
      </c>
      <c r="DG37" s="74"/>
      <c r="DH37" s="79">
        <f>COUNT(DH3:DH33)</f>
        <v>5</v>
      </c>
      <c r="DI37" s="74"/>
      <c r="DJ37" s="79">
        <f>COUNT(DJ3:DJ33)</f>
        <v>5</v>
      </c>
      <c r="DK37" s="74"/>
      <c r="DL37" s="80">
        <f>SUM(DB37,DD37,DF37,DH37)</f>
        <v>23</v>
      </c>
      <c r="DO37" s="73" t="s">
        <v>24</v>
      </c>
      <c r="DP37" s="74"/>
      <c r="DQ37" s="78">
        <f>COUNT(DQ3:DQ33)</f>
        <v>8</v>
      </c>
      <c r="DR37" s="74"/>
      <c r="DS37" s="78">
        <f>COUNT(DS3:DS33)</f>
        <v>8</v>
      </c>
      <c r="DT37" s="74"/>
      <c r="DU37" s="79">
        <f>COUNT(DU3:DU33)</f>
        <v>4</v>
      </c>
      <c r="DV37" s="74"/>
      <c r="DW37" s="79">
        <f>COUNT(DW3:DW33)</f>
        <v>11</v>
      </c>
      <c r="DX37" s="74"/>
      <c r="DY37" s="80">
        <f>SUM(DO37,DQ37,DS37,DU37)</f>
        <v>20</v>
      </c>
      <c r="EB37" s="73" t="s">
        <v>24</v>
      </c>
      <c r="EC37" s="74"/>
      <c r="ED37" s="78">
        <f>COUNT(ED3:ED33)</f>
        <v>12</v>
      </c>
      <c r="EE37" s="74"/>
      <c r="EF37" s="75">
        <f>COUNT(EF3:EF33)</f>
        <v>10</v>
      </c>
      <c r="EG37" s="74"/>
      <c r="EH37" s="76">
        <f>COUNT(EH3:EH33)</f>
        <v>8</v>
      </c>
      <c r="EI37" s="74"/>
      <c r="EJ37" s="76">
        <f>COUNT(EJ3:EJ33)</f>
        <v>6</v>
      </c>
      <c r="EK37" s="74"/>
      <c r="EL37" s="2">
        <f>SUM(EB37,ED37,EF37,EH37)</f>
        <v>30</v>
      </c>
      <c r="EO37" s="73" t="s">
        <v>24</v>
      </c>
      <c r="EP37" s="74"/>
      <c r="EQ37" s="78">
        <f>COUNT(EQ3:EQ33)</f>
        <v>7</v>
      </c>
      <c r="ER37" s="74"/>
      <c r="ES37" s="75">
        <f>COUNT(ES3:ES33)</f>
        <v>4</v>
      </c>
      <c r="ET37" s="74"/>
      <c r="EU37" s="76">
        <f>COUNT(EU3:EU33)</f>
        <v>9</v>
      </c>
      <c r="EV37" s="74"/>
      <c r="EW37" s="76">
        <f>COUNT(EW3:EW33)</f>
        <v>5</v>
      </c>
      <c r="EX37" s="74"/>
      <c r="EY37" s="80">
        <f>SUM(EO37,EQ37,ES37,EU37)</f>
        <v>20</v>
      </c>
    </row>
    <row r="38" spans="1:156" x14ac:dyDescent="0.3">
      <c r="A38" s="114"/>
      <c r="B38" s="73" t="s">
        <v>26</v>
      </c>
      <c r="C38" s="74"/>
      <c r="D38" s="81">
        <f>COUNTIF(D3:D33,"&gt;0")/D37</f>
        <v>0.66666666666666663</v>
      </c>
      <c r="E38" s="74"/>
      <c r="F38" s="81">
        <f>COUNTIF(F3:F33,"&gt;0")/F37</f>
        <v>0.61538461538461542</v>
      </c>
      <c r="G38" s="74"/>
      <c r="H38" s="82">
        <f>COUNTIF(H3:H33,"&gt;0")/H37</f>
        <v>0.1111111111111111</v>
      </c>
      <c r="I38" s="74"/>
      <c r="J38" s="82">
        <f>COUNTIF(J3:J33,"&gt;0")/J37</f>
        <v>0.5</v>
      </c>
      <c r="K38" s="74"/>
      <c r="L38" s="82">
        <f>AVERAGE(F38:J38)</f>
        <v>0.40883190883190884</v>
      </c>
      <c r="M38" s="77"/>
      <c r="N38" s="49"/>
      <c r="O38" s="73" t="s">
        <v>26</v>
      </c>
      <c r="P38" s="74"/>
      <c r="Q38" s="81">
        <f>COUNTIF(Q3:Q33,"&gt;0")/Q37</f>
        <v>0.38461538461538464</v>
      </c>
      <c r="R38" s="74"/>
      <c r="S38" s="75">
        <f>COUNTIF(S3:S33,"&gt;0")/S37</f>
        <v>0.16666666666666666</v>
      </c>
      <c r="T38" s="74"/>
      <c r="U38" s="76">
        <f>COUNTIF(U3:U33,"&gt;0")/U37</f>
        <v>0.5</v>
      </c>
      <c r="V38" s="74"/>
      <c r="W38" s="76">
        <f>COUNTIF(W3:W33,"&gt;0")/W37</f>
        <v>0.5</v>
      </c>
      <c r="X38" s="74"/>
      <c r="Y38" s="82">
        <f>AVERAGE(Q38:W38)</f>
        <v>0.38782051282051283</v>
      </c>
      <c r="Z38" s="77"/>
      <c r="AA38" s="49"/>
      <c r="AB38" s="73" t="s">
        <v>26</v>
      </c>
      <c r="AC38" s="74"/>
      <c r="AD38" s="81">
        <f>COUNTIF(AD3:AD33,"&gt;0")/AD37</f>
        <v>0.5</v>
      </c>
      <c r="AE38" s="74"/>
      <c r="AF38" s="81">
        <f>COUNTIF(AF3:AF33,"&gt;0")/AF37</f>
        <v>0.7142857142857143</v>
      </c>
      <c r="AG38" s="74"/>
      <c r="AH38" s="82">
        <f>COUNTIF(AH3:AH33,"&gt;0")/AH37</f>
        <v>0.66666666666666663</v>
      </c>
      <c r="AI38" s="74"/>
      <c r="AJ38" s="82">
        <f>COUNTIF(AJ3:AJ33,"&gt;0")/AJ37</f>
        <v>0.72727272727272729</v>
      </c>
      <c r="AK38" s="74"/>
      <c r="AL38" s="82">
        <f>AVERAGE(AD38:AJ38)</f>
        <v>0.652056277056277</v>
      </c>
      <c r="AM38" s="77"/>
      <c r="AN38" s="49"/>
      <c r="AO38" s="73" t="s">
        <v>26</v>
      </c>
      <c r="AP38" s="74"/>
      <c r="AQ38" s="81">
        <f>COUNTIF(AQ3:AQ33,"&gt;0")/AQ37</f>
        <v>0.41666666666666669</v>
      </c>
      <c r="AR38" s="74"/>
      <c r="AS38" s="81">
        <f>COUNTIF(AS3:AS33,"&gt;0")/AS37</f>
        <v>0.14285714285714285</v>
      </c>
      <c r="AT38" s="74"/>
      <c r="AU38" s="82">
        <f>COUNTIF(AU3:AU33,"&gt;0")/AU37</f>
        <v>0.2857142857142857</v>
      </c>
      <c r="AV38" s="74"/>
      <c r="AW38" s="82">
        <f>COUNTIF(AW3:AW33,"&gt;0")/AW37</f>
        <v>0.66666666666666663</v>
      </c>
      <c r="AX38" s="74"/>
      <c r="AY38" s="82">
        <f>AVERAGE(AQ38:AW38)</f>
        <v>0.37797619047619047</v>
      </c>
      <c r="AZ38" s="77"/>
      <c r="BA38" s="96"/>
      <c r="BB38" s="73" t="s">
        <v>26</v>
      </c>
      <c r="BC38" s="74"/>
      <c r="BD38" s="81">
        <f>COUNTIF(BD3:BD33,"&gt;0")/BD37</f>
        <v>0.33333333333333331</v>
      </c>
      <c r="BE38" s="74"/>
      <c r="BF38" s="81">
        <f>COUNTIF(BF3:BF33,"&gt;0")/BF37</f>
        <v>0.42857142857142855</v>
      </c>
      <c r="BG38" s="74"/>
      <c r="BH38" s="82">
        <f>COUNTIF(BH3:BH33,"&gt;0")/BH37</f>
        <v>0.5</v>
      </c>
      <c r="BI38" s="74"/>
      <c r="BJ38" s="82">
        <f>COUNTIF(BJ3:BJ33,"&gt;0")/BJ37</f>
        <v>0.25</v>
      </c>
      <c r="BK38" s="74"/>
      <c r="BL38" s="82">
        <f>AVERAGE(BD38:BJ38)</f>
        <v>0.37797619047619047</v>
      </c>
      <c r="BM38" s="77"/>
      <c r="BN38" s="49"/>
      <c r="BO38" s="73" t="s">
        <v>26</v>
      </c>
      <c r="BP38" s="74"/>
      <c r="BQ38" s="81">
        <f>COUNTIF(BQ3:BQ33,"&gt;0")/BQ37</f>
        <v>0.54545454545454541</v>
      </c>
      <c r="BR38" s="74"/>
      <c r="BS38" s="81">
        <f t="shared" ref="BS38:BU38" si="73">COUNTIF(BS3:BS33,"&gt;0")/BS37</f>
        <v>0.5</v>
      </c>
      <c r="BT38" s="74"/>
      <c r="BU38" s="82">
        <f t="shared" si="73"/>
        <v>0.8</v>
      </c>
      <c r="BV38" s="74"/>
      <c r="BW38" s="82">
        <f t="shared" ref="BW38" si="74">COUNTIF(BW3:BW33,"&gt;0")/BW37</f>
        <v>0.5</v>
      </c>
      <c r="BX38" s="74"/>
      <c r="BY38" s="83">
        <f>AVERAGE(BQ38:BW38)</f>
        <v>0.58636363636363642</v>
      </c>
      <c r="CB38" s="73" t="s">
        <v>26</v>
      </c>
      <c r="CC38" s="74"/>
      <c r="CD38" s="81">
        <f>COUNTIF(CD3:CD33,"&gt;0")/CD37</f>
        <v>0.47058823529411764</v>
      </c>
      <c r="CE38" s="74"/>
      <c r="CF38" s="81">
        <f t="shared" ref="CF38:CH38" si="75">COUNTIF(CF3:CF33,"&gt;0")/CF37</f>
        <v>0.42857142857142855</v>
      </c>
      <c r="CG38" s="74"/>
      <c r="CH38" s="82">
        <f t="shared" si="75"/>
        <v>0.66666666666666663</v>
      </c>
      <c r="CI38" s="74"/>
      <c r="CJ38" s="82">
        <f t="shared" ref="CJ38" si="76">COUNTIF(CJ3:CJ33,"&gt;0")/CJ37</f>
        <v>0.5</v>
      </c>
      <c r="CK38" s="74"/>
      <c r="CL38" s="83">
        <f>AVERAGE(CD38:CJ38)</f>
        <v>0.51645658263305316</v>
      </c>
      <c r="CO38" s="73" t="s">
        <v>26</v>
      </c>
      <c r="CP38" s="74"/>
      <c r="CQ38" s="81">
        <f>COUNTIF(CQ3:CQ33,"&gt;0")/CQ37</f>
        <v>0.63636363636363635</v>
      </c>
      <c r="CR38" s="74"/>
      <c r="CS38" s="81">
        <f t="shared" ref="CS38" si="77">COUNTIF(CS3:CS33,"&gt;0")/CS37</f>
        <v>0.75</v>
      </c>
      <c r="CT38" s="74"/>
      <c r="CU38" s="82">
        <f t="shared" ref="CU38" si="78">COUNTIF(CU3:CU33,"&gt;0")/CU37</f>
        <v>0.6</v>
      </c>
      <c r="CV38" s="74"/>
      <c r="CW38" s="82">
        <f t="shared" ref="CW38" si="79">COUNTIF(CW3:CW33,"&gt;0")/CW37</f>
        <v>0.75</v>
      </c>
      <c r="CX38" s="74"/>
      <c r="CY38" s="83">
        <f>AVERAGE(CO38:CU38)</f>
        <v>0.66212121212121211</v>
      </c>
      <c r="DA38" s="10"/>
      <c r="DB38" s="73" t="s">
        <v>26</v>
      </c>
      <c r="DC38" s="74"/>
      <c r="DD38" s="81">
        <f>COUNTIF(DD3:DD33,"&gt;0")/DD37</f>
        <v>0.5</v>
      </c>
      <c r="DE38" s="74"/>
      <c r="DF38" s="81">
        <f t="shared" ref="DF38:DH38" si="80">COUNTIF(DF3:DF33,"&gt;0")/DF37</f>
        <v>0.33333333333333331</v>
      </c>
      <c r="DG38" s="74"/>
      <c r="DH38" s="82">
        <f t="shared" si="80"/>
        <v>0.8</v>
      </c>
      <c r="DI38" s="74"/>
      <c r="DJ38" s="82">
        <f t="shared" ref="DJ38" si="81">COUNTIF(DJ3:DJ33,"&gt;0")/DJ37</f>
        <v>0.6</v>
      </c>
      <c r="DK38" s="74"/>
      <c r="DL38" s="83">
        <f>AVERAGE(DD38:DJ38)</f>
        <v>0.55833333333333335</v>
      </c>
      <c r="DO38" s="73" t="s">
        <v>26</v>
      </c>
      <c r="DP38" s="74"/>
      <c r="DQ38" s="81">
        <f>COUNTIF(DQ3:DQ33,"&gt;0")/DQ37</f>
        <v>0.625</v>
      </c>
      <c r="DR38" s="74"/>
      <c r="DS38" s="81">
        <f t="shared" ref="DS38" si="82">COUNTIF(DS3:DS33,"&gt;0")/DS37</f>
        <v>0.625</v>
      </c>
      <c r="DT38" s="74"/>
      <c r="DU38" s="82">
        <f t="shared" ref="DU38" si="83">COUNTIF(DU3:DU33,"&gt;0")/DU37</f>
        <v>0.25</v>
      </c>
      <c r="DV38" s="74"/>
      <c r="DW38" s="82">
        <f t="shared" ref="DW38" si="84">COUNTIF(DW3:DW33,"&gt;0")/DW37</f>
        <v>0.45454545454545453</v>
      </c>
      <c r="DX38" s="74"/>
      <c r="DY38" s="83">
        <f>AVERAGE(DO38:DU38)</f>
        <v>0.5</v>
      </c>
      <c r="EA38" s="5"/>
      <c r="EB38" s="73" t="s">
        <v>26</v>
      </c>
      <c r="EC38" s="74"/>
      <c r="ED38" s="81">
        <f>COUNTIF(ED3:ED33,"&gt;0")/ED37</f>
        <v>0.66666666666666663</v>
      </c>
      <c r="EE38" s="74"/>
      <c r="EF38" s="75">
        <f t="shared" ref="EF38" si="85">COUNTIF(EF3:EF33,"&gt;0")/EF37</f>
        <v>0.5</v>
      </c>
      <c r="EG38" s="74"/>
      <c r="EH38" s="76">
        <f t="shared" ref="EH38" si="86">COUNTIF(EH3:EH33,"&gt;0")/EH37</f>
        <v>0.375</v>
      </c>
      <c r="EI38" s="74"/>
      <c r="EJ38" s="76">
        <f t="shared" ref="EJ38" si="87">COUNTIF(EJ3:EJ33,"&gt;0")/EJ37</f>
        <v>0.5</v>
      </c>
      <c r="EK38" s="74"/>
      <c r="EL38" s="83">
        <f>AVERAGE(EB38:EH38)</f>
        <v>0.51388888888888884</v>
      </c>
      <c r="EO38" s="73" t="s">
        <v>26</v>
      </c>
      <c r="EP38" s="74"/>
      <c r="EQ38" s="81">
        <f>COUNTIF(EQ3:EQ33,"&gt;0")/EQ37</f>
        <v>0.2857142857142857</v>
      </c>
      <c r="ER38" s="74"/>
      <c r="ES38" s="81">
        <f t="shared" ref="ES38" si="88">COUNTIF(ES3:ES33,"&gt;0")/ES37</f>
        <v>0.25</v>
      </c>
      <c r="ET38" s="74"/>
      <c r="EU38" s="82">
        <f t="shared" ref="EU38" si="89">COUNTIF(EU3:EU33,"&gt;0")/EU37</f>
        <v>0.33333333333333331</v>
      </c>
      <c r="EV38" s="74"/>
      <c r="EW38" s="82">
        <f t="shared" ref="EW38" si="90">COUNTIF(EW3:EW33,"&gt;0")/EW37</f>
        <v>0.4</v>
      </c>
      <c r="EX38" s="74"/>
      <c r="EY38" s="83">
        <f>AVERAGE(EQ38:EW38)</f>
        <v>0.31726190476190474</v>
      </c>
    </row>
    <row r="39" spans="1:156" x14ac:dyDescent="0.3">
      <c r="A39" s="114"/>
      <c r="B39" s="84" t="s">
        <v>28</v>
      </c>
      <c r="C39" s="74"/>
      <c r="D39" s="75">
        <f>(SUMIF(D3:D33,"&gt;0")/COUNTIF(D3:D33,"&gt;0"))/-(SUMIF(D3:D33,"&lt;0")/COUNTIF(D3:D33,"&lt;0"))</f>
        <v>1.389959518786704</v>
      </c>
      <c r="E39" s="74"/>
      <c r="F39" s="75">
        <f>(SUMIF(F3:F33,"&gt;0")/COUNTIF(F3:F33,"&gt;0"))/-(SUMIF(F3:F33,"&lt;0")/COUNTIF(F3:F33,"&lt;0"))</f>
        <v>1.8494225458197338</v>
      </c>
      <c r="G39" s="74"/>
      <c r="H39" s="76">
        <f>(SUMIF(H3:H33,"&gt;0")/COUNTIF(H3:H33,"&gt;0"))/-(SUMIF(H3:H33,"&lt;0")/COUNTIF(H3:H33,"&lt;0"))</f>
        <v>0.18708533140642447</v>
      </c>
      <c r="I39" s="74"/>
      <c r="J39" s="76">
        <f>(SUMIF(J3:J33,"&gt;0")/COUNTIF(J3:J33,"&gt;0"))/-(SUMIF(J3:J33,"&lt;0")/COUNTIF(J3:J33,"&lt;0"))</f>
        <v>2.3775577557755776</v>
      </c>
      <c r="K39" s="74"/>
      <c r="L39" s="76">
        <f>(SUMIF(L3:L33,"&gt;0")/COUNTIF(L3:L33,"&gt;0"))/-(SUMIF(L3:L33,"&lt;0")/COUNTIF(L3:L33,"&lt;0"))</f>
        <v>1.5833667387060788</v>
      </c>
      <c r="M39" s="49"/>
      <c r="N39" s="49"/>
      <c r="O39" s="84" t="s">
        <v>28</v>
      </c>
      <c r="P39" s="74"/>
      <c r="Q39" s="75">
        <f>(SUMIF(Q3:Q33,"&gt;0")/COUNTIF(Q3:Q33,"&gt;0"))/-(SUMIF(Q3:Q33,"&lt;0")/COUNTIF(Q3:Q33,"&lt;0"))</f>
        <v>1.5134508945810272</v>
      </c>
      <c r="R39" s="74"/>
      <c r="S39" s="75">
        <f>(SUMIF(S3:S33,"&gt;0")/COUNTIF(S3:S33,"&gt;0"))/-(SUMIF(S3:S33,"&lt;0")/COUNTIF(S3:S33,"&lt;0"))</f>
        <v>2.2461806227035384</v>
      </c>
      <c r="T39" s="74"/>
      <c r="U39" s="76">
        <f>(SUMIF(U3:U33,"&gt;0")/COUNTIF(U3:U33,"&gt;0"))/-(SUMIF(U3:U33,"&lt;0")/COUNTIF(U3:U33,"&lt;0"))</f>
        <v>1.5259799453053782</v>
      </c>
      <c r="V39" s="74"/>
      <c r="W39" s="76">
        <f>(SUMIF(W3:W33,"&gt;0")/COUNTIF(W3:W33,"&gt;0"))/-(SUMIF(W3:W33,"&lt;0")/COUNTIF(W3:W33,"&lt;0"))</f>
        <v>3.8779235596120931</v>
      </c>
      <c r="X39" s="74"/>
      <c r="Y39" s="76">
        <f>(SUMIF(Y3:Y33,"&gt;0")/COUNTIF(Y3:Y33,"&gt;0"))/-(SUMIF(Y3:Y33,"&lt;0")/COUNTIF(Y3:Y33,"&lt;0"))</f>
        <v>1.4763688130672858</v>
      </c>
      <c r="Z39" s="49"/>
      <c r="AA39" s="49"/>
      <c r="AB39" s="84" t="s">
        <v>28</v>
      </c>
      <c r="AC39" s="74"/>
      <c r="AD39" s="75">
        <f>(SUMIF(AD3:AD33,"&gt;0")/COUNTIF(AD3:AD33,"&gt;0"))/-(SUMIF(AD3:AD33,"&lt;0")/COUNTIF(AD3:AD33,"&lt;0"))</f>
        <v>2.8678583705740799</v>
      </c>
      <c r="AE39" s="74"/>
      <c r="AF39" s="75">
        <f>(SUMIF(AF3:AF33,"&gt;0")/COUNTIF(AF3:AF33,"&gt;0"))/-(SUMIF(AF3:AF33,"&lt;0")/COUNTIF(AF3:AF33,"&lt;0"))</f>
        <v>5.8104055087987758</v>
      </c>
      <c r="AG39" s="74"/>
      <c r="AH39" s="76">
        <f>(SUMIF(AH3:AH33,"&gt;0")/COUNTIF(AH3:AH33,"&gt;0"))/-(SUMIF(AH3:AH33,"&lt;0")/COUNTIF(AH3:AH33,"&lt;0"))</f>
        <v>1.0773455377574368</v>
      </c>
      <c r="AI39" s="74"/>
      <c r="AJ39" s="76">
        <f>(SUMIF(AJ3:AJ33,"&gt;0")/COUNTIF(AJ3:AJ33,"&gt;0"))/-(SUMIF(AJ3:AJ33,"&lt;0")/COUNTIF(AJ3:AJ33,"&lt;0"))</f>
        <v>1.7225406268136971</v>
      </c>
      <c r="AK39" s="74"/>
      <c r="AL39" s="76">
        <f>(SUMIF(AL3:AL33,"&gt;0")/COUNTIF(AL3:AL33,"&gt;0"))/-(SUMIF(AL3:AL33,"&lt;0")/COUNTIF(AL3:AL33,"&lt;0"))</f>
        <v>2.7627872766920643</v>
      </c>
      <c r="AM39" s="49"/>
      <c r="AN39" s="49"/>
      <c r="AO39" s="84" t="s">
        <v>28</v>
      </c>
      <c r="AP39" s="74"/>
      <c r="AQ39" s="75">
        <f>(SUMIF(AQ3:AQ33,"&gt;0")/COUNTIF(AQ3:AQ33,"&gt;0"))/-(SUMIF(AQ3:AQ33,"&lt;0")/COUNTIF(AQ3:AQ33,"&lt;0"))</f>
        <v>1.521196834359235</v>
      </c>
      <c r="AR39" s="74"/>
      <c r="AS39" s="75">
        <f>(SUMIF(AS3:AS33,"&gt;0")/COUNTIF(AS3:AS33,"&gt;0"))/-(SUMIF(AS3:AS33,"&lt;0")/COUNTIF(AS3:AS33,"&lt;0"))</f>
        <v>1.928141592920354</v>
      </c>
      <c r="AT39" s="74"/>
      <c r="AU39" s="76">
        <f>(SUMIF(AU3:AU33,"&gt;0")/COUNTIF(AU3:AU33,"&gt;0"))/-(SUMIF(AU3:AU33,"&lt;0")/COUNTIF(AU3:AU33,"&lt;0"))</f>
        <v>3.5589291055937786</v>
      </c>
      <c r="AV39" s="74"/>
      <c r="AW39" s="76">
        <f>(SUMIF(AW3:AW33,"&gt;0")/COUNTIF(AW3:AW33,"&gt;0"))/-(SUMIF(AW3:AW33,"&lt;0")/COUNTIF(AW3:AW33,"&lt;0"))</f>
        <v>0.79981402763018061</v>
      </c>
      <c r="AX39" s="74"/>
      <c r="AY39" s="76">
        <f>(SUMIF(AY3:AY33,"&gt;0")/COUNTIF(AY3:AY33,"&gt;0"))/-(SUMIF(AY3:AY33,"&lt;0")/COUNTIF(AY3:AY33,"&lt;0"))</f>
        <v>1.1500400298237463</v>
      </c>
      <c r="AZ39" s="49"/>
      <c r="BA39" s="49"/>
      <c r="BB39" s="84" t="s">
        <v>28</v>
      </c>
      <c r="BC39" s="74"/>
      <c r="BD39" s="75">
        <f>(SUMIF(BD3:BD33,"&gt;0")/COUNTIF(BD3:BD33,"&gt;0"))/-(SUMIF(BD3:BD33,"&lt;0")/COUNTIF(BD3:BD33,"&lt;0"))</f>
        <v>3.3116644061228442</v>
      </c>
      <c r="BE39" s="74"/>
      <c r="BF39" s="75">
        <f>(SUMIF(BF3:BF33,"&gt;0")/COUNTIF(BF3:BF33,"&gt;0"))/-(SUMIF(BF3:BF33,"&lt;0")/COUNTIF(BF3:BF33,"&lt;0"))</f>
        <v>1.4535778985507251</v>
      </c>
      <c r="BG39" s="74"/>
      <c r="BH39" s="76">
        <f>(SUMIF(BH3:BH33,"&gt;0")/COUNTIF(BH3:BH33,"&gt;0"))/-(SUMIF(BH3:BH33,"&lt;0")/COUNTIF(BH3:BH33,"&lt;0"))</f>
        <v>2.0224327713529329</v>
      </c>
      <c r="BI39" s="74"/>
      <c r="BJ39" s="76">
        <f>(SUMIF(BJ3:BJ33,"&gt;0")/COUNTIF(BJ3:BJ33,"&gt;0"))/-(SUMIF(BJ3:BJ33,"&lt;0")/COUNTIF(BJ3:BJ33,"&lt;0"))</f>
        <v>1.4665178571428572</v>
      </c>
      <c r="BK39" s="74"/>
      <c r="BL39" s="76">
        <f>(SUMIF(BL3:BL33,"&gt;0")/COUNTIF(BL3:BL33,"&gt;0"))/-(SUMIF(BL3:BL33,"&lt;0")/COUNTIF(BL3:BL33,"&lt;0"))</f>
        <v>3.1727723934404244</v>
      </c>
      <c r="BM39" s="49"/>
      <c r="BN39" s="49"/>
      <c r="BO39" s="84" t="s">
        <v>28</v>
      </c>
      <c r="BP39" s="74"/>
      <c r="BQ39" s="75">
        <f>(SUMIF(BQ3:BQ33,"&gt;0")/COUNTIF(BQ3:BQ33,"&gt;0"))/-(SUMIF(BQ3:BQ33,"&lt;0")/COUNTIF(BQ3:BQ33,"&lt;0"))</f>
        <v>1.4072002702991071</v>
      </c>
      <c r="BR39" s="74"/>
      <c r="BS39" s="75">
        <f>(SUMIF(BS3:BS33,"&gt;0")/COUNTIF(BS3:BS33,"&gt;0"))/-(SUMIF(BS3:BS33,"&lt;0")/COUNTIF(BS3:BS33,"&lt;0"))</f>
        <v>1.1363727656155853</v>
      </c>
      <c r="BT39" s="74"/>
      <c r="BU39" s="76">
        <f>(SUMIF(BU3:BU33,"&gt;0")/COUNTIF(BU3:BU33,"&gt;0"))/-(SUMIF(BU3:BU33,"&lt;0")/COUNTIF(BU3:BU33,"&lt;0"))</f>
        <v>1.1802845528455284</v>
      </c>
      <c r="BV39" s="74"/>
      <c r="BW39" s="76">
        <f>(SUMIF(BW3:BW33,"&gt;0")/COUNTIF(BW3:BW33,"&gt;0"))/-(SUMIF(BW3:BW33,"&lt;0")/COUNTIF(BW3:BW33,"&lt;0"))</f>
        <v>1.417864141084259</v>
      </c>
      <c r="BX39" s="74"/>
      <c r="BY39" s="2">
        <f>(SUMIF(BY3:BY33,"&gt;0")/COUNTIF(BY3:BY33,"&gt;0"))/-(SUMIF(BY3:BY33,"&lt;0")/COUNTIF(BY3:BY33,"&lt;0"))</f>
        <v>1.3572438280732888</v>
      </c>
      <c r="CB39" s="84" t="s">
        <v>28</v>
      </c>
      <c r="CC39" s="74"/>
      <c r="CD39" s="75">
        <f>(SUMIF(CD3:CD33,"&gt;0")/COUNTIF(CD3:CD33,"&gt;0"))/-(SUMIF(CD3:CD33,"&lt;0")/COUNTIF(CD3:CD33,"&lt;0"))</f>
        <v>1.1222171859847365</v>
      </c>
      <c r="CE39" s="74"/>
      <c r="CF39" s="75">
        <f>(SUMIF(CF3:CF33,"&gt;0")/COUNTIF(CF3:CF33,"&gt;0"))/-(SUMIF(CF3:CF33,"&lt;0")/COUNTIF(CF3:CF33,"&lt;0"))</f>
        <v>1.2752005580746424</v>
      </c>
      <c r="CG39" s="74"/>
      <c r="CH39" s="76">
        <f>(SUMIF(CH3:CH33,"&gt;0")/COUNTIF(CH3:CH33,"&gt;0"))/-(SUMIF(CH3:CH33,"&lt;0")/COUNTIF(CH3:CH33,"&lt;0"))</f>
        <v>2.6614567052203819</v>
      </c>
      <c r="CI39" s="74"/>
      <c r="CJ39" s="76">
        <f>(SUMIF(CJ3:CJ33,"&gt;0")/COUNTIF(CJ3:CJ33,"&gt;0"))/-(SUMIF(CJ3:CJ33,"&lt;0")/COUNTIF(CJ3:CJ33,"&lt;0"))</f>
        <v>1.5887792848335387</v>
      </c>
      <c r="CK39" s="74"/>
      <c r="CL39" s="2">
        <f>(SUMIF(CL3:CL33,"&gt;0")/COUNTIF(CL3:CL33,"&gt;0"))/-(SUMIF(CL3:CL33,"&lt;0")/COUNTIF(CL3:CL33,"&lt;0"))</f>
        <v>1.0239146111120778</v>
      </c>
      <c r="CO39" s="84" t="s">
        <v>28</v>
      </c>
      <c r="CP39" s="74"/>
      <c r="CQ39" s="75">
        <f>(SUMIF(CQ3:CQ33,"&gt;0")/COUNTIF(CQ3:CQ33,"&gt;0"))/-(SUMIF(CQ3:CQ33,"&lt;0")/COUNTIF(CQ3:CQ33,"&lt;0"))</f>
        <v>1.2840606031639821</v>
      </c>
      <c r="CR39" s="74"/>
      <c r="CS39" s="75">
        <f>(SUMIF(CS3:CS33,"&gt;0")/COUNTIF(CS3:CS33,"&gt;0"))/-(SUMIF(CS3:CS33,"&lt;0")/COUNTIF(CS3:CS33,"&lt;0"))</f>
        <v>0.94553840695405356</v>
      </c>
      <c r="CT39" s="74"/>
      <c r="CU39" s="76">
        <f>(SUMIF(CU3:CU33,"&gt;0")/COUNTIF(CU3:CU33,"&gt;0"))/-(SUMIF(CU3:CU33,"&lt;0")/COUNTIF(CU3:CU33,"&lt;0"))</f>
        <v>2.5514788468738301</v>
      </c>
      <c r="CV39" s="74"/>
      <c r="CW39" s="76">
        <f>(SUMIF(CW3:CW33,"&gt;0")/COUNTIF(CW3:CW33,"&gt;0"))/-(SUMIF(CW3:CW33,"&lt;0")/COUNTIF(CW3:CW33,"&lt;0"))</f>
        <v>1.1124368483284961</v>
      </c>
      <c r="CX39" s="74"/>
      <c r="CY39" s="2">
        <f>(SUMIF(CY3:CY33,"&gt;0")/COUNTIF(CY3:CY33,"&gt;0"))/-(SUMIF(CY3:CY33,"&lt;0")/COUNTIF(CY3:CY33,"&lt;0"))</f>
        <v>2.4462327311466172</v>
      </c>
      <c r="DA39" s="10"/>
      <c r="DB39" s="84" t="s">
        <v>28</v>
      </c>
      <c r="DC39" s="74"/>
      <c r="DD39" s="75">
        <f>(SUMIF(DD3:DD33,"&gt;0")/COUNTIF(DD3:DD33,"&gt;0"))/-(SUMIF(DD3:DD33,"&lt;0")/COUNTIF(DD3:DD33,"&lt;0"))</f>
        <v>0.62821454812637767</v>
      </c>
      <c r="DE39" s="74"/>
      <c r="DF39" s="75">
        <f>(SUMIF(DF3:DF33,"&gt;0")/COUNTIF(DF3:DF33,"&gt;0"))/-(SUMIF(DF3:DF33,"&lt;0")/COUNTIF(DF3:DF33,"&lt;0"))</f>
        <v>1.337212008377938</v>
      </c>
      <c r="DG39" s="74"/>
      <c r="DH39" s="76">
        <f>(SUMIF(DH3:DH33,"&gt;0")/COUNTIF(DH3:DH33,"&gt;0"))/-(SUMIF(DH3:DH33,"&lt;0")/COUNTIF(DH3:DH33,"&lt;0"))</f>
        <v>2.1292759131611159</v>
      </c>
      <c r="DI39" s="74"/>
      <c r="DJ39" s="76">
        <f>(SUMIF(DJ3:DJ33,"&gt;0")/COUNTIF(DJ3:DJ33,"&gt;0"))/-(SUMIF(DJ3:DJ33,"&lt;0")/COUNTIF(DJ3:DJ33,"&lt;0"))</f>
        <v>3.4434654919236412</v>
      </c>
      <c r="DK39" s="74"/>
      <c r="DL39" s="2">
        <f>(SUMIF(DL3:DL33,"&gt;0")/COUNTIF(DL3:DL33,"&gt;0"))/-(SUMIF(DL3:DL33,"&lt;0")/COUNTIF(DL3:DL33,"&lt;0"))</f>
        <v>2.5049356113514802</v>
      </c>
      <c r="DO39" s="84" t="s">
        <v>28</v>
      </c>
      <c r="DP39" s="74"/>
      <c r="DQ39" s="75">
        <f>(SUMIF(DQ3:DQ33,"&gt;0")/COUNTIF(DQ3:DQ33,"&gt;0"))/-(SUMIF(DQ3:DQ33,"&lt;0")/COUNTIF(DQ3:DQ33,"&lt;0"))</f>
        <v>0.93800157356412261</v>
      </c>
      <c r="DR39" s="74"/>
      <c r="DS39" s="75">
        <f>(SUMIF(DS3:DS33,"&gt;0")/COUNTIF(DS3:DS33,"&gt;0"))/-(SUMIF(DS3:DS33,"&lt;0")/COUNTIF(DS3:DS33,"&lt;0"))</f>
        <v>1.453273137697517</v>
      </c>
      <c r="DT39" s="74"/>
      <c r="DU39" s="76">
        <f>(SUMIF(DU3:DU33,"&gt;0")/COUNTIF(DU3:DU33,"&gt;0"))/-(SUMIF(DU3:DU33,"&lt;0")/COUNTIF(DU3:DU33,"&lt;0"))</f>
        <v>3.4715425531914885</v>
      </c>
      <c r="DV39" s="74"/>
      <c r="DW39" s="76">
        <f>(SUMIF(DW3:DW33,"&gt;0")/COUNTIF(DW3:DW33,"&gt;0"))/-(SUMIF(DW3:DW33,"&lt;0")/COUNTIF(DW3:DW33,"&lt;0"))</f>
        <v>4.1974825174825172</v>
      </c>
      <c r="DX39" s="74"/>
      <c r="DY39" s="2">
        <f>(SUMIF(DY3:DY33,"&gt;0")/COUNTIF(DY3:DY33,"&gt;0"))/-(SUMIF(DY3:DY33,"&lt;0")/COUNTIF(DY3:DY33,"&lt;0"))</f>
        <v>4.6391311632993224</v>
      </c>
      <c r="EB39" s="84" t="s">
        <v>28</v>
      </c>
      <c r="EC39" s="74"/>
      <c r="ED39" s="75">
        <f>(SUMIF(ED3:ED33,"&gt;0")/COUNTIF(ED3:ED33,"&gt;0"))/-(SUMIF(ED3:ED33,"&lt;0")/COUNTIF(ED3:ED33,"&lt;0"))</f>
        <v>2.2658227848101262</v>
      </c>
      <c r="EE39" s="74"/>
      <c r="EF39" s="75">
        <f>(SUMIF(EF3:EF33,"&gt;0")/COUNTIF(EF3:EF33,"&gt;0"))/-(SUMIF(EF3:EF33,"&lt;0")/COUNTIF(EF3:EF33,"&lt;0"))</f>
        <v>1.760414951424337</v>
      </c>
      <c r="EG39" s="74"/>
      <c r="EH39" s="76">
        <f>(SUMIF(EH3:EH33,"&gt;0")/COUNTIF(EH3:EH33,"&gt;0"))/-(SUMIF(EH3:EH33,"&lt;0")/COUNTIF(EH3:EH33,"&lt;0"))</f>
        <v>3.007121372965321</v>
      </c>
      <c r="EI39" s="74"/>
      <c r="EJ39" s="76">
        <f>(SUMIF(EJ3:EJ33,"&gt;0")/COUNTIF(EJ3:EJ33,"&gt;0"))/-(SUMIF(EJ3:EJ33,"&lt;0")/COUNTIF(EJ3:EJ33,"&lt;0"))</f>
        <v>0.77782764811490124</v>
      </c>
      <c r="EK39" s="74"/>
      <c r="EL39" s="2">
        <f>(SUMIF(EL3:EL33,"&gt;0")/COUNTIF(EL3:EL33,"&gt;0"))/-(SUMIF(EL3:EL33,"&lt;0")/COUNTIF(EL3:EL33,"&lt;0"))</f>
        <v>1.8618586205486727</v>
      </c>
      <c r="EO39" s="84" t="s">
        <v>28</v>
      </c>
      <c r="EP39" s="74"/>
      <c r="EQ39" s="75">
        <f>(SUMIF(EQ3:EQ33,"&gt;0")/COUNTIF(EQ3:EQ33,"&gt;0"))/-(SUMIF(EQ3:EQ33,"&lt;0")/COUNTIF(EQ3:EQ33,"&lt;0"))</f>
        <v>1.0994607549430793</v>
      </c>
      <c r="ER39" s="74"/>
      <c r="ES39" s="75">
        <f>(SUMIF(ES3:ES33,"&gt;0")/COUNTIF(ES3:ES33,"&gt;0"))/-(SUMIF(ES3:ES33,"&lt;0")/COUNTIF(ES3:ES33,"&lt;0"))</f>
        <v>0.89353392159699108</v>
      </c>
      <c r="ET39" s="74"/>
      <c r="EU39" s="76">
        <f>(SUMIF(EU3:EU33,"&gt;0")/COUNTIF(EU3:EU33,"&gt;0"))/-(SUMIF(EU3:EU33,"&lt;0")/COUNTIF(EU3:EU33,"&lt;0"))</f>
        <v>1.4349022447501809</v>
      </c>
      <c r="EV39" s="74"/>
      <c r="EW39" s="76">
        <f>(SUMIF(EW3:EW33,"&gt;0")/COUNTIF(EW3:EW33,"&gt;0"))/-(SUMIF(EW3:EW33,"&lt;0")/COUNTIF(EW3:EW33,"&lt;0"))</f>
        <v>2.4052523171987636</v>
      </c>
      <c r="EX39" s="74"/>
      <c r="EY39" s="2">
        <f>(SUMIF(EY3:EY33,"&gt;0")/COUNTIF(EY3:EY33,"&gt;0"))/-(SUMIF(EY3:EY33,"&lt;0")/COUNTIF(EY3:EY33,"&lt;0"))</f>
        <v>1.584278916544656</v>
      </c>
    </row>
    <row r="40" spans="1:156" x14ac:dyDescent="0.3">
      <c r="A40" s="114"/>
      <c r="B40" s="85" t="s">
        <v>30</v>
      </c>
      <c r="C40" s="74"/>
      <c r="D40" s="81">
        <f>D34/500</f>
        <v>6.2436000000000002E-3</v>
      </c>
      <c r="E40" s="74"/>
      <c r="F40" s="81">
        <f>F34/500</f>
        <v>6.2424000000000004E-3</v>
      </c>
      <c r="G40" s="74"/>
      <c r="H40" s="82">
        <f>H34/500</f>
        <v>-1.4867000000000003E-2</v>
      </c>
      <c r="I40" s="74"/>
      <c r="J40" s="82">
        <f>J34/500</f>
        <v>2.0870000000000003E-3</v>
      </c>
      <c r="K40" s="74"/>
      <c r="L40" s="86">
        <f>L34/500</f>
        <v>-2.9400000000000319E-4</v>
      </c>
      <c r="M40" s="48"/>
      <c r="N40" s="49"/>
      <c r="O40" s="85" t="s">
        <v>31</v>
      </c>
      <c r="P40" s="74"/>
      <c r="Q40" s="81">
        <f>Q34/500</f>
        <v>-3.3619999999999982E-4</v>
      </c>
      <c r="R40" s="74"/>
      <c r="S40" s="81">
        <f>S34/500</f>
        <v>-2.2784000000000007E-3</v>
      </c>
      <c r="T40" s="74"/>
      <c r="U40" s="82">
        <f>U34/500</f>
        <v>1.1539999999999999E-3</v>
      </c>
      <c r="V40" s="74"/>
      <c r="W40" s="82">
        <f>W34/500</f>
        <v>5.045E-3</v>
      </c>
      <c r="X40" s="74"/>
      <c r="Y40" s="87">
        <f>Y34/500</f>
        <v>3.584399999999998E-3</v>
      </c>
      <c r="Z40" s="48"/>
      <c r="AA40" s="49"/>
      <c r="AB40" s="85" t="s">
        <v>31</v>
      </c>
      <c r="AC40" s="74"/>
      <c r="AD40" s="81">
        <f>AD34/500</f>
        <v>1.6300799999999997E-2</v>
      </c>
      <c r="AE40" s="74"/>
      <c r="AF40" s="81">
        <f>AF34/500</f>
        <v>2.8285600000000001E-2</v>
      </c>
      <c r="AG40" s="74"/>
      <c r="AH40" s="82">
        <f>AH34/500</f>
        <v>1.0092E-2</v>
      </c>
      <c r="AI40" s="74"/>
      <c r="AJ40" s="82">
        <f>AJ34/500</f>
        <v>3.7149000000000001E-2</v>
      </c>
      <c r="AK40" s="74"/>
      <c r="AL40" s="87">
        <f>AL34/500</f>
        <v>9.1827400000000003E-2</v>
      </c>
      <c r="AM40" s="48"/>
      <c r="AN40" s="49"/>
      <c r="AO40" s="85" t="s">
        <v>31</v>
      </c>
      <c r="AP40" s="74"/>
      <c r="AQ40" s="81">
        <f>AQ34/500</f>
        <v>1.4963999999999973E-3</v>
      </c>
      <c r="AR40" s="74"/>
      <c r="AS40" s="81">
        <f>AS34/500</f>
        <v>-9.2024000000000012E-3</v>
      </c>
      <c r="AT40" s="74"/>
      <c r="AU40" s="82">
        <f>AU34/500</f>
        <v>2.8320000000000007E-3</v>
      </c>
      <c r="AV40" s="74"/>
      <c r="AW40" s="82">
        <f>AW34/500</f>
        <v>2.2569999999999995E-3</v>
      </c>
      <c r="AX40" s="74"/>
      <c r="AY40" s="88">
        <f>AY34/500</f>
        <v>-2.6170000000000052E-3</v>
      </c>
      <c r="AZ40" s="48"/>
      <c r="BA40" s="49"/>
      <c r="BB40" s="85" t="s">
        <v>31</v>
      </c>
      <c r="BC40" s="74"/>
      <c r="BD40" s="81">
        <f>BD34/500</f>
        <v>2.7077999999999998E-3</v>
      </c>
      <c r="BE40" s="74"/>
      <c r="BF40" s="81">
        <f>BF34/500</f>
        <v>4.2480000000000095E-4</v>
      </c>
      <c r="BG40" s="74"/>
      <c r="BH40" s="82">
        <f>BH34/500</f>
        <v>7.3380000000000008E-3</v>
      </c>
      <c r="BI40" s="74"/>
      <c r="BJ40" s="82">
        <f>BJ34/500</f>
        <v>-1.374E-3</v>
      </c>
      <c r="BK40" s="74"/>
      <c r="BL40" s="87">
        <f>BL34/500</f>
        <v>9.0966000000000016E-3</v>
      </c>
      <c r="BM40" s="48"/>
      <c r="BN40" s="49"/>
      <c r="BO40" s="85" t="s">
        <v>31</v>
      </c>
      <c r="BP40" s="74"/>
      <c r="BQ40" s="81">
        <f>BQ34/500</f>
        <v>7.7449999999999993E-3</v>
      </c>
      <c r="BR40" s="74"/>
      <c r="BS40" s="81">
        <f>BS34/500</f>
        <v>-1.384000000000003E-4</v>
      </c>
      <c r="BT40" s="74"/>
      <c r="BU40" s="82">
        <f>BU34/500</f>
        <v>1.3731000000000002E-2</v>
      </c>
      <c r="BV40" s="74"/>
      <c r="BW40" s="82">
        <f>BW34/500</f>
        <v>2.5589999999999996E-3</v>
      </c>
      <c r="BX40" s="74"/>
      <c r="BY40" s="83">
        <f>BY34/500</f>
        <v>2.5121400000000002E-2</v>
      </c>
      <c r="CB40" s="85" t="s">
        <v>31</v>
      </c>
      <c r="CC40" s="74"/>
      <c r="CD40" s="81">
        <f>CD34/500</f>
        <v>-3.5199999999999012E-5</v>
      </c>
      <c r="CE40" s="74"/>
      <c r="CF40" s="81">
        <f>CF34/500</f>
        <v>-4.0000000000000013E-4</v>
      </c>
      <c r="CG40" s="74"/>
      <c r="CH40" s="82">
        <f>CH34/500</f>
        <v>1.3829000000000001E-2</v>
      </c>
      <c r="CI40" s="74"/>
      <c r="CJ40" s="82">
        <f>CJ34/500</f>
        <v>9.5500000000000012E-4</v>
      </c>
      <c r="CK40" s="74"/>
      <c r="CL40" s="83">
        <f>CL34/500</f>
        <v>1.43488E-2</v>
      </c>
      <c r="CO40" s="85" t="s">
        <v>31</v>
      </c>
      <c r="CP40" s="74"/>
      <c r="CQ40" s="81">
        <f>CQ34/500</f>
        <v>7.4551999999999978E-3</v>
      </c>
      <c r="CR40" s="74"/>
      <c r="CS40" s="81">
        <f>CS34/500</f>
        <v>5.5215999999999998E-3</v>
      </c>
      <c r="CT40" s="74"/>
      <c r="CU40" s="82">
        <f>CU34/500</f>
        <v>1.5103000000000002E-2</v>
      </c>
      <c r="CV40" s="74"/>
      <c r="CW40" s="82">
        <f>CW34/500</f>
        <v>7.2479999999999992E-3</v>
      </c>
      <c r="CX40" s="74"/>
      <c r="CY40" s="89">
        <f>CY34/500</f>
        <v>3.5327799999999999E-2</v>
      </c>
      <c r="DA40" s="10"/>
      <c r="DB40" s="85" t="s">
        <v>31</v>
      </c>
      <c r="DC40" s="74"/>
      <c r="DD40" s="90">
        <f>DD34/500</f>
        <v>-3.2384000000000007E-3</v>
      </c>
      <c r="DE40" s="74"/>
      <c r="DF40" s="90">
        <f>DF34/500</f>
        <v>-2.2784000000000003E-3</v>
      </c>
      <c r="DG40" s="74"/>
      <c r="DH40" s="86">
        <f>DH34/500</f>
        <v>2.3337600000000003E-2</v>
      </c>
      <c r="DI40" s="74"/>
      <c r="DJ40" s="86">
        <f>DJ34/500</f>
        <v>3.7820000000000002E-3</v>
      </c>
      <c r="DK40" s="74"/>
      <c r="DL40" s="89">
        <f>DL34/500</f>
        <v>2.1602799999999998E-2</v>
      </c>
      <c r="DO40" s="85" t="s">
        <v>31</v>
      </c>
      <c r="DP40" s="74"/>
      <c r="DQ40" s="81">
        <f>DQ34/500</f>
        <v>2.2911999999999997E-3</v>
      </c>
      <c r="DR40" s="74"/>
      <c r="DS40" s="81">
        <f>DS34/500</f>
        <v>1.6919999999999997E-3</v>
      </c>
      <c r="DT40" s="74"/>
      <c r="DU40" s="82">
        <f>DU34/500</f>
        <v>5.9099999999999973E-4</v>
      </c>
      <c r="DV40" s="74"/>
      <c r="DW40" s="82">
        <f>DW34/500</f>
        <v>7.1439999999999993E-3</v>
      </c>
      <c r="DX40" s="74"/>
      <c r="DY40" s="83">
        <f>DY34/500</f>
        <v>1.4562199999999999E-2</v>
      </c>
      <c r="EB40" s="85" t="s">
        <v>31</v>
      </c>
      <c r="EC40" s="74"/>
      <c r="ED40" s="81">
        <f>ED34/500</f>
        <v>1.07136E-2</v>
      </c>
      <c r="EE40" s="74"/>
      <c r="EF40" s="81">
        <f>EF34/500</f>
        <v>4.8279999999999998E-3</v>
      </c>
      <c r="EG40" s="74"/>
      <c r="EH40" s="82">
        <f>EH34/500</f>
        <v>6.0609999999999987E-3</v>
      </c>
      <c r="EI40" s="74"/>
      <c r="EJ40" s="82">
        <f>EJ34/500</f>
        <v>-1.9599999999999994E-4</v>
      </c>
      <c r="EK40" s="74"/>
      <c r="EL40" s="83">
        <f>EL34/500</f>
        <v>1.9479E-2</v>
      </c>
      <c r="EO40" s="85" t="s">
        <v>31</v>
      </c>
      <c r="EP40" s="74"/>
      <c r="EQ40" s="81">
        <f>EQ34/500</f>
        <v>-2.9920000000000003E-3</v>
      </c>
      <c r="ER40" s="74"/>
      <c r="ES40" s="81">
        <f>ES34/500</f>
        <v>-4.4320000000000002E-3</v>
      </c>
      <c r="ET40" s="74"/>
      <c r="EU40" s="82">
        <f>EU34/500</f>
        <v>-8.5579999999999996E-3</v>
      </c>
      <c r="EV40" s="74"/>
      <c r="EW40" s="82">
        <f>EW34/500</f>
        <v>6.1499999999999988E-4</v>
      </c>
      <c r="EX40" s="74"/>
      <c r="EY40" s="89">
        <f>EY34/500</f>
        <v>-1.0191200000000003E-2</v>
      </c>
    </row>
    <row r="41" spans="1:156" x14ac:dyDescent="0.3">
      <c r="A41" s="114"/>
      <c r="B41" s="91" t="s">
        <v>32</v>
      </c>
      <c r="D41" s="92">
        <f>D38*D35+(1-D38*D36)</f>
        <v>1.6986250000000001</v>
      </c>
      <c r="F41" s="77">
        <f>F38*F35+(1-F38*F36)</f>
        <v>1.5587323076923076</v>
      </c>
      <c r="G41" s="49"/>
      <c r="H41" s="77">
        <f>H38*H35+(1-H38*H36)</f>
        <v>1.1254930555555553</v>
      </c>
      <c r="I41" s="49"/>
      <c r="J41" s="77">
        <f>J38*J35+(1-J38*J36)</f>
        <v>1.4264166666666667</v>
      </c>
      <c r="L41" s="77">
        <f>L38*L35+(1-L38*L36)</f>
        <v>1.4661414940828403</v>
      </c>
      <c r="O41" s="91" t="s">
        <v>32</v>
      </c>
      <c r="Q41" s="92">
        <f>Q38*Q35+(1-Q38*Q36)</f>
        <v>1.3755192307692305</v>
      </c>
      <c r="S41" s="77">
        <f>S38*S35+(1-S38*S36)</f>
        <v>1.2238133333333334</v>
      </c>
      <c r="T41" s="49"/>
      <c r="U41" s="77">
        <f>U38*U35+(1-U38*U36)</f>
        <v>2.3855000000000004</v>
      </c>
      <c r="V41" s="49"/>
      <c r="W41" s="77">
        <f>W38*W35+(1-W38*W36)</f>
        <v>1.7125833333333333</v>
      </c>
      <c r="Y41" s="77">
        <f>Y38*Y35+(1-Y38*Y36)</f>
        <v>1.737264800824176</v>
      </c>
      <c r="AB41" s="91" t="s">
        <v>32</v>
      </c>
      <c r="AD41" s="92">
        <f>AD38*AD35+(1-AD38*AD36)</f>
        <v>3.8129</v>
      </c>
      <c r="AF41" s="77">
        <f>AF38*AF35+(1-AF38*AF36)</f>
        <v>3.5432000000000006</v>
      </c>
      <c r="AG41" s="49"/>
      <c r="AH41" s="77">
        <f>AH38*AH35+(1-AH38*AH36)</f>
        <v>4.0259999999999998</v>
      </c>
      <c r="AI41" s="49"/>
      <c r="AJ41" s="77">
        <f>AJ38*AJ35+(1-AJ38*AJ36)</f>
        <v>4.4115909090909096</v>
      </c>
      <c r="AL41" s="77">
        <f>AL38*AL35+(1-AL38*AL36)</f>
        <v>4.6437657134532131</v>
      </c>
      <c r="AM41" s="10"/>
      <c r="AO41" s="91" t="s">
        <v>32</v>
      </c>
      <c r="AQ41" s="92">
        <f>AQ38*AQ35+(1-AQ38*AQ36)</f>
        <v>2.2970357142857143</v>
      </c>
      <c r="AS41" s="77">
        <f>AS38*AS35+(1-AS38*AS36)</f>
        <v>1.4726857142857144</v>
      </c>
      <c r="AT41" s="49"/>
      <c r="AU41" s="77">
        <f>AU38*AU35+(1-AU38*AU36)</f>
        <v>1.870885714285714</v>
      </c>
      <c r="AV41" s="49"/>
      <c r="AW41" s="77">
        <f>AW38*AW35+(1-AW38*AW36)</f>
        <v>2.129083333333333</v>
      </c>
      <c r="AY41" s="77">
        <f>AY38*AY35+(1-AY38*AY36)</f>
        <v>2.3297457514880948</v>
      </c>
      <c r="AZ41" s="10"/>
      <c r="BA41" s="10"/>
      <c r="BB41" s="91" t="s">
        <v>32</v>
      </c>
      <c r="BD41" s="92">
        <f>BD38*BD35+(1-BD38*BD36)</f>
        <v>1.7417499999999999</v>
      </c>
      <c r="BF41" s="77">
        <f>BF38*BF35+(1-BF38*BF36)</f>
        <v>1.6191428571428572</v>
      </c>
      <c r="BG41" s="49"/>
      <c r="BH41" s="77">
        <f>BH38*BH35+(1-BH38*BH36)</f>
        <v>2.807666666666667</v>
      </c>
      <c r="BI41" s="49"/>
      <c r="BJ41" s="77">
        <f>BJ38*BJ35+(1-BJ38*BJ36)</f>
        <v>1.2762500000000001</v>
      </c>
      <c r="BL41" s="77">
        <f>BL38*BL35+(1-BL38*BL36)</f>
        <v>2.0451285251322755</v>
      </c>
      <c r="BM41" s="10"/>
      <c r="BN41" s="10"/>
      <c r="BO41" s="91" t="s">
        <v>32</v>
      </c>
      <c r="BQ41" s="92">
        <f>BQ38*BQ35+(1-BQ38*BQ36)</f>
        <v>2.4767254545454547</v>
      </c>
      <c r="BS41" s="77">
        <f>BS38*BS35+(1-BS38*BS36)</f>
        <v>2.0636999999999999</v>
      </c>
      <c r="BT41" s="49"/>
      <c r="BU41" s="77">
        <f>BU38*BU35+(1-BU38*BU36)</f>
        <v>4.2180999999999997</v>
      </c>
      <c r="BV41" s="49"/>
      <c r="BW41" s="77">
        <f>BW38*BW35+(1-BW38*BW36)</f>
        <v>1.6169583333333335</v>
      </c>
      <c r="BY41" s="93">
        <f>BY38*BY35+(1-BY38*BY36)</f>
        <v>2.869448035714286</v>
      </c>
      <c r="CB41" s="91" t="s">
        <v>32</v>
      </c>
      <c r="CD41" s="92">
        <f>CD38*CD35+(1-CD38*CD36)</f>
        <v>1.7895313725490196</v>
      </c>
      <c r="CF41" s="77">
        <f>CF38*CF35+(1-CF38*CF36)</f>
        <v>1.5591142857142857</v>
      </c>
      <c r="CG41" s="49"/>
      <c r="CH41" s="77">
        <f>CH38*CH35+(1-CH38*CH36)</f>
        <v>2.3014444444444448</v>
      </c>
      <c r="CI41" s="49"/>
      <c r="CJ41" s="77">
        <f>CJ38*CJ35+(1-CJ38*CJ36)</f>
        <v>1.524875</v>
      </c>
      <c r="CL41" s="93">
        <f>CL38*CL35+(1-CL38*CL36)</f>
        <v>2.1882860067103764</v>
      </c>
      <c r="CO41" s="91" t="s">
        <v>32</v>
      </c>
      <c r="CQ41" s="92">
        <f>CQ38*CQ35+(1-CQ38*CQ36)</f>
        <v>2.086122727272727</v>
      </c>
      <c r="CS41" s="77">
        <f>CS38*CS35+(1-CS38*CS36)</f>
        <v>2.0967000000000002</v>
      </c>
      <c r="CT41" s="49"/>
      <c r="CU41" s="77">
        <f>CU38*CU35+(1-CU38*CU36)</f>
        <v>2.4229000000000003</v>
      </c>
      <c r="CV41" s="49"/>
      <c r="CW41" s="77">
        <f>CW38*CW35+(1-CW38*CW36)</f>
        <v>2.2282500000000001</v>
      </c>
      <c r="CY41" s="93">
        <f>CY38*CY35+(1-CY38*CY36)</f>
        <v>2.9277227708907252</v>
      </c>
      <c r="DA41" s="10"/>
      <c r="DB41" s="91" t="s">
        <v>32</v>
      </c>
      <c r="DD41" s="92">
        <f>DD38*DD35+(1-DD38*DD36)</f>
        <v>1.5909333333333333</v>
      </c>
      <c r="DF41" s="77">
        <f>DF38*DF35+(1-DF38*DF36)</f>
        <v>1.6695333333333333</v>
      </c>
      <c r="DG41" s="49"/>
      <c r="DH41" s="77">
        <f>DH38*DH35+(1-DH38*DH36)</f>
        <v>4.8860600000000005</v>
      </c>
      <c r="DI41" s="49"/>
      <c r="DJ41" s="77">
        <f>DJ38*DJ35+(1-DJ38*DJ36)</f>
        <v>1.6052</v>
      </c>
      <c r="DL41" s="93">
        <f>DL38*DL35+(1-DL38*DL36)</f>
        <v>2.9147180902777778</v>
      </c>
      <c r="DO41" s="91" t="s">
        <v>32</v>
      </c>
      <c r="DQ41" s="92">
        <f>DQ38*DQ35+(1-DQ38*DQ36)</f>
        <v>1.8210666666666666</v>
      </c>
      <c r="DS41" s="77">
        <f>DS38*DS35+(1-DS38*DS36)</f>
        <v>1.8151000000000002</v>
      </c>
      <c r="DT41" s="49"/>
      <c r="DU41" s="77">
        <f>DU38*DU35+(1-DU38*DU36)</f>
        <v>1.7005416666666666</v>
      </c>
      <c r="DV41" s="49"/>
      <c r="DW41" s="77">
        <f>DW38*DW35+(1-DW38*DW36)</f>
        <v>1.5630606060606063</v>
      </c>
      <c r="DY41" s="93">
        <f>DY38*DY35+(1-DY38*DY36)</f>
        <v>1.9134828571428573</v>
      </c>
      <c r="EB41" s="91" t="s">
        <v>32</v>
      </c>
      <c r="ED41" s="92">
        <f>ED38*ED35+(1-ED38*ED36)</f>
        <v>1.8256000000000001</v>
      </c>
      <c r="EF41" s="77">
        <f>EF38*EF35+(1-EF38*EF36)</f>
        <v>1.67056</v>
      </c>
      <c r="EG41" s="49"/>
      <c r="EH41" s="77">
        <f>EH38*EH35+(1-EH38*EH36)</f>
        <v>2.1324125</v>
      </c>
      <c r="EI41" s="49"/>
      <c r="EJ41" s="77">
        <f>EJ38*EJ35+(1-EJ38*EJ36)</f>
        <v>1.6601666666666666</v>
      </c>
      <c r="EL41" s="93">
        <f>EL38*EL35+(1-EL38*EL36)</f>
        <v>2.3489236458333331</v>
      </c>
      <c r="EO41" s="91" t="s">
        <v>32</v>
      </c>
      <c r="EQ41" s="92">
        <f>EQ38*EQ35+(1-EQ38*EQ36)</f>
        <v>1.3203657142857141</v>
      </c>
      <c r="ES41" s="77">
        <f>ES38*ES35+(1-ES38*ES36)</f>
        <v>1.4363333333333332</v>
      </c>
      <c r="ET41" s="49"/>
      <c r="EU41" s="77">
        <f>EU38*EU35+(1-EU38*EU36)</f>
        <v>1.9340555555555556</v>
      </c>
      <c r="EV41" s="49"/>
      <c r="EW41" s="77">
        <f>EW38*EW35+(1-EW38*EW36)</f>
        <v>1.2204333333333333</v>
      </c>
      <c r="EY41" s="93">
        <f>EY38*EY35+(1-EY38*EY36)</f>
        <v>1.8959793452380951</v>
      </c>
    </row>
    <row r="42" spans="1:156" x14ac:dyDescent="0.3">
      <c r="A42" s="10"/>
      <c r="B42" s="10"/>
      <c r="C42" s="10"/>
      <c r="D42" s="10"/>
      <c r="E42" s="10"/>
      <c r="F42" s="10"/>
      <c r="G42" s="10"/>
      <c r="H42" s="10"/>
      <c r="I42" s="10"/>
      <c r="J42" s="10"/>
      <c r="K42" s="10"/>
      <c r="L42" s="10"/>
      <c r="M42" s="18"/>
      <c r="N42" s="10"/>
      <c r="O42" s="10"/>
      <c r="P42" s="10"/>
      <c r="Q42" s="10"/>
      <c r="R42" s="10"/>
      <c r="S42" s="10"/>
      <c r="T42" s="10"/>
      <c r="U42" s="10"/>
      <c r="V42" s="10"/>
      <c r="W42" s="10"/>
      <c r="X42" s="10"/>
      <c r="Y42" s="10"/>
      <c r="Z42" s="18"/>
      <c r="AA42" s="10"/>
      <c r="AB42" s="10"/>
      <c r="AC42" s="10"/>
      <c r="AD42" s="10"/>
      <c r="AE42" s="10"/>
      <c r="AF42" s="10"/>
      <c r="AG42" s="10"/>
      <c r="AH42" s="10"/>
      <c r="AI42" s="10"/>
      <c r="AJ42" s="10"/>
      <c r="AK42" s="10"/>
      <c r="AL42" s="10"/>
      <c r="AM42" s="18"/>
      <c r="AN42" s="10"/>
      <c r="AO42" s="10"/>
      <c r="AP42" s="10"/>
      <c r="AQ42" s="10"/>
      <c r="AR42" s="10"/>
      <c r="AS42" s="10"/>
      <c r="AT42" s="10"/>
      <c r="AU42" s="10"/>
      <c r="AV42" s="10"/>
      <c r="AW42" s="10"/>
      <c r="AX42" s="10"/>
      <c r="AY42" s="10"/>
      <c r="AZ42" s="18"/>
      <c r="BA42" s="18"/>
      <c r="BB42" s="10"/>
      <c r="BC42" s="10" t="s">
        <v>33</v>
      </c>
      <c r="BD42" s="10"/>
      <c r="BE42" s="10"/>
      <c r="BF42" s="10"/>
      <c r="BG42" s="10"/>
      <c r="BH42" s="10"/>
      <c r="BI42" s="10"/>
      <c r="BJ42" s="10"/>
      <c r="BK42" s="10"/>
      <c r="BL42" s="10"/>
      <c r="BM42" s="18"/>
      <c r="BN42" s="18"/>
      <c r="BO42" s="94"/>
      <c r="BP42" s="10"/>
      <c r="BQ42" s="95"/>
      <c r="BR42" s="10"/>
      <c r="BS42" s="21"/>
      <c r="BT42" s="96"/>
      <c r="BU42" s="21"/>
      <c r="BV42" s="96"/>
      <c r="BW42" s="21"/>
      <c r="BX42" s="10"/>
      <c r="BY42" s="97"/>
      <c r="BZ42" s="10"/>
      <c r="CA42" s="10"/>
      <c r="CB42" s="94"/>
      <c r="CC42" s="10"/>
      <c r="CD42" s="95"/>
      <c r="CE42" s="10"/>
      <c r="CF42" s="21"/>
      <c r="CG42" s="96"/>
      <c r="CH42" s="21"/>
      <c r="CI42" s="96"/>
      <c r="CJ42" s="21"/>
      <c r="CK42" s="10"/>
      <c r="CL42" s="97"/>
      <c r="CM42" s="10"/>
      <c r="CN42" s="10"/>
      <c r="CO42" s="94"/>
      <c r="CP42" s="10"/>
      <c r="CQ42" s="95"/>
      <c r="CR42" s="10"/>
      <c r="CS42" s="21"/>
      <c r="CT42" s="96"/>
      <c r="CU42" s="21"/>
      <c r="CV42" s="96"/>
      <c r="CW42" s="21"/>
      <c r="CX42" s="10"/>
      <c r="CY42" s="97"/>
      <c r="CZ42" s="10"/>
      <c r="DA42" s="10"/>
      <c r="DB42" s="94"/>
      <c r="DC42" s="10"/>
      <c r="DD42" s="95"/>
      <c r="DE42" s="10"/>
      <c r="DF42" s="21"/>
      <c r="DG42" s="96"/>
      <c r="DH42" s="21"/>
      <c r="DI42" s="96"/>
      <c r="DJ42" s="21"/>
      <c r="DK42" s="10"/>
      <c r="DL42" s="97"/>
      <c r="DM42" s="10"/>
      <c r="DN42" s="10"/>
      <c r="DO42" s="94"/>
      <c r="DP42" s="10"/>
      <c r="DQ42" s="95"/>
      <c r="DR42" s="10"/>
      <c r="DS42" s="21"/>
      <c r="DT42" s="96"/>
      <c r="DU42" s="21"/>
      <c r="DV42" s="96"/>
      <c r="DW42" s="21"/>
      <c r="DX42" s="10"/>
      <c r="DY42" s="97"/>
      <c r="DZ42" s="10"/>
      <c r="EA42" s="10"/>
      <c r="EB42" s="94"/>
      <c r="EC42" s="10"/>
      <c r="ED42" s="95"/>
      <c r="EE42" s="10"/>
      <c r="EF42" s="21"/>
      <c r="EG42" s="96"/>
      <c r="EH42" s="21"/>
      <c r="EI42" s="96"/>
      <c r="EJ42" s="21"/>
      <c r="EK42" s="10"/>
      <c r="EL42" s="97"/>
      <c r="EM42" s="10"/>
      <c r="EN42" s="10"/>
      <c r="EO42" s="94"/>
      <c r="EP42" s="10"/>
      <c r="EQ42" s="95"/>
      <c r="ER42" s="10"/>
      <c r="ES42" s="21"/>
      <c r="ET42" s="96"/>
      <c r="EU42" s="21"/>
      <c r="EV42" s="96"/>
      <c r="EW42" s="21"/>
      <c r="EX42" s="10"/>
      <c r="EY42" s="97"/>
      <c r="EZ42" s="10"/>
    </row>
    <row r="44" spans="1:156" x14ac:dyDescent="0.3">
      <c r="AM44" s="48"/>
    </row>
  </sheetData>
  <pageMargins left="0.7" right="0.7" top="0.75" bottom="0.75" header="0.3" footer="0.3"/>
  <pageSetup paperSize="9" orientation="portrait"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B44"/>
  <sheetViews>
    <sheetView topLeftCell="AP1" zoomScale="75" zoomScaleNormal="75" workbookViewId="0">
      <selection activeCell="FW33" sqref="FW33"/>
    </sheetView>
  </sheetViews>
  <sheetFormatPr baseColWidth="10" defaultRowHeight="14.4" x14ac:dyDescent="0.3"/>
  <sheetData>
    <row r="1" spans="1:184" ht="25.8" x14ac:dyDescent="0.5">
      <c r="A1" s="115">
        <v>2019</v>
      </c>
      <c r="B1" s="6" t="s">
        <v>48</v>
      </c>
      <c r="C1" s="7" t="s">
        <v>1</v>
      </c>
      <c r="D1" s="8"/>
      <c r="E1" s="7" t="s">
        <v>2</v>
      </c>
      <c r="F1" s="8"/>
      <c r="G1" s="7" t="s">
        <v>3</v>
      </c>
      <c r="H1" s="8"/>
      <c r="I1" s="7" t="s">
        <v>4</v>
      </c>
      <c r="J1" s="8"/>
      <c r="K1" s="9" t="s">
        <v>61</v>
      </c>
      <c r="L1" s="9"/>
      <c r="M1" s="7" t="s">
        <v>6</v>
      </c>
      <c r="N1" s="8"/>
      <c r="O1" s="19" t="s">
        <v>7</v>
      </c>
      <c r="P1" s="4"/>
      <c r="Q1" s="6" t="s">
        <v>49</v>
      </c>
      <c r="R1" s="7" t="s">
        <v>1</v>
      </c>
      <c r="S1" s="8"/>
      <c r="T1" s="7" t="s">
        <v>2</v>
      </c>
      <c r="U1" s="8"/>
      <c r="V1" s="7" t="s">
        <v>3</v>
      </c>
      <c r="W1" s="8"/>
      <c r="X1" s="7" t="s">
        <v>4</v>
      </c>
      <c r="Y1" s="8"/>
      <c r="Z1" s="9" t="s">
        <v>61</v>
      </c>
      <c r="AA1" s="9"/>
      <c r="AB1" s="7" t="s">
        <v>6</v>
      </c>
      <c r="AC1" s="8"/>
      <c r="AD1" s="11" t="s">
        <v>7</v>
      </c>
      <c r="AE1" s="4"/>
      <c r="AF1" s="6" t="s">
        <v>50</v>
      </c>
      <c r="AG1" s="7" t="s">
        <v>1</v>
      </c>
      <c r="AH1" s="8"/>
      <c r="AI1" s="7" t="s">
        <v>2</v>
      </c>
      <c r="AJ1" s="8"/>
      <c r="AK1" s="7" t="s">
        <v>3</v>
      </c>
      <c r="AL1" s="8"/>
      <c r="AM1" s="7" t="s">
        <v>4</v>
      </c>
      <c r="AN1" s="8"/>
      <c r="AO1" s="9" t="s">
        <v>61</v>
      </c>
      <c r="AP1" s="9"/>
      <c r="AQ1" s="7" t="s">
        <v>6</v>
      </c>
      <c r="AR1" s="8"/>
      <c r="AS1" s="11" t="s">
        <v>7</v>
      </c>
      <c r="AT1" s="4"/>
      <c r="AU1" s="6" t="s">
        <v>51</v>
      </c>
      <c r="AV1" s="7" t="s">
        <v>1</v>
      </c>
      <c r="AW1" s="8"/>
      <c r="AX1" s="7" t="s">
        <v>2</v>
      </c>
      <c r="AY1" s="8"/>
      <c r="AZ1" s="7" t="s">
        <v>3</v>
      </c>
      <c r="BA1" s="8"/>
      <c r="BB1" s="7" t="s">
        <v>4</v>
      </c>
      <c r="BC1" s="8"/>
      <c r="BD1" s="9" t="s">
        <v>61</v>
      </c>
      <c r="BE1" s="9"/>
      <c r="BF1" s="7" t="s">
        <v>6</v>
      </c>
      <c r="BG1" s="8"/>
      <c r="BH1" s="11" t="s">
        <v>7</v>
      </c>
      <c r="BI1" s="4"/>
      <c r="BJ1" s="6" t="s">
        <v>38</v>
      </c>
      <c r="BK1" s="7" t="s">
        <v>1</v>
      </c>
      <c r="BL1" s="8"/>
      <c r="BM1" s="7" t="s">
        <v>2</v>
      </c>
      <c r="BN1" s="8"/>
      <c r="BO1" s="7" t="s">
        <v>3</v>
      </c>
      <c r="BP1" s="8"/>
      <c r="BQ1" s="7" t="s">
        <v>4</v>
      </c>
      <c r="BR1" s="8"/>
      <c r="BS1" s="9" t="s">
        <v>61</v>
      </c>
      <c r="BT1" s="9"/>
      <c r="BU1" s="7" t="s">
        <v>6</v>
      </c>
      <c r="BV1" s="8"/>
      <c r="BW1" s="11" t="s">
        <v>7</v>
      </c>
      <c r="BX1" s="4"/>
      <c r="BY1" s="6" t="s">
        <v>52</v>
      </c>
      <c r="BZ1" s="7" t="s">
        <v>1</v>
      </c>
      <c r="CA1" s="8"/>
      <c r="CB1" s="7" t="s">
        <v>2</v>
      </c>
      <c r="CC1" s="8"/>
      <c r="CD1" s="7" t="s">
        <v>3</v>
      </c>
      <c r="CE1" s="8"/>
      <c r="CF1" s="7" t="s">
        <v>4</v>
      </c>
      <c r="CG1" s="8"/>
      <c r="CH1" s="9" t="s">
        <v>61</v>
      </c>
      <c r="CI1" s="9"/>
      <c r="CJ1" s="7" t="s">
        <v>6</v>
      </c>
      <c r="CK1" s="8"/>
      <c r="CL1" s="11" t="s">
        <v>7</v>
      </c>
      <c r="CN1" s="6" t="s">
        <v>53</v>
      </c>
      <c r="CO1" s="7" t="s">
        <v>1</v>
      </c>
      <c r="CP1" s="8"/>
      <c r="CQ1" s="7" t="s">
        <v>2</v>
      </c>
      <c r="CR1" s="8"/>
      <c r="CS1" s="7" t="s">
        <v>3</v>
      </c>
      <c r="CT1" s="8"/>
      <c r="CU1" s="7" t="s">
        <v>4</v>
      </c>
      <c r="CV1" s="8"/>
      <c r="CW1" s="9" t="s">
        <v>61</v>
      </c>
      <c r="CX1" s="9"/>
      <c r="CY1" s="9" t="s">
        <v>60</v>
      </c>
      <c r="CZ1" s="9"/>
      <c r="DA1" s="11" t="s">
        <v>7</v>
      </c>
      <c r="DB1" s="8"/>
      <c r="DC1" s="6" t="s">
        <v>54</v>
      </c>
      <c r="DD1" s="7" t="s">
        <v>1</v>
      </c>
      <c r="DE1" s="8"/>
      <c r="DF1" s="7" t="s">
        <v>2</v>
      </c>
      <c r="DG1" s="8"/>
      <c r="DH1" s="7" t="s">
        <v>3</v>
      </c>
      <c r="DI1" s="8"/>
      <c r="DJ1" s="7" t="s">
        <v>4</v>
      </c>
      <c r="DK1" s="8"/>
      <c r="DL1" s="9" t="s">
        <v>61</v>
      </c>
      <c r="DM1" s="9"/>
      <c r="DN1" s="7" t="s">
        <v>6</v>
      </c>
      <c r="DO1" s="8"/>
      <c r="DP1" s="11" t="s">
        <v>7</v>
      </c>
      <c r="DQ1" s="9"/>
      <c r="DR1" s="6" t="s">
        <v>55</v>
      </c>
      <c r="DS1" s="7" t="s">
        <v>1</v>
      </c>
      <c r="DT1" s="8"/>
      <c r="DU1" s="7" t="s">
        <v>2</v>
      </c>
      <c r="DV1" s="8"/>
      <c r="DW1" s="7" t="s">
        <v>3</v>
      </c>
      <c r="DX1" s="8"/>
      <c r="DY1" s="7" t="s">
        <v>4</v>
      </c>
      <c r="DZ1" s="8"/>
      <c r="EA1" s="9" t="s">
        <v>61</v>
      </c>
      <c r="EB1" s="9"/>
      <c r="EC1" s="7" t="s">
        <v>6</v>
      </c>
      <c r="ED1" s="8"/>
      <c r="EE1" s="11" t="s">
        <v>7</v>
      </c>
      <c r="EF1" s="8"/>
      <c r="EG1" s="6" t="s">
        <v>56</v>
      </c>
      <c r="EH1" s="7" t="s">
        <v>1</v>
      </c>
      <c r="EI1" s="8"/>
      <c r="EJ1" s="7" t="s">
        <v>2</v>
      </c>
      <c r="EK1" s="8"/>
      <c r="EL1" s="7" t="s">
        <v>3</v>
      </c>
      <c r="EM1" s="8"/>
      <c r="EN1" s="7" t="s">
        <v>4</v>
      </c>
      <c r="EO1" s="8"/>
      <c r="EP1" s="9" t="s">
        <v>61</v>
      </c>
      <c r="EQ1" s="9"/>
      <c r="ER1" s="7" t="s">
        <v>6</v>
      </c>
      <c r="ES1" s="8"/>
      <c r="ET1" s="11" t="s">
        <v>7</v>
      </c>
      <c r="EU1" s="8"/>
      <c r="EV1" s="6" t="s">
        <v>57</v>
      </c>
      <c r="EW1" s="7" t="s">
        <v>1</v>
      </c>
      <c r="EX1" s="8"/>
      <c r="EY1" s="7" t="s">
        <v>2</v>
      </c>
      <c r="EZ1" s="8"/>
      <c r="FA1" s="7" t="s">
        <v>3</v>
      </c>
      <c r="FB1" s="8"/>
      <c r="FC1" s="7" t="s">
        <v>4</v>
      </c>
      <c r="FD1" s="8"/>
      <c r="FE1" s="9" t="s">
        <v>61</v>
      </c>
      <c r="FF1" s="9"/>
      <c r="FG1" s="7" t="s">
        <v>6</v>
      </c>
      <c r="FH1" s="8"/>
      <c r="FI1" s="11" t="s">
        <v>7</v>
      </c>
      <c r="FJ1" s="8"/>
      <c r="FK1" s="6" t="s">
        <v>58</v>
      </c>
      <c r="FL1" s="7" t="s">
        <v>1</v>
      </c>
      <c r="FM1" s="8"/>
      <c r="FN1" s="7" t="s">
        <v>2</v>
      </c>
      <c r="FO1" s="8"/>
      <c r="FP1" s="7" t="s">
        <v>3</v>
      </c>
      <c r="FQ1" s="8"/>
      <c r="FR1" s="7" t="s">
        <v>4</v>
      </c>
      <c r="FS1" s="8"/>
      <c r="FT1" s="9" t="s">
        <v>61</v>
      </c>
      <c r="FU1" s="9"/>
      <c r="FV1" s="7" t="s">
        <v>6</v>
      </c>
      <c r="FW1" s="8"/>
      <c r="FX1" s="11" t="s">
        <v>7</v>
      </c>
      <c r="FY1" s="116"/>
      <c r="FZ1" s="22"/>
      <c r="GA1" s="116"/>
      <c r="GB1" s="4"/>
    </row>
    <row r="2" spans="1:184" x14ac:dyDescent="0.3">
      <c r="A2" s="114"/>
      <c r="B2" s="15"/>
      <c r="C2" s="16" t="s">
        <v>16</v>
      </c>
      <c r="D2" s="17" t="s">
        <v>17</v>
      </c>
      <c r="E2" s="16" t="s">
        <v>16</v>
      </c>
      <c r="F2" s="17" t="s">
        <v>17</v>
      </c>
      <c r="G2" s="16" t="s">
        <v>16</v>
      </c>
      <c r="H2" s="17" t="s">
        <v>17</v>
      </c>
      <c r="I2" s="16" t="s">
        <v>16</v>
      </c>
      <c r="J2" s="17" t="s">
        <v>17</v>
      </c>
      <c r="K2" s="11" t="s">
        <v>16</v>
      </c>
      <c r="L2" s="11" t="s">
        <v>17</v>
      </c>
      <c r="M2" s="16" t="s">
        <v>16</v>
      </c>
      <c r="N2" s="17" t="s">
        <v>17</v>
      </c>
      <c r="O2" s="19">
        <v>500</v>
      </c>
      <c r="P2" s="10"/>
      <c r="Q2" s="15"/>
      <c r="R2" s="16" t="s">
        <v>16</v>
      </c>
      <c r="S2" s="17" t="s">
        <v>17</v>
      </c>
      <c r="T2" s="16" t="s">
        <v>16</v>
      </c>
      <c r="U2" s="17" t="s">
        <v>17</v>
      </c>
      <c r="V2" s="16" t="s">
        <v>16</v>
      </c>
      <c r="W2" s="17" t="s">
        <v>17</v>
      </c>
      <c r="X2" s="16" t="s">
        <v>16</v>
      </c>
      <c r="Y2" s="17" t="s">
        <v>17</v>
      </c>
      <c r="Z2" s="11" t="s">
        <v>16</v>
      </c>
      <c r="AA2" s="11" t="s">
        <v>17</v>
      </c>
      <c r="AB2" s="16" t="s">
        <v>16</v>
      </c>
      <c r="AC2" s="17" t="s">
        <v>17</v>
      </c>
      <c r="AD2" s="20">
        <f>O33</f>
        <v>506.42550000000006</v>
      </c>
      <c r="AE2" s="10"/>
      <c r="AF2" s="15"/>
      <c r="AG2" s="16" t="s">
        <v>16</v>
      </c>
      <c r="AH2" s="17" t="s">
        <v>17</v>
      </c>
      <c r="AI2" s="16" t="s">
        <v>16</v>
      </c>
      <c r="AJ2" s="17" t="s">
        <v>17</v>
      </c>
      <c r="AK2" s="16" t="s">
        <v>16</v>
      </c>
      <c r="AL2" s="17" t="s">
        <v>17</v>
      </c>
      <c r="AM2" s="16" t="s">
        <v>16</v>
      </c>
      <c r="AN2" s="17" t="s">
        <v>17</v>
      </c>
      <c r="AO2" s="11" t="s">
        <v>16</v>
      </c>
      <c r="AP2" s="11" t="s">
        <v>17</v>
      </c>
      <c r="AQ2" s="16" t="s">
        <v>16</v>
      </c>
      <c r="AR2" s="17" t="s">
        <v>17</v>
      </c>
      <c r="AS2" s="20">
        <f>AD33</f>
        <v>524.50659999999982</v>
      </c>
      <c r="AT2" s="10"/>
      <c r="AU2" s="15"/>
      <c r="AV2" s="16" t="s">
        <v>16</v>
      </c>
      <c r="AW2" s="17" t="s">
        <v>17</v>
      </c>
      <c r="AX2" s="16" t="s">
        <v>16</v>
      </c>
      <c r="AY2" s="17" t="s">
        <v>17</v>
      </c>
      <c r="AZ2" s="16" t="s">
        <v>16</v>
      </c>
      <c r="BA2" s="17" t="s">
        <v>17</v>
      </c>
      <c r="BB2" s="16" t="s">
        <v>16</v>
      </c>
      <c r="BC2" s="17" t="s">
        <v>17</v>
      </c>
      <c r="BD2" s="11" t="s">
        <v>16</v>
      </c>
      <c r="BE2" s="11" t="s">
        <v>17</v>
      </c>
      <c r="BF2" s="16" t="s">
        <v>16</v>
      </c>
      <c r="BG2" s="17" t="s">
        <v>17</v>
      </c>
      <c r="BH2" s="19">
        <f>AS33</f>
        <v>525.39489999999978</v>
      </c>
      <c r="BI2" s="10"/>
      <c r="BJ2" s="15"/>
      <c r="BK2" s="16" t="s">
        <v>16</v>
      </c>
      <c r="BL2" s="17" t="s">
        <v>17</v>
      </c>
      <c r="BM2" s="16" t="s">
        <v>16</v>
      </c>
      <c r="BN2" s="17" t="s">
        <v>17</v>
      </c>
      <c r="BO2" s="16" t="s">
        <v>16</v>
      </c>
      <c r="BP2" s="17" t="s">
        <v>17</v>
      </c>
      <c r="BQ2" s="16" t="s">
        <v>16</v>
      </c>
      <c r="BR2" s="17" t="s">
        <v>17</v>
      </c>
      <c r="BS2" s="11" t="s">
        <v>16</v>
      </c>
      <c r="BT2" s="11" t="s">
        <v>17</v>
      </c>
      <c r="BU2" s="16" t="s">
        <v>16</v>
      </c>
      <c r="BV2" s="17" t="s">
        <v>17</v>
      </c>
      <c r="BW2" s="20">
        <f>BH33</f>
        <v>523.68819999999982</v>
      </c>
      <c r="BX2" s="10"/>
      <c r="BY2" s="15"/>
      <c r="BZ2" s="16" t="s">
        <v>16</v>
      </c>
      <c r="CA2" s="17" t="s">
        <v>17</v>
      </c>
      <c r="CB2" s="16" t="s">
        <v>16</v>
      </c>
      <c r="CC2" s="17" t="s">
        <v>17</v>
      </c>
      <c r="CD2" s="16" t="s">
        <v>16</v>
      </c>
      <c r="CE2" s="17" t="s">
        <v>17</v>
      </c>
      <c r="CF2" s="16" t="s">
        <v>16</v>
      </c>
      <c r="CG2" s="17" t="s">
        <v>17</v>
      </c>
      <c r="CH2" s="11" t="s">
        <v>16</v>
      </c>
      <c r="CI2" s="11" t="s">
        <v>17</v>
      </c>
      <c r="CJ2" s="16" t="s">
        <v>16</v>
      </c>
      <c r="CK2" s="17" t="s">
        <v>17</v>
      </c>
      <c r="CL2" s="20">
        <f>BW33</f>
        <v>525.95699999999999</v>
      </c>
      <c r="CM2" s="4"/>
      <c r="CN2" s="15"/>
      <c r="CO2" s="16" t="s">
        <v>16</v>
      </c>
      <c r="CP2" s="17" t="s">
        <v>17</v>
      </c>
      <c r="CQ2" s="16" t="s">
        <v>16</v>
      </c>
      <c r="CR2" s="17" t="s">
        <v>17</v>
      </c>
      <c r="CS2" s="16" t="s">
        <v>16</v>
      </c>
      <c r="CT2" s="17" t="s">
        <v>17</v>
      </c>
      <c r="CU2" s="16" t="s">
        <v>16</v>
      </c>
      <c r="CV2" s="17" t="s">
        <v>17</v>
      </c>
      <c r="CW2" s="11" t="s">
        <v>16</v>
      </c>
      <c r="CX2" s="11" t="s">
        <v>17</v>
      </c>
      <c r="CY2" s="16" t="s">
        <v>16</v>
      </c>
      <c r="CZ2" s="17" t="s">
        <v>17</v>
      </c>
      <c r="DA2" s="20">
        <f>CL33</f>
        <v>541.05719999999985</v>
      </c>
      <c r="DB2" s="18"/>
      <c r="DC2" s="15"/>
      <c r="DD2" s="16" t="s">
        <v>16</v>
      </c>
      <c r="DE2" s="17" t="s">
        <v>17</v>
      </c>
      <c r="DF2" s="16" t="s">
        <v>16</v>
      </c>
      <c r="DG2" s="17" t="s">
        <v>17</v>
      </c>
      <c r="DH2" s="16" t="s">
        <v>16</v>
      </c>
      <c r="DI2" s="17" t="s">
        <v>17</v>
      </c>
      <c r="DJ2" s="16" t="s">
        <v>16</v>
      </c>
      <c r="DK2" s="17" t="s">
        <v>17</v>
      </c>
      <c r="DL2" s="11" t="s">
        <v>16</v>
      </c>
      <c r="DM2" s="11" t="s">
        <v>17</v>
      </c>
      <c r="DN2" s="16" t="s">
        <v>16</v>
      </c>
      <c r="DO2" s="17" t="s">
        <v>17</v>
      </c>
      <c r="DP2" s="20">
        <f>DA33</f>
        <v>539.65979999999968</v>
      </c>
      <c r="DQ2" s="4"/>
      <c r="DR2" s="15"/>
      <c r="DS2" s="16" t="s">
        <v>16</v>
      </c>
      <c r="DT2" s="17" t="s">
        <v>17</v>
      </c>
      <c r="DU2" s="16" t="s">
        <v>16</v>
      </c>
      <c r="DV2" s="17" t="s">
        <v>17</v>
      </c>
      <c r="DW2" s="16" t="s">
        <v>16</v>
      </c>
      <c r="DX2" s="17" t="s">
        <v>17</v>
      </c>
      <c r="DY2" s="16" t="s">
        <v>16</v>
      </c>
      <c r="DZ2" s="17" t="s">
        <v>17</v>
      </c>
      <c r="EA2" s="11" t="s">
        <v>16</v>
      </c>
      <c r="EB2" s="11" t="s">
        <v>17</v>
      </c>
      <c r="EC2" s="16" t="s">
        <v>16</v>
      </c>
      <c r="ED2" s="17" t="s">
        <v>17</v>
      </c>
      <c r="EE2" s="20">
        <f>DP33</f>
        <v>557.97269999999958</v>
      </c>
      <c r="EF2" s="21"/>
      <c r="EG2" s="15"/>
      <c r="EH2" s="16" t="s">
        <v>16</v>
      </c>
      <c r="EI2" s="17" t="s">
        <v>17</v>
      </c>
      <c r="EJ2" s="16" t="s">
        <v>16</v>
      </c>
      <c r="EK2" s="17" t="s">
        <v>17</v>
      </c>
      <c r="EL2" s="16" t="s">
        <v>16</v>
      </c>
      <c r="EM2" s="17" t="s">
        <v>17</v>
      </c>
      <c r="EN2" s="16" t="s">
        <v>16</v>
      </c>
      <c r="EO2" s="17" t="s">
        <v>17</v>
      </c>
      <c r="EP2" s="11" t="s">
        <v>16</v>
      </c>
      <c r="EQ2" s="11" t="s">
        <v>17</v>
      </c>
      <c r="ER2" s="16" t="s">
        <v>16</v>
      </c>
      <c r="ES2" s="17" t="s">
        <v>17</v>
      </c>
      <c r="ET2" s="20">
        <f>EE33</f>
        <v>561.24369999999942</v>
      </c>
      <c r="EU2" s="18"/>
      <c r="EV2" s="15"/>
      <c r="EW2" s="16" t="s">
        <v>16</v>
      </c>
      <c r="EX2" s="17" t="s">
        <v>17</v>
      </c>
      <c r="EY2" s="16" t="s">
        <v>16</v>
      </c>
      <c r="EZ2" s="17" t="s">
        <v>17</v>
      </c>
      <c r="FA2" s="16" t="s">
        <v>16</v>
      </c>
      <c r="FB2" s="17" t="s">
        <v>17</v>
      </c>
      <c r="FC2" s="16" t="s">
        <v>16</v>
      </c>
      <c r="FD2" s="17" t="s">
        <v>17</v>
      </c>
      <c r="FE2" s="11" t="s">
        <v>16</v>
      </c>
      <c r="FF2" s="11" t="s">
        <v>17</v>
      </c>
      <c r="FG2" s="16" t="s">
        <v>16</v>
      </c>
      <c r="FH2" s="17" t="s">
        <v>17</v>
      </c>
      <c r="FI2" s="20">
        <f>ET33</f>
        <v>565.38059999999939</v>
      </c>
      <c r="FJ2" s="18"/>
      <c r="FK2" s="15"/>
      <c r="FL2" s="16" t="s">
        <v>16</v>
      </c>
      <c r="FM2" s="17" t="s">
        <v>17</v>
      </c>
      <c r="FN2" s="16" t="s">
        <v>16</v>
      </c>
      <c r="FO2" s="17" t="s">
        <v>17</v>
      </c>
      <c r="FP2" s="16" t="s">
        <v>16</v>
      </c>
      <c r="FQ2" s="17" t="s">
        <v>17</v>
      </c>
      <c r="FR2" s="16" t="s">
        <v>16</v>
      </c>
      <c r="FS2" s="17" t="s">
        <v>17</v>
      </c>
      <c r="FT2" s="11" t="s">
        <v>16</v>
      </c>
      <c r="FU2" s="11" t="s">
        <v>17</v>
      </c>
      <c r="FV2" s="16" t="s">
        <v>16</v>
      </c>
      <c r="FW2" s="17" t="s">
        <v>17</v>
      </c>
      <c r="FX2" s="20">
        <f>FI33</f>
        <v>559.42849999999919</v>
      </c>
    </row>
    <row r="3" spans="1:184" x14ac:dyDescent="0.3">
      <c r="A3" s="114"/>
      <c r="B3" s="22">
        <v>1</v>
      </c>
      <c r="C3" s="32"/>
      <c r="D3" s="33"/>
      <c r="E3" s="32"/>
      <c r="F3" s="33"/>
      <c r="G3" s="32"/>
      <c r="H3" s="33"/>
      <c r="I3" s="32"/>
      <c r="J3" s="33"/>
      <c r="K3" s="128"/>
      <c r="L3" s="127"/>
      <c r="M3" s="25">
        <f t="shared" ref="M3:M33" si="0">SUM(C3,E3,G3,I3)</f>
        <v>0</v>
      </c>
      <c r="N3" s="26">
        <f>SUM(D3+F3+H3+J3+L3)</f>
        <v>0</v>
      </c>
      <c r="O3" s="20">
        <f>O2+N3</f>
        <v>500</v>
      </c>
      <c r="P3" s="10"/>
      <c r="Q3" s="22">
        <v>1</v>
      </c>
      <c r="R3" s="29" t="s">
        <v>19</v>
      </c>
      <c r="S3" s="30"/>
      <c r="T3" s="29">
        <v>146</v>
      </c>
      <c r="U3" s="30">
        <f>T3*0.0088-0.03</f>
        <v>1.2548000000000001</v>
      </c>
      <c r="V3" s="29">
        <v>-59</v>
      </c>
      <c r="W3" s="30">
        <f>V3*0.0085-0.06</f>
        <v>-0.56150000000000011</v>
      </c>
      <c r="X3" s="29">
        <v>91</v>
      </c>
      <c r="Y3" s="30">
        <f>X3*0.0085-0.04</f>
        <v>0.73350000000000004</v>
      </c>
      <c r="Z3" s="128">
        <v>262</v>
      </c>
      <c r="AA3" s="127">
        <f t="shared" ref="AA3" si="1">Z3*0.0069-0.04</f>
        <v>1.7678</v>
      </c>
      <c r="AB3" s="25">
        <f>SUM(R3,T3,V3,X3)</f>
        <v>178</v>
      </c>
      <c r="AC3" s="26">
        <f>SUM(S3+U3+W3+Y3+AA3)</f>
        <v>3.1946000000000003</v>
      </c>
      <c r="AD3" s="20">
        <f>AD2+AC3</f>
        <v>509.62010000000004</v>
      </c>
      <c r="AE3" s="10"/>
      <c r="AF3" s="22">
        <v>1</v>
      </c>
      <c r="AG3" s="29">
        <v>519</v>
      </c>
      <c r="AH3" s="30">
        <f>AG3*0.0069-0.04</f>
        <v>3.5410999999999997</v>
      </c>
      <c r="AI3" s="29">
        <v>147</v>
      </c>
      <c r="AJ3" s="30">
        <f t="shared" ref="AJ3" si="2">AI3*0.0088-0.03</f>
        <v>1.2636000000000001</v>
      </c>
      <c r="AK3" s="29" t="s">
        <v>18</v>
      </c>
      <c r="AL3" s="30"/>
      <c r="AM3" s="29">
        <v>24</v>
      </c>
      <c r="AN3" s="30">
        <f t="shared" ref="AN3" si="3">AM3*0.0085-0.04</f>
        <v>0.16400000000000001</v>
      </c>
      <c r="AO3" s="128">
        <v>20</v>
      </c>
      <c r="AP3" s="127">
        <f t="shared" ref="AP3" si="4">AO3*0.0069-0.04</f>
        <v>9.8000000000000004E-2</v>
      </c>
      <c r="AQ3" s="25">
        <f>SUM(AG3,AI3,AK3,AM3)</f>
        <v>690</v>
      </c>
      <c r="AR3" s="26">
        <f>SUM(AH3+AJ3+AL3+AN3+AP3)</f>
        <v>5.0666999999999991</v>
      </c>
      <c r="AS3" s="20">
        <f>AS2+AR3</f>
        <v>529.57329999999979</v>
      </c>
      <c r="AT3" s="10"/>
      <c r="AU3" s="22">
        <v>1</v>
      </c>
      <c r="AV3" s="29" t="s">
        <v>18</v>
      </c>
      <c r="AW3" s="30"/>
      <c r="AX3" s="29" t="s">
        <v>19</v>
      </c>
      <c r="AY3" s="30"/>
      <c r="AZ3" s="29" t="s">
        <v>18</v>
      </c>
      <c r="BA3" s="30"/>
      <c r="BB3" s="29">
        <v>153</v>
      </c>
      <c r="BC3" s="30">
        <f t="shared" ref="BC3" si="5">BB3*0.0085-0.04</f>
        <v>1.2605</v>
      </c>
      <c r="BD3" s="128">
        <v>25</v>
      </c>
      <c r="BE3" s="127">
        <f t="shared" ref="BE3:BE7" si="6">BD3*0.0069-0.04</f>
        <v>0.13249999999999998</v>
      </c>
      <c r="BF3" s="25">
        <f t="shared" ref="BF3:BF33" si="7">SUM(AV3,AX3,AZ3,BB3)</f>
        <v>153</v>
      </c>
      <c r="BG3" s="30">
        <f>SUM(AW3+AY3+BA3+BC3+BE3)</f>
        <v>1.393</v>
      </c>
      <c r="BH3" s="20">
        <f>BH2+BG3</f>
        <v>526.78789999999981</v>
      </c>
      <c r="BI3" s="18"/>
      <c r="BJ3" s="22">
        <v>1</v>
      </c>
      <c r="BK3" s="29" t="s">
        <v>18</v>
      </c>
      <c r="BL3" s="30"/>
      <c r="BM3" s="29" t="s">
        <v>19</v>
      </c>
      <c r="BN3" s="30"/>
      <c r="BO3" s="29">
        <v>-45</v>
      </c>
      <c r="BP3" s="30">
        <f>BO3*0.0085-0.06</f>
        <v>-0.4425</v>
      </c>
      <c r="BQ3" s="29" t="s">
        <v>18</v>
      </c>
      <c r="BR3" s="30"/>
      <c r="BS3" s="128">
        <v>-91</v>
      </c>
      <c r="BT3" s="127">
        <f t="shared" ref="BT3:BT5" si="8">BS3*0.0069-0.04</f>
        <v>-0.66790000000000005</v>
      </c>
      <c r="BU3" s="25">
        <f>SUM(BK3,BM3,BO3,BQ3)</f>
        <v>-45</v>
      </c>
      <c r="BV3" s="26">
        <f>SUM(BL3+BN3+BP3+BR3+BT3)</f>
        <v>-1.1104000000000001</v>
      </c>
      <c r="BW3" s="20">
        <f>BW2+BV3</f>
        <v>522.5777999999998</v>
      </c>
      <c r="BX3" s="18"/>
      <c r="BY3" s="15">
        <v>1</v>
      </c>
      <c r="BZ3" s="27"/>
      <c r="CA3" s="28"/>
      <c r="CB3" s="27"/>
      <c r="CC3" s="28"/>
      <c r="CD3" s="27"/>
      <c r="CE3" s="28"/>
      <c r="CF3" s="27"/>
      <c r="CG3" s="28"/>
      <c r="CH3" s="128"/>
      <c r="CI3" s="127"/>
      <c r="CJ3" s="34">
        <f t="shared" ref="CJ3:CJ33" si="9">SUM(BZ3,CB3,CD3,CF3)</f>
        <v>0</v>
      </c>
      <c r="CK3" s="35">
        <f>SUM(CA3+CC3+CE3+CG3+CI3)</f>
        <v>0</v>
      </c>
      <c r="CL3" s="20">
        <f>CL2+CK3</f>
        <v>525.95699999999999</v>
      </c>
      <c r="CM3" s="36"/>
      <c r="CN3" s="15">
        <v>1</v>
      </c>
      <c r="CO3" s="29">
        <v>128</v>
      </c>
      <c r="CP3" s="30">
        <f>CO3*0.0069-0.04</f>
        <v>0.84319999999999995</v>
      </c>
      <c r="CQ3" s="29" t="s">
        <v>18</v>
      </c>
      <c r="CR3" s="30"/>
      <c r="CS3" s="29" t="s">
        <v>18</v>
      </c>
      <c r="CT3" s="30"/>
      <c r="CU3" s="29">
        <v>-51</v>
      </c>
      <c r="CV3" s="30">
        <f t="shared" ref="CV3:CV5" si="10">CU3*0.0085-0.04</f>
        <v>-0.47350000000000003</v>
      </c>
      <c r="CW3" s="128">
        <v>21</v>
      </c>
      <c r="CX3" s="127">
        <f t="shared" ref="CX3:CX7" si="11">CW3*0.0069-0.04</f>
        <v>0.10489999999999999</v>
      </c>
      <c r="CY3" s="34">
        <f t="shared" ref="CY3:CY33" si="12">SUM(CO3,CQ3,CS3,CU3)</f>
        <v>77</v>
      </c>
      <c r="CZ3" s="35">
        <f>SUM(CP3+CR3+CT3+CV3+CX3)</f>
        <v>0.47459999999999991</v>
      </c>
      <c r="DA3" s="20">
        <f>DA2+CZ3</f>
        <v>541.53179999999986</v>
      </c>
      <c r="DB3" s="18"/>
      <c r="DC3" s="15">
        <v>1</v>
      </c>
      <c r="DD3" s="29" t="s">
        <v>18</v>
      </c>
      <c r="DE3" s="30"/>
      <c r="DF3" s="29">
        <v>115</v>
      </c>
      <c r="DG3" s="30">
        <f t="shared" ref="DG3:DG4" si="13">DF3*0.0088-0.03</f>
        <v>0.98199999999999998</v>
      </c>
      <c r="DH3" s="29" t="s">
        <v>18</v>
      </c>
      <c r="DI3" s="30"/>
      <c r="DJ3" s="29" t="s">
        <v>18</v>
      </c>
      <c r="DK3" s="30"/>
      <c r="DL3" s="128">
        <v>297</v>
      </c>
      <c r="DM3" s="127">
        <f t="shared" ref="DM3" si="14">DL3*0.0069-0.04</f>
        <v>2.0093000000000001</v>
      </c>
      <c r="DN3" s="44">
        <f t="shared" ref="DN3:DN33" si="15">SUM(DD3,DF3,DH3,DJ3)</f>
        <v>115</v>
      </c>
      <c r="DO3" s="102">
        <f>SUM(DE3+DG3+DI3+DK3+DM3)</f>
        <v>2.9912999999999998</v>
      </c>
      <c r="DP3" s="20">
        <f>DP2+DO3</f>
        <v>542.6510999999997</v>
      </c>
      <c r="DQ3" s="39"/>
      <c r="DR3" s="15">
        <v>1</v>
      </c>
      <c r="DS3" s="27"/>
      <c r="DT3" s="28"/>
      <c r="DU3" s="27"/>
      <c r="DV3" s="28"/>
      <c r="DW3" s="27"/>
      <c r="DX3" s="28"/>
      <c r="DY3" s="27"/>
      <c r="DZ3" s="28"/>
      <c r="EA3" s="128"/>
      <c r="EB3" s="127"/>
      <c r="EC3" s="40">
        <f>SUM(DS3,DU3,DW3,DY3)</f>
        <v>0</v>
      </c>
      <c r="ED3" s="35">
        <f>SUM(DT3+DV3+DX3+DZ3+EB3)</f>
        <v>0</v>
      </c>
      <c r="EE3" s="20">
        <f>EE2+ED3</f>
        <v>557.97269999999958</v>
      </c>
      <c r="EF3" s="21"/>
      <c r="EG3" s="15">
        <v>1</v>
      </c>
      <c r="EH3" s="29">
        <v>151</v>
      </c>
      <c r="EI3" s="30">
        <f t="shared" ref="EI3:EI5" si="16">EH3*0.0064-0.04</f>
        <v>0.9264</v>
      </c>
      <c r="EJ3" s="29" t="s">
        <v>19</v>
      </c>
      <c r="EK3" s="30"/>
      <c r="EL3" s="29" t="s">
        <v>18</v>
      </c>
      <c r="EM3" s="30"/>
      <c r="EN3" s="29">
        <v>-61</v>
      </c>
      <c r="EO3" s="30">
        <f>EN3*0.0085-0.04</f>
        <v>-0.55850000000000011</v>
      </c>
      <c r="EP3" s="128">
        <v>-83</v>
      </c>
      <c r="EQ3" s="127">
        <f t="shared" ref="EQ3:EQ6" si="17">EP3*0.0064-0.04</f>
        <v>-0.57120000000000004</v>
      </c>
      <c r="ER3" s="44">
        <f>SUM(EH3,EJ3,EL3,EN3)</f>
        <v>90</v>
      </c>
      <c r="ES3" s="102">
        <f>SUM(EI3+EK3+EM3+EO3+EQ3)</f>
        <v>-0.20330000000000015</v>
      </c>
      <c r="ET3" s="20">
        <f>ET2+ES3</f>
        <v>561.04039999999941</v>
      </c>
      <c r="EU3" s="18"/>
      <c r="EV3" s="15">
        <v>1</v>
      </c>
      <c r="EW3" s="29">
        <v>-40</v>
      </c>
      <c r="EX3" s="30">
        <f t="shared" ref="EX3" si="18">EW3*0.0064-0.04</f>
        <v>-0.29599999999999999</v>
      </c>
      <c r="EY3" s="29" t="s">
        <v>18</v>
      </c>
      <c r="EZ3" s="30"/>
      <c r="FA3" s="29" t="s">
        <v>18</v>
      </c>
      <c r="FB3" s="30"/>
      <c r="FC3" s="29" t="s">
        <v>18</v>
      </c>
      <c r="FD3" s="30"/>
      <c r="FE3" s="128">
        <v>-62</v>
      </c>
      <c r="FF3" s="127">
        <f t="shared" ref="FF3" si="19">FE3*0.0064-0.04</f>
        <v>-0.43680000000000002</v>
      </c>
      <c r="FG3" s="34">
        <f>SUM(EW3,EY3,FA3,FC3)</f>
        <v>-40</v>
      </c>
      <c r="FH3" s="35">
        <f>SUM(EX3+EZ3+FB3+FD3+FF3)</f>
        <v>-0.73280000000000001</v>
      </c>
      <c r="FI3" s="20">
        <f>FI2+FH3</f>
        <v>564.64779999999939</v>
      </c>
      <c r="FJ3" s="18"/>
      <c r="FK3" s="15">
        <v>1</v>
      </c>
      <c r="FL3" s="27"/>
      <c r="FM3" s="28"/>
      <c r="FN3" s="27"/>
      <c r="FO3" s="28"/>
      <c r="FP3" s="27"/>
      <c r="FQ3" s="28"/>
      <c r="FR3" s="27"/>
      <c r="FS3" s="28"/>
      <c r="FT3" s="128"/>
      <c r="FU3" s="127"/>
      <c r="FV3" s="34">
        <f>SUM(FL3,FN3,FP3,FR3)</f>
        <v>0</v>
      </c>
      <c r="FW3" s="35">
        <f>SUM(FM3+FO3+FQ3+FS3+FU3)</f>
        <v>0</v>
      </c>
      <c r="FX3" s="20">
        <f>FX2+FW3</f>
        <v>559.42849999999919</v>
      </c>
    </row>
    <row r="4" spans="1:184" x14ac:dyDescent="0.3">
      <c r="A4" s="114"/>
      <c r="B4" s="15">
        <v>2</v>
      </c>
      <c r="C4" s="29">
        <v>202</v>
      </c>
      <c r="D4" s="30">
        <v>1.3537999999999999</v>
      </c>
      <c r="E4" s="29" t="s">
        <v>19</v>
      </c>
      <c r="F4" s="30"/>
      <c r="G4" s="29" t="s">
        <v>19</v>
      </c>
      <c r="H4" s="30"/>
      <c r="I4" s="29" t="s">
        <v>19</v>
      </c>
      <c r="J4" s="30"/>
      <c r="K4" s="128">
        <v>57</v>
      </c>
      <c r="L4" s="127">
        <f t="shared" ref="L4:L6" si="20">K4*0.0069-0.04</f>
        <v>0.3533</v>
      </c>
      <c r="M4" s="25">
        <f t="shared" si="0"/>
        <v>202</v>
      </c>
      <c r="N4" s="26">
        <f t="shared" ref="N4:N33" si="21">SUM(D4+F4+H4+J4+L4)</f>
        <v>1.7070999999999998</v>
      </c>
      <c r="O4" s="20">
        <f t="shared" ref="O4:O33" si="22">O3+N4</f>
        <v>501.70710000000003</v>
      </c>
      <c r="P4" s="10"/>
      <c r="Q4" s="15">
        <v>2</v>
      </c>
      <c r="R4" s="27"/>
      <c r="S4" s="28"/>
      <c r="T4" s="27"/>
      <c r="U4" s="28"/>
      <c r="V4" s="27"/>
      <c r="W4" s="28"/>
      <c r="X4" s="27"/>
      <c r="Y4" s="28"/>
      <c r="Z4" s="128"/>
      <c r="AA4" s="127"/>
      <c r="AB4" s="25">
        <f t="shared" ref="AB4:AB33" si="23">SUM(R4,T4,V4,X4)</f>
        <v>0</v>
      </c>
      <c r="AC4" s="26">
        <f t="shared" ref="AC4:AC33" si="24">SUM(S4+U4+W4+Y4+AA4)</f>
        <v>0</v>
      </c>
      <c r="AD4" s="20">
        <f t="shared" ref="AD4:AD33" si="25">AD3+AC4</f>
        <v>509.62010000000004</v>
      </c>
      <c r="AE4" s="10"/>
      <c r="AF4" s="15">
        <v>2</v>
      </c>
      <c r="AG4" s="27"/>
      <c r="AH4" s="28"/>
      <c r="AI4" s="27"/>
      <c r="AJ4" s="28"/>
      <c r="AK4" s="27"/>
      <c r="AL4" s="28"/>
      <c r="AM4" s="27"/>
      <c r="AN4" s="28"/>
      <c r="AO4" s="128"/>
      <c r="AP4" s="127"/>
      <c r="AQ4" s="25">
        <f t="shared" ref="AQ4:AQ33" si="26">SUM(AG4,AI4,AK4,AM4)</f>
        <v>0</v>
      </c>
      <c r="AR4" s="26">
        <f t="shared" ref="AR4:AR33" si="27">SUM(AH4+AJ4+AL4+AN4+AP4)</f>
        <v>0</v>
      </c>
      <c r="AS4" s="20">
        <f t="shared" ref="AS4:AS33" si="28">AS3+AR4</f>
        <v>529.57329999999979</v>
      </c>
      <c r="AT4" s="10"/>
      <c r="AU4" s="15">
        <v>2</v>
      </c>
      <c r="AV4" s="29">
        <v>-87</v>
      </c>
      <c r="AW4" s="30">
        <f>AV4*0.0069-0.04</f>
        <v>-0.64029999999999998</v>
      </c>
      <c r="AX4" s="29">
        <v>98</v>
      </c>
      <c r="AY4" s="30">
        <f t="shared" ref="AY4:AY5" si="29">AX4*0.0088-0.03</f>
        <v>0.83240000000000003</v>
      </c>
      <c r="AZ4" s="29" t="s">
        <v>18</v>
      </c>
      <c r="BA4" s="30"/>
      <c r="BB4" s="29" t="s">
        <v>18</v>
      </c>
      <c r="BC4" s="30"/>
      <c r="BD4" s="128">
        <v>-119</v>
      </c>
      <c r="BE4" s="127">
        <f t="shared" si="6"/>
        <v>-0.86109999999999998</v>
      </c>
      <c r="BF4" s="25">
        <f t="shared" si="7"/>
        <v>11</v>
      </c>
      <c r="BG4" s="30">
        <f t="shared" ref="BG4:BG33" si="30">SUM(AW4+AY4+BA4+BC4+BE4)</f>
        <v>-0.66899999999999993</v>
      </c>
      <c r="BH4" s="20">
        <f t="shared" ref="BH4:BH33" si="31">BH3+BG4</f>
        <v>526.11889999999983</v>
      </c>
      <c r="BI4" s="18"/>
      <c r="BJ4" s="22">
        <v>2</v>
      </c>
      <c r="BK4" s="29">
        <v>-134</v>
      </c>
      <c r="BL4" s="30">
        <f>BK4*0.0069-0.04</f>
        <v>-0.96460000000000001</v>
      </c>
      <c r="BM4" s="29" t="s">
        <v>19</v>
      </c>
      <c r="BN4" s="30"/>
      <c r="BO4" s="29" t="s">
        <v>18</v>
      </c>
      <c r="BP4" s="30"/>
      <c r="BQ4" s="29">
        <v>-17</v>
      </c>
      <c r="BR4" s="30">
        <f t="shared" ref="BR4:BR5" si="32">BQ4*0.0085-0.04</f>
        <v>-0.18450000000000003</v>
      </c>
      <c r="BS4" s="128">
        <v>-87</v>
      </c>
      <c r="BT4" s="127">
        <f t="shared" si="8"/>
        <v>-0.64029999999999998</v>
      </c>
      <c r="BU4" s="25">
        <f t="shared" ref="BU4:BU14" si="33">SUM(BK4,BM4,BO4,BQ4)</f>
        <v>-151</v>
      </c>
      <c r="BV4" s="26">
        <f t="shared" ref="BV4:BV33" si="34">SUM(BL4+BN4+BP4+BR4+BT4)</f>
        <v>-1.7894000000000001</v>
      </c>
      <c r="BW4" s="20">
        <f t="shared" ref="BW4:BW33" si="35">BW3+BV4</f>
        <v>520.7883999999998</v>
      </c>
      <c r="BX4" s="18"/>
      <c r="BY4" s="15">
        <v>2</v>
      </c>
      <c r="BZ4" s="27"/>
      <c r="CA4" s="28"/>
      <c r="CB4" s="27"/>
      <c r="CC4" s="28"/>
      <c r="CD4" s="27"/>
      <c r="CE4" s="28"/>
      <c r="CF4" s="27"/>
      <c r="CG4" s="28"/>
      <c r="CH4" s="128"/>
      <c r="CI4" s="127"/>
      <c r="CJ4" s="34">
        <f t="shared" si="9"/>
        <v>0</v>
      </c>
      <c r="CK4" s="35">
        <f t="shared" ref="CK4:CK33" si="36">SUM(CA4+CC4+CE4+CG4+CI4)</f>
        <v>0</v>
      </c>
      <c r="CL4" s="20">
        <f t="shared" ref="CL4:CL33" si="37">CL3+CK4</f>
        <v>525.95699999999999</v>
      </c>
      <c r="CM4" s="36"/>
      <c r="CN4" s="15">
        <v>2</v>
      </c>
      <c r="CO4" s="29" t="s">
        <v>19</v>
      </c>
      <c r="CP4" s="30"/>
      <c r="CQ4" s="29">
        <v>-42</v>
      </c>
      <c r="CR4" s="30">
        <f t="shared" ref="CR4" si="38">CQ4*0.0088-0.03</f>
        <v>-0.39960000000000007</v>
      </c>
      <c r="CS4" s="29" t="s">
        <v>18</v>
      </c>
      <c r="CT4" s="30"/>
      <c r="CU4" s="29">
        <v>-55</v>
      </c>
      <c r="CV4" s="30">
        <f t="shared" si="10"/>
        <v>-0.50750000000000006</v>
      </c>
      <c r="CW4" s="128">
        <v>-83</v>
      </c>
      <c r="CX4" s="127">
        <f t="shared" si="11"/>
        <v>-0.61270000000000002</v>
      </c>
      <c r="CY4" s="34">
        <f t="shared" si="12"/>
        <v>-97</v>
      </c>
      <c r="CZ4" s="35">
        <f t="shared" ref="CZ4:CZ33" si="39">SUM(CP4+CR4+CT4+CV4+CX4)</f>
        <v>-1.5198</v>
      </c>
      <c r="DA4" s="20">
        <f t="shared" ref="DA4:DA33" si="40">DA3+CZ4</f>
        <v>540.01199999999983</v>
      </c>
      <c r="DB4" s="18"/>
      <c r="DC4" s="15">
        <v>2</v>
      </c>
      <c r="DD4" s="29" t="s">
        <v>18</v>
      </c>
      <c r="DE4" s="30"/>
      <c r="DF4" s="29">
        <v>13</v>
      </c>
      <c r="DG4" s="30">
        <f t="shared" si="13"/>
        <v>8.4400000000000003E-2</v>
      </c>
      <c r="DH4" s="29">
        <v>-160</v>
      </c>
      <c r="DI4" s="30">
        <f>DH4*0.0085-0.06</f>
        <v>-1.4200000000000002</v>
      </c>
      <c r="DJ4" s="29">
        <v>-93</v>
      </c>
      <c r="DK4" s="30">
        <f t="shared" ref="DK4" si="41">DJ4*0.0085-0.04</f>
        <v>-0.83050000000000013</v>
      </c>
      <c r="DL4" s="128"/>
      <c r="DM4" s="127"/>
      <c r="DN4" s="44">
        <f t="shared" si="15"/>
        <v>-240</v>
      </c>
      <c r="DO4" s="102">
        <f t="shared" ref="DO4:DO33" si="42">SUM(DE4+DG4+DI4+DK4+DM4)</f>
        <v>-2.1661000000000001</v>
      </c>
      <c r="DP4" s="20">
        <f t="shared" ref="DP4:DP33" si="43">DP3+DO4</f>
        <v>540.48499999999967</v>
      </c>
      <c r="DQ4" s="39"/>
      <c r="DR4" s="15">
        <v>2</v>
      </c>
      <c r="DS4" s="29" t="s">
        <v>18</v>
      </c>
      <c r="DT4" s="30"/>
      <c r="DU4" s="29" t="s">
        <v>18</v>
      </c>
      <c r="DV4" s="30"/>
      <c r="DW4" s="29" t="s">
        <v>18</v>
      </c>
      <c r="DX4" s="30"/>
      <c r="DY4" s="29">
        <v>33</v>
      </c>
      <c r="DZ4" s="30">
        <f>DY4*0.0085-0.04</f>
        <v>0.24050000000000002</v>
      </c>
      <c r="EA4" s="128">
        <v>80</v>
      </c>
      <c r="EB4" s="127">
        <f t="shared" ref="EB4:EB7" si="44">EA4*0.0064-0.04</f>
        <v>0.47200000000000003</v>
      </c>
      <c r="EC4" s="40">
        <f t="shared" ref="EC4:EC33" si="45">SUM(DS4,DU4,DW4,DY4)</f>
        <v>33</v>
      </c>
      <c r="ED4" s="35">
        <f t="shared" ref="ED4:ED33" si="46">SUM(DT4+DV4+DX4+DZ4+EB4)</f>
        <v>0.71250000000000002</v>
      </c>
      <c r="EE4" s="20">
        <f t="shared" ref="EE4:EE33" si="47">EE3+ED4</f>
        <v>558.68519999999955</v>
      </c>
      <c r="EF4" s="21"/>
      <c r="EG4" s="15">
        <v>2</v>
      </c>
      <c r="EH4" s="29">
        <v>83</v>
      </c>
      <c r="EI4" s="30">
        <f t="shared" si="16"/>
        <v>0.49120000000000003</v>
      </c>
      <c r="EJ4" s="29">
        <v>30</v>
      </c>
      <c r="EK4" s="30">
        <f>EJ4*0.0088-0.03</f>
        <v>0.23400000000000001</v>
      </c>
      <c r="EL4" s="29">
        <v>24</v>
      </c>
      <c r="EM4" s="30">
        <f>EL4*0.0085-0.06</f>
        <v>0.14400000000000002</v>
      </c>
      <c r="EN4" s="29" t="s">
        <v>18</v>
      </c>
      <c r="EO4" s="30"/>
      <c r="EP4" s="128">
        <v>-80</v>
      </c>
      <c r="EQ4" s="127">
        <f t="shared" si="17"/>
        <v>-0.55200000000000005</v>
      </c>
      <c r="ER4" s="44">
        <f t="shared" ref="ER4:ER33" si="48">SUM(EH4,EJ4,EL4,EN4)</f>
        <v>137</v>
      </c>
      <c r="ES4" s="102">
        <f t="shared" ref="ES4:ES33" si="49">SUM(EI4+EK4+EM4+EO4+EQ4)</f>
        <v>0.31720000000000004</v>
      </c>
      <c r="ET4" s="20">
        <f t="shared" ref="ET4:ET33" si="50">ET3+ES4</f>
        <v>561.35759999999937</v>
      </c>
      <c r="EU4" s="18"/>
      <c r="EV4" s="15">
        <v>2</v>
      </c>
      <c r="EW4" s="27"/>
      <c r="EX4" s="28"/>
      <c r="EY4" s="27"/>
      <c r="EZ4" s="28"/>
      <c r="FA4" s="27"/>
      <c r="FB4" s="28"/>
      <c r="FC4" s="27"/>
      <c r="FD4" s="28"/>
      <c r="FE4" s="128"/>
      <c r="FF4" s="127"/>
      <c r="FG4" s="34">
        <f t="shared" ref="FG4:FG33" si="51">SUM(EW4,EY4,FA4,FC4)</f>
        <v>0</v>
      </c>
      <c r="FH4" s="35">
        <f t="shared" ref="FH4:FH33" si="52">SUM(EX4+EZ4+FB4+FD4+FF4)</f>
        <v>0</v>
      </c>
      <c r="FI4" s="20">
        <f t="shared" ref="FI4:FI33" si="53">FI3+FH4</f>
        <v>564.64779999999939</v>
      </c>
      <c r="FJ4" s="18"/>
      <c r="FK4" s="15">
        <v>2</v>
      </c>
      <c r="FL4" s="29" t="s">
        <v>19</v>
      </c>
      <c r="FM4" s="30"/>
      <c r="FN4" s="29" t="s">
        <v>18</v>
      </c>
      <c r="FO4" s="30"/>
      <c r="FP4" s="29" t="s">
        <v>18</v>
      </c>
      <c r="FQ4" s="30"/>
      <c r="FR4" s="29" t="s">
        <v>18</v>
      </c>
      <c r="FS4" s="30"/>
      <c r="FT4" s="128">
        <v>-43</v>
      </c>
      <c r="FU4" s="127">
        <f t="shared" ref="FU4:FU8" si="54">FT4*0.0064-0.04</f>
        <v>-0.31519999999999998</v>
      </c>
      <c r="FV4" s="34">
        <f t="shared" ref="FV4:FV33" si="55">SUM(FL4,FN4,FP4,FR4)</f>
        <v>0</v>
      </c>
      <c r="FW4" s="35">
        <f t="shared" ref="FW4:FW33" si="56">SUM(FM4+FO4+FQ4+FS4+FU4)</f>
        <v>-0.31519999999999998</v>
      </c>
      <c r="FX4" s="20">
        <f t="shared" ref="FX4:FX33" si="57">FX3+FW4</f>
        <v>559.11329999999919</v>
      </c>
    </row>
    <row r="5" spans="1:184" x14ac:dyDescent="0.3">
      <c r="A5" s="114"/>
      <c r="B5" s="15">
        <v>3</v>
      </c>
      <c r="C5" s="29" t="s">
        <v>19</v>
      </c>
      <c r="D5" s="30"/>
      <c r="E5" s="29">
        <v>147</v>
      </c>
      <c r="F5" s="30">
        <v>1.2636000000000001</v>
      </c>
      <c r="G5" s="29">
        <v>-161</v>
      </c>
      <c r="H5" s="30">
        <v>-1.4285000000000001</v>
      </c>
      <c r="I5" s="29" t="s">
        <v>19</v>
      </c>
      <c r="J5" s="30"/>
      <c r="K5" s="128">
        <v>-141</v>
      </c>
      <c r="L5" s="127">
        <f t="shared" si="20"/>
        <v>-1.0128999999999999</v>
      </c>
      <c r="M5" s="25">
        <f t="shared" si="0"/>
        <v>-14</v>
      </c>
      <c r="N5" s="26">
        <f t="shared" si="21"/>
        <v>-1.1778</v>
      </c>
      <c r="O5" s="20">
        <f t="shared" si="22"/>
        <v>500.52930000000003</v>
      </c>
      <c r="P5" s="10"/>
      <c r="Q5" s="15">
        <v>3</v>
      </c>
      <c r="R5" s="27"/>
      <c r="S5" s="28"/>
      <c r="T5" s="27"/>
      <c r="U5" s="28"/>
      <c r="V5" s="27"/>
      <c r="W5" s="28"/>
      <c r="X5" s="27"/>
      <c r="Y5" s="28"/>
      <c r="Z5" s="128"/>
      <c r="AA5" s="127"/>
      <c r="AB5" s="25">
        <f t="shared" si="23"/>
        <v>0</v>
      </c>
      <c r="AC5" s="26">
        <f t="shared" si="24"/>
        <v>0</v>
      </c>
      <c r="AD5" s="20">
        <f t="shared" si="25"/>
        <v>509.62010000000004</v>
      </c>
      <c r="AE5" s="18"/>
      <c r="AF5" s="15">
        <v>3</v>
      </c>
      <c r="AG5" s="27"/>
      <c r="AH5" s="28"/>
      <c r="AI5" s="27"/>
      <c r="AJ5" s="28"/>
      <c r="AK5" s="27"/>
      <c r="AL5" s="28"/>
      <c r="AM5" s="27"/>
      <c r="AN5" s="28"/>
      <c r="AO5" s="128"/>
      <c r="AP5" s="127"/>
      <c r="AQ5" s="25">
        <f t="shared" si="26"/>
        <v>0</v>
      </c>
      <c r="AR5" s="26">
        <f t="shared" si="27"/>
        <v>0</v>
      </c>
      <c r="AS5" s="20">
        <f t="shared" si="28"/>
        <v>529.57329999999979</v>
      </c>
      <c r="AT5" s="18"/>
      <c r="AU5" s="15">
        <v>3</v>
      </c>
      <c r="AV5" s="29" t="s">
        <v>18</v>
      </c>
      <c r="AW5" s="30"/>
      <c r="AX5" s="29">
        <v>-37</v>
      </c>
      <c r="AY5" s="30">
        <f t="shared" si="29"/>
        <v>-0.35560000000000003</v>
      </c>
      <c r="AZ5" s="29" t="s">
        <v>18</v>
      </c>
      <c r="BA5" s="30"/>
      <c r="BB5" s="29" t="s">
        <v>18</v>
      </c>
      <c r="BC5" s="30"/>
      <c r="BD5" s="128">
        <v>31</v>
      </c>
      <c r="BE5" s="127">
        <f t="shared" si="6"/>
        <v>0.1739</v>
      </c>
      <c r="BF5" s="25">
        <f t="shared" si="7"/>
        <v>-37</v>
      </c>
      <c r="BG5" s="30">
        <f t="shared" si="30"/>
        <v>-0.18170000000000003</v>
      </c>
      <c r="BH5" s="20">
        <f t="shared" si="31"/>
        <v>525.93719999999985</v>
      </c>
      <c r="BI5" s="18"/>
      <c r="BJ5" s="22">
        <v>3</v>
      </c>
      <c r="BK5" s="29" t="s">
        <v>19</v>
      </c>
      <c r="BL5" s="30"/>
      <c r="BM5" s="29">
        <v>24</v>
      </c>
      <c r="BN5" s="30">
        <f>BM5*0.0088-0.03</f>
        <v>0.1812</v>
      </c>
      <c r="BO5" s="29">
        <v>255</v>
      </c>
      <c r="BP5" s="30">
        <f>BO5*0.0085-0.06</f>
        <v>2.1074999999999999</v>
      </c>
      <c r="BQ5" s="29">
        <v>-87</v>
      </c>
      <c r="BR5" s="30">
        <f t="shared" si="32"/>
        <v>-0.77950000000000008</v>
      </c>
      <c r="BS5" s="128">
        <v>-104</v>
      </c>
      <c r="BT5" s="127">
        <f t="shared" si="8"/>
        <v>-0.75760000000000005</v>
      </c>
      <c r="BU5" s="25">
        <f t="shared" si="33"/>
        <v>192</v>
      </c>
      <c r="BV5" s="26">
        <f t="shared" si="34"/>
        <v>0.75159999999999982</v>
      </c>
      <c r="BW5" s="20">
        <f t="shared" si="35"/>
        <v>521.53999999999985</v>
      </c>
      <c r="BX5" s="18"/>
      <c r="BY5" s="15">
        <v>3</v>
      </c>
      <c r="BZ5" s="29" t="s">
        <v>19</v>
      </c>
      <c r="CA5" s="30"/>
      <c r="CB5" s="29" t="s">
        <v>19</v>
      </c>
      <c r="CC5" s="30"/>
      <c r="CD5" s="29" t="s">
        <v>18</v>
      </c>
      <c r="CE5" s="30"/>
      <c r="CF5" s="29">
        <v>-79</v>
      </c>
      <c r="CG5" s="30">
        <f t="shared" ref="CG5:CG6" si="58">CF5*0.0085-0.04</f>
        <v>-0.71150000000000013</v>
      </c>
      <c r="CH5" s="128">
        <v>-125</v>
      </c>
      <c r="CI5" s="127">
        <f t="shared" ref="CI5:CI9" si="59">CH5*0.0069-0.04</f>
        <v>-0.90249999999999997</v>
      </c>
      <c r="CJ5" s="34">
        <f t="shared" si="9"/>
        <v>-79</v>
      </c>
      <c r="CK5" s="35">
        <f t="shared" si="36"/>
        <v>-1.6140000000000001</v>
      </c>
      <c r="CL5" s="20">
        <f t="shared" si="37"/>
        <v>524.34299999999996</v>
      </c>
      <c r="CM5" s="36"/>
      <c r="CN5" s="15">
        <v>3</v>
      </c>
      <c r="CO5" s="29" t="s">
        <v>19</v>
      </c>
      <c r="CP5" s="30"/>
      <c r="CQ5" s="29" t="s">
        <v>18</v>
      </c>
      <c r="CR5" s="30"/>
      <c r="CS5" s="29">
        <v>-90</v>
      </c>
      <c r="CT5" s="30">
        <f t="shared" ref="CT5" si="60">CS5*0.0085-0.06</f>
        <v>-0.82499999999999996</v>
      </c>
      <c r="CU5" s="29">
        <v>38</v>
      </c>
      <c r="CV5" s="30">
        <f t="shared" si="10"/>
        <v>0.28300000000000003</v>
      </c>
      <c r="CW5" s="128">
        <v>-54</v>
      </c>
      <c r="CX5" s="127">
        <f t="shared" si="11"/>
        <v>-0.41259999999999997</v>
      </c>
      <c r="CY5" s="34">
        <f t="shared" si="12"/>
        <v>-52</v>
      </c>
      <c r="CZ5" s="35">
        <f t="shared" si="39"/>
        <v>-0.95459999999999989</v>
      </c>
      <c r="DA5" s="20">
        <f t="shared" si="40"/>
        <v>539.0573999999998</v>
      </c>
      <c r="DB5" s="18"/>
      <c r="DC5" s="15">
        <v>3</v>
      </c>
      <c r="DD5" s="27"/>
      <c r="DE5" s="28"/>
      <c r="DF5" s="27"/>
      <c r="DG5" s="28"/>
      <c r="DH5" s="27"/>
      <c r="DI5" s="28"/>
      <c r="DJ5" s="27"/>
      <c r="DK5" s="28"/>
      <c r="DL5" s="128"/>
      <c r="DM5" s="127"/>
      <c r="DN5" s="44">
        <f t="shared" si="15"/>
        <v>0</v>
      </c>
      <c r="DO5" s="102">
        <f t="shared" si="42"/>
        <v>0</v>
      </c>
      <c r="DP5" s="20">
        <f t="shared" si="43"/>
        <v>540.48499999999967</v>
      </c>
      <c r="DQ5" s="18"/>
      <c r="DR5" s="15">
        <v>3</v>
      </c>
      <c r="DS5" s="29">
        <v>83</v>
      </c>
      <c r="DT5" s="30">
        <f>DS5*0.0064-0.04</f>
        <v>0.49120000000000003</v>
      </c>
      <c r="DU5" s="29" t="s">
        <v>18</v>
      </c>
      <c r="DV5" s="30"/>
      <c r="DW5" s="29">
        <v>111</v>
      </c>
      <c r="DX5" s="30">
        <f t="shared" ref="DX5:DX6" si="61">DW5*0.0083-0.05</f>
        <v>0.87129999999999996</v>
      </c>
      <c r="DY5" s="29" t="s">
        <v>18</v>
      </c>
      <c r="DZ5" s="30"/>
      <c r="EA5" s="128">
        <v>-121</v>
      </c>
      <c r="EB5" s="127">
        <f t="shared" si="44"/>
        <v>-0.81440000000000012</v>
      </c>
      <c r="EC5" s="40">
        <f t="shared" si="45"/>
        <v>194</v>
      </c>
      <c r="ED5" s="35">
        <f t="shared" si="46"/>
        <v>0.54809999999999992</v>
      </c>
      <c r="EE5" s="20">
        <f t="shared" si="47"/>
        <v>559.23329999999953</v>
      </c>
      <c r="EF5" s="21"/>
      <c r="EG5" s="15">
        <v>3</v>
      </c>
      <c r="EH5" s="29">
        <v>-79</v>
      </c>
      <c r="EI5" s="30">
        <f t="shared" si="16"/>
        <v>-0.54560000000000008</v>
      </c>
      <c r="EJ5" s="29" t="s">
        <v>19</v>
      </c>
      <c r="EK5" s="30"/>
      <c r="EL5" s="29" t="s">
        <v>18</v>
      </c>
      <c r="EM5" s="30"/>
      <c r="EN5" s="29" t="s">
        <v>18</v>
      </c>
      <c r="EO5" s="30"/>
      <c r="EP5" s="128">
        <v>-25</v>
      </c>
      <c r="EQ5" s="127">
        <f t="shared" si="17"/>
        <v>-0.2</v>
      </c>
      <c r="ER5" s="44"/>
      <c r="ES5" s="102">
        <f t="shared" si="49"/>
        <v>-0.74560000000000004</v>
      </c>
      <c r="ET5" s="20">
        <f t="shared" si="50"/>
        <v>560.6119999999994</v>
      </c>
      <c r="EU5" s="18"/>
      <c r="EV5" s="15">
        <v>3</v>
      </c>
      <c r="EW5" s="27"/>
      <c r="EX5" s="28"/>
      <c r="EY5" s="27"/>
      <c r="EZ5" s="28"/>
      <c r="FA5" s="27"/>
      <c r="FB5" s="28"/>
      <c r="FC5" s="27"/>
      <c r="FD5" s="28"/>
      <c r="FE5" s="128"/>
      <c r="FF5" s="127"/>
      <c r="FG5" s="34">
        <f t="shared" si="51"/>
        <v>0</v>
      </c>
      <c r="FH5" s="35">
        <f t="shared" si="52"/>
        <v>0</v>
      </c>
      <c r="FI5" s="20">
        <f t="shared" si="53"/>
        <v>564.64779999999939</v>
      </c>
      <c r="FJ5" s="18"/>
      <c r="FK5" s="15">
        <v>3</v>
      </c>
      <c r="FL5" s="29" t="s">
        <v>19</v>
      </c>
      <c r="FM5" s="30"/>
      <c r="FN5" s="29">
        <v>-64</v>
      </c>
      <c r="FO5" s="30">
        <f>FN5*0.0088-0.03</f>
        <v>-0.59320000000000006</v>
      </c>
      <c r="FP5" s="29" t="s">
        <v>18</v>
      </c>
      <c r="FQ5" s="30"/>
      <c r="FR5" s="29" t="s">
        <v>18</v>
      </c>
      <c r="FS5" s="30"/>
      <c r="FT5" s="128">
        <v>-116</v>
      </c>
      <c r="FU5" s="127">
        <f t="shared" si="54"/>
        <v>-0.7824000000000001</v>
      </c>
      <c r="FV5" s="34">
        <f t="shared" si="55"/>
        <v>-64</v>
      </c>
      <c r="FW5" s="35">
        <f t="shared" si="56"/>
        <v>-1.3756000000000002</v>
      </c>
      <c r="FX5" s="20">
        <f t="shared" si="57"/>
        <v>557.73769999999922</v>
      </c>
    </row>
    <row r="6" spans="1:184" x14ac:dyDescent="0.3">
      <c r="A6" s="114"/>
      <c r="B6" s="15">
        <v>4</v>
      </c>
      <c r="C6" s="29" t="s">
        <v>19</v>
      </c>
      <c r="D6" s="30"/>
      <c r="E6" s="29">
        <v>-38</v>
      </c>
      <c r="F6" s="30">
        <v>-0.36440000000000006</v>
      </c>
      <c r="G6" s="29">
        <v>-88</v>
      </c>
      <c r="H6" s="30">
        <v>-0.80800000000000005</v>
      </c>
      <c r="I6" s="29" t="s">
        <v>19</v>
      </c>
      <c r="J6" s="30"/>
      <c r="K6" s="128">
        <v>-122</v>
      </c>
      <c r="L6" s="127">
        <f t="shared" si="20"/>
        <v>-0.88180000000000003</v>
      </c>
      <c r="M6" s="25">
        <f t="shared" si="0"/>
        <v>-126</v>
      </c>
      <c r="N6" s="26">
        <f t="shared" si="21"/>
        <v>-2.0542000000000002</v>
      </c>
      <c r="O6" s="20">
        <f t="shared" si="22"/>
        <v>498.47510000000005</v>
      </c>
      <c r="P6" s="10"/>
      <c r="Q6" s="15">
        <v>4</v>
      </c>
      <c r="R6" s="29">
        <v>188</v>
      </c>
      <c r="S6" s="30">
        <f t="shared" ref="S6:S8" si="62">R6*0.0069-0.04</f>
        <v>1.2571999999999999</v>
      </c>
      <c r="T6" s="29" t="s">
        <v>18</v>
      </c>
      <c r="U6" s="30"/>
      <c r="V6" s="29">
        <v>-52</v>
      </c>
      <c r="W6" s="30">
        <f>V6*0.0085-0.06</f>
        <v>-0.502</v>
      </c>
      <c r="X6" s="29" t="s">
        <v>19</v>
      </c>
      <c r="Y6" s="30"/>
      <c r="Z6" s="128">
        <v>-53</v>
      </c>
      <c r="AA6" s="127">
        <f t="shared" ref="AA6:AA10" si="63">Z6*0.0069-0.04</f>
        <v>-0.40569999999999995</v>
      </c>
      <c r="AB6" s="25">
        <f t="shared" si="23"/>
        <v>136</v>
      </c>
      <c r="AC6" s="26">
        <f t="shared" si="24"/>
        <v>0.34949999999999992</v>
      </c>
      <c r="AD6" s="20">
        <f t="shared" si="25"/>
        <v>509.96960000000001</v>
      </c>
      <c r="AE6" s="18"/>
      <c r="AF6" s="15">
        <v>4</v>
      </c>
      <c r="AG6" s="29" t="s">
        <v>18</v>
      </c>
      <c r="AH6" s="30"/>
      <c r="AI6" s="29" t="s">
        <v>18</v>
      </c>
      <c r="AJ6" s="30"/>
      <c r="AK6" s="29" t="s">
        <v>18</v>
      </c>
      <c r="AL6" s="30"/>
      <c r="AM6" s="29">
        <v>-32</v>
      </c>
      <c r="AN6" s="30">
        <f t="shared" ref="AN6:AN7" si="64">AM6*0.0085-0.04</f>
        <v>-0.312</v>
      </c>
      <c r="AO6" s="128">
        <v>-99</v>
      </c>
      <c r="AP6" s="127">
        <f t="shared" ref="AP6:AP10" si="65">AO6*0.0069-0.04</f>
        <v>-0.72310000000000008</v>
      </c>
      <c r="AQ6" s="25">
        <f t="shared" si="26"/>
        <v>-32</v>
      </c>
      <c r="AR6" s="26">
        <f t="shared" si="27"/>
        <v>-1.0351000000000001</v>
      </c>
      <c r="AS6" s="20">
        <f t="shared" si="28"/>
        <v>528.53819999999973</v>
      </c>
      <c r="AT6" s="18"/>
      <c r="AU6" s="15">
        <v>4</v>
      </c>
      <c r="AV6" s="29">
        <v>-85</v>
      </c>
      <c r="AW6" s="30">
        <f>AV6*0.0069-0.04</f>
        <v>-0.62650000000000006</v>
      </c>
      <c r="AX6" s="29" t="s">
        <v>19</v>
      </c>
      <c r="AY6" s="30"/>
      <c r="AZ6" s="29" t="s">
        <v>18</v>
      </c>
      <c r="BA6" s="30"/>
      <c r="BB6" s="29" t="s">
        <v>18</v>
      </c>
      <c r="BC6" s="30"/>
      <c r="BD6" s="128">
        <v>-110</v>
      </c>
      <c r="BE6" s="127">
        <f t="shared" si="6"/>
        <v>-0.79900000000000004</v>
      </c>
      <c r="BF6" s="25">
        <f t="shared" si="7"/>
        <v>-85</v>
      </c>
      <c r="BG6" s="30">
        <f t="shared" si="30"/>
        <v>-1.4255</v>
      </c>
      <c r="BH6" s="20">
        <f t="shared" si="31"/>
        <v>524.51169999999979</v>
      </c>
      <c r="BI6" s="18"/>
      <c r="BJ6" s="22">
        <v>4</v>
      </c>
      <c r="BK6" s="119"/>
      <c r="BL6" s="28"/>
      <c r="BM6" s="27"/>
      <c r="BN6" s="28"/>
      <c r="BO6" s="27"/>
      <c r="BP6" s="28"/>
      <c r="BQ6" s="27"/>
      <c r="BR6" s="28"/>
      <c r="BS6" s="128"/>
      <c r="BT6" s="127"/>
      <c r="BU6" s="25">
        <f t="shared" si="33"/>
        <v>0</v>
      </c>
      <c r="BV6" s="26">
        <f t="shared" si="34"/>
        <v>0</v>
      </c>
      <c r="BW6" s="20">
        <f t="shared" si="35"/>
        <v>521.53999999999985</v>
      </c>
      <c r="BX6" s="18"/>
      <c r="BY6" s="15">
        <v>4</v>
      </c>
      <c r="BZ6" s="29" t="s">
        <v>19</v>
      </c>
      <c r="CA6" s="30"/>
      <c r="CB6" s="29">
        <v>-133</v>
      </c>
      <c r="CC6" s="30">
        <f t="shared" ref="CC6:CC7" si="66">CB6*0.0088-0.03</f>
        <v>-1.2004000000000001</v>
      </c>
      <c r="CD6" s="29" t="s">
        <v>18</v>
      </c>
      <c r="CE6" s="30"/>
      <c r="CF6" s="29">
        <v>-39</v>
      </c>
      <c r="CG6" s="30">
        <f t="shared" si="58"/>
        <v>-0.3715</v>
      </c>
      <c r="CH6" s="128">
        <v>-129</v>
      </c>
      <c r="CI6" s="127">
        <f t="shared" si="59"/>
        <v>-0.93010000000000004</v>
      </c>
      <c r="CJ6" s="34">
        <f t="shared" si="9"/>
        <v>-172</v>
      </c>
      <c r="CK6" s="35">
        <f t="shared" si="36"/>
        <v>-2.5020000000000002</v>
      </c>
      <c r="CL6" s="20">
        <f t="shared" si="37"/>
        <v>521.84100000000001</v>
      </c>
      <c r="CM6" s="36"/>
      <c r="CN6" s="15">
        <v>4</v>
      </c>
      <c r="CO6" s="29" t="s">
        <v>19</v>
      </c>
      <c r="CP6" s="30"/>
      <c r="CQ6" s="29" t="s">
        <v>18</v>
      </c>
      <c r="CR6" s="30"/>
      <c r="CS6" s="29" t="s">
        <v>18</v>
      </c>
      <c r="CT6" s="30"/>
      <c r="CU6" s="29" t="s">
        <v>18</v>
      </c>
      <c r="CV6" s="30"/>
      <c r="CW6" s="128">
        <v>-50</v>
      </c>
      <c r="CX6" s="127">
        <f t="shared" si="11"/>
        <v>-0.38499999999999995</v>
      </c>
      <c r="CY6" s="34">
        <f t="shared" si="12"/>
        <v>0</v>
      </c>
      <c r="CZ6" s="35">
        <f t="shared" si="39"/>
        <v>-0.38499999999999995</v>
      </c>
      <c r="DA6" s="20">
        <f t="shared" si="40"/>
        <v>538.67239999999981</v>
      </c>
      <c r="DB6" s="18"/>
      <c r="DC6" s="15">
        <v>4</v>
      </c>
      <c r="DD6" s="27"/>
      <c r="DE6" s="28"/>
      <c r="DF6" s="27"/>
      <c r="DG6" s="28"/>
      <c r="DH6" s="27"/>
      <c r="DI6" s="28"/>
      <c r="DJ6" s="27"/>
      <c r="DK6" s="28"/>
      <c r="DL6" s="128"/>
      <c r="DM6" s="127"/>
      <c r="DN6" s="44">
        <f t="shared" si="15"/>
        <v>0</v>
      </c>
      <c r="DO6" s="102">
        <f t="shared" si="42"/>
        <v>0</v>
      </c>
      <c r="DP6" s="20">
        <f t="shared" si="43"/>
        <v>540.48499999999967</v>
      </c>
      <c r="DQ6" s="41"/>
      <c r="DR6" s="15">
        <v>4</v>
      </c>
      <c r="DS6" s="29" t="s">
        <v>18</v>
      </c>
      <c r="DT6" s="30"/>
      <c r="DU6" s="29">
        <v>-29</v>
      </c>
      <c r="DV6" s="30">
        <f t="shared" ref="DV6" si="67">DU6*0.0088-0.03</f>
        <v>-0.28520000000000001</v>
      </c>
      <c r="DW6" s="29">
        <v>-96</v>
      </c>
      <c r="DX6" s="30">
        <f t="shared" si="61"/>
        <v>-0.8468</v>
      </c>
      <c r="DY6" s="29" t="s">
        <v>18</v>
      </c>
      <c r="DZ6" s="30"/>
      <c r="EA6" s="128">
        <v>-103</v>
      </c>
      <c r="EB6" s="127">
        <f t="shared" si="44"/>
        <v>-0.69920000000000004</v>
      </c>
      <c r="EC6" s="40">
        <f t="shared" si="45"/>
        <v>-125</v>
      </c>
      <c r="ED6" s="35">
        <f t="shared" si="46"/>
        <v>-1.8312000000000002</v>
      </c>
      <c r="EE6" s="20">
        <f t="shared" si="47"/>
        <v>557.40209999999956</v>
      </c>
      <c r="EF6" s="21"/>
      <c r="EG6" s="15">
        <v>4</v>
      </c>
      <c r="EH6" s="29" t="s">
        <v>18</v>
      </c>
      <c r="EI6" s="30"/>
      <c r="EJ6" s="29">
        <v>40</v>
      </c>
      <c r="EK6" s="30">
        <f>EJ6*0.0088-0.03</f>
        <v>0.32200000000000006</v>
      </c>
      <c r="EL6" s="29">
        <v>-184</v>
      </c>
      <c r="EM6" s="30">
        <f>EL6*0.0085-0.06</f>
        <v>-1.6240000000000001</v>
      </c>
      <c r="EN6" s="29" t="s">
        <v>18</v>
      </c>
      <c r="EO6" s="30"/>
      <c r="EP6" s="128">
        <v>101</v>
      </c>
      <c r="EQ6" s="127">
        <f t="shared" si="17"/>
        <v>0.60640000000000005</v>
      </c>
      <c r="ER6" s="44"/>
      <c r="ES6" s="102">
        <f t="shared" si="49"/>
        <v>-0.6956</v>
      </c>
      <c r="ET6" s="20">
        <f t="shared" si="50"/>
        <v>559.91639999999938</v>
      </c>
      <c r="EU6" s="18"/>
      <c r="EV6" s="43">
        <v>4</v>
      </c>
      <c r="EW6" s="29">
        <v>54</v>
      </c>
      <c r="EX6" s="30">
        <f t="shared" ref="EX6" si="68">EW6*0.0064-0.04</f>
        <v>0.30560000000000004</v>
      </c>
      <c r="EY6" s="29" t="s">
        <v>18</v>
      </c>
      <c r="EZ6" s="30"/>
      <c r="FA6" s="29" t="s">
        <v>18</v>
      </c>
      <c r="FB6" s="30"/>
      <c r="FC6" s="29" t="s">
        <v>18</v>
      </c>
      <c r="FD6" s="30"/>
      <c r="FE6" s="128">
        <v>35</v>
      </c>
      <c r="FF6" s="127">
        <f t="shared" ref="FF6:FF10" si="69">FE6*0.0064-0.04</f>
        <v>0.184</v>
      </c>
      <c r="FG6" s="34">
        <f t="shared" si="51"/>
        <v>54</v>
      </c>
      <c r="FH6" s="35">
        <f t="shared" si="52"/>
        <v>0.48960000000000004</v>
      </c>
      <c r="FI6" s="20">
        <f t="shared" si="53"/>
        <v>565.13739999999939</v>
      </c>
      <c r="FJ6" s="18"/>
      <c r="FK6" s="15">
        <v>4</v>
      </c>
      <c r="FL6" s="29" t="s">
        <v>19</v>
      </c>
      <c r="FM6" s="30"/>
      <c r="FN6" s="29" t="s">
        <v>18</v>
      </c>
      <c r="FO6" s="30"/>
      <c r="FP6" s="29" t="s">
        <v>18</v>
      </c>
      <c r="FQ6" s="30"/>
      <c r="FR6" s="29">
        <v>-38</v>
      </c>
      <c r="FS6" s="30">
        <f>FR6*0.0085-0.04</f>
        <v>-0.36299999999999999</v>
      </c>
      <c r="FT6" s="128">
        <v>-75</v>
      </c>
      <c r="FU6" s="127">
        <f t="shared" si="54"/>
        <v>-0.52</v>
      </c>
      <c r="FV6" s="34">
        <f t="shared" si="55"/>
        <v>-38</v>
      </c>
      <c r="FW6" s="35">
        <f t="shared" si="56"/>
        <v>-0.88300000000000001</v>
      </c>
      <c r="FX6" s="20">
        <f t="shared" si="57"/>
        <v>556.85469999999918</v>
      </c>
    </row>
    <row r="7" spans="1:184" x14ac:dyDescent="0.3">
      <c r="A7" s="114"/>
      <c r="B7" s="15">
        <v>5</v>
      </c>
      <c r="C7" s="27"/>
      <c r="D7" s="28"/>
      <c r="E7" s="27"/>
      <c r="F7" s="28"/>
      <c r="G7" s="27"/>
      <c r="H7" s="28"/>
      <c r="I7" s="27"/>
      <c r="J7" s="28"/>
      <c r="K7" s="128"/>
      <c r="L7" s="127"/>
      <c r="M7" s="25">
        <f t="shared" si="0"/>
        <v>0</v>
      </c>
      <c r="N7" s="26">
        <f t="shared" si="21"/>
        <v>0</v>
      </c>
      <c r="O7" s="20">
        <f t="shared" si="22"/>
        <v>498.47510000000005</v>
      </c>
      <c r="P7" s="10"/>
      <c r="Q7" s="15">
        <v>5</v>
      </c>
      <c r="R7" s="29">
        <v>144</v>
      </c>
      <c r="S7" s="30">
        <f t="shared" si="62"/>
        <v>0.9536</v>
      </c>
      <c r="T7" s="29">
        <v>58</v>
      </c>
      <c r="U7" s="30">
        <f t="shared" ref="U7:U8" si="70">T7*0.0088-0.03</f>
        <v>0.48040000000000005</v>
      </c>
      <c r="V7" s="29" t="s">
        <v>18</v>
      </c>
      <c r="W7" s="30"/>
      <c r="X7" s="29" t="s">
        <v>19</v>
      </c>
      <c r="Y7" s="30"/>
      <c r="Z7" s="128">
        <v>67</v>
      </c>
      <c r="AA7" s="127">
        <f t="shared" si="63"/>
        <v>0.42230000000000001</v>
      </c>
      <c r="AB7" s="25">
        <f t="shared" si="23"/>
        <v>202</v>
      </c>
      <c r="AC7" s="26">
        <f t="shared" si="24"/>
        <v>1.8563000000000001</v>
      </c>
      <c r="AD7" s="20">
        <f t="shared" si="25"/>
        <v>511.82589999999999</v>
      </c>
      <c r="AE7" s="18"/>
      <c r="AF7" s="15">
        <v>5</v>
      </c>
      <c r="AG7" s="29" t="s">
        <v>18</v>
      </c>
      <c r="AH7" s="30"/>
      <c r="AI7" s="29" t="s">
        <v>18</v>
      </c>
      <c r="AJ7" s="30"/>
      <c r="AK7" s="29" t="s">
        <v>18</v>
      </c>
      <c r="AL7" s="30"/>
      <c r="AM7" s="29">
        <v>42</v>
      </c>
      <c r="AN7" s="30">
        <f t="shared" si="64"/>
        <v>0.31700000000000006</v>
      </c>
      <c r="AO7" s="128">
        <v>41</v>
      </c>
      <c r="AP7" s="127">
        <f t="shared" si="65"/>
        <v>0.24289999999999998</v>
      </c>
      <c r="AQ7" s="25">
        <f t="shared" si="26"/>
        <v>42</v>
      </c>
      <c r="AR7" s="26">
        <f t="shared" si="27"/>
        <v>0.55990000000000006</v>
      </c>
      <c r="AS7" s="20">
        <f t="shared" si="28"/>
        <v>529.0980999999997</v>
      </c>
      <c r="AT7" s="18"/>
      <c r="AU7" s="15">
        <v>5</v>
      </c>
      <c r="AV7" s="29" t="s">
        <v>18</v>
      </c>
      <c r="AW7" s="30"/>
      <c r="AX7" s="29">
        <v>-14</v>
      </c>
      <c r="AY7" s="30">
        <f>AX7*0.0088-0.03</f>
        <v>-0.1532</v>
      </c>
      <c r="AZ7" s="29" t="s">
        <v>18</v>
      </c>
      <c r="BA7" s="30"/>
      <c r="BB7" s="29">
        <v>21</v>
      </c>
      <c r="BC7" s="30">
        <f t="shared" ref="BC7" si="71">BB7*0.0085-0.04</f>
        <v>0.13850000000000001</v>
      </c>
      <c r="BD7" s="128">
        <v>-193</v>
      </c>
      <c r="BE7" s="127">
        <f t="shared" si="6"/>
        <v>-1.3716999999999999</v>
      </c>
      <c r="BF7" s="25">
        <f t="shared" si="7"/>
        <v>7</v>
      </c>
      <c r="BG7" s="30">
        <f t="shared" si="30"/>
        <v>-1.3863999999999999</v>
      </c>
      <c r="BH7" s="20">
        <f t="shared" si="31"/>
        <v>523.12529999999981</v>
      </c>
      <c r="BI7" s="18"/>
      <c r="BJ7" s="22">
        <v>5</v>
      </c>
      <c r="BK7" s="120"/>
      <c r="BL7" s="28"/>
      <c r="BM7" s="27"/>
      <c r="BN7" s="28"/>
      <c r="BO7" s="27"/>
      <c r="BP7" s="28"/>
      <c r="BQ7" s="27"/>
      <c r="BR7" s="28"/>
      <c r="BS7" s="128"/>
      <c r="BT7" s="127"/>
      <c r="BU7" s="25">
        <f t="shared" si="33"/>
        <v>0</v>
      </c>
      <c r="BV7" s="26">
        <f t="shared" si="34"/>
        <v>0</v>
      </c>
      <c r="BW7" s="20">
        <f t="shared" si="35"/>
        <v>521.53999999999985</v>
      </c>
      <c r="BX7" s="18"/>
      <c r="BY7" s="15">
        <v>5</v>
      </c>
      <c r="BZ7" s="29">
        <v>34</v>
      </c>
      <c r="CA7" s="30">
        <f t="shared" ref="CA7:CA8" si="72">BZ7*0.0069-0.04</f>
        <v>0.1946</v>
      </c>
      <c r="CB7" s="29">
        <v>119</v>
      </c>
      <c r="CC7" s="30">
        <f t="shared" si="66"/>
        <v>1.0172000000000001</v>
      </c>
      <c r="CD7" s="29" t="s">
        <v>18</v>
      </c>
      <c r="CE7" s="30"/>
      <c r="CF7" s="29" t="s">
        <v>18</v>
      </c>
      <c r="CG7" s="30"/>
      <c r="CH7" s="128">
        <v>-136</v>
      </c>
      <c r="CI7" s="127">
        <f t="shared" si="59"/>
        <v>-0.97840000000000005</v>
      </c>
      <c r="CJ7" s="34">
        <f t="shared" si="9"/>
        <v>153</v>
      </c>
      <c r="CK7" s="35">
        <f t="shared" si="36"/>
        <v>0.23340000000000016</v>
      </c>
      <c r="CL7" s="20">
        <f t="shared" si="37"/>
        <v>522.07439999999997</v>
      </c>
      <c r="CM7" s="36"/>
      <c r="CN7" s="15">
        <v>5</v>
      </c>
      <c r="CO7" s="29" t="s">
        <v>19</v>
      </c>
      <c r="CP7" s="30"/>
      <c r="CQ7" s="29">
        <v>41</v>
      </c>
      <c r="CR7" s="30">
        <f t="shared" ref="CR7" si="73">CQ7*0.0088-0.03</f>
        <v>0.33079999999999998</v>
      </c>
      <c r="CS7" s="29" t="s">
        <v>18</v>
      </c>
      <c r="CT7" s="30"/>
      <c r="CU7" s="29" t="s">
        <v>18</v>
      </c>
      <c r="CV7" s="30"/>
      <c r="CW7" s="128">
        <v>-169</v>
      </c>
      <c r="CX7" s="127">
        <f t="shared" si="11"/>
        <v>-1.2060999999999999</v>
      </c>
      <c r="CY7" s="34">
        <f t="shared" si="12"/>
        <v>41</v>
      </c>
      <c r="CZ7" s="35">
        <f t="shared" si="39"/>
        <v>-0.87529999999999997</v>
      </c>
      <c r="DA7" s="20">
        <f t="shared" si="40"/>
        <v>537.79709999999977</v>
      </c>
      <c r="DB7" s="18"/>
      <c r="DC7" s="15">
        <v>5</v>
      </c>
      <c r="DD7" s="29" t="s">
        <v>18</v>
      </c>
      <c r="DE7" s="30"/>
      <c r="DF7" s="29" t="s">
        <v>18</v>
      </c>
      <c r="DG7" s="30"/>
      <c r="DH7" s="29" t="s">
        <v>18</v>
      </c>
      <c r="DI7" s="30"/>
      <c r="DJ7" s="29">
        <v>-84</v>
      </c>
      <c r="DK7" s="30">
        <f t="shared" ref="DK7" si="74">DJ7*0.0085-0.04</f>
        <v>-0.75400000000000011</v>
      </c>
      <c r="DL7" s="128">
        <v>42</v>
      </c>
      <c r="DM7" s="127">
        <f t="shared" ref="DM7:DM11" si="75">DL7*0.0069-0.04</f>
        <v>0.24979999999999999</v>
      </c>
      <c r="DN7" s="44">
        <f t="shared" si="15"/>
        <v>-84</v>
      </c>
      <c r="DO7" s="102">
        <f t="shared" si="42"/>
        <v>-0.50420000000000009</v>
      </c>
      <c r="DP7" s="20">
        <f t="shared" si="43"/>
        <v>539.9807999999997</v>
      </c>
      <c r="DQ7" s="18"/>
      <c r="DR7" s="15">
        <v>5</v>
      </c>
      <c r="DS7" s="29">
        <v>111</v>
      </c>
      <c r="DT7" s="30">
        <f>DS7*0.0064-0.04</f>
        <v>0.6704</v>
      </c>
      <c r="DU7" s="29" t="s">
        <v>19</v>
      </c>
      <c r="DV7" s="30"/>
      <c r="DW7" s="29" t="s">
        <v>18</v>
      </c>
      <c r="DX7" s="30"/>
      <c r="DY7" s="29" t="s">
        <v>18</v>
      </c>
      <c r="DZ7" s="30"/>
      <c r="EA7" s="128">
        <v>286</v>
      </c>
      <c r="EB7" s="127">
        <f t="shared" si="44"/>
        <v>1.7904</v>
      </c>
      <c r="EC7" s="40">
        <f t="shared" si="45"/>
        <v>111</v>
      </c>
      <c r="ED7" s="35">
        <f t="shared" si="46"/>
        <v>2.4607999999999999</v>
      </c>
      <c r="EE7" s="20">
        <f t="shared" si="47"/>
        <v>559.86289999999951</v>
      </c>
      <c r="EF7" s="21"/>
      <c r="EG7" s="15">
        <v>5</v>
      </c>
      <c r="EH7" s="27"/>
      <c r="EI7" s="28"/>
      <c r="EJ7" s="27"/>
      <c r="EK7" s="28"/>
      <c r="EL7" s="27"/>
      <c r="EM7" s="28"/>
      <c r="EN7" s="27"/>
      <c r="EO7" s="28"/>
      <c r="EP7" s="128"/>
      <c r="EQ7" s="127"/>
      <c r="ER7" s="44">
        <f t="shared" si="48"/>
        <v>0</v>
      </c>
      <c r="ES7" s="102">
        <f t="shared" si="49"/>
        <v>0</v>
      </c>
      <c r="ET7" s="20">
        <f t="shared" si="50"/>
        <v>559.91639999999938</v>
      </c>
      <c r="EU7" s="18"/>
      <c r="EV7" s="22">
        <v>5</v>
      </c>
      <c r="EW7" s="29" t="s">
        <v>18</v>
      </c>
      <c r="EX7" s="30"/>
      <c r="EY7" s="29" t="s">
        <v>18</v>
      </c>
      <c r="EZ7" s="30"/>
      <c r="FA7" s="29">
        <v>157</v>
      </c>
      <c r="FB7" s="30">
        <f t="shared" ref="FB7:FB8" si="76">FA7*0.0085-0.06</f>
        <v>1.2745</v>
      </c>
      <c r="FC7" s="29">
        <v>72</v>
      </c>
      <c r="FD7" s="30">
        <f t="shared" ref="FD7:FD8" si="77">FC7*0.0085-0.04</f>
        <v>0.57200000000000006</v>
      </c>
      <c r="FE7" s="128">
        <v>-92</v>
      </c>
      <c r="FF7" s="127">
        <f t="shared" si="69"/>
        <v>-0.62880000000000003</v>
      </c>
      <c r="FG7" s="34">
        <f t="shared" si="51"/>
        <v>229</v>
      </c>
      <c r="FH7" s="35">
        <f t="shared" si="52"/>
        <v>1.2177</v>
      </c>
      <c r="FI7" s="20">
        <f t="shared" si="53"/>
        <v>566.35509999999942</v>
      </c>
      <c r="FJ7" s="18"/>
      <c r="FK7" s="15">
        <v>5</v>
      </c>
      <c r="FL7" s="29">
        <v>-97</v>
      </c>
      <c r="FM7" s="30">
        <f t="shared" ref="FM7" si="78">FL7*0.0064-0.04</f>
        <v>-0.66080000000000005</v>
      </c>
      <c r="FN7" s="29" t="s">
        <v>18</v>
      </c>
      <c r="FO7" s="30"/>
      <c r="FP7" s="29" t="s">
        <v>18</v>
      </c>
      <c r="FQ7" s="30"/>
      <c r="FR7" s="29" t="s">
        <v>18</v>
      </c>
      <c r="FS7" s="30"/>
      <c r="FT7" s="128">
        <v>52</v>
      </c>
      <c r="FU7" s="127">
        <f t="shared" si="54"/>
        <v>0.29280000000000006</v>
      </c>
      <c r="FV7" s="34">
        <f t="shared" si="55"/>
        <v>-97</v>
      </c>
      <c r="FW7" s="35">
        <f t="shared" si="56"/>
        <v>-0.36799999999999999</v>
      </c>
      <c r="FX7" s="20">
        <f t="shared" si="57"/>
        <v>556.48669999999913</v>
      </c>
    </row>
    <row r="8" spans="1:184" x14ac:dyDescent="0.3">
      <c r="A8" s="114"/>
      <c r="B8" s="15">
        <v>6</v>
      </c>
      <c r="C8" s="27"/>
      <c r="D8" s="28"/>
      <c r="E8" s="27"/>
      <c r="F8" s="28"/>
      <c r="G8" s="27"/>
      <c r="H8" s="28"/>
      <c r="I8" s="27"/>
      <c r="J8" s="28"/>
      <c r="K8" s="128"/>
      <c r="L8" s="127"/>
      <c r="M8" s="25">
        <f t="shared" si="0"/>
        <v>0</v>
      </c>
      <c r="N8" s="26">
        <f t="shared" si="21"/>
        <v>0</v>
      </c>
      <c r="O8" s="20">
        <f t="shared" si="22"/>
        <v>498.47510000000005</v>
      </c>
      <c r="P8" s="10"/>
      <c r="Q8" s="15">
        <v>6</v>
      </c>
      <c r="R8" s="29">
        <v>-55</v>
      </c>
      <c r="S8" s="30">
        <f t="shared" si="62"/>
        <v>-0.41949999999999998</v>
      </c>
      <c r="T8" s="29">
        <v>-44</v>
      </c>
      <c r="U8" s="30">
        <f t="shared" si="70"/>
        <v>-0.41720000000000002</v>
      </c>
      <c r="V8" s="29" t="s">
        <v>18</v>
      </c>
      <c r="W8" s="30"/>
      <c r="X8" s="29">
        <v>-9</v>
      </c>
      <c r="Y8" s="30">
        <f>X8*0.0085-0.04</f>
        <v>-0.11650000000000002</v>
      </c>
      <c r="Z8" s="128">
        <v>-127</v>
      </c>
      <c r="AA8" s="127">
        <f t="shared" si="63"/>
        <v>-0.9163</v>
      </c>
      <c r="AB8" s="25">
        <f t="shared" si="23"/>
        <v>-108</v>
      </c>
      <c r="AC8" s="26">
        <f t="shared" si="24"/>
        <v>-1.8694999999999999</v>
      </c>
      <c r="AD8" s="20">
        <f t="shared" si="25"/>
        <v>509.95639999999997</v>
      </c>
      <c r="AE8" s="18"/>
      <c r="AF8" s="15">
        <v>6</v>
      </c>
      <c r="AG8" s="29" t="s">
        <v>18</v>
      </c>
      <c r="AH8" s="30"/>
      <c r="AI8" s="29">
        <v>-34</v>
      </c>
      <c r="AJ8" s="30">
        <f t="shared" ref="AJ8:AJ9" si="79">AI8*0.0088-0.03</f>
        <v>-0.32920000000000005</v>
      </c>
      <c r="AK8" s="29" t="s">
        <v>18</v>
      </c>
      <c r="AL8" s="30"/>
      <c r="AM8" s="29" t="s">
        <v>18</v>
      </c>
      <c r="AN8" s="30"/>
      <c r="AO8" s="128">
        <v>-112</v>
      </c>
      <c r="AP8" s="127">
        <f t="shared" si="65"/>
        <v>-0.81279999999999997</v>
      </c>
      <c r="AQ8" s="25">
        <f t="shared" si="26"/>
        <v>-34</v>
      </c>
      <c r="AR8" s="26">
        <f t="shared" si="27"/>
        <v>-1.1419999999999999</v>
      </c>
      <c r="AS8" s="20">
        <f t="shared" si="28"/>
        <v>527.95609999999965</v>
      </c>
      <c r="AT8" s="18"/>
      <c r="AU8" s="15">
        <v>6</v>
      </c>
      <c r="AV8" s="27"/>
      <c r="AW8" s="28"/>
      <c r="AX8" s="27"/>
      <c r="AY8" s="28"/>
      <c r="AZ8" s="27"/>
      <c r="BA8" s="28"/>
      <c r="BB8" s="27"/>
      <c r="BC8" s="28"/>
      <c r="BD8" s="128"/>
      <c r="BE8" s="127"/>
      <c r="BF8" s="25">
        <f t="shared" si="7"/>
        <v>0</v>
      </c>
      <c r="BG8" s="30">
        <f t="shared" si="30"/>
        <v>0</v>
      </c>
      <c r="BH8" s="20">
        <f t="shared" si="31"/>
        <v>523.12529999999981</v>
      </c>
      <c r="BI8" s="18"/>
      <c r="BJ8" s="22">
        <v>6</v>
      </c>
      <c r="BK8" s="29">
        <v>133</v>
      </c>
      <c r="BL8" s="30">
        <f>BK8*0.0069-0.04</f>
        <v>0.87769999999999992</v>
      </c>
      <c r="BM8" s="29">
        <v>-3</v>
      </c>
      <c r="BN8" s="30">
        <f>BM8*0.0088-0.03</f>
        <v>-5.6399999999999999E-2</v>
      </c>
      <c r="BO8" s="29" t="s">
        <v>18</v>
      </c>
      <c r="BP8" s="30"/>
      <c r="BQ8" s="29" t="s">
        <v>18</v>
      </c>
      <c r="BR8" s="30"/>
      <c r="BS8" s="128">
        <v>298</v>
      </c>
      <c r="BT8" s="127">
        <f t="shared" ref="BT8:BT12" si="80">BS8*0.0069-0.04</f>
        <v>2.0162</v>
      </c>
      <c r="BU8" s="25">
        <f t="shared" si="33"/>
        <v>130</v>
      </c>
      <c r="BV8" s="26">
        <f t="shared" si="34"/>
        <v>2.8374999999999999</v>
      </c>
      <c r="BW8" s="20">
        <f t="shared" si="35"/>
        <v>524.37749999999983</v>
      </c>
      <c r="BX8" s="18"/>
      <c r="BY8" s="15">
        <v>6</v>
      </c>
      <c r="BZ8" s="29">
        <v>176</v>
      </c>
      <c r="CA8" s="30">
        <f t="shared" si="72"/>
        <v>1.1743999999999999</v>
      </c>
      <c r="CB8" s="29" t="s">
        <v>19</v>
      </c>
      <c r="CC8" s="30"/>
      <c r="CD8" s="29" t="s">
        <v>18</v>
      </c>
      <c r="CE8" s="30"/>
      <c r="CF8" s="29" t="s">
        <v>18</v>
      </c>
      <c r="CG8" s="30"/>
      <c r="CH8" s="128">
        <v>142</v>
      </c>
      <c r="CI8" s="127">
        <f t="shared" si="59"/>
        <v>0.93979999999999997</v>
      </c>
      <c r="CJ8" s="34">
        <f t="shared" si="9"/>
        <v>176</v>
      </c>
      <c r="CK8" s="35">
        <f t="shared" si="36"/>
        <v>2.1141999999999999</v>
      </c>
      <c r="CL8" s="20">
        <f t="shared" si="37"/>
        <v>524.18859999999995</v>
      </c>
      <c r="CM8" s="36"/>
      <c r="CN8" s="15">
        <v>6</v>
      </c>
      <c r="CO8" s="27"/>
      <c r="CP8" s="28"/>
      <c r="CQ8" s="27"/>
      <c r="CR8" s="28"/>
      <c r="CS8" s="27"/>
      <c r="CT8" s="28"/>
      <c r="CU8" s="27"/>
      <c r="CV8" s="28"/>
      <c r="CW8" s="128"/>
      <c r="CX8" s="127"/>
      <c r="CY8" s="34">
        <f t="shared" si="12"/>
        <v>0</v>
      </c>
      <c r="CZ8" s="35">
        <f t="shared" si="39"/>
        <v>0</v>
      </c>
      <c r="DA8" s="20">
        <f t="shared" si="40"/>
        <v>537.79709999999977</v>
      </c>
      <c r="DB8" s="18"/>
      <c r="DC8" s="15">
        <v>6</v>
      </c>
      <c r="DD8" s="29" t="s">
        <v>18</v>
      </c>
      <c r="DE8" s="30"/>
      <c r="DF8" s="29">
        <v>64</v>
      </c>
      <c r="DG8" s="30">
        <f>DF8*0.0088-0.03</f>
        <v>0.53320000000000001</v>
      </c>
      <c r="DH8" s="29" t="s">
        <v>18</v>
      </c>
      <c r="DI8" s="30"/>
      <c r="DJ8" s="29" t="s">
        <v>18</v>
      </c>
      <c r="DK8" s="30"/>
      <c r="DL8" s="128">
        <v>-107</v>
      </c>
      <c r="DM8" s="127">
        <f t="shared" si="75"/>
        <v>-0.77829999999999999</v>
      </c>
      <c r="DN8" s="44">
        <f t="shared" si="15"/>
        <v>64</v>
      </c>
      <c r="DO8" s="102">
        <f t="shared" si="42"/>
        <v>-0.24509999999999998</v>
      </c>
      <c r="DP8" s="20">
        <f t="shared" si="43"/>
        <v>539.73569999999972</v>
      </c>
      <c r="DQ8" s="18"/>
      <c r="DR8" s="15">
        <v>6</v>
      </c>
      <c r="DS8" s="29" t="s">
        <v>18</v>
      </c>
      <c r="DT8" s="30"/>
      <c r="DU8" s="29" t="s">
        <v>19</v>
      </c>
      <c r="DV8" s="30"/>
      <c r="DW8" s="29">
        <v>-110</v>
      </c>
      <c r="DX8" s="30">
        <f>DW8*0.0083-0.05</f>
        <v>-0.96300000000000008</v>
      </c>
      <c r="DY8" s="29" t="s">
        <v>18</v>
      </c>
      <c r="DZ8" s="30"/>
      <c r="EA8" s="128"/>
      <c r="EB8" s="127"/>
      <c r="EC8" s="40">
        <f t="shared" si="45"/>
        <v>-110</v>
      </c>
      <c r="ED8" s="35">
        <f t="shared" si="46"/>
        <v>-0.96300000000000008</v>
      </c>
      <c r="EE8" s="20">
        <f t="shared" si="47"/>
        <v>558.89989999999955</v>
      </c>
      <c r="EF8" s="21"/>
      <c r="EG8" s="15">
        <v>6</v>
      </c>
      <c r="EH8" s="27"/>
      <c r="EI8" s="28"/>
      <c r="EJ8" s="27"/>
      <c r="EK8" s="28"/>
      <c r="EL8" s="27"/>
      <c r="EM8" s="28"/>
      <c r="EN8" s="27"/>
      <c r="EO8" s="28"/>
      <c r="EP8" s="128"/>
      <c r="EQ8" s="127"/>
      <c r="ER8" s="44">
        <f t="shared" si="48"/>
        <v>0</v>
      </c>
      <c r="ES8" s="102">
        <f t="shared" si="49"/>
        <v>0</v>
      </c>
      <c r="ET8" s="20">
        <f t="shared" si="50"/>
        <v>559.91639999999938</v>
      </c>
      <c r="EU8" s="18"/>
      <c r="EV8" s="22">
        <v>6</v>
      </c>
      <c r="EW8" s="29">
        <v>73</v>
      </c>
      <c r="EX8" s="30">
        <f t="shared" ref="EX8" si="81">EW8*0.0064-0.04</f>
        <v>0.42720000000000002</v>
      </c>
      <c r="EY8" s="29">
        <v>83</v>
      </c>
      <c r="EZ8" s="30">
        <f>EY8*0.0088-0.03</f>
        <v>0.70040000000000002</v>
      </c>
      <c r="FA8" s="29">
        <v>-48</v>
      </c>
      <c r="FB8" s="30">
        <f t="shared" si="76"/>
        <v>-0.46800000000000003</v>
      </c>
      <c r="FC8" s="29">
        <v>-35</v>
      </c>
      <c r="FD8" s="30">
        <f t="shared" si="77"/>
        <v>-0.33750000000000002</v>
      </c>
      <c r="FE8" s="128">
        <v>-53</v>
      </c>
      <c r="FF8" s="127">
        <f t="shared" si="69"/>
        <v>-0.37919999999999998</v>
      </c>
      <c r="FG8" s="34">
        <f t="shared" si="51"/>
        <v>73</v>
      </c>
      <c r="FH8" s="35">
        <f t="shared" si="52"/>
        <v>-5.7099999999999818E-2</v>
      </c>
      <c r="FI8" s="20">
        <f t="shared" si="53"/>
        <v>566.29799999999943</v>
      </c>
      <c r="FJ8" s="18"/>
      <c r="FK8" s="15">
        <v>6</v>
      </c>
      <c r="FL8" s="29" t="s">
        <v>19</v>
      </c>
      <c r="FM8" s="30"/>
      <c r="FN8" s="29">
        <v>-9</v>
      </c>
      <c r="FO8" s="30">
        <f>FN8*0.0088-0.03</f>
        <v>-0.10920000000000001</v>
      </c>
      <c r="FP8" s="29">
        <v>-149</v>
      </c>
      <c r="FQ8" s="30">
        <f>FP8*0.0085-0.06</f>
        <v>-1.3265000000000002</v>
      </c>
      <c r="FR8" s="29" t="s">
        <v>18</v>
      </c>
      <c r="FS8" s="30"/>
      <c r="FT8" s="128">
        <v>-117</v>
      </c>
      <c r="FU8" s="127">
        <f t="shared" si="54"/>
        <v>-0.78880000000000006</v>
      </c>
      <c r="FV8" s="34">
        <f t="shared" si="55"/>
        <v>-158</v>
      </c>
      <c r="FW8" s="35">
        <f t="shared" si="56"/>
        <v>-2.2245000000000004</v>
      </c>
      <c r="FX8" s="20">
        <f t="shared" si="57"/>
        <v>554.2621999999991</v>
      </c>
    </row>
    <row r="9" spans="1:184" x14ac:dyDescent="0.3">
      <c r="A9" s="114"/>
      <c r="B9" s="15">
        <v>7</v>
      </c>
      <c r="C9" s="29">
        <v>166</v>
      </c>
      <c r="D9" s="30">
        <v>1.1053999999999999</v>
      </c>
      <c r="E9" s="29" t="s">
        <v>19</v>
      </c>
      <c r="F9" s="30"/>
      <c r="G9" s="29" t="s">
        <v>19</v>
      </c>
      <c r="H9" s="30"/>
      <c r="I9" s="29">
        <v>149</v>
      </c>
      <c r="J9" s="30">
        <v>1.2265000000000001</v>
      </c>
      <c r="K9" s="128">
        <v>-65</v>
      </c>
      <c r="L9" s="127">
        <f t="shared" ref="L9:L13" si="82">K9*0.0069-0.04</f>
        <v>-0.48849999999999999</v>
      </c>
      <c r="M9" s="25">
        <f t="shared" si="0"/>
        <v>315</v>
      </c>
      <c r="N9" s="26">
        <f t="shared" si="21"/>
        <v>1.8434000000000001</v>
      </c>
      <c r="O9" s="20">
        <f t="shared" si="22"/>
        <v>500.31850000000003</v>
      </c>
      <c r="P9" s="10"/>
      <c r="Q9" s="15">
        <v>7</v>
      </c>
      <c r="R9" s="29" t="s">
        <v>19</v>
      </c>
      <c r="S9" s="30"/>
      <c r="T9" s="29" t="s">
        <v>18</v>
      </c>
      <c r="U9" s="30"/>
      <c r="V9" s="29" t="s">
        <v>18</v>
      </c>
      <c r="W9" s="30"/>
      <c r="X9" s="29" t="s">
        <v>19</v>
      </c>
      <c r="Y9" s="30"/>
      <c r="Z9" s="128">
        <v>90</v>
      </c>
      <c r="AA9" s="127">
        <f t="shared" si="63"/>
        <v>0.58099999999999996</v>
      </c>
      <c r="AB9" s="25">
        <f t="shared" si="23"/>
        <v>0</v>
      </c>
      <c r="AC9" s="26">
        <f t="shared" si="24"/>
        <v>0.58099999999999996</v>
      </c>
      <c r="AD9" s="20">
        <f t="shared" si="25"/>
        <v>510.53739999999999</v>
      </c>
      <c r="AE9" s="18"/>
      <c r="AF9" s="15">
        <v>7</v>
      </c>
      <c r="AG9" s="29" t="s">
        <v>18</v>
      </c>
      <c r="AH9" s="30"/>
      <c r="AI9" s="29">
        <v>72</v>
      </c>
      <c r="AJ9" s="30">
        <f t="shared" si="79"/>
        <v>0.60360000000000003</v>
      </c>
      <c r="AK9" s="29" t="s">
        <v>18</v>
      </c>
      <c r="AL9" s="30"/>
      <c r="AM9" s="29">
        <v>-19</v>
      </c>
      <c r="AN9" s="30">
        <f t="shared" ref="AN9" si="83">AM9*0.0085-0.04</f>
        <v>-0.20150000000000001</v>
      </c>
      <c r="AO9" s="128">
        <v>-53</v>
      </c>
      <c r="AP9" s="127">
        <f t="shared" si="65"/>
        <v>-0.40569999999999995</v>
      </c>
      <c r="AQ9" s="25">
        <f t="shared" si="26"/>
        <v>53</v>
      </c>
      <c r="AR9" s="26">
        <f t="shared" si="27"/>
        <v>-3.5999999999999366E-3</v>
      </c>
      <c r="AS9" s="20">
        <f t="shared" si="28"/>
        <v>527.95249999999965</v>
      </c>
      <c r="AT9" s="18"/>
      <c r="AU9" s="15">
        <v>7</v>
      </c>
      <c r="AV9" s="27"/>
      <c r="AW9" s="28"/>
      <c r="AX9" s="27"/>
      <c r="AY9" s="28"/>
      <c r="AZ9" s="27"/>
      <c r="BA9" s="28"/>
      <c r="BB9" s="27"/>
      <c r="BC9" s="28"/>
      <c r="BD9" s="128"/>
      <c r="BE9" s="127"/>
      <c r="BF9" s="25">
        <f t="shared" si="7"/>
        <v>0</v>
      </c>
      <c r="BG9" s="30">
        <f t="shared" si="30"/>
        <v>0</v>
      </c>
      <c r="BH9" s="20">
        <f t="shared" si="31"/>
        <v>523.12529999999981</v>
      </c>
      <c r="BI9" s="18"/>
      <c r="BJ9" s="22">
        <v>7</v>
      </c>
      <c r="BK9" s="29" t="s">
        <v>18</v>
      </c>
      <c r="BL9" s="30"/>
      <c r="BM9" s="29" t="s">
        <v>19</v>
      </c>
      <c r="BN9" s="30"/>
      <c r="BO9" s="29" t="s">
        <v>18</v>
      </c>
      <c r="BP9" s="30"/>
      <c r="BQ9" s="29">
        <v>-8</v>
      </c>
      <c r="BR9" s="30">
        <f>BQ9*0.0085-0.04</f>
        <v>-0.10800000000000001</v>
      </c>
      <c r="BS9" s="128">
        <v>-139</v>
      </c>
      <c r="BT9" s="127">
        <f t="shared" si="80"/>
        <v>-0.99909999999999999</v>
      </c>
      <c r="BU9" s="25">
        <f t="shared" si="33"/>
        <v>-8</v>
      </c>
      <c r="BV9" s="26">
        <f t="shared" si="34"/>
        <v>-1.1071</v>
      </c>
      <c r="BW9" s="20">
        <f t="shared" si="35"/>
        <v>523.27039999999988</v>
      </c>
      <c r="BX9" s="18"/>
      <c r="BY9" s="15">
        <v>7</v>
      </c>
      <c r="BZ9" s="29" t="s">
        <v>19</v>
      </c>
      <c r="CA9" s="30"/>
      <c r="CB9" s="29">
        <v>193</v>
      </c>
      <c r="CC9" s="30">
        <f>CB9*0.0088-0.03</f>
        <v>1.6684000000000001</v>
      </c>
      <c r="CD9" s="29">
        <v>-103</v>
      </c>
      <c r="CE9" s="30">
        <f>CD9*0.0085-0.06</f>
        <v>-0.9355</v>
      </c>
      <c r="CF9" s="29" t="s">
        <v>18</v>
      </c>
      <c r="CG9" s="30"/>
      <c r="CH9" s="128">
        <v>-109</v>
      </c>
      <c r="CI9" s="127">
        <f t="shared" si="59"/>
        <v>-0.79210000000000003</v>
      </c>
      <c r="CJ9" s="34">
        <f t="shared" si="9"/>
        <v>90</v>
      </c>
      <c r="CK9" s="35">
        <f t="shared" si="36"/>
        <v>-5.9199999999999919E-2</v>
      </c>
      <c r="CL9" s="20">
        <f t="shared" si="37"/>
        <v>524.12939999999992</v>
      </c>
      <c r="CM9" s="36"/>
      <c r="CN9" s="15">
        <v>7</v>
      </c>
      <c r="CO9" s="27"/>
      <c r="CP9" s="28"/>
      <c r="CQ9" s="27"/>
      <c r="CR9" s="28"/>
      <c r="CS9" s="27"/>
      <c r="CT9" s="28"/>
      <c r="CU9" s="27"/>
      <c r="CV9" s="28"/>
      <c r="CW9" s="128"/>
      <c r="CX9" s="127"/>
      <c r="CY9" s="34">
        <f t="shared" si="12"/>
        <v>0</v>
      </c>
      <c r="CZ9" s="35">
        <f t="shared" si="39"/>
        <v>0</v>
      </c>
      <c r="DA9" s="20">
        <f t="shared" si="40"/>
        <v>537.79709999999977</v>
      </c>
      <c r="DB9" s="18"/>
      <c r="DC9" s="15">
        <v>7</v>
      </c>
      <c r="DD9" s="29">
        <v>201</v>
      </c>
      <c r="DE9" s="30">
        <f t="shared" ref="DE9" si="84">DD9*0.0069-0.04</f>
        <v>1.3469</v>
      </c>
      <c r="DF9" s="29" t="s">
        <v>18</v>
      </c>
      <c r="DG9" s="30"/>
      <c r="DH9" s="29">
        <v>-19</v>
      </c>
      <c r="DI9" s="30">
        <f>DH9*0.0085-0.06</f>
        <v>-0.2215</v>
      </c>
      <c r="DJ9" s="29">
        <v>-224</v>
      </c>
      <c r="DK9" s="30">
        <f t="shared" ref="DK9:DK10" si="85">DJ9*0.0085-0.04</f>
        <v>-1.9440000000000002</v>
      </c>
      <c r="DL9" s="128">
        <v>128</v>
      </c>
      <c r="DM9" s="127">
        <f t="shared" si="75"/>
        <v>0.84319999999999995</v>
      </c>
      <c r="DN9" s="44">
        <f t="shared" si="15"/>
        <v>-42</v>
      </c>
      <c r="DO9" s="102">
        <f t="shared" si="42"/>
        <v>2.4599999999999733E-2</v>
      </c>
      <c r="DP9" s="20">
        <f t="shared" si="43"/>
        <v>539.76029999999969</v>
      </c>
      <c r="DQ9" s="41"/>
      <c r="DR9" s="15">
        <v>7</v>
      </c>
      <c r="DS9" s="27"/>
      <c r="DT9" s="28"/>
      <c r="DU9" s="27"/>
      <c r="DV9" s="28"/>
      <c r="DW9" s="27"/>
      <c r="DX9" s="28"/>
      <c r="DY9" s="27"/>
      <c r="DZ9" s="28"/>
      <c r="EA9" s="128"/>
      <c r="EB9" s="127"/>
      <c r="EC9" s="40">
        <f t="shared" si="45"/>
        <v>0</v>
      </c>
      <c r="ED9" s="35">
        <f t="shared" si="46"/>
        <v>0</v>
      </c>
      <c r="EE9" s="20">
        <f t="shared" si="47"/>
        <v>558.89989999999955</v>
      </c>
      <c r="EF9" s="21"/>
      <c r="EG9" s="15">
        <v>7</v>
      </c>
      <c r="EH9" s="29" t="s">
        <v>18</v>
      </c>
      <c r="EI9" s="30"/>
      <c r="EJ9" s="29">
        <v>47</v>
      </c>
      <c r="EK9" s="30">
        <f>EJ9*0.0088-0.03</f>
        <v>0.38360000000000005</v>
      </c>
      <c r="EL9" s="29" t="s">
        <v>18</v>
      </c>
      <c r="EM9" s="30"/>
      <c r="EN9" s="29">
        <v>46</v>
      </c>
      <c r="EO9" s="30">
        <f>EN9*0.0085-0.04</f>
        <v>0.35100000000000003</v>
      </c>
      <c r="EP9" s="128">
        <v>68</v>
      </c>
      <c r="EQ9" s="127">
        <f t="shared" ref="EQ9:EQ13" si="86">EP9*0.0064-0.04</f>
        <v>0.39520000000000005</v>
      </c>
      <c r="ER9" s="44">
        <f t="shared" si="48"/>
        <v>93</v>
      </c>
      <c r="ES9" s="102">
        <f t="shared" si="49"/>
        <v>1.1298000000000001</v>
      </c>
      <c r="ET9" s="20">
        <f t="shared" si="50"/>
        <v>561.04619999999943</v>
      </c>
      <c r="EU9" s="18"/>
      <c r="EV9" s="22">
        <v>7</v>
      </c>
      <c r="EW9" s="29" t="s">
        <v>18</v>
      </c>
      <c r="EX9" s="30"/>
      <c r="EY9" s="29" t="s">
        <v>18</v>
      </c>
      <c r="EZ9" s="30"/>
      <c r="FA9" s="29" t="s">
        <v>18</v>
      </c>
      <c r="FB9" s="30"/>
      <c r="FC9" s="29" t="s">
        <v>18</v>
      </c>
      <c r="FD9" s="30"/>
      <c r="FE9" s="128">
        <v>-60</v>
      </c>
      <c r="FF9" s="127">
        <f t="shared" si="69"/>
        <v>-0.42399999999999999</v>
      </c>
      <c r="FG9" s="34">
        <f t="shared" si="51"/>
        <v>0</v>
      </c>
      <c r="FH9" s="35">
        <f t="shared" si="52"/>
        <v>-0.42399999999999999</v>
      </c>
      <c r="FI9" s="20">
        <f t="shared" si="53"/>
        <v>565.87399999999946</v>
      </c>
      <c r="FJ9" s="18"/>
      <c r="FK9" s="15">
        <v>7</v>
      </c>
      <c r="FL9" s="27"/>
      <c r="FM9" s="28"/>
      <c r="FN9" s="27"/>
      <c r="FO9" s="28"/>
      <c r="FP9" s="27"/>
      <c r="FQ9" s="28"/>
      <c r="FR9" s="27"/>
      <c r="FS9" s="28"/>
      <c r="FT9" s="128"/>
      <c r="FU9" s="127"/>
      <c r="FV9" s="34">
        <f t="shared" si="55"/>
        <v>0</v>
      </c>
      <c r="FW9" s="35">
        <f t="shared" si="56"/>
        <v>0</v>
      </c>
      <c r="FX9" s="20">
        <f t="shared" si="57"/>
        <v>554.2621999999991</v>
      </c>
    </row>
    <row r="10" spans="1:184" x14ac:dyDescent="0.3">
      <c r="A10" s="114"/>
      <c r="B10" s="15">
        <v>8</v>
      </c>
      <c r="C10" s="29" t="s">
        <v>19</v>
      </c>
      <c r="D10" s="30"/>
      <c r="E10" s="29" t="s">
        <v>19</v>
      </c>
      <c r="F10" s="30"/>
      <c r="G10" s="29">
        <v>235</v>
      </c>
      <c r="H10" s="30">
        <v>1.9375</v>
      </c>
      <c r="I10" s="29" t="s">
        <v>19</v>
      </c>
      <c r="J10" s="30"/>
      <c r="K10" s="128">
        <v>115</v>
      </c>
      <c r="L10" s="127">
        <f t="shared" si="82"/>
        <v>0.75349999999999995</v>
      </c>
      <c r="M10" s="25">
        <f t="shared" si="0"/>
        <v>235</v>
      </c>
      <c r="N10" s="26">
        <f t="shared" si="21"/>
        <v>2.6909999999999998</v>
      </c>
      <c r="O10" s="20">
        <f t="shared" si="22"/>
        <v>503.0095</v>
      </c>
      <c r="P10" s="10"/>
      <c r="Q10" s="15">
        <v>8</v>
      </c>
      <c r="R10" s="29"/>
      <c r="S10" s="30"/>
      <c r="T10" s="29">
        <v>-56</v>
      </c>
      <c r="U10" s="30">
        <f>T10*0.0088-0.03</f>
        <v>-0.52280000000000004</v>
      </c>
      <c r="V10" s="29" t="s">
        <v>18</v>
      </c>
      <c r="W10" s="30"/>
      <c r="X10" s="29">
        <v>35</v>
      </c>
      <c r="Y10" s="30">
        <f>X10*0.0085-0.04</f>
        <v>0.25750000000000006</v>
      </c>
      <c r="Z10" s="128">
        <v>152</v>
      </c>
      <c r="AA10" s="127">
        <f t="shared" si="63"/>
        <v>1.0087999999999999</v>
      </c>
      <c r="AB10" s="25">
        <f t="shared" si="23"/>
        <v>-21</v>
      </c>
      <c r="AC10" s="26">
        <f t="shared" si="24"/>
        <v>0.74349999999999994</v>
      </c>
      <c r="AD10" s="20">
        <f t="shared" si="25"/>
        <v>511.28089999999997</v>
      </c>
      <c r="AE10" s="18"/>
      <c r="AF10" s="15">
        <v>8</v>
      </c>
      <c r="AG10" s="29" t="s">
        <v>18</v>
      </c>
      <c r="AH10" s="30"/>
      <c r="AI10" s="29" t="s">
        <v>18</v>
      </c>
      <c r="AJ10" s="30"/>
      <c r="AK10" s="29" t="s">
        <v>18</v>
      </c>
      <c r="AL10" s="30"/>
      <c r="AM10" s="29" t="s">
        <v>18</v>
      </c>
      <c r="AN10" s="30"/>
      <c r="AO10" s="128">
        <v>-46</v>
      </c>
      <c r="AP10" s="127">
        <f t="shared" si="65"/>
        <v>-0.3574</v>
      </c>
      <c r="AQ10" s="25">
        <f t="shared" si="26"/>
        <v>0</v>
      </c>
      <c r="AR10" s="26">
        <f t="shared" si="27"/>
        <v>-0.3574</v>
      </c>
      <c r="AS10" s="20">
        <f t="shared" si="28"/>
        <v>527.59509999999966</v>
      </c>
      <c r="AT10" s="18"/>
      <c r="AU10" s="15">
        <v>8</v>
      </c>
      <c r="AV10" s="29" t="s">
        <v>18</v>
      </c>
      <c r="AW10" s="30"/>
      <c r="AX10" s="29" t="s">
        <v>19</v>
      </c>
      <c r="AY10" s="30"/>
      <c r="AZ10" s="29" t="s">
        <v>18</v>
      </c>
      <c r="BA10" s="30"/>
      <c r="BB10" s="29" t="s">
        <v>18</v>
      </c>
      <c r="BC10" s="30"/>
      <c r="BD10" s="128">
        <v>-72</v>
      </c>
      <c r="BE10" s="127">
        <f t="shared" ref="BE10:BE11" si="87">BD10*0.0069-0.04</f>
        <v>-0.53680000000000005</v>
      </c>
      <c r="BF10" s="25">
        <f t="shared" si="7"/>
        <v>0</v>
      </c>
      <c r="BG10" s="30">
        <f t="shared" si="30"/>
        <v>-0.53680000000000005</v>
      </c>
      <c r="BH10" s="20">
        <f t="shared" si="31"/>
        <v>522.58849999999984</v>
      </c>
      <c r="BI10" s="18"/>
      <c r="BJ10" s="22">
        <v>8</v>
      </c>
      <c r="BK10" s="29">
        <v>-153</v>
      </c>
      <c r="BL10" s="30">
        <f>BK10*0.0069-0.04</f>
        <v>-1.0957000000000001</v>
      </c>
      <c r="BM10" s="29" t="s">
        <v>19</v>
      </c>
      <c r="BN10" s="30"/>
      <c r="BO10" s="29" t="s">
        <v>18</v>
      </c>
      <c r="BP10" s="30"/>
      <c r="BQ10" s="29" t="s">
        <v>18</v>
      </c>
      <c r="BR10" s="30"/>
      <c r="BS10" s="128">
        <v>-63</v>
      </c>
      <c r="BT10" s="127">
        <f t="shared" si="80"/>
        <v>-0.47469999999999996</v>
      </c>
      <c r="BU10" s="25">
        <f t="shared" si="33"/>
        <v>-153</v>
      </c>
      <c r="BV10" s="26">
        <f t="shared" si="34"/>
        <v>-1.5704</v>
      </c>
      <c r="BW10" s="20">
        <f t="shared" si="35"/>
        <v>521.69999999999993</v>
      </c>
      <c r="BX10" s="18"/>
      <c r="BY10" s="15">
        <v>8</v>
      </c>
      <c r="BZ10" s="27"/>
      <c r="CA10" s="28"/>
      <c r="CB10" s="27"/>
      <c r="CC10" s="28"/>
      <c r="CD10" s="27"/>
      <c r="CE10" s="28"/>
      <c r="CF10" s="27"/>
      <c r="CG10" s="28"/>
      <c r="CH10" s="128"/>
      <c r="CI10" s="127"/>
      <c r="CJ10" s="34">
        <f t="shared" si="9"/>
        <v>0</v>
      </c>
      <c r="CK10" s="35">
        <f t="shared" si="36"/>
        <v>0</v>
      </c>
      <c r="CL10" s="20">
        <f t="shared" si="37"/>
        <v>524.12939999999992</v>
      </c>
      <c r="CM10" s="36"/>
      <c r="CN10" s="15">
        <v>8</v>
      </c>
      <c r="CO10" s="29" t="s">
        <v>19</v>
      </c>
      <c r="CP10" s="30"/>
      <c r="CQ10" s="29">
        <v>-64</v>
      </c>
      <c r="CR10" s="30">
        <f t="shared" ref="CR10" si="88">CQ10*0.0088-0.03</f>
        <v>-0.59320000000000006</v>
      </c>
      <c r="CS10" s="29" t="s">
        <v>18</v>
      </c>
      <c r="CT10" s="30"/>
      <c r="CU10" s="29" t="s">
        <v>18</v>
      </c>
      <c r="CV10" s="30"/>
      <c r="CW10" s="128">
        <v>-24</v>
      </c>
      <c r="CX10" s="127">
        <f t="shared" ref="CX10:CX14" si="89">CW10*0.0069-0.04</f>
        <v>-0.2056</v>
      </c>
      <c r="CY10" s="34">
        <f t="shared" si="12"/>
        <v>-64</v>
      </c>
      <c r="CZ10" s="35">
        <f t="shared" si="39"/>
        <v>-0.79880000000000007</v>
      </c>
      <c r="DA10" s="20">
        <f t="shared" si="40"/>
        <v>536.99829999999974</v>
      </c>
      <c r="DB10" s="18"/>
      <c r="DC10" s="15">
        <v>8</v>
      </c>
      <c r="DD10" s="29" t="s">
        <v>18</v>
      </c>
      <c r="DE10" s="30"/>
      <c r="DF10" s="29" t="s">
        <v>18</v>
      </c>
      <c r="DG10" s="30"/>
      <c r="DH10" s="29" t="s">
        <v>18</v>
      </c>
      <c r="DI10" s="30"/>
      <c r="DJ10" s="29">
        <v>-95</v>
      </c>
      <c r="DK10" s="30">
        <f t="shared" si="85"/>
        <v>-0.84750000000000014</v>
      </c>
      <c r="DL10" s="128">
        <v>38</v>
      </c>
      <c r="DM10" s="127">
        <f t="shared" si="75"/>
        <v>0.22219999999999998</v>
      </c>
      <c r="DN10" s="44">
        <f t="shared" si="15"/>
        <v>-95</v>
      </c>
      <c r="DO10" s="102">
        <f t="shared" si="42"/>
        <v>-0.62530000000000019</v>
      </c>
      <c r="DP10" s="20">
        <f t="shared" si="43"/>
        <v>539.13499999999965</v>
      </c>
      <c r="DQ10" s="18"/>
      <c r="DR10" s="15">
        <v>8</v>
      </c>
      <c r="DS10" s="27"/>
      <c r="DT10" s="28"/>
      <c r="DU10" s="27"/>
      <c r="DV10" s="28"/>
      <c r="DW10" s="27"/>
      <c r="DX10" s="28"/>
      <c r="DY10" s="27"/>
      <c r="DZ10" s="28"/>
      <c r="EA10" s="128"/>
      <c r="EB10" s="127"/>
      <c r="EC10" s="40">
        <f t="shared" si="45"/>
        <v>0</v>
      </c>
      <c r="ED10" s="35">
        <f t="shared" si="46"/>
        <v>0</v>
      </c>
      <c r="EE10" s="20">
        <f t="shared" si="47"/>
        <v>558.89989999999955</v>
      </c>
      <c r="EF10" s="21"/>
      <c r="EG10" s="15">
        <v>8</v>
      </c>
      <c r="EH10" s="29" t="s">
        <v>18</v>
      </c>
      <c r="EI10" s="30"/>
      <c r="EJ10" s="29" t="s">
        <v>19</v>
      </c>
      <c r="EK10" s="30"/>
      <c r="EL10" s="29" t="s">
        <v>18</v>
      </c>
      <c r="EM10" s="30"/>
      <c r="EN10" s="29" t="s">
        <v>18</v>
      </c>
      <c r="EO10" s="30"/>
      <c r="EP10" s="128">
        <v>-86</v>
      </c>
      <c r="EQ10" s="127">
        <f t="shared" si="86"/>
        <v>-0.59040000000000004</v>
      </c>
      <c r="ER10" s="44">
        <f t="shared" si="48"/>
        <v>0</v>
      </c>
      <c r="ES10" s="102">
        <f t="shared" si="49"/>
        <v>-0.59040000000000004</v>
      </c>
      <c r="ET10" s="20">
        <f t="shared" si="50"/>
        <v>560.45579999999939</v>
      </c>
      <c r="EU10" s="18"/>
      <c r="EV10" s="22">
        <v>8</v>
      </c>
      <c r="EW10" s="29" t="s">
        <v>18</v>
      </c>
      <c r="EX10" s="30"/>
      <c r="EY10" s="29" t="s">
        <v>18</v>
      </c>
      <c r="EZ10" s="30"/>
      <c r="FA10" s="29">
        <v>73</v>
      </c>
      <c r="FB10" s="30">
        <f t="shared" ref="FB10" si="90">FA10*0.0085-0.06</f>
        <v>0.5605</v>
      </c>
      <c r="FC10" s="29">
        <v>62</v>
      </c>
      <c r="FD10" s="30">
        <f>FC10*0.0085-0.04</f>
        <v>0.48700000000000004</v>
      </c>
      <c r="FE10" s="128">
        <v>22</v>
      </c>
      <c r="FF10" s="127">
        <f t="shared" si="69"/>
        <v>0.1008</v>
      </c>
      <c r="FG10" s="34">
        <f t="shared" si="51"/>
        <v>135</v>
      </c>
      <c r="FH10" s="35">
        <f t="shared" si="52"/>
        <v>1.1483000000000001</v>
      </c>
      <c r="FI10" s="20">
        <f t="shared" si="53"/>
        <v>567.0222999999994</v>
      </c>
      <c r="FJ10" s="18"/>
      <c r="FK10" s="15">
        <v>8</v>
      </c>
      <c r="FL10" s="27"/>
      <c r="FM10" s="28"/>
      <c r="FN10" s="27"/>
      <c r="FO10" s="28"/>
      <c r="FP10" s="27"/>
      <c r="FQ10" s="28"/>
      <c r="FR10" s="27"/>
      <c r="FS10" s="28"/>
      <c r="FT10" s="128"/>
      <c r="FU10" s="127"/>
      <c r="FV10" s="34">
        <f t="shared" si="55"/>
        <v>0</v>
      </c>
      <c r="FW10" s="35">
        <f t="shared" si="56"/>
        <v>0</v>
      </c>
      <c r="FX10" s="20">
        <f t="shared" si="57"/>
        <v>554.2621999999991</v>
      </c>
    </row>
    <row r="11" spans="1:184" x14ac:dyDescent="0.3">
      <c r="A11" s="114"/>
      <c r="B11" s="15">
        <v>9</v>
      </c>
      <c r="C11" s="29">
        <v>93</v>
      </c>
      <c r="D11" s="30">
        <v>0.6016999999999999</v>
      </c>
      <c r="E11" s="29" t="s">
        <v>19</v>
      </c>
      <c r="F11" s="30"/>
      <c r="G11" s="29" t="s">
        <v>19</v>
      </c>
      <c r="H11" s="30"/>
      <c r="I11" s="29" t="s">
        <v>19</v>
      </c>
      <c r="J11" s="30"/>
      <c r="K11" s="128">
        <v>-99</v>
      </c>
      <c r="L11" s="127">
        <f t="shared" si="82"/>
        <v>-0.72310000000000008</v>
      </c>
      <c r="M11" s="25">
        <f t="shared" si="0"/>
        <v>93</v>
      </c>
      <c r="N11" s="26">
        <f t="shared" si="21"/>
        <v>-0.12140000000000017</v>
      </c>
      <c r="O11" s="20">
        <f t="shared" si="22"/>
        <v>502.88810000000001</v>
      </c>
      <c r="P11" s="10"/>
      <c r="Q11" s="15">
        <v>9</v>
      </c>
      <c r="R11" s="27"/>
      <c r="S11" s="28"/>
      <c r="T11" s="27"/>
      <c r="U11" s="28"/>
      <c r="V11" s="27"/>
      <c r="W11" s="28"/>
      <c r="X11" s="27"/>
      <c r="Y11" s="28"/>
      <c r="Z11" s="128"/>
      <c r="AA11" s="127"/>
      <c r="AB11" s="25">
        <f t="shared" si="23"/>
        <v>0</v>
      </c>
      <c r="AC11" s="26">
        <f t="shared" si="24"/>
        <v>0</v>
      </c>
      <c r="AD11" s="20">
        <f t="shared" si="25"/>
        <v>511.28089999999997</v>
      </c>
      <c r="AE11" s="18"/>
      <c r="AF11" s="15">
        <v>9</v>
      </c>
      <c r="AG11" s="27"/>
      <c r="AH11" s="28"/>
      <c r="AI11" s="27"/>
      <c r="AJ11" s="28"/>
      <c r="AK11" s="27"/>
      <c r="AL11" s="28"/>
      <c r="AM11" s="27"/>
      <c r="AN11" s="28"/>
      <c r="AO11" s="128"/>
      <c r="AP11" s="127"/>
      <c r="AQ11" s="25">
        <f t="shared" si="26"/>
        <v>0</v>
      </c>
      <c r="AR11" s="26">
        <f t="shared" si="27"/>
        <v>0</v>
      </c>
      <c r="AS11" s="20">
        <f t="shared" si="28"/>
        <v>527.59509999999966</v>
      </c>
      <c r="AT11" s="18"/>
      <c r="AU11" s="15">
        <v>9</v>
      </c>
      <c r="AV11" s="29" t="s">
        <v>18</v>
      </c>
      <c r="AW11" s="30"/>
      <c r="AX11" s="29">
        <v>53</v>
      </c>
      <c r="AY11" s="30">
        <f>AX11*0.0088-0.03</f>
        <v>0.43640000000000001</v>
      </c>
      <c r="AZ11" s="29" t="s">
        <v>18</v>
      </c>
      <c r="BA11" s="30"/>
      <c r="BB11" s="29" t="s">
        <v>18</v>
      </c>
      <c r="BC11" s="30"/>
      <c r="BD11" s="128">
        <v>-114</v>
      </c>
      <c r="BE11" s="127">
        <f t="shared" si="87"/>
        <v>-0.8266</v>
      </c>
      <c r="BF11" s="25">
        <f t="shared" si="7"/>
        <v>53</v>
      </c>
      <c r="BG11" s="30">
        <f t="shared" si="30"/>
        <v>-0.39019999999999999</v>
      </c>
      <c r="BH11" s="20">
        <f t="shared" si="31"/>
        <v>522.19829999999979</v>
      </c>
      <c r="BI11" s="18"/>
      <c r="BJ11" s="22">
        <v>9</v>
      </c>
      <c r="BK11" s="29" t="s">
        <v>18</v>
      </c>
      <c r="BL11" s="30"/>
      <c r="BM11" s="29" t="s">
        <v>19</v>
      </c>
      <c r="BN11" s="30"/>
      <c r="BO11" s="29">
        <v>-98</v>
      </c>
      <c r="BP11" s="30">
        <f>BO11*0.0085-0.06</f>
        <v>-0.89300000000000002</v>
      </c>
      <c r="BQ11" s="29">
        <v>66</v>
      </c>
      <c r="BR11" s="30">
        <f>BQ11*0.0085-0.04</f>
        <v>0.52100000000000002</v>
      </c>
      <c r="BS11" s="128">
        <v>-107</v>
      </c>
      <c r="BT11" s="127">
        <f t="shared" si="80"/>
        <v>-0.77829999999999999</v>
      </c>
      <c r="BU11" s="25">
        <f t="shared" si="33"/>
        <v>-32</v>
      </c>
      <c r="BV11" s="26">
        <f t="shared" si="34"/>
        <v>-1.1503000000000001</v>
      </c>
      <c r="BW11" s="20">
        <f t="shared" si="35"/>
        <v>520.54969999999992</v>
      </c>
      <c r="BX11" s="18"/>
      <c r="BY11" s="15">
        <v>9</v>
      </c>
      <c r="BZ11" s="27"/>
      <c r="CA11" s="28"/>
      <c r="CB11" s="27"/>
      <c r="CC11" s="28"/>
      <c r="CD11" s="27"/>
      <c r="CE11" s="28"/>
      <c r="CF11" s="27"/>
      <c r="CG11" s="28"/>
      <c r="CH11" s="128"/>
      <c r="CI11" s="127"/>
      <c r="CJ11" s="34">
        <f t="shared" si="9"/>
        <v>0</v>
      </c>
      <c r="CK11" s="35">
        <f t="shared" si="36"/>
        <v>0</v>
      </c>
      <c r="CL11" s="20">
        <f t="shared" si="37"/>
        <v>524.12939999999992</v>
      </c>
      <c r="CM11" s="36"/>
      <c r="CN11" s="15">
        <v>9</v>
      </c>
      <c r="CO11" s="29">
        <v>-78</v>
      </c>
      <c r="CP11" s="30">
        <f>CO11*0.0069-0.04</f>
        <v>-0.57820000000000005</v>
      </c>
      <c r="CQ11" s="29" t="s">
        <v>18</v>
      </c>
      <c r="CR11" s="30"/>
      <c r="CS11" s="29" t="s">
        <v>18</v>
      </c>
      <c r="CT11" s="30"/>
      <c r="CU11" s="29">
        <v>-64</v>
      </c>
      <c r="CV11" s="30">
        <f t="shared" ref="CV11:CV13" si="91">CU11*0.0085-0.04</f>
        <v>-0.58400000000000007</v>
      </c>
      <c r="CW11" s="128">
        <v>-105</v>
      </c>
      <c r="CX11" s="127">
        <f t="shared" si="89"/>
        <v>-0.76450000000000007</v>
      </c>
      <c r="CY11" s="34">
        <f t="shared" si="12"/>
        <v>-142</v>
      </c>
      <c r="CZ11" s="35">
        <f t="shared" si="39"/>
        <v>-1.9267000000000003</v>
      </c>
      <c r="DA11" s="20">
        <f t="shared" si="40"/>
        <v>535.07159999999976</v>
      </c>
      <c r="DB11" s="18"/>
      <c r="DC11" s="15">
        <v>9</v>
      </c>
      <c r="DD11" s="29" t="s">
        <v>18</v>
      </c>
      <c r="DE11" s="30"/>
      <c r="DF11" s="29">
        <v>-53</v>
      </c>
      <c r="DG11" s="30">
        <f>DF11*0.0088-0.03</f>
        <v>-0.49640000000000006</v>
      </c>
      <c r="DH11" s="29" t="s">
        <v>18</v>
      </c>
      <c r="DI11" s="30"/>
      <c r="DJ11" s="29" t="s">
        <v>18</v>
      </c>
      <c r="DK11" s="30"/>
      <c r="DL11" s="128">
        <v>-214</v>
      </c>
      <c r="DM11" s="127">
        <f t="shared" si="75"/>
        <v>-1.5165999999999999</v>
      </c>
      <c r="DN11" s="44">
        <f t="shared" si="15"/>
        <v>-53</v>
      </c>
      <c r="DO11" s="102">
        <f t="shared" si="42"/>
        <v>-2.0129999999999999</v>
      </c>
      <c r="DP11" s="20">
        <f t="shared" si="43"/>
        <v>537.12199999999962</v>
      </c>
      <c r="DQ11" s="18"/>
      <c r="DR11" s="15">
        <v>9</v>
      </c>
      <c r="DS11" s="29">
        <v>-48</v>
      </c>
      <c r="DT11" s="30">
        <f>DS11*0.0064-0.04</f>
        <v>-0.34720000000000001</v>
      </c>
      <c r="DU11" s="29" t="s">
        <v>19</v>
      </c>
      <c r="DV11" s="30"/>
      <c r="DW11" s="29" t="s">
        <v>18</v>
      </c>
      <c r="DX11" s="30"/>
      <c r="DY11" s="29">
        <v>77</v>
      </c>
      <c r="DZ11" s="30">
        <f t="shared" ref="DZ11:DZ12" si="92">DY11*0.0085-0.04</f>
        <v>0.61450000000000005</v>
      </c>
      <c r="EA11" s="128">
        <v>-50</v>
      </c>
      <c r="EB11" s="127">
        <f t="shared" ref="EB11:EB15" si="93">EA11*0.0064-0.04</f>
        <v>-0.36</v>
      </c>
      <c r="EC11" s="44">
        <f t="shared" si="45"/>
        <v>29</v>
      </c>
      <c r="ED11" s="35">
        <f t="shared" si="46"/>
        <v>-9.2699999999999949E-2</v>
      </c>
      <c r="EE11" s="20">
        <f t="shared" si="47"/>
        <v>558.80719999999951</v>
      </c>
      <c r="EF11" s="21"/>
      <c r="EG11" s="15">
        <v>9</v>
      </c>
      <c r="EH11" s="29">
        <v>-12</v>
      </c>
      <c r="EI11" s="30">
        <f t="shared" ref="EI11:EI12" si="94">EH11*0.0064-0.04</f>
        <v>-0.11680000000000001</v>
      </c>
      <c r="EJ11" s="29">
        <v>40</v>
      </c>
      <c r="EK11" s="30">
        <f t="shared" ref="EK11:EK12" si="95">EJ11*0.0088-0.03</f>
        <v>0.32200000000000006</v>
      </c>
      <c r="EL11" s="29" t="s">
        <v>18</v>
      </c>
      <c r="EM11" s="30"/>
      <c r="EN11" s="29" t="s">
        <v>18</v>
      </c>
      <c r="EO11" s="30"/>
      <c r="EP11" s="128">
        <v>-75</v>
      </c>
      <c r="EQ11" s="127">
        <f t="shared" si="86"/>
        <v>-0.52</v>
      </c>
      <c r="ER11" s="44">
        <f t="shared" si="48"/>
        <v>28</v>
      </c>
      <c r="ES11" s="102">
        <f t="shared" si="49"/>
        <v>-0.31479999999999997</v>
      </c>
      <c r="ET11" s="20">
        <f t="shared" si="50"/>
        <v>560.14099999999939</v>
      </c>
      <c r="EU11" s="18"/>
      <c r="EV11" s="22">
        <v>9</v>
      </c>
      <c r="EW11" s="27"/>
      <c r="EX11" s="28"/>
      <c r="EY11" s="27"/>
      <c r="EZ11" s="28"/>
      <c r="FA11" s="27"/>
      <c r="FB11" s="28"/>
      <c r="FC11" s="27"/>
      <c r="FD11" s="28"/>
      <c r="FE11" s="128"/>
      <c r="FF11" s="127"/>
      <c r="FG11" s="34">
        <f t="shared" si="51"/>
        <v>0</v>
      </c>
      <c r="FH11" s="35">
        <f t="shared" si="52"/>
        <v>0</v>
      </c>
      <c r="FI11" s="20">
        <f t="shared" si="53"/>
        <v>567.0222999999994</v>
      </c>
      <c r="FJ11" s="18"/>
      <c r="FK11" s="15">
        <v>9</v>
      </c>
      <c r="FL11" s="29">
        <v>-76</v>
      </c>
      <c r="FM11" s="30">
        <f t="shared" ref="FM11:FM12" si="96">FL11*0.0064-0.04</f>
        <v>-0.52639999999999998</v>
      </c>
      <c r="FN11" s="29">
        <v>48</v>
      </c>
      <c r="FO11" s="30">
        <f>FN11*0.0088-0.03</f>
        <v>0.39239999999999997</v>
      </c>
      <c r="FP11" s="29">
        <v>-41</v>
      </c>
      <c r="FQ11" s="30">
        <f>FP11*0.0085-0.06</f>
        <v>-0.40850000000000003</v>
      </c>
      <c r="FR11" s="29">
        <v>62</v>
      </c>
      <c r="FS11" s="30">
        <f t="shared" ref="FS11:FS14" si="97">FR11*0.0085-0.04</f>
        <v>0.48700000000000004</v>
      </c>
      <c r="FT11" s="128">
        <v>168</v>
      </c>
      <c r="FU11" s="127">
        <f t="shared" ref="FU11:FU15" si="98">FT11*0.0064-0.04</f>
        <v>1.0352000000000001</v>
      </c>
      <c r="FV11" s="34">
        <f t="shared" si="55"/>
        <v>-7</v>
      </c>
      <c r="FW11" s="35">
        <f t="shared" si="56"/>
        <v>0.97970000000000024</v>
      </c>
      <c r="FX11" s="20">
        <f t="shared" si="57"/>
        <v>555.24189999999908</v>
      </c>
    </row>
    <row r="12" spans="1:184" x14ac:dyDescent="0.3">
      <c r="A12" s="114"/>
      <c r="B12" s="15">
        <v>10</v>
      </c>
      <c r="C12" s="29">
        <v>154</v>
      </c>
      <c r="D12" s="30">
        <v>1.0226</v>
      </c>
      <c r="E12" s="29">
        <v>-68</v>
      </c>
      <c r="F12" s="30">
        <v>-0.62840000000000007</v>
      </c>
      <c r="G12" s="29">
        <v>-171</v>
      </c>
      <c r="H12" s="30">
        <v>-1.5135000000000001</v>
      </c>
      <c r="I12" s="29" t="s">
        <v>19</v>
      </c>
      <c r="J12" s="30"/>
      <c r="K12" s="128">
        <v>-69</v>
      </c>
      <c r="L12" s="127">
        <f t="shared" si="82"/>
        <v>-0.5161</v>
      </c>
      <c r="M12" s="25">
        <f t="shared" si="0"/>
        <v>-85</v>
      </c>
      <c r="N12" s="26">
        <f t="shared" si="21"/>
        <v>-1.6354000000000002</v>
      </c>
      <c r="O12" s="20">
        <f t="shared" si="22"/>
        <v>501.2527</v>
      </c>
      <c r="P12" s="10"/>
      <c r="Q12" s="15">
        <v>10</v>
      </c>
      <c r="R12" s="27"/>
      <c r="S12" s="28"/>
      <c r="T12" s="27"/>
      <c r="U12" s="28"/>
      <c r="V12" s="27"/>
      <c r="W12" s="28"/>
      <c r="X12" s="27"/>
      <c r="Y12" s="28"/>
      <c r="Z12" s="128"/>
      <c r="AA12" s="127"/>
      <c r="AB12" s="25">
        <f t="shared" si="23"/>
        <v>0</v>
      </c>
      <c r="AC12" s="26">
        <f t="shared" si="24"/>
        <v>0</v>
      </c>
      <c r="AD12" s="20">
        <f t="shared" si="25"/>
        <v>511.28089999999997</v>
      </c>
      <c r="AE12" s="18"/>
      <c r="AF12" s="43">
        <v>10</v>
      </c>
      <c r="AG12" s="27"/>
      <c r="AH12" s="28"/>
      <c r="AI12" s="27"/>
      <c r="AJ12" s="28"/>
      <c r="AK12" s="27"/>
      <c r="AL12" s="28"/>
      <c r="AM12" s="27"/>
      <c r="AN12" s="28"/>
      <c r="AO12" s="128"/>
      <c r="AP12" s="127"/>
      <c r="AQ12" s="25">
        <f t="shared" si="26"/>
        <v>0</v>
      </c>
      <c r="AR12" s="26">
        <f t="shared" si="27"/>
        <v>0</v>
      </c>
      <c r="AS12" s="20">
        <f t="shared" si="28"/>
        <v>527.59509999999966</v>
      </c>
      <c r="AT12" s="18"/>
      <c r="AU12" s="22">
        <v>10</v>
      </c>
      <c r="AV12" s="29" t="s">
        <v>18</v>
      </c>
      <c r="AW12" s="30"/>
      <c r="AX12" s="29" t="s">
        <v>19</v>
      </c>
      <c r="AY12" s="30"/>
      <c r="AZ12" s="29">
        <v>-124</v>
      </c>
      <c r="BA12" s="30">
        <f t="shared" ref="BA12" si="99">AZ12*0.0085-0.06</f>
        <v>-1.1140000000000001</v>
      </c>
      <c r="BB12" s="29">
        <v>119</v>
      </c>
      <c r="BC12" s="30">
        <f t="shared" ref="BC12:BC13" si="100">BB12*0.0085-0.04</f>
        <v>0.97150000000000003</v>
      </c>
      <c r="BD12" s="128"/>
      <c r="BE12" s="127"/>
      <c r="BF12" s="25">
        <f t="shared" si="7"/>
        <v>-5</v>
      </c>
      <c r="BG12" s="30">
        <f t="shared" si="30"/>
        <v>-0.14250000000000007</v>
      </c>
      <c r="BH12" s="20">
        <f t="shared" si="31"/>
        <v>522.05579999999975</v>
      </c>
      <c r="BI12" s="18"/>
      <c r="BJ12" s="22">
        <v>10</v>
      </c>
      <c r="BK12" s="29" t="s">
        <v>18</v>
      </c>
      <c r="BL12" s="30"/>
      <c r="BM12" s="29">
        <v>-62</v>
      </c>
      <c r="BN12" s="30">
        <f>BM12*0.0088-0.03</f>
        <v>-0.57560000000000011</v>
      </c>
      <c r="BO12" s="29" t="s">
        <v>18</v>
      </c>
      <c r="BP12" s="30"/>
      <c r="BQ12" s="29" t="s">
        <v>18</v>
      </c>
      <c r="BR12" s="30"/>
      <c r="BS12" s="128">
        <v>313</v>
      </c>
      <c r="BT12" s="127">
        <f t="shared" si="80"/>
        <v>2.1196999999999999</v>
      </c>
      <c r="BU12" s="25">
        <f t="shared" si="33"/>
        <v>-62</v>
      </c>
      <c r="BV12" s="26">
        <f t="shared" si="34"/>
        <v>1.5440999999999998</v>
      </c>
      <c r="BW12" s="20">
        <f t="shared" si="35"/>
        <v>522.09379999999987</v>
      </c>
      <c r="BX12" s="18"/>
      <c r="BY12" s="15">
        <v>10</v>
      </c>
      <c r="BZ12" s="29">
        <v>-68</v>
      </c>
      <c r="CA12" s="30">
        <f t="shared" ref="CA12:CA16" si="101">BZ12*0.0069-0.04</f>
        <v>-0.50919999999999999</v>
      </c>
      <c r="CB12" s="29" t="s">
        <v>19</v>
      </c>
      <c r="CC12" s="30"/>
      <c r="CD12" s="29" t="s">
        <v>18</v>
      </c>
      <c r="CE12" s="30"/>
      <c r="CF12" s="29" t="s">
        <v>18</v>
      </c>
      <c r="CG12" s="30"/>
      <c r="CH12" s="128">
        <v>-55</v>
      </c>
      <c r="CI12" s="127">
        <f t="shared" ref="CI12:CI16" si="102">CH12*0.0069-0.04</f>
        <v>-0.41949999999999998</v>
      </c>
      <c r="CJ12" s="34">
        <f t="shared" si="9"/>
        <v>-68</v>
      </c>
      <c r="CK12" s="35">
        <f t="shared" si="36"/>
        <v>-0.92869999999999997</v>
      </c>
      <c r="CL12" s="20">
        <f t="shared" si="37"/>
        <v>523.20069999999987</v>
      </c>
      <c r="CM12" s="36"/>
      <c r="CN12" s="15">
        <v>10</v>
      </c>
      <c r="CO12" s="29" t="s">
        <v>19</v>
      </c>
      <c r="CP12" s="30"/>
      <c r="CQ12" s="29">
        <v>-50</v>
      </c>
      <c r="CR12" s="30">
        <f t="shared" ref="CR12:CR14" si="103">CQ12*0.0088-0.03</f>
        <v>-0.47</v>
      </c>
      <c r="CS12" s="29" t="s">
        <v>18</v>
      </c>
      <c r="CT12" s="30"/>
      <c r="CU12" s="29">
        <v>38</v>
      </c>
      <c r="CV12" s="30">
        <f t="shared" si="91"/>
        <v>0.28300000000000003</v>
      </c>
      <c r="CW12" s="128">
        <v>-113</v>
      </c>
      <c r="CX12" s="127">
        <f t="shared" si="89"/>
        <v>-0.81969999999999998</v>
      </c>
      <c r="CY12" s="34">
        <f t="shared" si="12"/>
        <v>-12</v>
      </c>
      <c r="CZ12" s="35">
        <f t="shared" si="39"/>
        <v>-1.0066999999999999</v>
      </c>
      <c r="DA12" s="20">
        <f t="shared" si="40"/>
        <v>534.06489999999974</v>
      </c>
      <c r="DB12" s="18"/>
      <c r="DC12" s="15">
        <v>10</v>
      </c>
      <c r="DD12" s="27"/>
      <c r="DE12" s="28"/>
      <c r="DF12" s="27"/>
      <c r="DG12" s="28"/>
      <c r="DH12" s="27"/>
      <c r="DI12" s="28"/>
      <c r="DJ12" s="27"/>
      <c r="DK12" s="28"/>
      <c r="DL12" s="128"/>
      <c r="DM12" s="127"/>
      <c r="DN12" s="44">
        <f t="shared" si="15"/>
        <v>0</v>
      </c>
      <c r="DO12" s="102">
        <f t="shared" si="42"/>
        <v>0</v>
      </c>
      <c r="DP12" s="20">
        <f t="shared" si="43"/>
        <v>537.12199999999962</v>
      </c>
      <c r="DQ12" s="18"/>
      <c r="DR12" s="15">
        <v>10</v>
      </c>
      <c r="DS12" s="29" t="s">
        <v>18</v>
      </c>
      <c r="DT12" s="30"/>
      <c r="DU12" s="29" t="s">
        <v>19</v>
      </c>
      <c r="DV12" s="30"/>
      <c r="DW12" s="29" t="s">
        <v>18</v>
      </c>
      <c r="DX12" s="30"/>
      <c r="DY12" s="29">
        <v>-67</v>
      </c>
      <c r="DZ12" s="30">
        <f t="shared" si="92"/>
        <v>-0.60950000000000004</v>
      </c>
      <c r="EA12" s="128">
        <v>257</v>
      </c>
      <c r="EB12" s="127">
        <f t="shared" si="93"/>
        <v>1.6048</v>
      </c>
      <c r="EC12" s="40">
        <f t="shared" si="45"/>
        <v>-67</v>
      </c>
      <c r="ED12" s="35">
        <f t="shared" si="46"/>
        <v>0.99529999999999996</v>
      </c>
      <c r="EE12" s="20">
        <f t="shared" si="47"/>
        <v>559.80249999999955</v>
      </c>
      <c r="EF12" s="21"/>
      <c r="EG12" s="15">
        <v>10</v>
      </c>
      <c r="EH12" s="29">
        <v>-71</v>
      </c>
      <c r="EI12" s="30">
        <f t="shared" si="94"/>
        <v>-0.49440000000000001</v>
      </c>
      <c r="EJ12" s="29">
        <v>-27</v>
      </c>
      <c r="EK12" s="30">
        <f t="shared" si="95"/>
        <v>-0.2676</v>
      </c>
      <c r="EL12" s="29">
        <v>470</v>
      </c>
      <c r="EM12" s="30">
        <f>EL12*0.0085-0.06</f>
        <v>3.9350000000000001</v>
      </c>
      <c r="EN12" s="29" t="s">
        <v>18</v>
      </c>
      <c r="EO12" s="30"/>
      <c r="EP12" s="128">
        <v>205</v>
      </c>
      <c r="EQ12" s="127">
        <f t="shared" si="86"/>
        <v>1.272</v>
      </c>
      <c r="ER12" s="44"/>
      <c r="ES12" s="102">
        <f t="shared" si="49"/>
        <v>4.4450000000000003</v>
      </c>
      <c r="ET12" s="20">
        <f t="shared" si="50"/>
        <v>564.58599999999944</v>
      </c>
      <c r="EU12" s="18"/>
      <c r="EV12" s="22">
        <v>10</v>
      </c>
      <c r="EW12" s="27"/>
      <c r="EX12" s="28"/>
      <c r="EY12" s="27"/>
      <c r="EZ12" s="28"/>
      <c r="FA12" s="27"/>
      <c r="FB12" s="28"/>
      <c r="FC12" s="27"/>
      <c r="FD12" s="28"/>
      <c r="FE12" s="128"/>
      <c r="FF12" s="127"/>
      <c r="FG12" s="34">
        <f t="shared" si="51"/>
        <v>0</v>
      </c>
      <c r="FH12" s="35">
        <f t="shared" si="52"/>
        <v>0</v>
      </c>
      <c r="FI12" s="20">
        <f t="shared" si="53"/>
        <v>567.0222999999994</v>
      </c>
      <c r="FJ12" s="18"/>
      <c r="FK12" s="15">
        <v>10</v>
      </c>
      <c r="FL12" s="29">
        <v>65</v>
      </c>
      <c r="FM12" s="30">
        <f t="shared" si="96"/>
        <v>0.37600000000000006</v>
      </c>
      <c r="FN12" s="29" t="s">
        <v>18</v>
      </c>
      <c r="FO12" s="30"/>
      <c r="FP12" s="29" t="s">
        <v>18</v>
      </c>
      <c r="FQ12" s="30"/>
      <c r="FR12" s="29">
        <v>-54</v>
      </c>
      <c r="FS12" s="30">
        <f t="shared" si="97"/>
        <v>-0.499</v>
      </c>
      <c r="FT12" s="128">
        <v>-92</v>
      </c>
      <c r="FU12" s="127">
        <f t="shared" si="98"/>
        <v>-0.62880000000000003</v>
      </c>
      <c r="FV12" s="34">
        <f t="shared" si="55"/>
        <v>11</v>
      </c>
      <c r="FW12" s="35">
        <f t="shared" si="56"/>
        <v>-0.75180000000000002</v>
      </c>
      <c r="FX12" s="20">
        <f t="shared" si="57"/>
        <v>554.49009999999907</v>
      </c>
    </row>
    <row r="13" spans="1:184" x14ac:dyDescent="0.3">
      <c r="A13" s="114"/>
      <c r="B13" s="15">
        <v>11</v>
      </c>
      <c r="C13" s="29" t="s">
        <v>19</v>
      </c>
      <c r="D13" s="30"/>
      <c r="E13" s="29" t="s">
        <v>19</v>
      </c>
      <c r="F13" s="30"/>
      <c r="G13" s="29" t="s">
        <v>19</v>
      </c>
      <c r="H13" s="30"/>
      <c r="I13" s="29">
        <v>-7</v>
      </c>
      <c r="J13" s="30">
        <v>-9.9500000000000005E-2</v>
      </c>
      <c r="K13" s="128">
        <v>-86</v>
      </c>
      <c r="L13" s="127">
        <f t="shared" si="82"/>
        <v>-0.63340000000000007</v>
      </c>
      <c r="M13" s="25">
        <f t="shared" si="0"/>
        <v>-7</v>
      </c>
      <c r="N13" s="26">
        <f t="shared" si="21"/>
        <v>-0.73290000000000011</v>
      </c>
      <c r="O13" s="20">
        <f t="shared" si="22"/>
        <v>500.51980000000003</v>
      </c>
      <c r="P13" s="10"/>
      <c r="Q13" s="15">
        <v>11</v>
      </c>
      <c r="R13" s="29">
        <v>119</v>
      </c>
      <c r="S13" s="30">
        <f t="shared" ref="S13:S14" si="104">R13*0.0069-0.04</f>
        <v>0.78109999999999991</v>
      </c>
      <c r="T13" s="29" t="s">
        <v>18</v>
      </c>
      <c r="U13" s="30"/>
      <c r="V13" s="29">
        <v>242</v>
      </c>
      <c r="W13" s="30">
        <f>V13*0.0085-0.06</f>
        <v>1.9969999999999999</v>
      </c>
      <c r="X13" s="29" t="s">
        <v>19</v>
      </c>
      <c r="Y13" s="30"/>
      <c r="Z13" s="128">
        <v>-67</v>
      </c>
      <c r="AA13" s="127">
        <f t="shared" ref="AA13:AA17" si="105">Z13*0.0069-0.04</f>
        <v>-0.50229999999999997</v>
      </c>
      <c r="AB13" s="25">
        <f t="shared" si="23"/>
        <v>361</v>
      </c>
      <c r="AC13" s="26">
        <f t="shared" si="24"/>
        <v>2.2757999999999998</v>
      </c>
      <c r="AD13" s="20">
        <f t="shared" si="25"/>
        <v>513.55669999999998</v>
      </c>
      <c r="AE13" s="18"/>
      <c r="AF13" s="15">
        <v>11</v>
      </c>
      <c r="AG13" s="29" t="s">
        <v>18</v>
      </c>
      <c r="AH13" s="30"/>
      <c r="AI13" s="29" t="s">
        <v>18</v>
      </c>
      <c r="AJ13" s="30"/>
      <c r="AK13" s="29" t="s">
        <v>18</v>
      </c>
      <c r="AL13" s="30"/>
      <c r="AM13" s="29" t="s">
        <v>18</v>
      </c>
      <c r="AN13" s="30"/>
      <c r="AO13" s="128">
        <v>103</v>
      </c>
      <c r="AP13" s="127">
        <f t="shared" ref="AP13:AP17" si="106">AO13*0.0069-0.04</f>
        <v>0.67069999999999996</v>
      </c>
      <c r="AQ13" s="25">
        <f t="shared" si="26"/>
        <v>0</v>
      </c>
      <c r="AR13" s="26">
        <f t="shared" si="27"/>
        <v>0.67069999999999996</v>
      </c>
      <c r="AS13" s="20">
        <f t="shared" si="28"/>
        <v>528.26579999999967</v>
      </c>
      <c r="AT13" s="18"/>
      <c r="AU13" s="15">
        <v>11</v>
      </c>
      <c r="AV13" s="29" t="s">
        <v>18</v>
      </c>
      <c r="AW13" s="30"/>
      <c r="AX13" s="29" t="s">
        <v>19</v>
      </c>
      <c r="AY13" s="30"/>
      <c r="AZ13" s="29" t="s">
        <v>18</v>
      </c>
      <c r="BA13" s="30"/>
      <c r="BB13" s="29">
        <v>144</v>
      </c>
      <c r="BC13" s="30">
        <f t="shared" si="100"/>
        <v>1.1840000000000002</v>
      </c>
      <c r="BD13" s="128">
        <v>81</v>
      </c>
      <c r="BE13" s="127">
        <f t="shared" ref="BE13:BE14" si="107">BD13*0.0069-0.04</f>
        <v>0.51889999999999992</v>
      </c>
      <c r="BF13" s="25">
        <f t="shared" si="7"/>
        <v>144</v>
      </c>
      <c r="BG13" s="30">
        <f t="shared" si="30"/>
        <v>1.7029000000000001</v>
      </c>
      <c r="BH13" s="20">
        <f t="shared" si="31"/>
        <v>523.75869999999975</v>
      </c>
      <c r="BI13" s="18"/>
      <c r="BJ13" s="22">
        <v>11</v>
      </c>
      <c r="BK13" s="27"/>
      <c r="BL13" s="28"/>
      <c r="BM13" s="27"/>
      <c r="BN13" s="28"/>
      <c r="BO13" s="27"/>
      <c r="BP13" s="28"/>
      <c r="BQ13" s="27"/>
      <c r="BR13" s="28"/>
      <c r="BS13" s="128"/>
      <c r="BT13" s="127"/>
      <c r="BU13" s="25">
        <f t="shared" si="33"/>
        <v>0</v>
      </c>
      <c r="BV13" s="26">
        <f t="shared" si="34"/>
        <v>0</v>
      </c>
      <c r="BW13" s="20">
        <f t="shared" si="35"/>
        <v>522.09379999999987</v>
      </c>
      <c r="BX13" s="18"/>
      <c r="BY13" s="15">
        <v>11</v>
      </c>
      <c r="BZ13" s="29">
        <v>106</v>
      </c>
      <c r="CA13" s="30">
        <f t="shared" si="101"/>
        <v>0.6913999999999999</v>
      </c>
      <c r="CB13" s="29">
        <v>-53</v>
      </c>
      <c r="CC13" s="30">
        <f>CB13*0.0088-0.03</f>
        <v>-0.49640000000000006</v>
      </c>
      <c r="CD13" s="29">
        <v>-63</v>
      </c>
      <c r="CE13" s="30">
        <f t="shared" ref="CE13:CE14" si="108">CD13*0.0085-0.06</f>
        <v>-0.59550000000000014</v>
      </c>
      <c r="CF13" s="29">
        <v>60</v>
      </c>
      <c r="CG13" s="30">
        <f>CF13*0.0085-0.04</f>
        <v>0.47000000000000003</v>
      </c>
      <c r="CH13" s="128">
        <v>329</v>
      </c>
      <c r="CI13" s="127">
        <f t="shared" si="102"/>
        <v>2.2300999999999997</v>
      </c>
      <c r="CJ13" s="34">
        <f t="shared" si="9"/>
        <v>50</v>
      </c>
      <c r="CK13" s="35">
        <f t="shared" si="36"/>
        <v>2.2995999999999994</v>
      </c>
      <c r="CL13" s="20">
        <f t="shared" si="37"/>
        <v>525.50029999999992</v>
      </c>
      <c r="CM13" s="36"/>
      <c r="CN13" s="15">
        <v>11</v>
      </c>
      <c r="CO13" s="29">
        <v>104</v>
      </c>
      <c r="CP13" s="30">
        <f t="shared" ref="CP13:CP14" si="109">CO13*0.0069-0.04</f>
        <v>0.67759999999999998</v>
      </c>
      <c r="CQ13" s="29">
        <v>56</v>
      </c>
      <c r="CR13" s="30">
        <f t="shared" si="103"/>
        <v>0.46279999999999999</v>
      </c>
      <c r="CS13" s="29" t="s">
        <v>18</v>
      </c>
      <c r="CT13" s="30"/>
      <c r="CU13" s="29">
        <v>178</v>
      </c>
      <c r="CV13" s="30">
        <f t="shared" si="91"/>
        <v>1.4730000000000001</v>
      </c>
      <c r="CW13" s="128">
        <v>143</v>
      </c>
      <c r="CX13" s="127">
        <f t="shared" si="89"/>
        <v>0.94669999999999999</v>
      </c>
      <c r="CY13" s="34">
        <f t="shared" si="12"/>
        <v>338</v>
      </c>
      <c r="CZ13" s="35">
        <f t="shared" si="39"/>
        <v>3.5601000000000003</v>
      </c>
      <c r="DA13" s="20">
        <f t="shared" si="40"/>
        <v>537.62499999999977</v>
      </c>
      <c r="DB13" s="18"/>
      <c r="DC13" s="15">
        <v>11</v>
      </c>
      <c r="DD13" s="27"/>
      <c r="DE13" s="28"/>
      <c r="DF13" s="27"/>
      <c r="DG13" s="28"/>
      <c r="DH13" s="27"/>
      <c r="DI13" s="28"/>
      <c r="DJ13" s="27"/>
      <c r="DK13" s="28"/>
      <c r="DL13" s="128"/>
      <c r="DM13" s="127"/>
      <c r="DN13" s="44">
        <f t="shared" si="15"/>
        <v>0</v>
      </c>
      <c r="DO13" s="102">
        <f t="shared" si="42"/>
        <v>0</v>
      </c>
      <c r="DP13" s="20">
        <f t="shared" si="43"/>
        <v>537.12199999999962</v>
      </c>
      <c r="DQ13" s="18"/>
      <c r="DR13" s="15">
        <v>11</v>
      </c>
      <c r="DS13" s="29" t="s">
        <v>18</v>
      </c>
      <c r="DT13" s="30"/>
      <c r="DU13" s="29">
        <v>-1</v>
      </c>
      <c r="DV13" s="30">
        <f t="shared" ref="DV13" si="110">DU13*0.0088-0.03</f>
        <v>-3.8800000000000001E-2</v>
      </c>
      <c r="DW13" s="29" t="s">
        <v>18</v>
      </c>
      <c r="DX13" s="30"/>
      <c r="DY13" s="29" t="s">
        <v>18</v>
      </c>
      <c r="DZ13" s="30"/>
      <c r="EA13" s="128">
        <v>-66</v>
      </c>
      <c r="EB13" s="127">
        <f t="shared" si="93"/>
        <v>-0.46239999999999998</v>
      </c>
      <c r="EC13" s="40">
        <f t="shared" si="45"/>
        <v>-1</v>
      </c>
      <c r="ED13" s="35">
        <f t="shared" si="46"/>
        <v>-0.50119999999999998</v>
      </c>
      <c r="EE13" s="20">
        <f t="shared" si="47"/>
        <v>559.30129999999951</v>
      </c>
      <c r="EF13" s="21"/>
      <c r="EG13" s="15">
        <v>11</v>
      </c>
      <c r="EH13" s="29" t="s">
        <v>18</v>
      </c>
      <c r="EI13" s="30"/>
      <c r="EJ13" s="29" t="s">
        <v>19</v>
      </c>
      <c r="EK13" s="30"/>
      <c r="EL13" s="29" t="s">
        <v>18</v>
      </c>
      <c r="EM13" s="30"/>
      <c r="EN13" s="29" t="s">
        <v>18</v>
      </c>
      <c r="EO13" s="30"/>
      <c r="EP13" s="128">
        <v>-204</v>
      </c>
      <c r="EQ13" s="127">
        <f t="shared" si="86"/>
        <v>-1.3456000000000001</v>
      </c>
      <c r="ER13" s="44"/>
      <c r="ES13" s="102">
        <f t="shared" si="49"/>
        <v>-1.3456000000000001</v>
      </c>
      <c r="ET13" s="20">
        <f t="shared" si="50"/>
        <v>563.24039999999945</v>
      </c>
      <c r="EU13" s="18"/>
      <c r="EV13" s="22">
        <v>11</v>
      </c>
      <c r="EW13" s="29">
        <v>-19</v>
      </c>
      <c r="EX13" s="30">
        <f t="shared" ref="EX13" si="111">EW13*0.0064-0.04</f>
        <v>-0.16159999999999999</v>
      </c>
      <c r="EY13" s="29" t="s">
        <v>18</v>
      </c>
      <c r="EZ13" s="30"/>
      <c r="FA13" s="29" t="s">
        <v>18</v>
      </c>
      <c r="FB13" s="30"/>
      <c r="FC13" s="29" t="s">
        <v>18</v>
      </c>
      <c r="FD13" s="30"/>
      <c r="FE13" s="128">
        <v>15</v>
      </c>
      <c r="FF13" s="127">
        <f t="shared" ref="FF13:FF17" si="112">FE13*0.0064-0.04</f>
        <v>5.6000000000000001E-2</v>
      </c>
      <c r="FG13" s="34">
        <f t="shared" si="51"/>
        <v>-19</v>
      </c>
      <c r="FH13" s="35">
        <f t="shared" si="52"/>
        <v>-0.1056</v>
      </c>
      <c r="FI13" s="20">
        <f t="shared" si="53"/>
        <v>566.91669999999942</v>
      </c>
      <c r="FJ13" s="18"/>
      <c r="FK13" s="15">
        <v>11</v>
      </c>
      <c r="FL13" s="29" t="s">
        <v>19</v>
      </c>
      <c r="FM13" s="30"/>
      <c r="FN13" s="29" t="s">
        <v>18</v>
      </c>
      <c r="FO13" s="30"/>
      <c r="FP13" s="29" t="s">
        <v>18</v>
      </c>
      <c r="FQ13" s="30"/>
      <c r="FR13" s="29">
        <v>-16</v>
      </c>
      <c r="FS13" s="30">
        <f t="shared" si="97"/>
        <v>-0.17600000000000002</v>
      </c>
      <c r="FT13" s="128"/>
      <c r="FU13" s="127"/>
      <c r="FV13" s="34">
        <f t="shared" si="55"/>
        <v>-16</v>
      </c>
      <c r="FW13" s="35">
        <f t="shared" si="56"/>
        <v>-0.17600000000000002</v>
      </c>
      <c r="FX13" s="20">
        <f t="shared" si="57"/>
        <v>554.31409999999903</v>
      </c>
    </row>
    <row r="14" spans="1:184" x14ac:dyDescent="0.3">
      <c r="A14" s="114"/>
      <c r="B14" s="15">
        <v>12</v>
      </c>
      <c r="C14" s="27"/>
      <c r="D14" s="28"/>
      <c r="E14" s="27"/>
      <c r="F14" s="28"/>
      <c r="G14" s="27"/>
      <c r="H14" s="28"/>
      <c r="I14" s="27"/>
      <c r="J14" s="28"/>
      <c r="K14" s="128"/>
      <c r="L14" s="127"/>
      <c r="M14" s="25">
        <f t="shared" si="0"/>
        <v>0</v>
      </c>
      <c r="N14" s="26">
        <f t="shared" si="21"/>
        <v>0</v>
      </c>
      <c r="O14" s="20">
        <f t="shared" si="22"/>
        <v>500.51980000000003</v>
      </c>
      <c r="P14" s="10"/>
      <c r="Q14" s="15">
        <v>12</v>
      </c>
      <c r="R14" s="29">
        <v>123</v>
      </c>
      <c r="S14" s="30">
        <f t="shared" si="104"/>
        <v>0.80869999999999997</v>
      </c>
      <c r="T14" s="29" t="s">
        <v>18</v>
      </c>
      <c r="U14" s="30"/>
      <c r="V14" s="29" t="s">
        <v>18</v>
      </c>
      <c r="W14" s="30"/>
      <c r="X14" s="29" t="s">
        <v>19</v>
      </c>
      <c r="Y14" s="30"/>
      <c r="Z14" s="128">
        <v>-63</v>
      </c>
      <c r="AA14" s="127">
        <f t="shared" si="105"/>
        <v>-0.47469999999999996</v>
      </c>
      <c r="AB14" s="25">
        <f t="shared" si="23"/>
        <v>123</v>
      </c>
      <c r="AC14" s="26">
        <f t="shared" si="24"/>
        <v>0.33400000000000002</v>
      </c>
      <c r="AD14" s="20">
        <f t="shared" si="25"/>
        <v>513.89069999999992</v>
      </c>
      <c r="AE14" s="18"/>
      <c r="AF14" s="15">
        <v>12</v>
      </c>
      <c r="AG14" s="29">
        <v>17</v>
      </c>
      <c r="AH14" s="30">
        <f t="shared" ref="AH14:AH16" si="113">AG14*0.0069-0.04</f>
        <v>7.7300000000000008E-2</v>
      </c>
      <c r="AI14" s="29">
        <v>-20</v>
      </c>
      <c r="AJ14" s="30">
        <f t="shared" ref="AJ14:AJ17" si="114">AI14*0.0088-0.03</f>
        <v>-0.20600000000000002</v>
      </c>
      <c r="AK14" s="29" t="s">
        <v>18</v>
      </c>
      <c r="AL14" s="30"/>
      <c r="AM14" s="29">
        <v>74</v>
      </c>
      <c r="AN14" s="30">
        <f t="shared" ref="AN14:AN16" si="115">AM14*0.0085-0.04</f>
        <v>0.58899999999999997</v>
      </c>
      <c r="AO14" s="128">
        <v>58</v>
      </c>
      <c r="AP14" s="127">
        <f t="shared" si="106"/>
        <v>0.36020000000000002</v>
      </c>
      <c r="AQ14" s="25">
        <f t="shared" si="26"/>
        <v>71</v>
      </c>
      <c r="AR14" s="26">
        <f t="shared" si="27"/>
        <v>0.82050000000000001</v>
      </c>
      <c r="AS14" s="20">
        <f t="shared" si="28"/>
        <v>529.08629999999971</v>
      </c>
      <c r="AT14" s="18"/>
      <c r="AU14" s="15">
        <v>12</v>
      </c>
      <c r="AV14" s="29" t="s">
        <v>18</v>
      </c>
      <c r="AW14" s="30"/>
      <c r="AX14" s="29" t="s">
        <v>19</v>
      </c>
      <c r="AY14" s="30"/>
      <c r="AZ14" s="29">
        <v>161</v>
      </c>
      <c r="BA14" s="30">
        <f t="shared" ref="BA14" si="116">AZ14*0.0085-0.06</f>
        <v>1.3085</v>
      </c>
      <c r="BB14" s="29" t="s">
        <v>18</v>
      </c>
      <c r="BC14" s="30"/>
      <c r="BD14" s="128">
        <v>-97</v>
      </c>
      <c r="BE14" s="127">
        <f t="shared" si="107"/>
        <v>-0.70930000000000004</v>
      </c>
      <c r="BF14" s="25">
        <f t="shared" si="7"/>
        <v>161</v>
      </c>
      <c r="BG14" s="30">
        <f t="shared" si="30"/>
        <v>0.59919999999999995</v>
      </c>
      <c r="BH14" s="20">
        <f t="shared" si="31"/>
        <v>524.35789999999974</v>
      </c>
      <c r="BI14" s="18"/>
      <c r="BJ14" s="22">
        <v>12</v>
      </c>
      <c r="BK14" s="27"/>
      <c r="BL14" s="28"/>
      <c r="BM14" s="27"/>
      <c r="BN14" s="28"/>
      <c r="BO14" s="27"/>
      <c r="BP14" s="28"/>
      <c r="BQ14" s="27"/>
      <c r="BR14" s="28"/>
      <c r="BS14" s="128"/>
      <c r="BT14" s="127"/>
      <c r="BU14" s="25">
        <f t="shared" si="33"/>
        <v>0</v>
      </c>
      <c r="BV14" s="26">
        <f t="shared" si="34"/>
        <v>0</v>
      </c>
      <c r="BW14" s="20">
        <f t="shared" si="35"/>
        <v>522.09379999999987</v>
      </c>
      <c r="BX14" s="18"/>
      <c r="BY14" s="15">
        <v>12</v>
      </c>
      <c r="BZ14" s="29">
        <v>93</v>
      </c>
      <c r="CA14" s="30">
        <f t="shared" si="101"/>
        <v>0.6016999999999999</v>
      </c>
      <c r="CB14" s="29" t="s">
        <v>18</v>
      </c>
      <c r="CC14" s="30"/>
      <c r="CD14" s="29">
        <v>168</v>
      </c>
      <c r="CE14" s="30">
        <f t="shared" si="108"/>
        <v>1.3680000000000001</v>
      </c>
      <c r="CF14" s="29" t="s">
        <v>18</v>
      </c>
      <c r="CG14" s="30"/>
      <c r="CH14" s="128">
        <v>540</v>
      </c>
      <c r="CI14" s="127">
        <f t="shared" si="102"/>
        <v>3.6859999999999999</v>
      </c>
      <c r="CJ14" s="34">
        <f t="shared" si="9"/>
        <v>261</v>
      </c>
      <c r="CK14" s="35">
        <f t="shared" si="36"/>
        <v>5.6556999999999995</v>
      </c>
      <c r="CL14" s="20">
        <f t="shared" si="37"/>
        <v>531.15599999999995</v>
      </c>
      <c r="CM14" s="36"/>
      <c r="CN14" s="15">
        <v>12</v>
      </c>
      <c r="CO14" s="29">
        <v>-16</v>
      </c>
      <c r="CP14" s="30">
        <f t="shared" si="109"/>
        <v>-0.15040000000000001</v>
      </c>
      <c r="CQ14" s="29">
        <v>-27</v>
      </c>
      <c r="CR14" s="30">
        <f t="shared" si="103"/>
        <v>-0.2676</v>
      </c>
      <c r="CS14" s="29" t="s">
        <v>18</v>
      </c>
      <c r="CT14" s="30"/>
      <c r="CU14" s="29" t="s">
        <v>18</v>
      </c>
      <c r="CV14" s="30"/>
      <c r="CW14" s="128">
        <v>17</v>
      </c>
      <c r="CX14" s="127">
        <f t="shared" si="89"/>
        <v>7.7300000000000008E-2</v>
      </c>
      <c r="CY14" s="34">
        <f t="shared" si="12"/>
        <v>-43</v>
      </c>
      <c r="CZ14" s="35">
        <f t="shared" si="39"/>
        <v>-0.3407</v>
      </c>
      <c r="DA14" s="20">
        <f t="shared" si="40"/>
        <v>537.2842999999998</v>
      </c>
      <c r="DB14" s="18"/>
      <c r="DC14" s="15">
        <v>12</v>
      </c>
      <c r="DD14" s="29" t="s">
        <v>18</v>
      </c>
      <c r="DE14" s="30"/>
      <c r="DF14" s="29">
        <v>31</v>
      </c>
      <c r="DG14" s="30">
        <f>DF14*0.0088-0.03</f>
        <v>0.24280000000000004</v>
      </c>
      <c r="DH14" s="29" t="s">
        <v>18</v>
      </c>
      <c r="DI14" s="30"/>
      <c r="DJ14" s="29">
        <v>57</v>
      </c>
      <c r="DK14" s="30">
        <f t="shared" ref="DK14:DK15" si="117">DJ14*0.0085-0.04</f>
        <v>0.44450000000000006</v>
      </c>
      <c r="DL14" s="128">
        <v>-151</v>
      </c>
      <c r="DM14" s="127">
        <f t="shared" ref="DM14:DM18" si="118">DL14*0.0069-0.04</f>
        <v>-1.0819000000000001</v>
      </c>
      <c r="DN14" s="44">
        <f t="shared" si="15"/>
        <v>88</v>
      </c>
      <c r="DO14" s="102">
        <f t="shared" si="42"/>
        <v>-0.39459999999999995</v>
      </c>
      <c r="DP14" s="20">
        <f t="shared" si="43"/>
        <v>536.72739999999965</v>
      </c>
      <c r="DQ14" s="18"/>
      <c r="DR14" s="15">
        <v>12</v>
      </c>
      <c r="DS14" s="29" t="s">
        <v>18</v>
      </c>
      <c r="DT14" s="30"/>
      <c r="DU14" s="29" t="s">
        <v>19</v>
      </c>
      <c r="DV14" s="30"/>
      <c r="DW14" s="29">
        <v>5</v>
      </c>
      <c r="DX14" s="30">
        <f t="shared" ref="DX14:DX15" si="119">DW14*0.0083-0.05</f>
        <v>-8.5000000000000006E-3</v>
      </c>
      <c r="DY14" s="29">
        <v>34</v>
      </c>
      <c r="DZ14" s="30">
        <f t="shared" ref="DZ14:DZ15" si="120">DY14*0.0085-0.04</f>
        <v>0.24900000000000003</v>
      </c>
      <c r="EA14" s="128">
        <v>127</v>
      </c>
      <c r="EB14" s="127">
        <f t="shared" si="93"/>
        <v>0.77280000000000004</v>
      </c>
      <c r="EC14" s="40">
        <f t="shared" si="45"/>
        <v>39</v>
      </c>
      <c r="ED14" s="35">
        <f t="shared" si="46"/>
        <v>1.0133000000000001</v>
      </c>
      <c r="EE14" s="20">
        <f t="shared" si="47"/>
        <v>560.31459999999947</v>
      </c>
      <c r="EF14" s="21"/>
      <c r="EG14" s="15">
        <v>12</v>
      </c>
      <c r="EH14" s="27"/>
      <c r="EI14" s="28"/>
      <c r="EJ14" s="27"/>
      <c r="EK14" s="28"/>
      <c r="EL14" s="27"/>
      <c r="EM14" s="28"/>
      <c r="EN14" s="27"/>
      <c r="EO14" s="28"/>
      <c r="EP14" s="128"/>
      <c r="EQ14" s="127"/>
      <c r="ER14" s="44"/>
      <c r="ES14" s="102">
        <f t="shared" si="49"/>
        <v>0</v>
      </c>
      <c r="ET14" s="20">
        <f t="shared" si="50"/>
        <v>563.24039999999945</v>
      </c>
      <c r="EU14" s="18"/>
      <c r="EV14" s="22">
        <v>12</v>
      </c>
      <c r="EW14" s="29" t="s">
        <v>18</v>
      </c>
      <c r="EX14" s="30"/>
      <c r="EY14" s="29" t="s">
        <v>18</v>
      </c>
      <c r="EZ14" s="30"/>
      <c r="FA14" s="29" t="s">
        <v>18</v>
      </c>
      <c r="FB14" s="30"/>
      <c r="FC14" s="29" t="s">
        <v>18</v>
      </c>
      <c r="FD14" s="30"/>
      <c r="FE14" s="128">
        <v>-60</v>
      </c>
      <c r="FF14" s="127">
        <f t="shared" si="112"/>
        <v>-0.42399999999999999</v>
      </c>
      <c r="FG14" s="34">
        <f t="shared" si="51"/>
        <v>0</v>
      </c>
      <c r="FH14" s="35">
        <f t="shared" si="52"/>
        <v>-0.42399999999999999</v>
      </c>
      <c r="FI14" s="20">
        <f t="shared" si="53"/>
        <v>566.49269999999945</v>
      </c>
      <c r="FJ14" s="18"/>
      <c r="FK14" s="15">
        <v>12</v>
      </c>
      <c r="FL14" s="29" t="s">
        <v>19</v>
      </c>
      <c r="FM14" s="30"/>
      <c r="FN14" s="29" t="s">
        <v>18</v>
      </c>
      <c r="FO14" s="30"/>
      <c r="FP14" s="29" t="s">
        <v>18</v>
      </c>
      <c r="FQ14" s="30"/>
      <c r="FR14" s="29">
        <v>33</v>
      </c>
      <c r="FS14" s="30">
        <f t="shared" si="97"/>
        <v>0.24050000000000002</v>
      </c>
      <c r="FT14" s="128">
        <v>-57</v>
      </c>
      <c r="FU14" s="127">
        <f t="shared" si="98"/>
        <v>-0.40479999999999999</v>
      </c>
      <c r="FV14" s="34">
        <f t="shared" si="55"/>
        <v>33</v>
      </c>
      <c r="FW14" s="35">
        <f t="shared" si="56"/>
        <v>-0.16429999999999997</v>
      </c>
      <c r="FX14" s="20">
        <f t="shared" si="57"/>
        <v>554.149799999999</v>
      </c>
    </row>
    <row r="15" spans="1:184" x14ac:dyDescent="0.3">
      <c r="A15" s="114"/>
      <c r="B15" s="15">
        <v>13</v>
      </c>
      <c r="C15" s="27"/>
      <c r="D15" s="28"/>
      <c r="E15" s="27"/>
      <c r="F15" s="28"/>
      <c r="G15" s="27"/>
      <c r="H15" s="28"/>
      <c r="I15" s="27"/>
      <c r="J15" s="28"/>
      <c r="K15" s="128"/>
      <c r="L15" s="127"/>
      <c r="M15" s="25">
        <f t="shared" si="0"/>
        <v>0</v>
      </c>
      <c r="N15" s="26">
        <f t="shared" si="21"/>
        <v>0</v>
      </c>
      <c r="O15" s="20">
        <f t="shared" si="22"/>
        <v>500.51980000000003</v>
      </c>
      <c r="P15" s="10"/>
      <c r="Q15" s="15">
        <v>13</v>
      </c>
      <c r="R15" s="29" t="s">
        <v>18</v>
      </c>
      <c r="S15" s="30"/>
      <c r="T15" s="29" t="s">
        <v>18</v>
      </c>
      <c r="U15" s="30"/>
      <c r="V15" s="29">
        <v>-72</v>
      </c>
      <c r="W15" s="30">
        <f>V15*0.0085-0.06</f>
        <v>-0.67200000000000015</v>
      </c>
      <c r="X15" s="29">
        <v>82</v>
      </c>
      <c r="Y15" s="30">
        <f>X15*0.0085-0.04</f>
        <v>0.65700000000000003</v>
      </c>
      <c r="Z15" s="128">
        <v>53</v>
      </c>
      <c r="AA15" s="127">
        <f t="shared" si="105"/>
        <v>0.32569999999999999</v>
      </c>
      <c r="AB15" s="25">
        <f t="shared" si="23"/>
        <v>10</v>
      </c>
      <c r="AC15" s="26">
        <f t="shared" si="24"/>
        <v>0.31069999999999987</v>
      </c>
      <c r="AD15" s="20">
        <f t="shared" si="25"/>
        <v>514.20139999999992</v>
      </c>
      <c r="AE15" s="18"/>
      <c r="AF15" s="15">
        <v>13</v>
      </c>
      <c r="AG15" s="29">
        <v>76</v>
      </c>
      <c r="AH15" s="30">
        <f t="shared" si="113"/>
        <v>0.4844</v>
      </c>
      <c r="AI15" s="29">
        <v>104</v>
      </c>
      <c r="AJ15" s="30">
        <f t="shared" si="114"/>
        <v>0.88519999999999999</v>
      </c>
      <c r="AK15" s="29" t="s">
        <v>18</v>
      </c>
      <c r="AL15" s="30"/>
      <c r="AM15" s="29">
        <v>-58</v>
      </c>
      <c r="AN15" s="30">
        <f t="shared" si="115"/>
        <v>-0.53300000000000003</v>
      </c>
      <c r="AO15" s="128">
        <v>-38</v>
      </c>
      <c r="AP15" s="127">
        <f t="shared" si="106"/>
        <v>-0.30219999999999997</v>
      </c>
      <c r="AQ15" s="25">
        <f t="shared" si="26"/>
        <v>122</v>
      </c>
      <c r="AR15" s="26">
        <f t="shared" si="27"/>
        <v>0.53439999999999999</v>
      </c>
      <c r="AS15" s="20">
        <f t="shared" si="28"/>
        <v>529.62069999999972</v>
      </c>
      <c r="AT15" s="18"/>
      <c r="AU15" s="15">
        <v>13</v>
      </c>
      <c r="AV15" s="27"/>
      <c r="AW15" s="28"/>
      <c r="AX15" s="27"/>
      <c r="AY15" s="28"/>
      <c r="AZ15" s="27"/>
      <c r="BA15" s="28"/>
      <c r="BB15" s="27"/>
      <c r="BC15" s="28"/>
      <c r="BD15" s="128"/>
      <c r="BE15" s="127"/>
      <c r="BF15" s="25">
        <f t="shared" si="7"/>
        <v>0</v>
      </c>
      <c r="BG15" s="30">
        <f t="shared" si="30"/>
        <v>0</v>
      </c>
      <c r="BH15" s="20">
        <f t="shared" si="31"/>
        <v>524.35789999999974</v>
      </c>
      <c r="BI15" s="18"/>
      <c r="BJ15" s="22">
        <v>13</v>
      </c>
      <c r="BK15" s="29" t="s">
        <v>18</v>
      </c>
      <c r="BL15" s="30"/>
      <c r="BM15" s="29">
        <v>139</v>
      </c>
      <c r="BN15" s="30">
        <f t="shared" ref="BN15:BN18" si="121">BM15*0.0088-0.03</f>
        <v>1.1932</v>
      </c>
      <c r="BO15" s="29" t="s">
        <v>18</v>
      </c>
      <c r="BP15" s="30"/>
      <c r="BQ15" s="29">
        <v>-92</v>
      </c>
      <c r="BR15" s="30">
        <f>BQ15*0.0085-0.04</f>
        <v>-0.82200000000000006</v>
      </c>
      <c r="BS15" s="128">
        <v>320</v>
      </c>
      <c r="BT15" s="127">
        <f t="shared" ref="BT15:BT16" si="122">BS15*0.0069-0.04</f>
        <v>2.1680000000000001</v>
      </c>
      <c r="BU15" s="25">
        <f>SUM(BK15,BM15,BO15,BQ15)</f>
        <v>47</v>
      </c>
      <c r="BV15" s="26">
        <f t="shared" si="34"/>
        <v>2.5392000000000001</v>
      </c>
      <c r="BW15" s="20">
        <f t="shared" si="35"/>
        <v>524.63299999999992</v>
      </c>
      <c r="BX15" s="18"/>
      <c r="BY15" s="15">
        <v>13</v>
      </c>
      <c r="BZ15" s="29">
        <v>-49</v>
      </c>
      <c r="CA15" s="30">
        <f t="shared" si="101"/>
        <v>-0.37809999999999999</v>
      </c>
      <c r="CB15" s="29" t="s">
        <v>18</v>
      </c>
      <c r="CC15" s="30"/>
      <c r="CD15" s="29" t="s">
        <v>18</v>
      </c>
      <c r="CE15" s="30"/>
      <c r="CF15" s="29" t="s">
        <v>18</v>
      </c>
      <c r="CG15" s="30"/>
      <c r="CH15" s="128">
        <v>-78</v>
      </c>
      <c r="CI15" s="127">
        <f t="shared" si="102"/>
        <v>-0.57820000000000005</v>
      </c>
      <c r="CJ15" s="34">
        <f t="shared" si="9"/>
        <v>-49</v>
      </c>
      <c r="CK15" s="35">
        <f t="shared" si="36"/>
        <v>-0.95630000000000004</v>
      </c>
      <c r="CL15" s="20">
        <f t="shared" si="37"/>
        <v>530.19969999999989</v>
      </c>
      <c r="CM15" s="36"/>
      <c r="CN15" s="15">
        <v>13</v>
      </c>
      <c r="CO15" s="27"/>
      <c r="CP15" s="28"/>
      <c r="CQ15" s="27"/>
      <c r="CR15" s="28"/>
      <c r="CS15" s="27"/>
      <c r="CT15" s="28"/>
      <c r="CU15" s="27"/>
      <c r="CV15" s="28"/>
      <c r="CW15" s="128"/>
      <c r="CX15" s="127"/>
      <c r="CY15" s="34">
        <f t="shared" si="12"/>
        <v>0</v>
      </c>
      <c r="CZ15" s="35">
        <f t="shared" si="39"/>
        <v>0</v>
      </c>
      <c r="DA15" s="20">
        <f t="shared" si="40"/>
        <v>537.2842999999998</v>
      </c>
      <c r="DB15" s="18"/>
      <c r="DC15" s="15">
        <v>13</v>
      </c>
      <c r="DD15" s="29" t="s">
        <v>18</v>
      </c>
      <c r="DE15" s="30"/>
      <c r="DF15" s="29" t="s">
        <v>18</v>
      </c>
      <c r="DG15" s="30"/>
      <c r="DH15" s="29">
        <v>-126</v>
      </c>
      <c r="DI15" s="30">
        <f t="shared" ref="DI15:DI16" si="123">DH15*0.0085-0.06</f>
        <v>-1.1310000000000002</v>
      </c>
      <c r="DJ15" s="29">
        <v>132</v>
      </c>
      <c r="DK15" s="30">
        <f t="shared" si="117"/>
        <v>1.0820000000000001</v>
      </c>
      <c r="DL15" s="128">
        <v>616</v>
      </c>
      <c r="DM15" s="127">
        <f t="shared" si="118"/>
        <v>4.2103999999999999</v>
      </c>
      <c r="DN15" s="44">
        <f t="shared" si="15"/>
        <v>6</v>
      </c>
      <c r="DO15" s="102">
        <f t="shared" si="42"/>
        <v>4.1613999999999995</v>
      </c>
      <c r="DP15" s="20">
        <f t="shared" si="43"/>
        <v>540.88879999999961</v>
      </c>
      <c r="DQ15" s="18"/>
      <c r="DR15" s="15">
        <v>13</v>
      </c>
      <c r="DS15" s="29">
        <v>159</v>
      </c>
      <c r="DT15" s="30">
        <f>DS15*0.0064-0.04</f>
        <v>0.97760000000000002</v>
      </c>
      <c r="DU15" s="29">
        <v>90</v>
      </c>
      <c r="DV15" s="30">
        <f t="shared" ref="DV15" si="124">DU15*0.0088-0.03</f>
        <v>0.76200000000000001</v>
      </c>
      <c r="DW15" s="29">
        <v>186</v>
      </c>
      <c r="DX15" s="30">
        <f t="shared" si="119"/>
        <v>1.4938</v>
      </c>
      <c r="DY15" s="29">
        <v>-41</v>
      </c>
      <c r="DZ15" s="30">
        <f t="shared" si="120"/>
        <v>-0.38850000000000001</v>
      </c>
      <c r="EA15" s="128">
        <v>-69</v>
      </c>
      <c r="EB15" s="127">
        <f t="shared" si="93"/>
        <v>-0.48160000000000003</v>
      </c>
      <c r="EC15" s="40">
        <f t="shared" si="45"/>
        <v>394</v>
      </c>
      <c r="ED15" s="35">
        <f t="shared" si="46"/>
        <v>2.3632999999999997</v>
      </c>
      <c r="EE15" s="20">
        <f t="shared" si="47"/>
        <v>562.67789999999945</v>
      </c>
      <c r="EF15" s="21"/>
      <c r="EG15" s="15">
        <v>13</v>
      </c>
      <c r="EH15" s="27"/>
      <c r="EI15" s="28"/>
      <c r="EJ15" s="27"/>
      <c r="EK15" s="28"/>
      <c r="EL15" s="27"/>
      <c r="EM15" s="28"/>
      <c r="EN15" s="27"/>
      <c r="EO15" s="28"/>
      <c r="EP15" s="128"/>
      <c r="EQ15" s="127"/>
      <c r="ER15" s="44">
        <f t="shared" si="48"/>
        <v>0</v>
      </c>
      <c r="ES15" s="102">
        <f t="shared" si="49"/>
        <v>0</v>
      </c>
      <c r="ET15" s="20">
        <f t="shared" si="50"/>
        <v>563.24039999999945</v>
      </c>
      <c r="EU15" s="18"/>
      <c r="EV15" s="22">
        <v>13</v>
      </c>
      <c r="EW15" s="29" t="s">
        <v>19</v>
      </c>
      <c r="EX15" s="30"/>
      <c r="EY15" s="29" t="s">
        <v>18</v>
      </c>
      <c r="EZ15" s="30"/>
      <c r="FA15" s="29">
        <v>-111</v>
      </c>
      <c r="FB15" s="30">
        <f t="shared" ref="FB15" si="125">FA15*0.0085-0.06</f>
        <v>-1.0035000000000001</v>
      </c>
      <c r="FC15" s="29" t="s">
        <v>18</v>
      </c>
      <c r="FD15" s="30"/>
      <c r="FE15" s="128">
        <v>-5</v>
      </c>
      <c r="FF15" s="127">
        <f t="shared" si="112"/>
        <v>-7.2000000000000008E-2</v>
      </c>
      <c r="FG15" s="34">
        <f t="shared" si="51"/>
        <v>-111</v>
      </c>
      <c r="FH15" s="35">
        <f t="shared" si="52"/>
        <v>-1.0755000000000001</v>
      </c>
      <c r="FI15" s="20">
        <f t="shared" si="53"/>
        <v>565.41719999999941</v>
      </c>
      <c r="FJ15" s="18"/>
      <c r="FK15" s="15">
        <v>13</v>
      </c>
      <c r="FL15" s="29" t="s">
        <v>19</v>
      </c>
      <c r="FM15" s="30"/>
      <c r="FN15" s="29" t="s">
        <v>18</v>
      </c>
      <c r="FO15" s="30"/>
      <c r="FP15" s="29" t="s">
        <v>18</v>
      </c>
      <c r="FQ15" s="30"/>
      <c r="FR15" s="29" t="s">
        <v>18</v>
      </c>
      <c r="FS15" s="30"/>
      <c r="FT15" s="128">
        <v>-84</v>
      </c>
      <c r="FU15" s="127">
        <f t="shared" si="98"/>
        <v>-0.57760000000000011</v>
      </c>
      <c r="FV15" s="34">
        <f t="shared" si="55"/>
        <v>0</v>
      </c>
      <c r="FW15" s="35">
        <f t="shared" si="56"/>
        <v>-0.57760000000000011</v>
      </c>
      <c r="FX15" s="20">
        <f t="shared" si="57"/>
        <v>553.57219999999904</v>
      </c>
    </row>
    <row r="16" spans="1:184" x14ac:dyDescent="0.3">
      <c r="A16" s="114"/>
      <c r="B16" s="15">
        <v>14</v>
      </c>
      <c r="C16" s="29">
        <v>104</v>
      </c>
      <c r="D16" s="30">
        <v>0.67759999999999998</v>
      </c>
      <c r="E16" s="29" t="s">
        <v>19</v>
      </c>
      <c r="F16" s="30"/>
      <c r="G16" s="29" t="s">
        <v>19</v>
      </c>
      <c r="H16" s="30"/>
      <c r="I16" s="29">
        <v>93</v>
      </c>
      <c r="J16" s="30">
        <v>0.75050000000000006</v>
      </c>
      <c r="K16" s="128">
        <v>-95</v>
      </c>
      <c r="L16" s="127">
        <f t="shared" ref="L16:L20" si="126">K16*0.0069-0.04</f>
        <v>-0.69550000000000001</v>
      </c>
      <c r="M16" s="25">
        <f t="shared" si="0"/>
        <v>197</v>
      </c>
      <c r="N16" s="26">
        <f t="shared" si="21"/>
        <v>0.73260000000000014</v>
      </c>
      <c r="O16" s="20">
        <f t="shared" si="22"/>
        <v>501.25240000000002</v>
      </c>
      <c r="P16" s="10"/>
      <c r="Q16" s="15">
        <v>14</v>
      </c>
      <c r="R16" s="29" t="s">
        <v>18</v>
      </c>
      <c r="S16" s="30"/>
      <c r="T16" s="29">
        <v>58</v>
      </c>
      <c r="U16" s="30">
        <f>T16*0.0088-0.03</f>
        <v>0.48040000000000005</v>
      </c>
      <c r="V16" s="29" t="s">
        <v>18</v>
      </c>
      <c r="W16" s="30"/>
      <c r="X16" s="29" t="s">
        <v>19</v>
      </c>
      <c r="Y16" s="30"/>
      <c r="Z16" s="128">
        <v>542</v>
      </c>
      <c r="AA16" s="127">
        <f t="shared" si="105"/>
        <v>3.6997999999999998</v>
      </c>
      <c r="AB16" s="25">
        <f t="shared" si="23"/>
        <v>58</v>
      </c>
      <c r="AC16" s="26">
        <f t="shared" si="24"/>
        <v>4.1802000000000001</v>
      </c>
      <c r="AD16" s="20">
        <f t="shared" si="25"/>
        <v>518.38159999999993</v>
      </c>
      <c r="AE16" s="18"/>
      <c r="AF16" s="15">
        <v>14</v>
      </c>
      <c r="AG16" s="29">
        <v>-37</v>
      </c>
      <c r="AH16" s="30">
        <f t="shared" si="113"/>
        <v>-0.29529999999999995</v>
      </c>
      <c r="AI16" s="29">
        <v>-32</v>
      </c>
      <c r="AJ16" s="30">
        <f t="shared" si="114"/>
        <v>-0.31159999999999999</v>
      </c>
      <c r="AK16" s="29">
        <v>-152</v>
      </c>
      <c r="AL16" s="30">
        <f t="shared" ref="AL16:AL17" si="127">AK16*0.0085-0.06</f>
        <v>-1.3520000000000001</v>
      </c>
      <c r="AM16" s="29">
        <v>61</v>
      </c>
      <c r="AN16" s="30">
        <f t="shared" si="115"/>
        <v>0.47850000000000009</v>
      </c>
      <c r="AO16" s="128">
        <v>130</v>
      </c>
      <c r="AP16" s="127">
        <f t="shared" si="106"/>
        <v>0.85699999999999998</v>
      </c>
      <c r="AQ16" s="25">
        <f t="shared" si="26"/>
        <v>-160</v>
      </c>
      <c r="AR16" s="26">
        <f t="shared" si="27"/>
        <v>-0.62339999999999995</v>
      </c>
      <c r="AS16" s="20">
        <f t="shared" si="28"/>
        <v>528.99729999999977</v>
      </c>
      <c r="AT16" s="18"/>
      <c r="AU16" s="15">
        <v>14</v>
      </c>
      <c r="AV16" s="27"/>
      <c r="AW16" s="28"/>
      <c r="AX16" s="27"/>
      <c r="AY16" s="28"/>
      <c r="AZ16" s="27"/>
      <c r="BA16" s="28"/>
      <c r="BB16" s="27"/>
      <c r="BC16" s="28"/>
      <c r="BD16" s="128"/>
      <c r="BE16" s="127"/>
      <c r="BF16" s="25">
        <f t="shared" si="7"/>
        <v>0</v>
      </c>
      <c r="BG16" s="30">
        <f t="shared" si="30"/>
        <v>0</v>
      </c>
      <c r="BH16" s="20">
        <f t="shared" si="31"/>
        <v>524.35789999999974</v>
      </c>
      <c r="BI16" s="18"/>
      <c r="BJ16" s="22">
        <v>14</v>
      </c>
      <c r="BK16" s="29" t="s">
        <v>18</v>
      </c>
      <c r="BL16" s="30"/>
      <c r="BM16" s="29">
        <v>-38</v>
      </c>
      <c r="BN16" s="30">
        <f t="shared" si="121"/>
        <v>-0.36440000000000006</v>
      </c>
      <c r="BO16" s="29">
        <v>-113</v>
      </c>
      <c r="BP16" s="30">
        <f>BO16*0.0085-0.06</f>
        <v>-1.0205</v>
      </c>
      <c r="BQ16" s="29" t="s">
        <v>18</v>
      </c>
      <c r="BR16" s="30"/>
      <c r="BS16" s="128">
        <v>46</v>
      </c>
      <c r="BT16" s="127">
        <f t="shared" si="122"/>
        <v>0.27740000000000004</v>
      </c>
      <c r="BU16" s="25">
        <f>SUM(BK16,BM16,BO16,BQ16)</f>
        <v>-151</v>
      </c>
      <c r="BV16" s="26">
        <f t="shared" si="34"/>
        <v>-1.1074999999999999</v>
      </c>
      <c r="BW16" s="20">
        <f t="shared" si="35"/>
        <v>523.52549999999997</v>
      </c>
      <c r="BX16" s="18"/>
      <c r="BY16" s="15">
        <v>14</v>
      </c>
      <c r="BZ16" s="29">
        <v>335</v>
      </c>
      <c r="CA16" s="30">
        <f t="shared" si="101"/>
        <v>2.2715000000000001</v>
      </c>
      <c r="CB16" s="29">
        <v>129</v>
      </c>
      <c r="CC16" s="30">
        <f>CB16*0.0088-0.03</f>
        <v>1.1052</v>
      </c>
      <c r="CD16" s="29" t="s">
        <v>18</v>
      </c>
      <c r="CE16" s="30"/>
      <c r="CF16" s="29" t="s">
        <v>18</v>
      </c>
      <c r="CG16" s="30"/>
      <c r="CH16" s="128">
        <v>-103</v>
      </c>
      <c r="CI16" s="127">
        <f t="shared" si="102"/>
        <v>-0.75070000000000003</v>
      </c>
      <c r="CJ16" s="34">
        <f t="shared" si="9"/>
        <v>464</v>
      </c>
      <c r="CK16" s="35">
        <f t="shared" si="36"/>
        <v>2.6259999999999999</v>
      </c>
      <c r="CL16" s="20">
        <f t="shared" si="37"/>
        <v>532.82569999999987</v>
      </c>
      <c r="CM16" s="36"/>
      <c r="CN16" s="15">
        <v>14</v>
      </c>
      <c r="CO16" s="27"/>
      <c r="CP16" s="28"/>
      <c r="CQ16" s="27"/>
      <c r="CR16" s="28"/>
      <c r="CS16" s="27"/>
      <c r="CT16" s="28"/>
      <c r="CU16" s="27"/>
      <c r="CV16" s="28"/>
      <c r="CW16" s="128"/>
      <c r="CX16" s="127"/>
      <c r="CY16" s="34">
        <f t="shared" si="12"/>
        <v>0</v>
      </c>
      <c r="CZ16" s="35">
        <f t="shared" si="39"/>
        <v>0</v>
      </c>
      <c r="DA16" s="20">
        <f t="shared" si="40"/>
        <v>537.2842999999998</v>
      </c>
      <c r="DB16" s="18"/>
      <c r="DC16" s="15">
        <v>14</v>
      </c>
      <c r="DD16" s="29" t="s">
        <v>18</v>
      </c>
      <c r="DE16" s="30"/>
      <c r="DF16" s="29" t="s">
        <v>18</v>
      </c>
      <c r="DG16" s="30"/>
      <c r="DH16" s="29">
        <v>-70</v>
      </c>
      <c r="DI16" s="30">
        <f t="shared" si="123"/>
        <v>-0.65500000000000003</v>
      </c>
      <c r="DJ16" s="29" t="s">
        <v>18</v>
      </c>
      <c r="DK16" s="30"/>
      <c r="DL16" s="128">
        <v>-134</v>
      </c>
      <c r="DM16" s="127">
        <f t="shared" si="118"/>
        <v>-0.96460000000000001</v>
      </c>
      <c r="DN16" s="44">
        <f t="shared" si="15"/>
        <v>-70</v>
      </c>
      <c r="DO16" s="102">
        <f t="shared" si="42"/>
        <v>-1.6196000000000002</v>
      </c>
      <c r="DP16" s="20">
        <f t="shared" si="43"/>
        <v>539.26919999999961</v>
      </c>
      <c r="DQ16" s="18"/>
      <c r="DR16" s="15">
        <v>14</v>
      </c>
      <c r="DS16" s="27"/>
      <c r="DT16" s="28"/>
      <c r="DU16" s="27"/>
      <c r="DV16" s="28"/>
      <c r="DW16" s="27"/>
      <c r="DX16" s="28"/>
      <c r="DY16" s="27"/>
      <c r="DZ16" s="28"/>
      <c r="EA16" s="128"/>
      <c r="EB16" s="127"/>
      <c r="EC16" s="40">
        <f t="shared" si="45"/>
        <v>0</v>
      </c>
      <c r="ED16" s="35">
        <f t="shared" si="46"/>
        <v>0</v>
      </c>
      <c r="EE16" s="20">
        <f t="shared" si="47"/>
        <v>562.67789999999945</v>
      </c>
      <c r="EF16" s="21"/>
      <c r="EG16" s="15">
        <v>14</v>
      </c>
      <c r="EH16" s="29">
        <v>-61</v>
      </c>
      <c r="EI16" s="30">
        <f>EH16*0.0064-0.04</f>
        <v>-0.4304</v>
      </c>
      <c r="EJ16" s="29">
        <v>95</v>
      </c>
      <c r="EK16" s="30">
        <f>EJ16*0.0088-0.03</f>
        <v>0.80600000000000005</v>
      </c>
      <c r="EL16" s="29" t="s">
        <v>18</v>
      </c>
      <c r="EM16" s="30"/>
      <c r="EN16" s="29" t="s">
        <v>18</v>
      </c>
      <c r="EO16" s="30"/>
      <c r="EP16" s="128">
        <v>-43</v>
      </c>
      <c r="EQ16" s="127">
        <f t="shared" ref="EQ16:EQ19" si="128">EP16*0.0064-0.04</f>
        <v>-0.31519999999999998</v>
      </c>
      <c r="ER16" s="44">
        <f t="shared" si="48"/>
        <v>34</v>
      </c>
      <c r="ES16" s="102">
        <f t="shared" si="49"/>
        <v>6.0400000000000065E-2</v>
      </c>
      <c r="ET16" s="20">
        <f t="shared" si="50"/>
        <v>563.30079999999941</v>
      </c>
      <c r="EU16" s="18"/>
      <c r="EV16" s="22">
        <v>14</v>
      </c>
      <c r="EW16" s="29">
        <v>-28</v>
      </c>
      <c r="EX16" s="30">
        <f t="shared" ref="EX16" si="129">EW16*0.0064-0.04</f>
        <v>-0.21920000000000001</v>
      </c>
      <c r="EY16" s="29" t="s">
        <v>18</v>
      </c>
      <c r="EZ16" s="30"/>
      <c r="FA16" s="29" t="s">
        <v>18</v>
      </c>
      <c r="FB16" s="30"/>
      <c r="FC16" s="29" t="s">
        <v>18</v>
      </c>
      <c r="FD16" s="30"/>
      <c r="FE16" s="128">
        <v>-64</v>
      </c>
      <c r="FF16" s="127">
        <f t="shared" si="112"/>
        <v>-0.4496</v>
      </c>
      <c r="FG16" s="34">
        <f t="shared" si="51"/>
        <v>-28</v>
      </c>
      <c r="FH16" s="35">
        <f t="shared" si="52"/>
        <v>-0.66880000000000006</v>
      </c>
      <c r="FI16" s="20">
        <f t="shared" si="53"/>
        <v>564.74839999999938</v>
      </c>
      <c r="FJ16" s="18"/>
      <c r="FK16" s="15">
        <v>14</v>
      </c>
      <c r="FL16" s="27"/>
      <c r="FM16" s="28"/>
      <c r="FN16" s="27"/>
      <c r="FO16" s="28"/>
      <c r="FP16" s="27"/>
      <c r="FQ16" s="28"/>
      <c r="FR16" s="27"/>
      <c r="FS16" s="28"/>
      <c r="FT16" s="128"/>
      <c r="FU16" s="127"/>
      <c r="FV16" s="34">
        <f t="shared" si="55"/>
        <v>0</v>
      </c>
      <c r="FW16" s="35">
        <f t="shared" si="56"/>
        <v>0</v>
      </c>
      <c r="FX16" s="20">
        <f t="shared" si="57"/>
        <v>553.57219999999904</v>
      </c>
    </row>
    <row r="17" spans="1:180" x14ac:dyDescent="0.3">
      <c r="A17" s="114"/>
      <c r="B17" s="15">
        <v>15</v>
      </c>
      <c r="C17" s="29">
        <v>-95</v>
      </c>
      <c r="D17" s="30">
        <v>-0.69550000000000001</v>
      </c>
      <c r="E17" s="29">
        <v>-57</v>
      </c>
      <c r="F17" s="30">
        <v>-0.53160000000000007</v>
      </c>
      <c r="G17" s="29" t="s">
        <v>19</v>
      </c>
      <c r="H17" s="30"/>
      <c r="I17" s="29" t="s">
        <v>19</v>
      </c>
      <c r="J17" s="30"/>
      <c r="K17" s="128">
        <v>107</v>
      </c>
      <c r="L17" s="127">
        <f t="shared" si="126"/>
        <v>0.69829999999999992</v>
      </c>
      <c r="M17" s="25">
        <f t="shared" si="0"/>
        <v>-152</v>
      </c>
      <c r="N17" s="26">
        <f t="shared" si="21"/>
        <v>-0.52880000000000016</v>
      </c>
      <c r="O17" s="20">
        <f t="shared" si="22"/>
        <v>500.72360000000003</v>
      </c>
      <c r="P17" s="10"/>
      <c r="Q17" s="15">
        <v>15</v>
      </c>
      <c r="R17" s="29" t="s">
        <v>18</v>
      </c>
      <c r="S17" s="30"/>
      <c r="T17" s="29" t="s">
        <v>18</v>
      </c>
      <c r="U17" s="30"/>
      <c r="V17" s="29">
        <v>285</v>
      </c>
      <c r="W17" s="30">
        <f>V17*0.0085-0.06</f>
        <v>2.3625000000000003</v>
      </c>
      <c r="X17" s="29">
        <v>-94</v>
      </c>
      <c r="Y17" s="30">
        <f>X17*0.0085-0.04</f>
        <v>-0.83900000000000008</v>
      </c>
      <c r="Z17" s="128">
        <v>-78</v>
      </c>
      <c r="AA17" s="127">
        <f t="shared" si="105"/>
        <v>-0.57820000000000005</v>
      </c>
      <c r="AB17" s="25">
        <f t="shared" si="23"/>
        <v>191</v>
      </c>
      <c r="AC17" s="26">
        <f t="shared" si="24"/>
        <v>0.94530000000000025</v>
      </c>
      <c r="AD17" s="20">
        <f t="shared" si="25"/>
        <v>519.32689999999991</v>
      </c>
      <c r="AE17" s="18"/>
      <c r="AF17" s="15">
        <v>15</v>
      </c>
      <c r="AG17" s="29" t="s">
        <v>18</v>
      </c>
      <c r="AH17" s="30"/>
      <c r="AI17" s="29">
        <v>-5</v>
      </c>
      <c r="AJ17" s="30">
        <f t="shared" si="114"/>
        <v>-7.400000000000001E-2</v>
      </c>
      <c r="AK17" s="29">
        <v>-91</v>
      </c>
      <c r="AL17" s="30">
        <f t="shared" si="127"/>
        <v>-0.83350000000000013</v>
      </c>
      <c r="AM17" s="29" t="s">
        <v>18</v>
      </c>
      <c r="AN17" s="30"/>
      <c r="AO17" s="128">
        <v>34</v>
      </c>
      <c r="AP17" s="127">
        <f t="shared" si="106"/>
        <v>0.1946</v>
      </c>
      <c r="AQ17" s="25">
        <f t="shared" si="26"/>
        <v>-96</v>
      </c>
      <c r="AR17" s="26">
        <f t="shared" si="27"/>
        <v>-0.7129000000000002</v>
      </c>
      <c r="AS17" s="20">
        <f t="shared" si="28"/>
        <v>528.28439999999978</v>
      </c>
      <c r="AT17" s="18"/>
      <c r="AU17" s="15">
        <v>15</v>
      </c>
      <c r="AV17" s="29" t="s">
        <v>18</v>
      </c>
      <c r="AW17" s="30"/>
      <c r="AX17" s="29">
        <v>-48</v>
      </c>
      <c r="AY17" s="30">
        <f t="shared" ref="AY17:AY20" si="130">AX17*0.0088-0.03</f>
        <v>-0.45240000000000002</v>
      </c>
      <c r="AZ17" s="29" t="s">
        <v>18</v>
      </c>
      <c r="BA17" s="30"/>
      <c r="BB17" s="29" t="s">
        <v>18</v>
      </c>
      <c r="BC17" s="30"/>
      <c r="BD17" s="128">
        <v>-99</v>
      </c>
      <c r="BE17" s="127">
        <f t="shared" ref="BE17:BE20" si="131">BD17*0.0069-0.04</f>
        <v>-0.72310000000000008</v>
      </c>
      <c r="BF17" s="25">
        <f t="shared" si="7"/>
        <v>-48</v>
      </c>
      <c r="BG17" s="30">
        <f t="shared" si="30"/>
        <v>-1.1755</v>
      </c>
      <c r="BH17" s="20">
        <f t="shared" si="31"/>
        <v>523.18239999999969</v>
      </c>
      <c r="BI17" s="18"/>
      <c r="BJ17" s="22">
        <v>15</v>
      </c>
      <c r="BK17" s="29">
        <v>118</v>
      </c>
      <c r="BL17" s="30">
        <f t="shared" ref="BL17:BL18" si="132">BK17*0.0069-0.04</f>
        <v>0.7742</v>
      </c>
      <c r="BM17" s="29">
        <v>-40</v>
      </c>
      <c r="BN17" s="30">
        <f t="shared" si="121"/>
        <v>-0.38200000000000001</v>
      </c>
      <c r="BO17" s="29" t="s">
        <v>18</v>
      </c>
      <c r="BP17" s="30"/>
      <c r="BQ17" s="29" t="s">
        <v>18</v>
      </c>
      <c r="BR17" s="30"/>
      <c r="BS17" s="128"/>
      <c r="BT17" s="127"/>
      <c r="BU17" s="25">
        <f t="shared" ref="BU17:BU33" si="133">SUM(BK17,BM17,BO17,BQ17)</f>
        <v>78</v>
      </c>
      <c r="BV17" s="26">
        <f t="shared" si="34"/>
        <v>0.39219999999999999</v>
      </c>
      <c r="BW17" s="20">
        <f t="shared" si="35"/>
        <v>523.91769999999997</v>
      </c>
      <c r="BX17" s="18"/>
      <c r="BY17" s="15">
        <v>15</v>
      </c>
      <c r="BZ17" s="27"/>
      <c r="CA17" s="28"/>
      <c r="CB17" s="27"/>
      <c r="CC17" s="28"/>
      <c r="CD17" s="27"/>
      <c r="CE17" s="28"/>
      <c r="CF17" s="27"/>
      <c r="CG17" s="28"/>
      <c r="CH17" s="128"/>
      <c r="CI17" s="127"/>
      <c r="CJ17" s="34">
        <f t="shared" si="9"/>
        <v>0</v>
      </c>
      <c r="CK17" s="35">
        <f t="shared" si="36"/>
        <v>0</v>
      </c>
      <c r="CL17" s="20">
        <f t="shared" si="37"/>
        <v>532.82569999999987</v>
      </c>
      <c r="CM17" s="36"/>
      <c r="CN17" s="15">
        <v>15</v>
      </c>
      <c r="CO17" s="29">
        <v>-34</v>
      </c>
      <c r="CP17" s="30">
        <f>CO17*0.0069-0.04</f>
        <v>-0.27460000000000001</v>
      </c>
      <c r="CQ17" s="29">
        <v>-20</v>
      </c>
      <c r="CR17" s="30">
        <f t="shared" ref="CR17" si="134">CQ17*0.0088-0.03</f>
        <v>-0.20600000000000002</v>
      </c>
      <c r="CS17" s="29" t="s">
        <v>18</v>
      </c>
      <c r="CT17" s="30"/>
      <c r="CU17" s="29" t="s">
        <v>18</v>
      </c>
      <c r="CV17" s="30"/>
      <c r="CW17" s="128">
        <v>156</v>
      </c>
      <c r="CX17" s="127">
        <f t="shared" ref="CX17:CX21" si="135">CW17*0.0069-0.04</f>
        <v>1.0364</v>
      </c>
      <c r="CY17" s="34">
        <f t="shared" si="12"/>
        <v>-54</v>
      </c>
      <c r="CZ17" s="35">
        <f t="shared" si="39"/>
        <v>0.55579999999999996</v>
      </c>
      <c r="DA17" s="20">
        <f t="shared" si="40"/>
        <v>537.84009999999978</v>
      </c>
      <c r="DB17" s="18"/>
      <c r="DC17" s="15">
        <v>15</v>
      </c>
      <c r="DD17" s="29" t="s">
        <v>18</v>
      </c>
      <c r="DE17" s="30"/>
      <c r="DF17" s="29">
        <v>-65</v>
      </c>
      <c r="DG17" s="30">
        <f t="shared" ref="DG17:DG18" si="136">DF17*0.0088-0.03</f>
        <v>-0.60200000000000009</v>
      </c>
      <c r="DH17" s="29" t="s">
        <v>18</v>
      </c>
      <c r="DI17" s="30"/>
      <c r="DJ17" s="29" t="s">
        <v>18</v>
      </c>
      <c r="DK17" s="30"/>
      <c r="DL17" s="128">
        <v>-95</v>
      </c>
      <c r="DM17" s="127">
        <f t="shared" si="118"/>
        <v>-0.69550000000000001</v>
      </c>
      <c r="DN17" s="44">
        <f t="shared" si="15"/>
        <v>-65</v>
      </c>
      <c r="DO17" s="102">
        <f t="shared" si="42"/>
        <v>-1.2975000000000001</v>
      </c>
      <c r="DP17" s="20">
        <f t="shared" si="43"/>
        <v>537.9716999999996</v>
      </c>
      <c r="DQ17" s="39"/>
      <c r="DR17" s="15">
        <v>15</v>
      </c>
      <c r="DS17" s="27"/>
      <c r="DT17" s="28"/>
      <c r="DU17" s="27"/>
      <c r="DV17" s="28"/>
      <c r="DW17" s="27"/>
      <c r="DX17" s="28"/>
      <c r="DY17" s="27"/>
      <c r="DZ17" s="28"/>
      <c r="EA17" s="128"/>
      <c r="EB17" s="127"/>
      <c r="EC17" s="40">
        <f t="shared" si="45"/>
        <v>0</v>
      </c>
      <c r="ED17" s="35">
        <f t="shared" si="46"/>
        <v>0</v>
      </c>
      <c r="EE17" s="20">
        <f t="shared" si="47"/>
        <v>562.67789999999945</v>
      </c>
      <c r="EF17" s="21"/>
      <c r="EG17" s="15">
        <v>15</v>
      </c>
      <c r="EH17" s="29" t="s">
        <v>18</v>
      </c>
      <c r="EI17" s="30"/>
      <c r="EJ17" s="29" t="s">
        <v>19</v>
      </c>
      <c r="EK17" s="30"/>
      <c r="EL17" s="29" t="s">
        <v>18</v>
      </c>
      <c r="EM17" s="30"/>
      <c r="EN17" s="29">
        <v>-54</v>
      </c>
      <c r="EO17" s="30">
        <f>EN17*0.0085-0.04</f>
        <v>-0.499</v>
      </c>
      <c r="EP17" s="128">
        <v>169</v>
      </c>
      <c r="EQ17" s="127">
        <f t="shared" si="128"/>
        <v>1.0416000000000001</v>
      </c>
      <c r="ER17" s="44">
        <f t="shared" si="48"/>
        <v>-54</v>
      </c>
      <c r="ES17" s="102">
        <f t="shared" si="49"/>
        <v>0.54260000000000008</v>
      </c>
      <c r="ET17" s="20">
        <f t="shared" si="50"/>
        <v>563.84339999999941</v>
      </c>
      <c r="EU17" s="18"/>
      <c r="EV17" s="22">
        <v>15</v>
      </c>
      <c r="EW17" s="29" t="s">
        <v>19</v>
      </c>
      <c r="EX17" s="30"/>
      <c r="EY17" s="29" t="s">
        <v>18</v>
      </c>
      <c r="EZ17" s="30"/>
      <c r="FA17" s="29">
        <v>-182</v>
      </c>
      <c r="FB17" s="30">
        <f t="shared" ref="FB17" si="137">FA17*0.0085-0.06</f>
        <v>-1.6070000000000002</v>
      </c>
      <c r="FC17" s="29">
        <v>65</v>
      </c>
      <c r="FD17" s="30">
        <f>FC17*0.0085-0.04</f>
        <v>0.51249999999999996</v>
      </c>
      <c r="FE17" s="128">
        <v>-92</v>
      </c>
      <c r="FF17" s="127">
        <f t="shared" si="112"/>
        <v>-0.62880000000000003</v>
      </c>
      <c r="FG17" s="34">
        <f t="shared" si="51"/>
        <v>-117</v>
      </c>
      <c r="FH17" s="35">
        <f t="shared" si="52"/>
        <v>-1.7233000000000003</v>
      </c>
      <c r="FI17" s="20">
        <f t="shared" si="53"/>
        <v>563.02509999999938</v>
      </c>
      <c r="FJ17" s="18"/>
      <c r="FK17" s="15">
        <v>15</v>
      </c>
      <c r="FL17" s="27"/>
      <c r="FM17" s="28"/>
      <c r="FN17" s="27"/>
      <c r="FO17" s="28"/>
      <c r="FP17" s="27"/>
      <c r="FQ17" s="28"/>
      <c r="FR17" s="27"/>
      <c r="FS17" s="28"/>
      <c r="FT17" s="128"/>
      <c r="FU17" s="127"/>
      <c r="FV17" s="34">
        <f t="shared" si="55"/>
        <v>0</v>
      </c>
      <c r="FW17" s="35">
        <f t="shared" si="56"/>
        <v>0</v>
      </c>
      <c r="FX17" s="20">
        <f t="shared" si="57"/>
        <v>553.57219999999904</v>
      </c>
    </row>
    <row r="18" spans="1:180" x14ac:dyDescent="0.3">
      <c r="A18" s="114"/>
      <c r="B18" s="15">
        <v>16</v>
      </c>
      <c r="C18" s="29">
        <v>97</v>
      </c>
      <c r="D18" s="30">
        <v>0.62929999999999997</v>
      </c>
      <c r="E18" s="29">
        <v>-46</v>
      </c>
      <c r="F18" s="30">
        <v>-0.43480000000000008</v>
      </c>
      <c r="G18" s="29" t="s">
        <v>19</v>
      </c>
      <c r="H18" s="30"/>
      <c r="I18" s="29">
        <v>115</v>
      </c>
      <c r="J18" s="30">
        <v>0.9375</v>
      </c>
      <c r="K18" s="128">
        <v>-67</v>
      </c>
      <c r="L18" s="127">
        <f t="shared" si="126"/>
        <v>-0.50229999999999997</v>
      </c>
      <c r="M18" s="25">
        <f t="shared" si="0"/>
        <v>166</v>
      </c>
      <c r="N18" s="26">
        <f t="shared" si="21"/>
        <v>0.62969999999999993</v>
      </c>
      <c r="O18" s="20">
        <f t="shared" si="22"/>
        <v>501.35330000000005</v>
      </c>
      <c r="P18" s="10"/>
      <c r="Q18" s="15">
        <v>16</v>
      </c>
      <c r="R18" s="27"/>
      <c r="S18" s="28"/>
      <c r="T18" s="27"/>
      <c r="U18" s="28"/>
      <c r="V18" s="27"/>
      <c r="W18" s="28"/>
      <c r="X18" s="27"/>
      <c r="Y18" s="28"/>
      <c r="Z18" s="128"/>
      <c r="AA18" s="127"/>
      <c r="AB18" s="25">
        <f t="shared" si="23"/>
        <v>0</v>
      </c>
      <c r="AC18" s="26">
        <f t="shared" si="24"/>
        <v>0</v>
      </c>
      <c r="AD18" s="20">
        <f t="shared" si="25"/>
        <v>519.32689999999991</v>
      </c>
      <c r="AE18" s="18"/>
      <c r="AF18" s="15">
        <v>16</v>
      </c>
      <c r="AG18" s="27"/>
      <c r="AH18" s="28"/>
      <c r="AI18" s="27"/>
      <c r="AJ18" s="28"/>
      <c r="AK18" s="27"/>
      <c r="AL18" s="28"/>
      <c r="AM18" s="27"/>
      <c r="AN18" s="28"/>
      <c r="AO18" s="128"/>
      <c r="AP18" s="127"/>
      <c r="AQ18" s="25">
        <f t="shared" si="26"/>
        <v>0</v>
      </c>
      <c r="AR18" s="26">
        <f t="shared" si="27"/>
        <v>0</v>
      </c>
      <c r="AS18" s="20">
        <f t="shared" si="28"/>
        <v>528.28439999999978</v>
      </c>
      <c r="AT18" s="18"/>
      <c r="AU18" s="15">
        <v>16</v>
      </c>
      <c r="AV18" s="29" t="s">
        <v>18</v>
      </c>
      <c r="AW18" s="30"/>
      <c r="AX18" s="29">
        <v>35</v>
      </c>
      <c r="AY18" s="30">
        <f t="shared" si="130"/>
        <v>0.27800000000000002</v>
      </c>
      <c r="AZ18" s="29">
        <v>-93</v>
      </c>
      <c r="BA18" s="30">
        <f t="shared" ref="BA18" si="138">AZ18*0.0085-0.06</f>
        <v>-0.85050000000000003</v>
      </c>
      <c r="BB18" s="29" t="s">
        <v>18</v>
      </c>
      <c r="BC18" s="30"/>
      <c r="BD18" s="128">
        <v>-119</v>
      </c>
      <c r="BE18" s="127">
        <f t="shared" si="131"/>
        <v>-0.86109999999999998</v>
      </c>
      <c r="BF18" s="25">
        <f t="shared" si="7"/>
        <v>-58</v>
      </c>
      <c r="BG18" s="30">
        <f t="shared" si="30"/>
        <v>-1.4336</v>
      </c>
      <c r="BH18" s="20">
        <f t="shared" si="31"/>
        <v>521.74879999999973</v>
      </c>
      <c r="BI18" s="18"/>
      <c r="BJ18" s="22">
        <v>16</v>
      </c>
      <c r="BK18" s="29">
        <v>-130</v>
      </c>
      <c r="BL18" s="30">
        <f t="shared" si="132"/>
        <v>-0.93700000000000006</v>
      </c>
      <c r="BM18" s="29">
        <v>13</v>
      </c>
      <c r="BN18" s="30">
        <f t="shared" si="121"/>
        <v>8.4400000000000003E-2</v>
      </c>
      <c r="BO18" s="29" t="s">
        <v>18</v>
      </c>
      <c r="BP18" s="30"/>
      <c r="BQ18" s="29" t="s">
        <v>18</v>
      </c>
      <c r="BR18" s="30"/>
      <c r="BS18" s="128">
        <v>-97</v>
      </c>
      <c r="BT18" s="127">
        <f t="shared" ref="BT18:BT19" si="139">BS18*0.0069-0.04</f>
        <v>-0.70930000000000004</v>
      </c>
      <c r="BU18" s="25">
        <f t="shared" si="133"/>
        <v>-117</v>
      </c>
      <c r="BV18" s="26">
        <f t="shared" si="34"/>
        <v>-1.5619000000000001</v>
      </c>
      <c r="BW18" s="20">
        <f t="shared" si="35"/>
        <v>522.35579999999993</v>
      </c>
      <c r="BX18" s="18"/>
      <c r="BY18" s="15">
        <v>16</v>
      </c>
      <c r="BZ18" s="27"/>
      <c r="CA18" s="28"/>
      <c r="CB18" s="27"/>
      <c r="CC18" s="28"/>
      <c r="CD18" s="27"/>
      <c r="CE18" s="28"/>
      <c r="CF18" s="27"/>
      <c r="CG18" s="28"/>
      <c r="CH18" s="128"/>
      <c r="CI18" s="127"/>
      <c r="CJ18" s="34">
        <f t="shared" si="9"/>
        <v>0</v>
      </c>
      <c r="CK18" s="35">
        <f t="shared" si="36"/>
        <v>0</v>
      </c>
      <c r="CL18" s="20">
        <f t="shared" si="37"/>
        <v>532.82569999999987</v>
      </c>
      <c r="CM18" s="36"/>
      <c r="CN18" s="15">
        <v>16</v>
      </c>
      <c r="CO18" s="29" t="s">
        <v>18</v>
      </c>
      <c r="CP18" s="30"/>
      <c r="CQ18" s="29" t="s">
        <v>18</v>
      </c>
      <c r="CR18" s="30"/>
      <c r="CS18" s="29" t="s">
        <v>18</v>
      </c>
      <c r="CT18" s="30"/>
      <c r="CU18" s="29">
        <v>-13</v>
      </c>
      <c r="CV18" s="30">
        <f>CU18*0.0085-0.04</f>
        <v>-0.15050000000000002</v>
      </c>
      <c r="CW18" s="128">
        <v>-111</v>
      </c>
      <c r="CX18" s="127">
        <f t="shared" si="135"/>
        <v>-0.80590000000000006</v>
      </c>
      <c r="CY18" s="34">
        <f t="shared" si="12"/>
        <v>-13</v>
      </c>
      <c r="CZ18" s="35">
        <f t="shared" si="39"/>
        <v>-0.95640000000000014</v>
      </c>
      <c r="DA18" s="20">
        <f t="shared" si="40"/>
        <v>536.88369999999975</v>
      </c>
      <c r="DB18" s="18"/>
      <c r="DC18" s="15">
        <v>16</v>
      </c>
      <c r="DD18" s="29">
        <v>114</v>
      </c>
      <c r="DE18" s="30">
        <f t="shared" ref="DE18" si="140">DD18*0.0069-0.04</f>
        <v>0.74659999999999993</v>
      </c>
      <c r="DF18" s="29">
        <v>-44</v>
      </c>
      <c r="DG18" s="30">
        <f t="shared" si="136"/>
        <v>-0.41720000000000002</v>
      </c>
      <c r="DH18" s="29">
        <v>125</v>
      </c>
      <c r="DI18" s="30">
        <f>DH18*0.0085-0.06</f>
        <v>1.0024999999999999</v>
      </c>
      <c r="DJ18" s="29" t="s">
        <v>18</v>
      </c>
      <c r="DK18" s="30"/>
      <c r="DL18" s="128">
        <v>-47</v>
      </c>
      <c r="DM18" s="127">
        <f t="shared" si="118"/>
        <v>-0.36429999999999996</v>
      </c>
      <c r="DN18" s="44">
        <f t="shared" si="15"/>
        <v>195</v>
      </c>
      <c r="DO18" s="102">
        <f t="shared" si="42"/>
        <v>0.9675999999999999</v>
      </c>
      <c r="DP18" s="20">
        <f t="shared" si="43"/>
        <v>538.93929999999955</v>
      </c>
      <c r="DQ18" s="39"/>
      <c r="DR18" s="15">
        <v>16</v>
      </c>
      <c r="DS18" s="29">
        <v>-118</v>
      </c>
      <c r="DT18" s="30">
        <f>DS18*0.0064-0.04</f>
        <v>-0.79520000000000002</v>
      </c>
      <c r="DU18" s="29">
        <v>80</v>
      </c>
      <c r="DV18" s="30">
        <f t="shared" ref="DV18" si="141">DU18*0.0088-0.03</f>
        <v>0.67400000000000004</v>
      </c>
      <c r="DW18" s="29" t="s">
        <v>18</v>
      </c>
      <c r="DX18" s="30"/>
      <c r="DY18" s="29">
        <v>5</v>
      </c>
      <c r="DZ18" s="30">
        <f t="shared" ref="DZ18:DZ22" si="142">DY18*0.0085-0.04</f>
        <v>2.5000000000000022E-3</v>
      </c>
      <c r="EA18" s="128">
        <v>78</v>
      </c>
      <c r="EB18" s="127">
        <f t="shared" ref="EB18:EB22" si="143">EA18*0.0064-0.04</f>
        <v>0.45920000000000005</v>
      </c>
      <c r="EC18" s="40">
        <f t="shared" si="45"/>
        <v>-33</v>
      </c>
      <c r="ED18" s="35">
        <f t="shared" si="46"/>
        <v>0.34050000000000008</v>
      </c>
      <c r="EE18" s="20">
        <f t="shared" si="47"/>
        <v>563.01839999999947</v>
      </c>
      <c r="EF18" s="21"/>
      <c r="EG18" s="15">
        <v>16</v>
      </c>
      <c r="EH18" s="29" t="s">
        <v>18</v>
      </c>
      <c r="EI18" s="30"/>
      <c r="EJ18" s="29" t="s">
        <v>19</v>
      </c>
      <c r="EK18" s="30"/>
      <c r="EL18" s="29" t="s">
        <v>18</v>
      </c>
      <c r="EM18" s="30"/>
      <c r="EN18" s="29" t="s">
        <v>18</v>
      </c>
      <c r="EO18" s="30"/>
      <c r="EP18" s="128">
        <v>185</v>
      </c>
      <c r="EQ18" s="127">
        <f t="shared" si="128"/>
        <v>1.1440000000000001</v>
      </c>
      <c r="ER18" s="44">
        <f t="shared" si="48"/>
        <v>0</v>
      </c>
      <c r="ES18" s="102">
        <f t="shared" si="49"/>
        <v>1.1440000000000001</v>
      </c>
      <c r="ET18" s="20">
        <f t="shared" si="50"/>
        <v>564.98739999999941</v>
      </c>
      <c r="EU18" s="18"/>
      <c r="EV18" s="22">
        <v>16</v>
      </c>
      <c r="EW18" s="27"/>
      <c r="EX18" s="28"/>
      <c r="EY18" s="27"/>
      <c r="EZ18" s="28"/>
      <c r="FA18" s="27"/>
      <c r="FB18" s="28"/>
      <c r="FC18" s="27"/>
      <c r="FD18" s="28"/>
      <c r="FE18" s="128"/>
      <c r="FF18" s="127"/>
      <c r="FG18" s="34">
        <f t="shared" si="51"/>
        <v>0</v>
      </c>
      <c r="FH18" s="35">
        <f t="shared" si="52"/>
        <v>0</v>
      </c>
      <c r="FI18" s="20">
        <f t="shared" si="53"/>
        <v>563.02509999999938</v>
      </c>
      <c r="FJ18" s="18"/>
      <c r="FK18" s="15">
        <v>16</v>
      </c>
      <c r="FL18" s="29">
        <v>-35</v>
      </c>
      <c r="FM18" s="30">
        <f t="shared" ref="FM18:FM19" si="144">FL18*0.0064-0.04</f>
        <v>-0.26400000000000001</v>
      </c>
      <c r="FN18" s="29" t="s">
        <v>18</v>
      </c>
      <c r="FO18" s="30"/>
      <c r="FP18" s="29" t="s">
        <v>18</v>
      </c>
      <c r="FQ18" s="30"/>
      <c r="FR18" s="29">
        <v>39</v>
      </c>
      <c r="FS18" s="30">
        <f>FR18*0.0085-0.04</f>
        <v>0.29150000000000004</v>
      </c>
      <c r="FT18" s="128">
        <v>-84</v>
      </c>
      <c r="FU18" s="127">
        <f t="shared" ref="FU18:FU22" si="145">FT18*0.0064-0.04</f>
        <v>-0.57760000000000011</v>
      </c>
      <c r="FV18" s="34">
        <f t="shared" si="55"/>
        <v>4</v>
      </c>
      <c r="FW18" s="35">
        <f t="shared" si="56"/>
        <v>-0.55010000000000003</v>
      </c>
      <c r="FX18" s="20">
        <f t="shared" si="57"/>
        <v>553.022099999999</v>
      </c>
    </row>
    <row r="19" spans="1:180" x14ac:dyDescent="0.3">
      <c r="A19" s="114"/>
      <c r="B19" s="15">
        <v>17</v>
      </c>
      <c r="C19" s="29" t="s">
        <v>19</v>
      </c>
      <c r="D19" s="30"/>
      <c r="E19" s="29" t="s">
        <v>19</v>
      </c>
      <c r="F19" s="30"/>
      <c r="G19" s="29" t="s">
        <v>19</v>
      </c>
      <c r="H19" s="30"/>
      <c r="I19" s="29">
        <v>112</v>
      </c>
      <c r="J19" s="30">
        <v>0.91200000000000003</v>
      </c>
      <c r="K19" s="128">
        <v>-65</v>
      </c>
      <c r="L19" s="127">
        <f t="shared" si="126"/>
        <v>-0.48849999999999999</v>
      </c>
      <c r="M19" s="25">
        <f t="shared" si="0"/>
        <v>112</v>
      </c>
      <c r="N19" s="26">
        <f t="shared" si="21"/>
        <v>0.42350000000000004</v>
      </c>
      <c r="O19" s="20">
        <f t="shared" si="22"/>
        <v>501.77680000000004</v>
      </c>
      <c r="P19" s="10"/>
      <c r="Q19" s="15">
        <v>17</v>
      </c>
      <c r="R19" s="27"/>
      <c r="S19" s="28"/>
      <c r="T19" s="27"/>
      <c r="U19" s="28"/>
      <c r="V19" s="27"/>
      <c r="W19" s="28"/>
      <c r="X19" s="27"/>
      <c r="Y19" s="28"/>
      <c r="Z19" s="128"/>
      <c r="AA19" s="127"/>
      <c r="AB19" s="25">
        <f t="shared" si="23"/>
        <v>0</v>
      </c>
      <c r="AC19" s="26">
        <f t="shared" si="24"/>
        <v>0</v>
      </c>
      <c r="AD19" s="20">
        <f t="shared" si="25"/>
        <v>519.32689999999991</v>
      </c>
      <c r="AE19" s="18"/>
      <c r="AF19" s="15">
        <v>17</v>
      </c>
      <c r="AG19" s="27"/>
      <c r="AH19" s="28"/>
      <c r="AI19" s="27"/>
      <c r="AJ19" s="28"/>
      <c r="AK19" s="27"/>
      <c r="AL19" s="28"/>
      <c r="AM19" s="27"/>
      <c r="AN19" s="28"/>
      <c r="AO19" s="128"/>
      <c r="AP19" s="127"/>
      <c r="AQ19" s="25">
        <f t="shared" si="26"/>
        <v>0</v>
      </c>
      <c r="AR19" s="26">
        <f t="shared" si="27"/>
        <v>0</v>
      </c>
      <c r="AS19" s="20">
        <f t="shared" si="28"/>
        <v>528.28439999999978</v>
      </c>
      <c r="AT19" s="18"/>
      <c r="AU19" s="15">
        <v>17</v>
      </c>
      <c r="AV19" s="29">
        <v>40</v>
      </c>
      <c r="AW19" s="30">
        <f>AV19*0.0069-0.04</f>
        <v>0.23600000000000002</v>
      </c>
      <c r="AX19" s="29">
        <v>53</v>
      </c>
      <c r="AY19" s="30">
        <f t="shared" si="130"/>
        <v>0.43640000000000001</v>
      </c>
      <c r="AZ19" s="29" t="s">
        <v>18</v>
      </c>
      <c r="BA19" s="30"/>
      <c r="BB19" s="29" t="s">
        <v>18</v>
      </c>
      <c r="BC19" s="30"/>
      <c r="BD19" s="128">
        <v>81</v>
      </c>
      <c r="BE19" s="127">
        <f t="shared" si="131"/>
        <v>0.51889999999999992</v>
      </c>
      <c r="BF19" s="25">
        <f t="shared" si="7"/>
        <v>93</v>
      </c>
      <c r="BG19" s="30">
        <f t="shared" si="30"/>
        <v>1.1913</v>
      </c>
      <c r="BH19" s="20">
        <f t="shared" si="31"/>
        <v>522.94009999999969</v>
      </c>
      <c r="BI19" s="18"/>
      <c r="BJ19" s="22">
        <v>17</v>
      </c>
      <c r="BK19" s="29" t="s">
        <v>18</v>
      </c>
      <c r="BL19" s="30"/>
      <c r="BM19" s="29" t="s">
        <v>19</v>
      </c>
      <c r="BN19" s="30"/>
      <c r="BO19" s="29" t="s">
        <v>18</v>
      </c>
      <c r="BP19" s="30"/>
      <c r="BQ19" s="29" t="s">
        <v>18</v>
      </c>
      <c r="BR19" s="30"/>
      <c r="BS19" s="128">
        <v>284</v>
      </c>
      <c r="BT19" s="127">
        <f t="shared" si="139"/>
        <v>1.9196</v>
      </c>
      <c r="BU19" s="25">
        <f t="shared" si="133"/>
        <v>0</v>
      </c>
      <c r="BV19" s="26">
        <f t="shared" si="34"/>
        <v>1.9196</v>
      </c>
      <c r="BW19" s="20">
        <f t="shared" si="35"/>
        <v>524.27539999999988</v>
      </c>
      <c r="BX19" s="18"/>
      <c r="BY19" s="15">
        <v>17</v>
      </c>
      <c r="BZ19" s="29" t="s">
        <v>19</v>
      </c>
      <c r="CA19" s="30"/>
      <c r="CB19" s="29">
        <v>59</v>
      </c>
      <c r="CC19" s="30">
        <f>CB19*0.0088-0.03</f>
        <v>0.48919999999999997</v>
      </c>
      <c r="CD19" s="29">
        <v>91</v>
      </c>
      <c r="CE19" s="30">
        <f>CD19*0.0085-0.06</f>
        <v>0.71350000000000002</v>
      </c>
      <c r="CF19" s="29" t="s">
        <v>18</v>
      </c>
      <c r="CG19" s="30"/>
      <c r="CH19" s="128">
        <v>27</v>
      </c>
      <c r="CI19" s="127">
        <f t="shared" ref="CI19:CI23" si="146">CH19*0.0069-0.04</f>
        <v>0.14629999999999999</v>
      </c>
      <c r="CJ19" s="34">
        <f t="shared" si="9"/>
        <v>150</v>
      </c>
      <c r="CK19" s="35">
        <f t="shared" si="36"/>
        <v>1.3490000000000002</v>
      </c>
      <c r="CL19" s="20">
        <f t="shared" si="37"/>
        <v>534.17469999999992</v>
      </c>
      <c r="CM19" s="36"/>
      <c r="CN19" s="15">
        <v>17</v>
      </c>
      <c r="CO19" s="29" t="s">
        <v>18</v>
      </c>
      <c r="CP19" s="30"/>
      <c r="CQ19" s="29" t="s">
        <v>18</v>
      </c>
      <c r="CR19" s="30"/>
      <c r="CS19" s="29" t="s">
        <v>18</v>
      </c>
      <c r="CT19" s="30"/>
      <c r="CU19" s="29" t="s">
        <v>18</v>
      </c>
      <c r="CV19" s="30"/>
      <c r="CW19" s="128">
        <v>-70</v>
      </c>
      <c r="CX19" s="127">
        <f t="shared" si="135"/>
        <v>-0.52300000000000002</v>
      </c>
      <c r="CY19" s="34">
        <f t="shared" si="12"/>
        <v>0</v>
      </c>
      <c r="CZ19" s="35">
        <f t="shared" si="39"/>
        <v>-0.52300000000000002</v>
      </c>
      <c r="DA19" s="20">
        <f t="shared" si="40"/>
        <v>536.36069999999972</v>
      </c>
      <c r="DB19" s="18"/>
      <c r="DC19" s="15">
        <v>17</v>
      </c>
      <c r="DD19" s="27"/>
      <c r="DE19" s="28"/>
      <c r="DF19" s="27"/>
      <c r="DG19" s="28"/>
      <c r="DH19" s="27"/>
      <c r="DI19" s="28"/>
      <c r="DJ19" s="27"/>
      <c r="DK19" s="28"/>
      <c r="DL19" s="128"/>
      <c r="DM19" s="127"/>
      <c r="DN19" s="44">
        <f t="shared" si="15"/>
        <v>0</v>
      </c>
      <c r="DO19" s="102">
        <f t="shared" si="42"/>
        <v>0</v>
      </c>
      <c r="DP19" s="20">
        <f t="shared" si="43"/>
        <v>538.93929999999955</v>
      </c>
      <c r="DQ19" s="18"/>
      <c r="DR19" s="15">
        <v>17</v>
      </c>
      <c r="DS19" s="29" t="s">
        <v>18</v>
      </c>
      <c r="DT19" s="30"/>
      <c r="DU19" s="29" t="s">
        <v>19</v>
      </c>
      <c r="DV19" s="30"/>
      <c r="DW19" s="29">
        <v>-4</v>
      </c>
      <c r="DX19" s="30">
        <f>DW19*0.0083-0.05</f>
        <v>-8.3199999999999996E-2</v>
      </c>
      <c r="DY19" s="29">
        <v>-24</v>
      </c>
      <c r="DZ19" s="30">
        <f t="shared" si="142"/>
        <v>-0.24400000000000002</v>
      </c>
      <c r="EA19" s="128">
        <v>14</v>
      </c>
      <c r="EB19" s="127">
        <f t="shared" si="143"/>
        <v>4.9599999999999998E-2</v>
      </c>
      <c r="EC19" s="40">
        <f t="shared" si="45"/>
        <v>-28</v>
      </c>
      <c r="ED19" s="35">
        <f t="shared" si="46"/>
        <v>-0.27760000000000007</v>
      </c>
      <c r="EE19" s="20">
        <f t="shared" si="47"/>
        <v>562.74079999999947</v>
      </c>
      <c r="EF19" s="21"/>
      <c r="EG19" s="15">
        <v>17</v>
      </c>
      <c r="EH19" s="29" t="s">
        <v>18</v>
      </c>
      <c r="EI19" s="30"/>
      <c r="EJ19" s="29" t="s">
        <v>19</v>
      </c>
      <c r="EK19" s="30"/>
      <c r="EL19" s="29" t="s">
        <v>18</v>
      </c>
      <c r="EM19" s="30"/>
      <c r="EN19" s="29" t="s">
        <v>18</v>
      </c>
      <c r="EO19" s="30"/>
      <c r="EP19" s="128">
        <v>-60</v>
      </c>
      <c r="EQ19" s="127">
        <f t="shared" si="128"/>
        <v>-0.42399999999999999</v>
      </c>
      <c r="ER19" s="44"/>
      <c r="ES19" s="102">
        <f t="shared" si="49"/>
        <v>-0.42399999999999999</v>
      </c>
      <c r="ET19" s="20">
        <f t="shared" si="50"/>
        <v>564.56339999999943</v>
      </c>
      <c r="EU19" s="18"/>
      <c r="EV19" s="22">
        <v>17</v>
      </c>
      <c r="EW19" s="27"/>
      <c r="EX19" s="28"/>
      <c r="EY19" s="27"/>
      <c r="EZ19" s="28"/>
      <c r="FA19" s="27"/>
      <c r="FB19" s="28"/>
      <c r="FC19" s="27"/>
      <c r="FD19" s="28"/>
      <c r="FE19" s="128"/>
      <c r="FF19" s="127"/>
      <c r="FG19" s="34">
        <f t="shared" si="51"/>
        <v>0</v>
      </c>
      <c r="FH19" s="35">
        <f t="shared" si="52"/>
        <v>0</v>
      </c>
      <c r="FI19" s="20">
        <f t="shared" si="53"/>
        <v>563.02509999999938</v>
      </c>
      <c r="FJ19" s="18"/>
      <c r="FK19" s="15">
        <v>17</v>
      </c>
      <c r="FL19" s="29">
        <v>91</v>
      </c>
      <c r="FM19" s="30">
        <f t="shared" si="144"/>
        <v>0.54239999999999999</v>
      </c>
      <c r="FN19" s="29" t="s">
        <v>18</v>
      </c>
      <c r="FO19" s="30"/>
      <c r="FP19" s="29">
        <v>69</v>
      </c>
      <c r="FQ19" s="30">
        <f>FP19*0.0085-0.06</f>
        <v>0.52649999999999997</v>
      </c>
      <c r="FR19" s="29" t="s">
        <v>18</v>
      </c>
      <c r="FS19" s="30"/>
      <c r="FT19" s="128">
        <v>97</v>
      </c>
      <c r="FU19" s="127">
        <f t="shared" si="145"/>
        <v>0.58079999999999998</v>
      </c>
      <c r="FV19" s="34">
        <f t="shared" si="55"/>
        <v>160</v>
      </c>
      <c r="FW19" s="35">
        <f t="shared" si="56"/>
        <v>1.6496999999999999</v>
      </c>
      <c r="FX19" s="20">
        <f t="shared" si="57"/>
        <v>554.67179999999905</v>
      </c>
    </row>
    <row r="20" spans="1:180" x14ac:dyDescent="0.3">
      <c r="A20" s="114"/>
      <c r="B20" s="15">
        <v>18</v>
      </c>
      <c r="C20" s="29" t="s">
        <v>19</v>
      </c>
      <c r="D20" s="30"/>
      <c r="E20" s="29" t="s">
        <v>19</v>
      </c>
      <c r="F20" s="30"/>
      <c r="G20" s="29" t="s">
        <v>19</v>
      </c>
      <c r="H20" s="30"/>
      <c r="I20" s="29" t="s">
        <v>19</v>
      </c>
      <c r="J20" s="30"/>
      <c r="K20" s="128">
        <v>21</v>
      </c>
      <c r="L20" s="127">
        <f t="shared" si="126"/>
        <v>0.10489999999999999</v>
      </c>
      <c r="M20" s="25">
        <f t="shared" si="0"/>
        <v>0</v>
      </c>
      <c r="N20" s="26">
        <f t="shared" si="21"/>
        <v>0.10489999999999999</v>
      </c>
      <c r="O20" s="20">
        <f t="shared" si="22"/>
        <v>501.88170000000002</v>
      </c>
      <c r="P20" s="10"/>
      <c r="Q20" s="15">
        <v>18</v>
      </c>
      <c r="R20" s="29" t="s">
        <v>18</v>
      </c>
      <c r="S20" s="30"/>
      <c r="T20" s="29" t="s">
        <v>18</v>
      </c>
      <c r="U20" s="30"/>
      <c r="V20" s="29">
        <v>-61</v>
      </c>
      <c r="W20" s="30">
        <f>V20*0.0085-0.06</f>
        <v>-0.57850000000000001</v>
      </c>
      <c r="X20" s="29" t="s">
        <v>19</v>
      </c>
      <c r="Y20" s="30"/>
      <c r="Z20" s="128">
        <v>-60</v>
      </c>
      <c r="AA20" s="127">
        <f t="shared" ref="AA20:AA24" si="147">Z20*0.0069-0.04</f>
        <v>-0.45399999999999996</v>
      </c>
      <c r="AB20" s="25">
        <f t="shared" si="23"/>
        <v>-61</v>
      </c>
      <c r="AC20" s="26">
        <f t="shared" si="24"/>
        <v>-1.0325</v>
      </c>
      <c r="AD20" s="20">
        <f t="shared" si="25"/>
        <v>518.29439999999988</v>
      </c>
      <c r="AE20" s="18"/>
      <c r="AF20" s="15">
        <v>18</v>
      </c>
      <c r="AG20" s="29" t="s">
        <v>18</v>
      </c>
      <c r="AH20" s="30"/>
      <c r="AI20" s="29" t="s">
        <v>19</v>
      </c>
      <c r="AJ20" s="30"/>
      <c r="AK20" s="29">
        <v>-74</v>
      </c>
      <c r="AL20" s="30">
        <f>AK20*0.0085-0.06</f>
        <v>-0.68900000000000006</v>
      </c>
      <c r="AM20" s="29">
        <v>-26</v>
      </c>
      <c r="AN20" s="30">
        <f t="shared" ref="AN20" si="148">AM20*0.0085-0.04</f>
        <v>-0.26100000000000001</v>
      </c>
      <c r="AO20" s="128">
        <v>-3</v>
      </c>
      <c r="AP20" s="127">
        <f t="shared" ref="AP20:AP24" si="149">AO20*0.0069-0.04</f>
        <v>-6.0700000000000004E-2</v>
      </c>
      <c r="AQ20" s="25">
        <f t="shared" si="26"/>
        <v>-100</v>
      </c>
      <c r="AR20" s="26">
        <f t="shared" si="27"/>
        <v>-1.0107000000000002</v>
      </c>
      <c r="AS20" s="20">
        <f t="shared" si="28"/>
        <v>527.27369999999974</v>
      </c>
      <c r="AT20" s="18"/>
      <c r="AU20" s="15">
        <v>18</v>
      </c>
      <c r="AV20" s="29" t="s">
        <v>18</v>
      </c>
      <c r="AW20" s="30"/>
      <c r="AX20" s="29">
        <v>-42</v>
      </c>
      <c r="AY20" s="30">
        <f t="shared" si="130"/>
        <v>-0.39960000000000007</v>
      </c>
      <c r="AZ20" s="29" t="s">
        <v>18</v>
      </c>
      <c r="BA20" s="30"/>
      <c r="BB20" s="29" t="s">
        <v>18</v>
      </c>
      <c r="BC20" s="30"/>
      <c r="BD20" s="128">
        <v>-125</v>
      </c>
      <c r="BE20" s="127">
        <f t="shared" si="131"/>
        <v>-0.90249999999999997</v>
      </c>
      <c r="BF20" s="25">
        <f t="shared" si="7"/>
        <v>-42</v>
      </c>
      <c r="BG20" s="30">
        <f t="shared" si="30"/>
        <v>-1.3021</v>
      </c>
      <c r="BH20" s="20">
        <f t="shared" si="31"/>
        <v>521.63799999999969</v>
      </c>
      <c r="BI20" s="18"/>
      <c r="BJ20" s="22">
        <v>18</v>
      </c>
      <c r="BK20" s="27"/>
      <c r="BL20" s="28"/>
      <c r="BM20" s="27"/>
      <c r="BN20" s="28"/>
      <c r="BO20" s="27"/>
      <c r="BP20" s="28"/>
      <c r="BQ20" s="27"/>
      <c r="BR20" s="28"/>
      <c r="BS20" s="128"/>
      <c r="BT20" s="127"/>
      <c r="BU20" s="25">
        <f t="shared" si="133"/>
        <v>0</v>
      </c>
      <c r="BV20" s="26">
        <f t="shared" si="34"/>
        <v>0</v>
      </c>
      <c r="BW20" s="20">
        <f t="shared" si="35"/>
        <v>524.27539999999988</v>
      </c>
      <c r="BX20" s="18"/>
      <c r="BY20" s="15">
        <v>18</v>
      </c>
      <c r="BZ20" s="29" t="s">
        <v>19</v>
      </c>
      <c r="CA20" s="30"/>
      <c r="CB20" s="29" t="s">
        <v>18</v>
      </c>
      <c r="CC20" s="30"/>
      <c r="CD20" s="29" t="s">
        <v>18</v>
      </c>
      <c r="CE20" s="30"/>
      <c r="CF20" s="29">
        <v>52</v>
      </c>
      <c r="CG20" s="30">
        <f t="shared" ref="CG20:CG23" si="150">CF20*0.0085-0.04</f>
        <v>0.40200000000000008</v>
      </c>
      <c r="CH20" s="128">
        <v>-98</v>
      </c>
      <c r="CI20" s="127">
        <f t="shared" si="146"/>
        <v>-0.71620000000000006</v>
      </c>
      <c r="CJ20" s="34">
        <f t="shared" si="9"/>
        <v>52</v>
      </c>
      <c r="CK20" s="35">
        <f t="shared" si="36"/>
        <v>-0.31419999999999998</v>
      </c>
      <c r="CL20" s="20">
        <f t="shared" si="37"/>
        <v>533.86049999999989</v>
      </c>
      <c r="CM20" s="36"/>
      <c r="CN20" s="15">
        <v>18</v>
      </c>
      <c r="CO20" s="29" t="s">
        <v>18</v>
      </c>
      <c r="CP20" s="30"/>
      <c r="CQ20" s="29" t="s">
        <v>18</v>
      </c>
      <c r="CR20" s="30"/>
      <c r="CS20" s="29">
        <v>-55</v>
      </c>
      <c r="CT20" s="30">
        <f t="shared" ref="CT20:CT21" si="151">CS20*0.0085-0.06</f>
        <v>-0.52750000000000008</v>
      </c>
      <c r="CU20" s="29" t="s">
        <v>18</v>
      </c>
      <c r="CV20" s="30"/>
      <c r="CW20" s="128">
        <v>25</v>
      </c>
      <c r="CX20" s="127">
        <f t="shared" si="135"/>
        <v>0.13249999999999998</v>
      </c>
      <c r="CY20" s="34">
        <f t="shared" si="12"/>
        <v>-55</v>
      </c>
      <c r="CZ20" s="35">
        <f t="shared" si="39"/>
        <v>-0.39500000000000013</v>
      </c>
      <c r="DA20" s="20">
        <f t="shared" si="40"/>
        <v>535.96569999999974</v>
      </c>
      <c r="DB20" s="18"/>
      <c r="DC20" s="15">
        <v>18</v>
      </c>
      <c r="DD20" s="27"/>
      <c r="DE20" s="28"/>
      <c r="DF20" s="27"/>
      <c r="DG20" s="28"/>
      <c r="DH20" s="27"/>
      <c r="DI20" s="28"/>
      <c r="DJ20" s="27"/>
      <c r="DK20" s="28"/>
      <c r="DL20" s="128"/>
      <c r="DM20" s="127"/>
      <c r="DN20" s="44">
        <f t="shared" si="15"/>
        <v>0</v>
      </c>
      <c r="DO20" s="102">
        <f t="shared" si="42"/>
        <v>0</v>
      </c>
      <c r="DP20" s="20">
        <f t="shared" si="43"/>
        <v>538.93929999999955</v>
      </c>
      <c r="DQ20" s="18"/>
      <c r="DR20" s="15">
        <v>18</v>
      </c>
      <c r="DS20" s="29">
        <v>79</v>
      </c>
      <c r="DT20" s="30">
        <f>DS20*0.0064-0.04</f>
        <v>0.46560000000000007</v>
      </c>
      <c r="DU20" s="29" t="s">
        <v>19</v>
      </c>
      <c r="DV20" s="30"/>
      <c r="DW20" s="29" t="s">
        <v>18</v>
      </c>
      <c r="DX20" s="30"/>
      <c r="DY20" s="29">
        <v>-19</v>
      </c>
      <c r="DZ20" s="30">
        <f t="shared" si="142"/>
        <v>-0.20150000000000001</v>
      </c>
      <c r="EA20" s="128"/>
      <c r="EB20" s="127"/>
      <c r="EC20" s="40">
        <f t="shared" si="45"/>
        <v>60</v>
      </c>
      <c r="ED20" s="35">
        <f t="shared" si="46"/>
        <v>0.26410000000000006</v>
      </c>
      <c r="EE20" s="20">
        <f t="shared" si="47"/>
        <v>563.00489999999945</v>
      </c>
      <c r="EF20" s="21"/>
      <c r="EG20" s="15">
        <v>18</v>
      </c>
      <c r="EH20" s="29">
        <v>-29</v>
      </c>
      <c r="EI20" s="30">
        <f>EH20*0.0064-0.04</f>
        <v>-0.22560000000000002</v>
      </c>
      <c r="EJ20" s="29" t="s">
        <v>19</v>
      </c>
      <c r="EK20" s="30"/>
      <c r="EL20" s="29" t="s">
        <v>18</v>
      </c>
      <c r="EM20" s="30"/>
      <c r="EN20" s="29" t="s">
        <v>18</v>
      </c>
      <c r="EO20" s="30"/>
      <c r="EP20" s="128"/>
      <c r="EQ20" s="127"/>
      <c r="ER20" s="44"/>
      <c r="ES20" s="102">
        <f t="shared" si="49"/>
        <v>-0.22560000000000002</v>
      </c>
      <c r="ET20" s="20">
        <f t="shared" si="50"/>
        <v>564.33779999999945</v>
      </c>
      <c r="EU20" s="18"/>
      <c r="EV20" s="22">
        <v>18</v>
      </c>
      <c r="EW20" s="29" t="s">
        <v>19</v>
      </c>
      <c r="EX20" s="30"/>
      <c r="EY20" s="29" t="s">
        <v>18</v>
      </c>
      <c r="EZ20" s="30"/>
      <c r="FA20" s="29" t="s">
        <v>18</v>
      </c>
      <c r="FB20" s="30"/>
      <c r="FC20" s="29" t="s">
        <v>18</v>
      </c>
      <c r="FD20" s="30"/>
      <c r="FE20" s="128"/>
      <c r="FF20" s="127"/>
      <c r="FG20" s="34">
        <f t="shared" si="51"/>
        <v>0</v>
      </c>
      <c r="FH20" s="35">
        <f t="shared" si="52"/>
        <v>0</v>
      </c>
      <c r="FI20" s="20">
        <f t="shared" si="53"/>
        <v>563.02509999999938</v>
      </c>
      <c r="FJ20" s="18"/>
      <c r="FK20" s="15">
        <v>18</v>
      </c>
      <c r="FL20" s="29" t="s">
        <v>19</v>
      </c>
      <c r="FM20" s="30"/>
      <c r="FN20" s="29" t="s">
        <v>18</v>
      </c>
      <c r="FO20" s="30"/>
      <c r="FP20" s="29" t="s">
        <v>18</v>
      </c>
      <c r="FQ20" s="30"/>
      <c r="FR20" s="29" t="s">
        <v>18</v>
      </c>
      <c r="FS20" s="30"/>
      <c r="FT20" s="128">
        <v>-87</v>
      </c>
      <c r="FU20" s="127">
        <f t="shared" si="145"/>
        <v>-0.59680000000000011</v>
      </c>
      <c r="FV20" s="34">
        <f t="shared" si="55"/>
        <v>0</v>
      </c>
      <c r="FW20" s="35">
        <f t="shared" si="56"/>
        <v>-0.59680000000000011</v>
      </c>
      <c r="FX20" s="20">
        <f t="shared" si="57"/>
        <v>554.07499999999902</v>
      </c>
    </row>
    <row r="21" spans="1:180" x14ac:dyDescent="0.3">
      <c r="A21" s="114"/>
      <c r="B21" s="15">
        <v>19</v>
      </c>
      <c r="C21" s="27"/>
      <c r="D21" s="28"/>
      <c r="E21" s="27"/>
      <c r="F21" s="28"/>
      <c r="G21" s="27"/>
      <c r="H21" s="28"/>
      <c r="I21" s="27"/>
      <c r="J21" s="28"/>
      <c r="K21" s="128"/>
      <c r="L21" s="127"/>
      <c r="M21" s="25">
        <f t="shared" si="0"/>
        <v>0</v>
      </c>
      <c r="N21" s="26">
        <f t="shared" si="21"/>
        <v>0</v>
      </c>
      <c r="O21" s="20">
        <f t="shared" si="22"/>
        <v>501.88170000000002</v>
      </c>
      <c r="P21" s="10"/>
      <c r="Q21" s="15">
        <v>19</v>
      </c>
      <c r="R21" s="29">
        <v>-59</v>
      </c>
      <c r="S21" s="30">
        <f>R21*0.0069-0.04</f>
        <v>-0.4471</v>
      </c>
      <c r="T21" s="29">
        <v>53</v>
      </c>
      <c r="U21" s="30">
        <f t="shared" ref="U21:U23" si="152">T21*0.0088-0.03</f>
        <v>0.43640000000000001</v>
      </c>
      <c r="V21" s="29" t="s">
        <v>18</v>
      </c>
      <c r="W21" s="30"/>
      <c r="X21" s="29">
        <v>-51</v>
      </c>
      <c r="Y21" s="30">
        <f>X21*0.0085-0.04</f>
        <v>-0.47350000000000003</v>
      </c>
      <c r="Z21" s="128">
        <v>165</v>
      </c>
      <c r="AA21" s="127">
        <f t="shared" si="147"/>
        <v>1.0985</v>
      </c>
      <c r="AB21" s="25">
        <f t="shared" si="23"/>
        <v>-57</v>
      </c>
      <c r="AC21" s="26">
        <f t="shared" si="24"/>
        <v>0.61430000000000007</v>
      </c>
      <c r="AD21" s="20">
        <f t="shared" si="25"/>
        <v>518.90869999999984</v>
      </c>
      <c r="AE21" s="18"/>
      <c r="AF21" s="15">
        <v>19</v>
      </c>
      <c r="AG21" s="29" t="s">
        <v>18</v>
      </c>
      <c r="AH21" s="30"/>
      <c r="AI21" s="29" t="s">
        <v>19</v>
      </c>
      <c r="AJ21" s="30"/>
      <c r="AK21" s="29" t="s">
        <v>18</v>
      </c>
      <c r="AL21" s="30"/>
      <c r="AM21" s="29" t="s">
        <v>18</v>
      </c>
      <c r="AN21" s="30"/>
      <c r="AO21" s="128">
        <v>94</v>
      </c>
      <c r="AP21" s="127">
        <f t="shared" si="149"/>
        <v>0.60859999999999992</v>
      </c>
      <c r="AQ21" s="25">
        <f t="shared" si="26"/>
        <v>0</v>
      </c>
      <c r="AR21" s="26">
        <f t="shared" si="27"/>
        <v>0.60859999999999992</v>
      </c>
      <c r="AS21" s="20">
        <f t="shared" si="28"/>
        <v>527.88229999999976</v>
      </c>
      <c r="AT21" s="18"/>
      <c r="AU21" s="15">
        <v>19</v>
      </c>
      <c r="AV21" s="29" t="s">
        <v>18</v>
      </c>
      <c r="AW21" s="30"/>
      <c r="AX21" s="29" t="s">
        <v>19</v>
      </c>
      <c r="AY21" s="30"/>
      <c r="AZ21" s="29" t="s">
        <v>18</v>
      </c>
      <c r="BA21" s="30"/>
      <c r="BB21" s="29" t="s">
        <v>18</v>
      </c>
      <c r="BC21" s="30"/>
      <c r="BD21" s="128"/>
      <c r="BE21" s="127"/>
      <c r="BF21" s="25">
        <f t="shared" si="7"/>
        <v>0</v>
      </c>
      <c r="BG21" s="30">
        <f t="shared" si="30"/>
        <v>0</v>
      </c>
      <c r="BH21" s="20">
        <f t="shared" si="31"/>
        <v>521.63799999999969</v>
      </c>
      <c r="BI21" s="18"/>
      <c r="BJ21" s="22">
        <v>19</v>
      </c>
      <c r="BK21" s="27"/>
      <c r="BL21" s="28"/>
      <c r="BM21" s="27"/>
      <c r="BN21" s="28"/>
      <c r="BO21" s="27"/>
      <c r="BP21" s="28"/>
      <c r="BQ21" s="27"/>
      <c r="BR21" s="28"/>
      <c r="BS21" s="128"/>
      <c r="BT21" s="127"/>
      <c r="BU21" s="25">
        <f t="shared" si="133"/>
        <v>0</v>
      </c>
      <c r="BV21" s="26">
        <f t="shared" si="34"/>
        <v>0</v>
      </c>
      <c r="BW21" s="20">
        <f t="shared" si="35"/>
        <v>524.27539999999988</v>
      </c>
      <c r="BX21" s="18"/>
      <c r="BY21" s="15">
        <v>19</v>
      </c>
      <c r="BZ21" s="29" t="s">
        <v>19</v>
      </c>
      <c r="CA21" s="30"/>
      <c r="CB21" s="29" t="s">
        <v>18</v>
      </c>
      <c r="CC21" s="30"/>
      <c r="CD21" s="29" t="s">
        <v>18</v>
      </c>
      <c r="CE21" s="30"/>
      <c r="CF21" s="29">
        <v>41</v>
      </c>
      <c r="CG21" s="30">
        <f t="shared" si="150"/>
        <v>0.30850000000000005</v>
      </c>
      <c r="CH21" s="128">
        <v>-102</v>
      </c>
      <c r="CI21" s="127">
        <f t="shared" si="146"/>
        <v>-0.74380000000000002</v>
      </c>
      <c r="CJ21" s="34">
        <f t="shared" si="9"/>
        <v>41</v>
      </c>
      <c r="CK21" s="35">
        <f t="shared" si="36"/>
        <v>-0.43529999999999996</v>
      </c>
      <c r="CL21" s="20">
        <f t="shared" si="37"/>
        <v>533.4251999999999</v>
      </c>
      <c r="CM21" s="36"/>
      <c r="CN21" s="15">
        <v>19</v>
      </c>
      <c r="CO21" s="29" t="s">
        <v>18</v>
      </c>
      <c r="CP21" s="30"/>
      <c r="CQ21" s="29">
        <v>-50</v>
      </c>
      <c r="CR21" s="30">
        <f t="shared" ref="CR21" si="153">CQ21*0.0088-0.03</f>
        <v>-0.47</v>
      </c>
      <c r="CS21" s="29">
        <v>212</v>
      </c>
      <c r="CT21" s="30">
        <f t="shared" si="151"/>
        <v>1.742</v>
      </c>
      <c r="CU21" s="29" t="s">
        <v>18</v>
      </c>
      <c r="CV21" s="30"/>
      <c r="CW21" s="128">
        <v>169</v>
      </c>
      <c r="CX21" s="127">
        <f t="shared" si="135"/>
        <v>1.1260999999999999</v>
      </c>
      <c r="CY21" s="34">
        <f t="shared" si="12"/>
        <v>162</v>
      </c>
      <c r="CZ21" s="35">
        <f t="shared" si="39"/>
        <v>2.3980999999999999</v>
      </c>
      <c r="DA21" s="20">
        <f t="shared" si="40"/>
        <v>538.36379999999974</v>
      </c>
      <c r="DB21" s="18"/>
      <c r="DC21" s="15">
        <v>19</v>
      </c>
      <c r="DD21" s="29" t="s">
        <v>18</v>
      </c>
      <c r="DE21" s="30"/>
      <c r="DF21" s="29" t="s">
        <v>18</v>
      </c>
      <c r="DG21" s="30"/>
      <c r="DH21" s="29">
        <v>124</v>
      </c>
      <c r="DI21" s="30">
        <f t="shared" ref="DI21:DI22" si="154">DH21*0.0085-0.06</f>
        <v>0.99399999999999999</v>
      </c>
      <c r="DJ21" s="29">
        <v>-51</v>
      </c>
      <c r="DK21" s="30">
        <f t="shared" ref="DK21" si="155">DJ21*0.0085-0.04</f>
        <v>-0.47350000000000003</v>
      </c>
      <c r="DL21" s="128">
        <v>398</v>
      </c>
      <c r="DM21" s="127">
        <f t="shared" ref="DM21:DM25" si="156">DL21*0.0069-0.04</f>
        <v>2.7061999999999999</v>
      </c>
      <c r="DN21" s="44">
        <f t="shared" si="15"/>
        <v>73</v>
      </c>
      <c r="DO21" s="102">
        <f t="shared" si="42"/>
        <v>3.2267000000000001</v>
      </c>
      <c r="DP21" s="20">
        <f t="shared" si="43"/>
        <v>542.1659999999996</v>
      </c>
      <c r="DQ21" s="18"/>
      <c r="DR21" s="15">
        <v>19</v>
      </c>
      <c r="DS21" s="29" t="s">
        <v>18</v>
      </c>
      <c r="DT21" s="30"/>
      <c r="DU21" s="29" t="s">
        <v>19</v>
      </c>
      <c r="DV21" s="30"/>
      <c r="DW21" s="29" t="s">
        <v>18</v>
      </c>
      <c r="DX21" s="30"/>
      <c r="DY21" s="29">
        <v>-25</v>
      </c>
      <c r="DZ21" s="30">
        <f t="shared" si="142"/>
        <v>-0.2525</v>
      </c>
      <c r="EA21" s="128">
        <v>-83</v>
      </c>
      <c r="EB21" s="127">
        <f t="shared" si="143"/>
        <v>-0.57120000000000004</v>
      </c>
      <c r="EC21" s="40">
        <f t="shared" si="45"/>
        <v>-25</v>
      </c>
      <c r="ED21" s="35">
        <f t="shared" si="46"/>
        <v>-0.8237000000000001</v>
      </c>
      <c r="EE21" s="20">
        <f t="shared" si="47"/>
        <v>562.18119999999942</v>
      </c>
      <c r="EF21" s="21"/>
      <c r="EG21" s="15">
        <v>19</v>
      </c>
      <c r="EH21" s="27"/>
      <c r="EI21" s="28"/>
      <c r="EJ21" s="27"/>
      <c r="EK21" s="28"/>
      <c r="EL21" s="27"/>
      <c r="EM21" s="28"/>
      <c r="EN21" s="27"/>
      <c r="EO21" s="28"/>
      <c r="EP21" s="128"/>
      <c r="EQ21" s="127"/>
      <c r="ER21" s="44">
        <f t="shared" si="48"/>
        <v>0</v>
      </c>
      <c r="ES21" s="102">
        <f t="shared" si="49"/>
        <v>0</v>
      </c>
      <c r="ET21" s="20">
        <f t="shared" si="50"/>
        <v>564.33779999999945</v>
      </c>
      <c r="EU21" s="18"/>
      <c r="EV21" s="22">
        <v>19</v>
      </c>
      <c r="EW21" s="29">
        <v>22</v>
      </c>
      <c r="EX21" s="30">
        <f t="shared" ref="EX21:EX22" si="157">EW21*0.0064-0.04</f>
        <v>0.1008</v>
      </c>
      <c r="EY21" s="29">
        <v>47</v>
      </c>
      <c r="EZ21" s="30">
        <f t="shared" ref="EZ21:EZ23" si="158">EY21*0.0088-0.03</f>
        <v>0.38360000000000005</v>
      </c>
      <c r="FA21" s="29">
        <v>-45</v>
      </c>
      <c r="FB21" s="30">
        <f t="shared" ref="FB21" si="159">FA21*0.0085-0.06</f>
        <v>-0.4425</v>
      </c>
      <c r="FC21" s="29" t="s">
        <v>18</v>
      </c>
      <c r="FD21" s="30"/>
      <c r="FE21" s="128">
        <v>-38</v>
      </c>
      <c r="FF21" s="127">
        <f t="shared" ref="FF21:FF24" si="160">FE21*0.0064-0.04</f>
        <v>-0.28320000000000001</v>
      </c>
      <c r="FG21" s="34">
        <f t="shared" si="51"/>
        <v>24</v>
      </c>
      <c r="FH21" s="35">
        <f t="shared" si="52"/>
        <v>-0.24129999999999996</v>
      </c>
      <c r="FI21" s="20">
        <f t="shared" si="53"/>
        <v>562.78379999999936</v>
      </c>
      <c r="FJ21" s="18"/>
      <c r="FK21" s="15">
        <v>19</v>
      </c>
      <c r="FL21" s="29" t="s">
        <v>19</v>
      </c>
      <c r="FM21" s="30"/>
      <c r="FN21" s="29">
        <v>48</v>
      </c>
      <c r="FO21" s="30">
        <f>FN21*0.0088-0.03</f>
        <v>0.39239999999999997</v>
      </c>
      <c r="FP21" s="29">
        <v>-103</v>
      </c>
      <c r="FQ21" s="30">
        <f t="shared" ref="FQ21:FQ22" si="161">FP21*0.0085-0.06</f>
        <v>-0.9355</v>
      </c>
      <c r="FR21" s="29" t="s">
        <v>18</v>
      </c>
      <c r="FS21" s="30"/>
      <c r="FT21" s="128">
        <v>52</v>
      </c>
      <c r="FU21" s="127">
        <f t="shared" si="145"/>
        <v>0.29280000000000006</v>
      </c>
      <c r="FV21" s="34">
        <f t="shared" si="55"/>
        <v>-55</v>
      </c>
      <c r="FW21" s="35">
        <f t="shared" si="56"/>
        <v>-0.25029999999999997</v>
      </c>
      <c r="FX21" s="20">
        <f t="shared" si="57"/>
        <v>553.82469999999898</v>
      </c>
    </row>
    <row r="22" spans="1:180" x14ac:dyDescent="0.3">
      <c r="A22" s="114"/>
      <c r="B22" s="15">
        <v>20</v>
      </c>
      <c r="C22" s="27"/>
      <c r="D22" s="28"/>
      <c r="E22" s="27"/>
      <c r="F22" s="28"/>
      <c r="G22" s="27"/>
      <c r="H22" s="28"/>
      <c r="I22" s="27"/>
      <c r="J22" s="28"/>
      <c r="K22" s="128"/>
      <c r="L22" s="127"/>
      <c r="M22" s="25">
        <f t="shared" si="0"/>
        <v>0</v>
      </c>
      <c r="N22" s="26">
        <f t="shared" si="21"/>
        <v>0</v>
      </c>
      <c r="O22" s="20">
        <f t="shared" si="22"/>
        <v>501.88170000000002</v>
      </c>
      <c r="P22" s="10"/>
      <c r="Q22" s="15">
        <v>20</v>
      </c>
      <c r="R22" s="29" t="s">
        <v>18</v>
      </c>
      <c r="S22" s="30"/>
      <c r="T22" s="29">
        <v>129</v>
      </c>
      <c r="U22" s="30">
        <f t="shared" si="152"/>
        <v>1.1052</v>
      </c>
      <c r="V22" s="29">
        <v>182</v>
      </c>
      <c r="W22" s="30">
        <f>V22*0.0085-0.06</f>
        <v>1.4870000000000001</v>
      </c>
      <c r="X22" s="29" t="s">
        <v>19</v>
      </c>
      <c r="Y22" s="30"/>
      <c r="Z22" s="128">
        <v>-90</v>
      </c>
      <c r="AA22" s="127">
        <f t="shared" si="147"/>
        <v>-0.66100000000000003</v>
      </c>
      <c r="AB22" s="25">
        <f t="shared" si="23"/>
        <v>311</v>
      </c>
      <c r="AC22" s="26">
        <f t="shared" si="24"/>
        <v>1.9312</v>
      </c>
      <c r="AD22" s="20">
        <f t="shared" si="25"/>
        <v>520.83989999999983</v>
      </c>
      <c r="AE22" s="18"/>
      <c r="AF22" s="15">
        <v>20</v>
      </c>
      <c r="AG22" s="29">
        <v>-104</v>
      </c>
      <c r="AH22" s="30">
        <f>AG22*0.0069-0.04</f>
        <v>-0.75760000000000005</v>
      </c>
      <c r="AI22" s="29" t="s">
        <v>19</v>
      </c>
      <c r="AJ22" s="30"/>
      <c r="AK22" s="29" t="s">
        <v>18</v>
      </c>
      <c r="AL22" s="30"/>
      <c r="AM22" s="29">
        <v>-35</v>
      </c>
      <c r="AN22" s="30">
        <f t="shared" ref="AN22:AN23" si="162">AM22*0.0085-0.04</f>
        <v>-0.33750000000000002</v>
      </c>
      <c r="AO22" s="128">
        <v>-19</v>
      </c>
      <c r="AP22" s="127">
        <f t="shared" si="149"/>
        <v>-0.1711</v>
      </c>
      <c r="AQ22" s="25">
        <f t="shared" si="26"/>
        <v>-139</v>
      </c>
      <c r="AR22" s="26">
        <f t="shared" si="27"/>
        <v>-1.2662</v>
      </c>
      <c r="AS22" s="20">
        <f t="shared" si="28"/>
        <v>526.61609999999973</v>
      </c>
      <c r="AT22" s="18"/>
      <c r="AU22" s="15">
        <v>20</v>
      </c>
      <c r="AV22" s="27"/>
      <c r="AW22" s="28"/>
      <c r="AX22" s="27"/>
      <c r="AY22" s="28"/>
      <c r="AZ22" s="27"/>
      <c r="BA22" s="28"/>
      <c r="BB22" s="27"/>
      <c r="BC22" s="28"/>
      <c r="BD22" s="128"/>
      <c r="BE22" s="127"/>
      <c r="BF22" s="25">
        <f t="shared" si="7"/>
        <v>0</v>
      </c>
      <c r="BG22" s="30">
        <f t="shared" si="30"/>
        <v>0</v>
      </c>
      <c r="BH22" s="20">
        <f t="shared" si="31"/>
        <v>521.63799999999969</v>
      </c>
      <c r="BI22" s="18"/>
      <c r="BJ22" s="22">
        <v>20</v>
      </c>
      <c r="BK22" s="29">
        <v>-90</v>
      </c>
      <c r="BL22" s="30">
        <f t="shared" ref="BL22:BL24" si="163">BK22*0.0069-0.04</f>
        <v>-0.66100000000000003</v>
      </c>
      <c r="BM22" s="29" t="s">
        <v>19</v>
      </c>
      <c r="BN22" s="30"/>
      <c r="BO22" s="29" t="s">
        <v>18</v>
      </c>
      <c r="BP22" s="30"/>
      <c r="BQ22" s="29" t="s">
        <v>18</v>
      </c>
      <c r="BR22" s="30"/>
      <c r="BS22" s="128">
        <v>-11</v>
      </c>
      <c r="BT22" s="127">
        <f t="shared" ref="BT22:BT23" si="164">BS22*0.0069-0.04</f>
        <v>-0.1159</v>
      </c>
      <c r="BU22" s="25">
        <f t="shared" si="133"/>
        <v>-90</v>
      </c>
      <c r="BV22" s="26">
        <f t="shared" si="34"/>
        <v>-0.77690000000000003</v>
      </c>
      <c r="BW22" s="20">
        <f t="shared" si="35"/>
        <v>523.49849999999992</v>
      </c>
      <c r="BX22" s="18"/>
      <c r="BY22" s="15">
        <v>20</v>
      </c>
      <c r="BZ22" s="29" t="s">
        <v>19</v>
      </c>
      <c r="CA22" s="30"/>
      <c r="CB22" s="29" t="s">
        <v>18</v>
      </c>
      <c r="CC22" s="30"/>
      <c r="CD22" s="29" t="s">
        <v>18</v>
      </c>
      <c r="CE22" s="30"/>
      <c r="CF22" s="29">
        <v>162</v>
      </c>
      <c r="CG22" s="30">
        <f t="shared" si="150"/>
        <v>1.337</v>
      </c>
      <c r="CH22" s="128">
        <v>295</v>
      </c>
      <c r="CI22" s="127">
        <f t="shared" si="146"/>
        <v>1.9954999999999998</v>
      </c>
      <c r="CJ22" s="34">
        <f t="shared" si="9"/>
        <v>162</v>
      </c>
      <c r="CK22" s="35">
        <f t="shared" si="36"/>
        <v>3.3324999999999996</v>
      </c>
      <c r="CL22" s="20">
        <f t="shared" si="37"/>
        <v>536.75769999999989</v>
      </c>
      <c r="CM22" s="36"/>
      <c r="CN22" s="15">
        <v>20</v>
      </c>
      <c r="CO22" s="27"/>
      <c r="CP22" s="28"/>
      <c r="CQ22" s="27"/>
      <c r="CR22" s="28"/>
      <c r="CS22" s="27"/>
      <c r="CT22" s="28"/>
      <c r="CU22" s="27"/>
      <c r="CV22" s="28"/>
      <c r="CW22" s="128"/>
      <c r="CX22" s="127"/>
      <c r="CY22" s="34">
        <f t="shared" si="12"/>
        <v>0</v>
      </c>
      <c r="CZ22" s="35">
        <f t="shared" si="39"/>
        <v>0</v>
      </c>
      <c r="DA22" s="20">
        <f t="shared" si="40"/>
        <v>538.36379999999974</v>
      </c>
      <c r="DB22" s="18"/>
      <c r="DC22" s="15">
        <v>20</v>
      </c>
      <c r="DD22" s="29" t="s">
        <v>18</v>
      </c>
      <c r="DE22" s="30"/>
      <c r="DF22" s="29" t="s">
        <v>18</v>
      </c>
      <c r="DG22" s="30"/>
      <c r="DH22" s="29">
        <v>219</v>
      </c>
      <c r="DI22" s="30">
        <f t="shared" si="154"/>
        <v>1.8015000000000001</v>
      </c>
      <c r="DJ22" s="29" t="s">
        <v>18</v>
      </c>
      <c r="DK22" s="30"/>
      <c r="DL22" s="128">
        <v>-6</v>
      </c>
      <c r="DM22" s="127">
        <f t="shared" si="156"/>
        <v>-8.14E-2</v>
      </c>
      <c r="DN22" s="44">
        <f t="shared" si="15"/>
        <v>219</v>
      </c>
      <c r="DO22" s="102">
        <f t="shared" si="42"/>
        <v>1.7201000000000002</v>
      </c>
      <c r="DP22" s="20">
        <f t="shared" si="43"/>
        <v>543.8860999999996</v>
      </c>
      <c r="DQ22" s="39"/>
      <c r="DR22" s="15">
        <v>20</v>
      </c>
      <c r="DS22" s="29">
        <v>-121</v>
      </c>
      <c r="DT22" s="30">
        <f>DS22*0.0064-0.04</f>
        <v>-0.81440000000000012</v>
      </c>
      <c r="DU22" s="29" t="s">
        <v>19</v>
      </c>
      <c r="DV22" s="30"/>
      <c r="DW22" s="29" t="s">
        <v>18</v>
      </c>
      <c r="DX22" s="30"/>
      <c r="DY22" s="29">
        <v>-32</v>
      </c>
      <c r="DZ22" s="30">
        <f t="shared" si="142"/>
        <v>-0.312</v>
      </c>
      <c r="EA22" s="128">
        <v>109</v>
      </c>
      <c r="EB22" s="127">
        <f t="shared" si="143"/>
        <v>0.65759999999999996</v>
      </c>
      <c r="EC22" s="40">
        <f t="shared" si="45"/>
        <v>-153</v>
      </c>
      <c r="ED22" s="35">
        <f t="shared" si="46"/>
        <v>-0.46880000000000011</v>
      </c>
      <c r="EE22" s="20">
        <f t="shared" si="47"/>
        <v>561.71239999999943</v>
      </c>
      <c r="EF22" s="21"/>
      <c r="EG22" s="15">
        <v>20</v>
      </c>
      <c r="EH22" s="27"/>
      <c r="EI22" s="28"/>
      <c r="EJ22" s="27"/>
      <c r="EK22" s="28"/>
      <c r="EL22" s="27"/>
      <c r="EM22" s="28"/>
      <c r="EN22" s="27"/>
      <c r="EO22" s="28"/>
      <c r="EP22" s="128"/>
      <c r="EQ22" s="127"/>
      <c r="ER22" s="44">
        <f t="shared" si="48"/>
        <v>0</v>
      </c>
      <c r="ES22" s="102">
        <f t="shared" si="49"/>
        <v>0</v>
      </c>
      <c r="ET22" s="20">
        <f t="shared" si="50"/>
        <v>564.33779999999945</v>
      </c>
      <c r="EU22" s="18"/>
      <c r="EV22" s="22">
        <v>20</v>
      </c>
      <c r="EW22" s="29">
        <v>-105</v>
      </c>
      <c r="EX22" s="30">
        <f t="shared" si="157"/>
        <v>-0.71200000000000008</v>
      </c>
      <c r="EY22" s="29">
        <v>-19</v>
      </c>
      <c r="EZ22" s="30">
        <f t="shared" si="158"/>
        <v>-0.19720000000000001</v>
      </c>
      <c r="FA22" s="29" t="s">
        <v>18</v>
      </c>
      <c r="FB22" s="30"/>
      <c r="FC22" s="29" t="s">
        <v>18</v>
      </c>
      <c r="FD22" s="30"/>
      <c r="FE22" s="128">
        <v>-117</v>
      </c>
      <c r="FF22" s="127">
        <f t="shared" si="160"/>
        <v>-0.78880000000000006</v>
      </c>
      <c r="FG22" s="34">
        <f t="shared" si="51"/>
        <v>-124</v>
      </c>
      <c r="FH22" s="35">
        <f t="shared" si="52"/>
        <v>-1.6980000000000002</v>
      </c>
      <c r="FI22" s="20">
        <f t="shared" si="53"/>
        <v>561.08579999999938</v>
      </c>
      <c r="FJ22" s="18"/>
      <c r="FK22" s="15">
        <v>20</v>
      </c>
      <c r="FL22" s="29" t="s">
        <v>19</v>
      </c>
      <c r="FM22" s="30"/>
      <c r="FN22" s="29">
        <v>-7</v>
      </c>
      <c r="FO22" s="30">
        <f>FN22*0.0088-0.03</f>
        <v>-9.1600000000000001E-2</v>
      </c>
      <c r="FP22" s="29">
        <v>177</v>
      </c>
      <c r="FQ22" s="30">
        <f t="shared" si="161"/>
        <v>1.4445000000000001</v>
      </c>
      <c r="FR22" s="29">
        <v>10</v>
      </c>
      <c r="FS22" s="30">
        <f>FR22*0.0085-0.04</f>
        <v>4.5000000000000005E-2</v>
      </c>
      <c r="FT22" s="128">
        <v>-25</v>
      </c>
      <c r="FU22" s="127">
        <f t="shared" si="145"/>
        <v>-0.2</v>
      </c>
      <c r="FV22" s="34">
        <f t="shared" si="55"/>
        <v>180</v>
      </c>
      <c r="FW22" s="35">
        <f t="shared" si="56"/>
        <v>1.1979000000000002</v>
      </c>
      <c r="FX22" s="20">
        <f t="shared" si="57"/>
        <v>555.02259999999899</v>
      </c>
    </row>
    <row r="23" spans="1:180" x14ac:dyDescent="0.3">
      <c r="A23" s="114"/>
      <c r="B23" s="15">
        <v>21</v>
      </c>
      <c r="C23" s="29" t="s">
        <v>19</v>
      </c>
      <c r="D23" s="30"/>
      <c r="E23" s="29">
        <v>-43</v>
      </c>
      <c r="F23" s="30">
        <v>-0.40839999999999999</v>
      </c>
      <c r="G23" s="29" t="s">
        <v>19</v>
      </c>
      <c r="H23" s="30"/>
      <c r="I23" s="29">
        <v>72</v>
      </c>
      <c r="J23" s="30">
        <v>0.57200000000000006</v>
      </c>
      <c r="K23" s="128">
        <v>-64</v>
      </c>
      <c r="L23" s="127">
        <f t="shared" ref="L23:L27" si="165">K23*0.0069-0.04</f>
        <v>-0.48159999999999997</v>
      </c>
      <c r="M23" s="25">
        <f t="shared" si="0"/>
        <v>29</v>
      </c>
      <c r="N23" s="26">
        <f t="shared" si="21"/>
        <v>-0.31799999999999989</v>
      </c>
      <c r="O23" s="20">
        <f t="shared" si="22"/>
        <v>501.56370000000004</v>
      </c>
      <c r="P23" s="10"/>
      <c r="Q23" s="15">
        <v>21</v>
      </c>
      <c r="R23" s="29">
        <v>-91</v>
      </c>
      <c r="S23" s="30">
        <f t="shared" ref="S23:S24" si="166">R23*0.0069-0.04</f>
        <v>-0.66790000000000005</v>
      </c>
      <c r="T23" s="29">
        <v>145</v>
      </c>
      <c r="U23" s="30">
        <f t="shared" si="152"/>
        <v>1.246</v>
      </c>
      <c r="V23" s="29" t="s">
        <v>18</v>
      </c>
      <c r="W23" s="30"/>
      <c r="X23" s="29">
        <v>-14</v>
      </c>
      <c r="Y23" s="30">
        <f>X23*0.0085-0.04</f>
        <v>-0.159</v>
      </c>
      <c r="Z23" s="128">
        <v>-41</v>
      </c>
      <c r="AA23" s="127">
        <f t="shared" si="147"/>
        <v>-0.32289999999999996</v>
      </c>
      <c r="AB23" s="25">
        <f t="shared" si="23"/>
        <v>40</v>
      </c>
      <c r="AC23" s="26">
        <f t="shared" si="24"/>
        <v>9.6199999999999952E-2</v>
      </c>
      <c r="AD23" s="20">
        <f t="shared" si="25"/>
        <v>520.93609999999978</v>
      </c>
      <c r="AE23" s="18"/>
      <c r="AF23" s="15">
        <v>21</v>
      </c>
      <c r="AG23" s="29" t="s">
        <v>18</v>
      </c>
      <c r="AH23" s="30"/>
      <c r="AI23" s="29" t="s">
        <v>19</v>
      </c>
      <c r="AJ23" s="30"/>
      <c r="AK23" s="29" t="s">
        <v>18</v>
      </c>
      <c r="AL23" s="30"/>
      <c r="AM23" s="29">
        <v>128</v>
      </c>
      <c r="AN23" s="30">
        <f t="shared" si="162"/>
        <v>1.048</v>
      </c>
      <c r="AO23" s="128">
        <v>352</v>
      </c>
      <c r="AP23" s="127">
        <f t="shared" si="149"/>
        <v>2.3887999999999998</v>
      </c>
      <c r="AQ23" s="25">
        <f t="shared" si="26"/>
        <v>128</v>
      </c>
      <c r="AR23" s="26">
        <f t="shared" si="27"/>
        <v>3.4367999999999999</v>
      </c>
      <c r="AS23" s="20">
        <f t="shared" si="28"/>
        <v>530.05289999999968</v>
      </c>
      <c r="AT23" s="18"/>
      <c r="AU23" s="15">
        <v>21</v>
      </c>
      <c r="AV23" s="27"/>
      <c r="AW23" s="28"/>
      <c r="AX23" s="27"/>
      <c r="AY23" s="28"/>
      <c r="AZ23" s="27"/>
      <c r="BA23" s="28"/>
      <c r="BB23" s="27"/>
      <c r="BC23" s="28"/>
      <c r="BD23" s="128"/>
      <c r="BE23" s="127"/>
      <c r="BF23" s="25">
        <f t="shared" si="7"/>
        <v>0</v>
      </c>
      <c r="BG23" s="30">
        <f t="shared" si="30"/>
        <v>0</v>
      </c>
      <c r="BH23" s="20">
        <f t="shared" si="31"/>
        <v>521.63799999999969</v>
      </c>
      <c r="BI23" s="18"/>
      <c r="BJ23" s="22">
        <v>21</v>
      </c>
      <c r="BK23" s="29">
        <v>-117</v>
      </c>
      <c r="BL23" s="30">
        <f t="shared" si="163"/>
        <v>-0.84730000000000005</v>
      </c>
      <c r="BM23" s="29" t="s">
        <v>19</v>
      </c>
      <c r="BN23" s="30"/>
      <c r="BO23" s="29">
        <v>354</v>
      </c>
      <c r="BP23" s="30">
        <f>BO23*0.0085-0.06</f>
        <v>2.9490000000000003</v>
      </c>
      <c r="BQ23" s="29" t="s">
        <v>18</v>
      </c>
      <c r="BR23" s="30"/>
      <c r="BS23" s="128">
        <v>-63</v>
      </c>
      <c r="BT23" s="127">
        <f t="shared" si="164"/>
        <v>-0.47469999999999996</v>
      </c>
      <c r="BU23" s="25">
        <f t="shared" si="133"/>
        <v>237</v>
      </c>
      <c r="BV23" s="26">
        <f t="shared" si="34"/>
        <v>1.6270000000000002</v>
      </c>
      <c r="BW23" s="20">
        <f t="shared" si="35"/>
        <v>525.12549999999987</v>
      </c>
      <c r="BX23" s="18"/>
      <c r="BY23" s="15">
        <v>21</v>
      </c>
      <c r="BZ23" s="29" t="s">
        <v>19</v>
      </c>
      <c r="CA23" s="30"/>
      <c r="CB23" s="29" t="s">
        <v>18</v>
      </c>
      <c r="CC23" s="30"/>
      <c r="CD23" s="29">
        <v>188</v>
      </c>
      <c r="CE23" s="30">
        <f>CD23*0.0085-0.06</f>
        <v>1.538</v>
      </c>
      <c r="CF23" s="29">
        <v>-49</v>
      </c>
      <c r="CG23" s="30">
        <f t="shared" si="150"/>
        <v>-0.45650000000000002</v>
      </c>
      <c r="CH23" s="128">
        <v>-86</v>
      </c>
      <c r="CI23" s="127">
        <f t="shared" si="146"/>
        <v>-0.63340000000000007</v>
      </c>
      <c r="CJ23" s="34">
        <f t="shared" si="9"/>
        <v>139</v>
      </c>
      <c r="CK23" s="35">
        <f t="shared" si="36"/>
        <v>0.44810000000000005</v>
      </c>
      <c r="CL23" s="20">
        <f t="shared" si="37"/>
        <v>537.20579999999984</v>
      </c>
      <c r="CM23" s="36"/>
      <c r="CN23" s="15">
        <v>21</v>
      </c>
      <c r="CO23" s="27"/>
      <c r="CP23" s="28"/>
      <c r="CQ23" s="27"/>
      <c r="CR23" s="28"/>
      <c r="CS23" s="27"/>
      <c r="CT23" s="28"/>
      <c r="CU23" s="27"/>
      <c r="CV23" s="28"/>
      <c r="CW23" s="128"/>
      <c r="CX23" s="127"/>
      <c r="CY23" s="34">
        <f t="shared" si="12"/>
        <v>0</v>
      </c>
      <c r="CZ23" s="35">
        <f t="shared" si="39"/>
        <v>0</v>
      </c>
      <c r="DA23" s="20">
        <f t="shared" si="40"/>
        <v>538.36379999999974</v>
      </c>
      <c r="DB23" s="18"/>
      <c r="DC23" s="15">
        <v>21</v>
      </c>
      <c r="DD23" s="29" t="s">
        <v>18</v>
      </c>
      <c r="DE23" s="30"/>
      <c r="DF23" s="29" t="s">
        <v>18</v>
      </c>
      <c r="DG23" s="30"/>
      <c r="DH23" s="29" t="s">
        <v>18</v>
      </c>
      <c r="DI23" s="30"/>
      <c r="DJ23" s="29">
        <v>-33</v>
      </c>
      <c r="DK23" s="30">
        <f t="shared" ref="DK23" si="167">DJ23*0.0085-0.04</f>
        <v>-0.32050000000000001</v>
      </c>
      <c r="DL23" s="128">
        <v>19</v>
      </c>
      <c r="DM23" s="127">
        <f t="shared" si="156"/>
        <v>9.1099999999999987E-2</v>
      </c>
      <c r="DN23" s="44">
        <f t="shared" si="15"/>
        <v>-33</v>
      </c>
      <c r="DO23" s="102">
        <f t="shared" si="42"/>
        <v>-0.22940000000000002</v>
      </c>
      <c r="DP23" s="20">
        <f t="shared" si="43"/>
        <v>543.65669999999955</v>
      </c>
      <c r="DQ23" s="39"/>
      <c r="DR23" s="15">
        <v>21</v>
      </c>
      <c r="DS23" s="27"/>
      <c r="DT23" s="28"/>
      <c r="DU23" s="27"/>
      <c r="DV23" s="28"/>
      <c r="DW23" s="27"/>
      <c r="DX23" s="28"/>
      <c r="DY23" s="27"/>
      <c r="DZ23" s="28"/>
      <c r="EA23" s="128"/>
      <c r="EB23" s="127"/>
      <c r="EC23" s="40">
        <f t="shared" si="45"/>
        <v>0</v>
      </c>
      <c r="ED23" s="35">
        <f t="shared" si="46"/>
        <v>0</v>
      </c>
      <c r="EE23" s="20">
        <f t="shared" si="47"/>
        <v>561.71239999999943</v>
      </c>
      <c r="EF23" s="21"/>
      <c r="EG23" s="15">
        <v>21</v>
      </c>
      <c r="EH23" s="29">
        <v>-62</v>
      </c>
      <c r="EI23" s="30">
        <f>EH23*0.0064-0.04</f>
        <v>-0.43680000000000002</v>
      </c>
      <c r="EJ23" s="29">
        <v>39</v>
      </c>
      <c r="EK23" s="30">
        <f t="shared" ref="EK23:EK27" si="168">EJ23*0.0088-0.03</f>
        <v>0.31320000000000003</v>
      </c>
      <c r="EL23" s="29" t="s">
        <v>18</v>
      </c>
      <c r="EM23" s="30"/>
      <c r="EN23" s="29">
        <v>-33</v>
      </c>
      <c r="EO23" s="30">
        <f>EN23*0.0085-0.04</f>
        <v>-0.32050000000000001</v>
      </c>
      <c r="EP23" s="128">
        <v>148</v>
      </c>
      <c r="EQ23" s="127">
        <f t="shared" ref="EQ23:EQ27" si="169">EP23*0.0064-0.04</f>
        <v>0.90720000000000001</v>
      </c>
      <c r="ER23" s="44">
        <f t="shared" si="48"/>
        <v>-56</v>
      </c>
      <c r="ES23" s="102">
        <f t="shared" si="49"/>
        <v>0.46310000000000001</v>
      </c>
      <c r="ET23" s="20">
        <f t="shared" si="50"/>
        <v>564.8008999999995</v>
      </c>
      <c r="EU23" s="18"/>
      <c r="EV23" s="22">
        <v>21</v>
      </c>
      <c r="EW23" s="29" t="s">
        <v>19</v>
      </c>
      <c r="EX23" s="30"/>
      <c r="EY23" s="29">
        <v>-21</v>
      </c>
      <c r="EZ23" s="30">
        <f t="shared" si="158"/>
        <v>-0.21480000000000002</v>
      </c>
      <c r="FA23" s="29">
        <v>-20</v>
      </c>
      <c r="FB23" s="30">
        <f t="shared" ref="FB23" si="170">FA23*0.0085-0.06</f>
        <v>-0.23</v>
      </c>
      <c r="FC23" s="29" t="s">
        <v>18</v>
      </c>
      <c r="FD23" s="30"/>
      <c r="FE23" s="128">
        <v>-100</v>
      </c>
      <c r="FF23" s="127">
        <f t="shared" si="160"/>
        <v>-0.68</v>
      </c>
      <c r="FG23" s="34">
        <f t="shared" si="51"/>
        <v>-41</v>
      </c>
      <c r="FH23" s="35">
        <f t="shared" si="52"/>
        <v>-1.1248</v>
      </c>
      <c r="FI23" s="20">
        <f t="shared" si="53"/>
        <v>559.96099999999933</v>
      </c>
      <c r="FJ23" s="18"/>
      <c r="FK23" s="15">
        <v>21</v>
      </c>
      <c r="FL23" s="27"/>
      <c r="FM23" s="28"/>
      <c r="FN23" s="27"/>
      <c r="FO23" s="28"/>
      <c r="FP23" s="27"/>
      <c r="FQ23" s="28"/>
      <c r="FR23" s="27"/>
      <c r="FS23" s="28"/>
      <c r="FT23" s="128"/>
      <c r="FU23" s="127"/>
      <c r="FV23" s="34">
        <f t="shared" si="55"/>
        <v>0</v>
      </c>
      <c r="FW23" s="35">
        <f t="shared" si="56"/>
        <v>0</v>
      </c>
      <c r="FX23" s="20">
        <f t="shared" si="57"/>
        <v>555.02259999999899</v>
      </c>
    </row>
    <row r="24" spans="1:180" x14ac:dyDescent="0.3">
      <c r="A24" s="114"/>
      <c r="B24" s="15">
        <v>22</v>
      </c>
      <c r="C24" s="29" t="s">
        <v>19</v>
      </c>
      <c r="D24" s="30"/>
      <c r="E24" s="29" t="s">
        <v>19</v>
      </c>
      <c r="F24" s="30"/>
      <c r="G24" s="29">
        <v>170</v>
      </c>
      <c r="H24" s="30">
        <v>1.385</v>
      </c>
      <c r="I24" s="29" t="s">
        <v>19</v>
      </c>
      <c r="J24" s="30"/>
      <c r="K24" s="128">
        <v>-2</v>
      </c>
      <c r="L24" s="127">
        <f t="shared" si="165"/>
        <v>-5.3800000000000001E-2</v>
      </c>
      <c r="M24" s="25">
        <f t="shared" si="0"/>
        <v>170</v>
      </c>
      <c r="N24" s="26">
        <f t="shared" si="21"/>
        <v>1.3311999999999999</v>
      </c>
      <c r="O24" s="20">
        <f t="shared" si="22"/>
        <v>502.89490000000006</v>
      </c>
      <c r="P24" s="10"/>
      <c r="Q24" s="15">
        <v>22</v>
      </c>
      <c r="R24" s="29">
        <v>-100</v>
      </c>
      <c r="S24" s="30">
        <f t="shared" si="166"/>
        <v>-0.73</v>
      </c>
      <c r="T24" s="29" t="s">
        <v>18</v>
      </c>
      <c r="U24" s="30"/>
      <c r="V24" s="29" t="s">
        <v>18</v>
      </c>
      <c r="W24" s="30"/>
      <c r="X24" s="29" t="s">
        <v>19</v>
      </c>
      <c r="Y24" s="30"/>
      <c r="Z24" s="128">
        <v>230</v>
      </c>
      <c r="AA24" s="127">
        <f t="shared" si="147"/>
        <v>1.5469999999999999</v>
      </c>
      <c r="AB24" s="25">
        <f t="shared" si="23"/>
        <v>-100</v>
      </c>
      <c r="AC24" s="26">
        <f t="shared" si="24"/>
        <v>0.81699999999999995</v>
      </c>
      <c r="AD24" s="20">
        <f t="shared" si="25"/>
        <v>521.75309999999979</v>
      </c>
      <c r="AE24" s="18"/>
      <c r="AF24" s="15">
        <v>22</v>
      </c>
      <c r="AG24" s="29" t="s">
        <v>18</v>
      </c>
      <c r="AH24" s="30"/>
      <c r="AI24" s="29" t="s">
        <v>19</v>
      </c>
      <c r="AJ24" s="30"/>
      <c r="AK24" s="29" t="s">
        <v>18</v>
      </c>
      <c r="AL24" s="30"/>
      <c r="AM24" s="29" t="s">
        <v>18</v>
      </c>
      <c r="AN24" s="30"/>
      <c r="AO24" s="128">
        <v>18</v>
      </c>
      <c r="AP24" s="127">
        <f t="shared" si="149"/>
        <v>8.4199999999999997E-2</v>
      </c>
      <c r="AQ24" s="25">
        <f t="shared" si="26"/>
        <v>0</v>
      </c>
      <c r="AR24" s="26">
        <f t="shared" si="27"/>
        <v>8.4199999999999997E-2</v>
      </c>
      <c r="AS24" s="20">
        <f t="shared" si="28"/>
        <v>530.13709999999969</v>
      </c>
      <c r="AT24" s="18"/>
      <c r="AU24" s="15">
        <v>22</v>
      </c>
      <c r="AV24" s="29">
        <v>133</v>
      </c>
      <c r="AW24" s="30">
        <f>AV24*0.0069-0.04</f>
        <v>0.87769999999999992</v>
      </c>
      <c r="AX24" s="29" t="s">
        <v>19</v>
      </c>
      <c r="AY24" s="30"/>
      <c r="AZ24" s="29" t="s">
        <v>18</v>
      </c>
      <c r="BA24" s="30"/>
      <c r="BB24" s="29" t="s">
        <v>18</v>
      </c>
      <c r="BC24" s="30"/>
      <c r="BD24" s="128">
        <v>30</v>
      </c>
      <c r="BE24" s="127">
        <f t="shared" ref="BE24:BE28" si="171">BD24*0.0069-0.04</f>
        <v>0.16699999999999998</v>
      </c>
      <c r="BF24" s="25">
        <f t="shared" si="7"/>
        <v>133</v>
      </c>
      <c r="BG24" s="30">
        <f t="shared" si="30"/>
        <v>1.0447</v>
      </c>
      <c r="BH24" s="20">
        <f t="shared" si="31"/>
        <v>522.68269999999973</v>
      </c>
      <c r="BI24" s="18"/>
      <c r="BJ24" s="22">
        <v>22</v>
      </c>
      <c r="BK24" s="29">
        <v>103</v>
      </c>
      <c r="BL24" s="30">
        <f t="shared" si="163"/>
        <v>0.67069999999999996</v>
      </c>
      <c r="BM24" s="29">
        <v>60</v>
      </c>
      <c r="BN24" s="30">
        <f>BM24*0.0088-0.03</f>
        <v>0.498</v>
      </c>
      <c r="BO24" s="29" t="s">
        <v>18</v>
      </c>
      <c r="BP24" s="30"/>
      <c r="BQ24" s="29">
        <v>-5</v>
      </c>
      <c r="BR24" s="30">
        <f>BQ24*0.0085-0.04</f>
        <v>-8.2500000000000004E-2</v>
      </c>
      <c r="BS24" s="128"/>
      <c r="BT24" s="127"/>
      <c r="BU24" s="25">
        <f t="shared" si="133"/>
        <v>158</v>
      </c>
      <c r="BV24" s="26">
        <f t="shared" si="34"/>
        <v>1.0861999999999998</v>
      </c>
      <c r="BW24" s="20">
        <f t="shared" si="35"/>
        <v>526.21169999999984</v>
      </c>
      <c r="BX24" s="18"/>
      <c r="BY24" s="15">
        <v>22</v>
      </c>
      <c r="BZ24" s="27"/>
      <c r="CA24" s="28"/>
      <c r="CB24" s="27"/>
      <c r="CC24" s="28"/>
      <c r="CD24" s="27"/>
      <c r="CE24" s="28"/>
      <c r="CF24" s="27"/>
      <c r="CG24" s="28"/>
      <c r="CH24" s="128"/>
      <c r="CI24" s="127"/>
      <c r="CJ24" s="34">
        <f t="shared" si="9"/>
        <v>0</v>
      </c>
      <c r="CK24" s="35">
        <f t="shared" si="36"/>
        <v>0</v>
      </c>
      <c r="CL24" s="20">
        <f t="shared" si="37"/>
        <v>537.20579999999984</v>
      </c>
      <c r="CM24" s="36"/>
      <c r="CN24" s="15">
        <v>22</v>
      </c>
      <c r="CO24" s="29" t="s">
        <v>18</v>
      </c>
      <c r="CP24" s="30"/>
      <c r="CQ24" s="29" t="s">
        <v>18</v>
      </c>
      <c r="CR24" s="30"/>
      <c r="CS24" s="29" t="s">
        <v>18</v>
      </c>
      <c r="CT24" s="30"/>
      <c r="CU24" s="29">
        <v>-63</v>
      </c>
      <c r="CV24" s="30">
        <f t="shared" ref="CV24:CV27" si="172">CU24*0.0085-0.04</f>
        <v>-0.57550000000000012</v>
      </c>
      <c r="CW24" s="128">
        <v>180</v>
      </c>
      <c r="CX24" s="127">
        <f t="shared" ref="CX24:CX28" si="173">CW24*0.0069-0.04</f>
        <v>1.202</v>
      </c>
      <c r="CY24" s="34">
        <f t="shared" si="12"/>
        <v>-63</v>
      </c>
      <c r="CZ24" s="35">
        <f t="shared" si="39"/>
        <v>0.62649999999999983</v>
      </c>
      <c r="DA24" s="20">
        <f t="shared" si="40"/>
        <v>538.99029999999971</v>
      </c>
      <c r="DB24" s="18"/>
      <c r="DC24" s="15">
        <v>22</v>
      </c>
      <c r="DD24" s="29">
        <v>170</v>
      </c>
      <c r="DE24" s="30">
        <f t="shared" ref="DE24:DE25" si="174">DD24*0.0069-0.04</f>
        <v>1.133</v>
      </c>
      <c r="DF24" s="29" t="s">
        <v>18</v>
      </c>
      <c r="DG24" s="30"/>
      <c r="DH24" s="29" t="s">
        <v>18</v>
      </c>
      <c r="DI24" s="30"/>
      <c r="DJ24" s="29" t="s">
        <v>18</v>
      </c>
      <c r="DK24" s="30"/>
      <c r="DL24" s="128">
        <v>138</v>
      </c>
      <c r="DM24" s="127">
        <f t="shared" si="156"/>
        <v>0.9121999999999999</v>
      </c>
      <c r="DN24" s="44">
        <f t="shared" si="15"/>
        <v>170</v>
      </c>
      <c r="DO24" s="102">
        <f t="shared" si="42"/>
        <v>2.0451999999999999</v>
      </c>
      <c r="DP24" s="20">
        <f t="shared" si="43"/>
        <v>545.70189999999957</v>
      </c>
      <c r="DQ24" s="39"/>
      <c r="DR24" s="15">
        <v>22</v>
      </c>
      <c r="DS24" s="27"/>
      <c r="DT24" s="28"/>
      <c r="DU24" s="27"/>
      <c r="DV24" s="28"/>
      <c r="DW24" s="27"/>
      <c r="DX24" s="28"/>
      <c r="DY24" s="27"/>
      <c r="DZ24" s="28"/>
      <c r="EA24" s="128"/>
      <c r="EB24" s="127"/>
      <c r="EC24" s="40">
        <f t="shared" si="45"/>
        <v>0</v>
      </c>
      <c r="ED24" s="35">
        <f t="shared" si="46"/>
        <v>0</v>
      </c>
      <c r="EE24" s="20">
        <f t="shared" si="47"/>
        <v>561.71239999999943</v>
      </c>
      <c r="EF24" s="21"/>
      <c r="EG24" s="15">
        <v>22</v>
      </c>
      <c r="EH24" s="29" t="s">
        <v>18</v>
      </c>
      <c r="EI24" s="30"/>
      <c r="EJ24" s="29">
        <v>-14</v>
      </c>
      <c r="EK24" s="30">
        <f t="shared" si="168"/>
        <v>-0.1532</v>
      </c>
      <c r="EL24" s="29" t="s">
        <v>18</v>
      </c>
      <c r="EM24" s="30"/>
      <c r="EN24" s="29" t="s">
        <v>18</v>
      </c>
      <c r="EO24" s="30"/>
      <c r="EP24" s="128">
        <v>-138</v>
      </c>
      <c r="EQ24" s="127">
        <f t="shared" si="169"/>
        <v>-0.92320000000000013</v>
      </c>
      <c r="ER24" s="44">
        <f t="shared" si="48"/>
        <v>-14</v>
      </c>
      <c r="ES24" s="102">
        <f t="shared" si="49"/>
        <v>-1.0764</v>
      </c>
      <c r="ET24" s="20">
        <f t="shared" si="50"/>
        <v>563.72449999999947</v>
      </c>
      <c r="EU24" s="18"/>
      <c r="EV24" s="22">
        <v>22</v>
      </c>
      <c r="EW24" s="29">
        <v>133</v>
      </c>
      <c r="EX24" s="30">
        <f t="shared" ref="EX24" si="175">EW24*0.0064-0.04</f>
        <v>0.81120000000000003</v>
      </c>
      <c r="EY24" s="29" t="s">
        <v>18</v>
      </c>
      <c r="EZ24" s="30"/>
      <c r="FA24" s="29" t="s">
        <v>18</v>
      </c>
      <c r="FB24" s="30"/>
      <c r="FC24" s="29" t="s">
        <v>18</v>
      </c>
      <c r="FD24" s="30"/>
      <c r="FE24" s="128">
        <v>180</v>
      </c>
      <c r="FF24" s="127">
        <f t="shared" si="160"/>
        <v>1.1120000000000001</v>
      </c>
      <c r="FG24" s="34">
        <f t="shared" si="51"/>
        <v>133</v>
      </c>
      <c r="FH24" s="35">
        <f t="shared" si="52"/>
        <v>1.9232</v>
      </c>
      <c r="FI24" s="20">
        <f t="shared" si="53"/>
        <v>561.88419999999928</v>
      </c>
      <c r="FJ24" s="18"/>
      <c r="FK24" s="15">
        <v>22</v>
      </c>
      <c r="FL24" s="27"/>
      <c r="FM24" s="28"/>
      <c r="FN24" s="27"/>
      <c r="FO24" s="28"/>
      <c r="FP24" s="27"/>
      <c r="FQ24" s="28"/>
      <c r="FR24" s="27"/>
      <c r="FS24" s="28"/>
      <c r="FT24" s="128"/>
      <c r="FU24" s="127"/>
      <c r="FV24" s="34">
        <f t="shared" si="55"/>
        <v>0</v>
      </c>
      <c r="FW24" s="35">
        <f t="shared" si="56"/>
        <v>0</v>
      </c>
      <c r="FX24" s="20">
        <f t="shared" si="57"/>
        <v>555.02259999999899</v>
      </c>
    </row>
    <row r="25" spans="1:180" x14ac:dyDescent="0.3">
      <c r="A25" s="114"/>
      <c r="B25" s="15">
        <v>23</v>
      </c>
      <c r="C25" s="29">
        <v>-65</v>
      </c>
      <c r="D25" s="30">
        <v>-0.48849999999999999</v>
      </c>
      <c r="E25" s="29" t="s">
        <v>19</v>
      </c>
      <c r="F25" s="30"/>
      <c r="G25" s="29" t="s">
        <v>19</v>
      </c>
      <c r="H25" s="30"/>
      <c r="I25" s="29" t="s">
        <v>19</v>
      </c>
      <c r="J25" s="30"/>
      <c r="K25" s="128">
        <v>408</v>
      </c>
      <c r="L25" s="127">
        <f t="shared" si="165"/>
        <v>2.7751999999999999</v>
      </c>
      <c r="M25" s="25">
        <f t="shared" si="0"/>
        <v>-65</v>
      </c>
      <c r="N25" s="26">
        <f t="shared" si="21"/>
        <v>2.2866999999999997</v>
      </c>
      <c r="O25" s="20">
        <f t="shared" si="22"/>
        <v>505.18160000000006</v>
      </c>
      <c r="P25" s="10"/>
      <c r="Q25" s="15">
        <v>23</v>
      </c>
      <c r="R25" s="27"/>
      <c r="S25" s="28"/>
      <c r="T25" s="27"/>
      <c r="U25" s="28"/>
      <c r="V25" s="27"/>
      <c r="W25" s="28"/>
      <c r="X25" s="27"/>
      <c r="Y25" s="28"/>
      <c r="Z25" s="128"/>
      <c r="AA25" s="127"/>
      <c r="AB25" s="25">
        <f t="shared" si="23"/>
        <v>0</v>
      </c>
      <c r="AC25" s="26">
        <f t="shared" si="24"/>
        <v>0</v>
      </c>
      <c r="AD25" s="20">
        <f t="shared" si="25"/>
        <v>521.75309999999979</v>
      </c>
      <c r="AE25" s="18"/>
      <c r="AF25" s="15">
        <v>23</v>
      </c>
      <c r="AG25" s="27"/>
      <c r="AH25" s="28"/>
      <c r="AI25" s="27"/>
      <c r="AJ25" s="28"/>
      <c r="AK25" s="27"/>
      <c r="AL25" s="28"/>
      <c r="AM25" s="27"/>
      <c r="AN25" s="28"/>
      <c r="AO25" s="128"/>
      <c r="AP25" s="127"/>
      <c r="AQ25" s="25">
        <f t="shared" si="26"/>
        <v>0</v>
      </c>
      <c r="AR25" s="26">
        <f t="shared" si="27"/>
        <v>0</v>
      </c>
      <c r="AS25" s="20">
        <f t="shared" si="28"/>
        <v>530.13709999999969</v>
      </c>
      <c r="AT25" s="18"/>
      <c r="AU25" s="15">
        <v>23</v>
      </c>
      <c r="AV25" s="29" t="s">
        <v>18</v>
      </c>
      <c r="AW25" s="30"/>
      <c r="AX25" s="29" t="s">
        <v>19</v>
      </c>
      <c r="AY25" s="30"/>
      <c r="AZ25" s="29">
        <v>43</v>
      </c>
      <c r="BA25" s="30">
        <f t="shared" ref="BA25" si="176">AZ25*0.0085-0.06</f>
        <v>0.30550000000000005</v>
      </c>
      <c r="BB25" s="29" t="s">
        <v>18</v>
      </c>
      <c r="BC25" s="30"/>
      <c r="BD25" s="128">
        <v>-11</v>
      </c>
      <c r="BE25" s="127">
        <f t="shared" si="171"/>
        <v>-0.1159</v>
      </c>
      <c r="BF25" s="25">
        <f t="shared" si="7"/>
        <v>43</v>
      </c>
      <c r="BG25" s="30">
        <f t="shared" si="30"/>
        <v>0.18960000000000005</v>
      </c>
      <c r="BH25" s="20">
        <f t="shared" si="31"/>
        <v>522.87229999999977</v>
      </c>
      <c r="BI25" s="18"/>
      <c r="BJ25" s="22">
        <v>23</v>
      </c>
      <c r="BK25" s="29" t="s">
        <v>18</v>
      </c>
      <c r="BL25" s="30"/>
      <c r="BM25" s="29" t="s">
        <v>19</v>
      </c>
      <c r="BN25" s="30"/>
      <c r="BO25" s="29">
        <v>216</v>
      </c>
      <c r="BP25" s="30">
        <f>BO25*0.0085-0.06</f>
        <v>1.776</v>
      </c>
      <c r="BQ25" s="29" t="s">
        <v>18</v>
      </c>
      <c r="BR25" s="30"/>
      <c r="BS25" s="128">
        <v>-138</v>
      </c>
      <c r="BT25" s="127">
        <f t="shared" ref="BT25:BT26" si="177">BS25*0.0069-0.04</f>
        <v>-0.99219999999999997</v>
      </c>
      <c r="BU25" s="25">
        <f t="shared" si="133"/>
        <v>216</v>
      </c>
      <c r="BV25" s="26">
        <f t="shared" si="34"/>
        <v>0.78380000000000005</v>
      </c>
      <c r="BW25" s="20">
        <f t="shared" si="35"/>
        <v>526.99549999999988</v>
      </c>
      <c r="BX25" s="18"/>
      <c r="BY25" s="15">
        <v>23</v>
      </c>
      <c r="BZ25" s="27"/>
      <c r="CA25" s="28"/>
      <c r="CB25" s="27"/>
      <c r="CC25" s="28"/>
      <c r="CD25" s="27"/>
      <c r="CE25" s="28"/>
      <c r="CF25" s="27"/>
      <c r="CG25" s="28"/>
      <c r="CH25" s="128"/>
      <c r="CI25" s="127"/>
      <c r="CJ25" s="34">
        <f t="shared" si="9"/>
        <v>0</v>
      </c>
      <c r="CK25" s="35">
        <f t="shared" si="36"/>
        <v>0</v>
      </c>
      <c r="CL25" s="20">
        <f t="shared" si="37"/>
        <v>537.20579999999984</v>
      </c>
      <c r="CM25" s="36"/>
      <c r="CN25" s="15">
        <v>23</v>
      </c>
      <c r="CO25" s="29" t="s">
        <v>18</v>
      </c>
      <c r="CP25" s="30"/>
      <c r="CQ25" s="29">
        <v>14</v>
      </c>
      <c r="CR25" s="30">
        <f t="shared" ref="CR25" si="178">CQ25*0.0088-0.03</f>
        <v>9.3200000000000005E-2</v>
      </c>
      <c r="CS25" s="29">
        <v>-78</v>
      </c>
      <c r="CT25" s="30">
        <f t="shared" ref="CT25" si="179">CS25*0.0085-0.06</f>
        <v>-0.72300000000000009</v>
      </c>
      <c r="CU25" s="29">
        <v>-37</v>
      </c>
      <c r="CV25" s="30">
        <f t="shared" si="172"/>
        <v>-0.35449999999999998</v>
      </c>
      <c r="CW25" s="128">
        <v>-119</v>
      </c>
      <c r="CX25" s="127">
        <f t="shared" si="173"/>
        <v>-0.86109999999999998</v>
      </c>
      <c r="CY25" s="34">
        <f t="shared" si="12"/>
        <v>-101</v>
      </c>
      <c r="CZ25" s="35">
        <f t="shared" si="39"/>
        <v>-1.8454000000000002</v>
      </c>
      <c r="DA25" s="20">
        <f t="shared" si="40"/>
        <v>537.14489999999967</v>
      </c>
      <c r="DB25" s="18"/>
      <c r="DC25" s="15">
        <v>23</v>
      </c>
      <c r="DD25" s="29">
        <v>140</v>
      </c>
      <c r="DE25" s="30">
        <f t="shared" si="174"/>
        <v>0.92599999999999993</v>
      </c>
      <c r="DF25" s="29" t="s">
        <v>18</v>
      </c>
      <c r="DG25" s="30"/>
      <c r="DH25" s="29" t="s">
        <v>18</v>
      </c>
      <c r="DI25" s="30"/>
      <c r="DJ25" s="29">
        <v>177</v>
      </c>
      <c r="DK25" s="30">
        <f t="shared" ref="DK25" si="180">DJ25*0.0085-0.04</f>
        <v>1.4645000000000001</v>
      </c>
      <c r="DL25" s="128">
        <v>168</v>
      </c>
      <c r="DM25" s="127">
        <f t="shared" si="156"/>
        <v>1.1192</v>
      </c>
      <c r="DN25" s="44">
        <f t="shared" si="15"/>
        <v>317</v>
      </c>
      <c r="DO25" s="102">
        <f t="shared" si="42"/>
        <v>3.5097000000000005</v>
      </c>
      <c r="DP25" s="20">
        <f t="shared" si="43"/>
        <v>549.21159999999952</v>
      </c>
      <c r="DQ25" s="39"/>
      <c r="DR25" s="15">
        <v>23</v>
      </c>
      <c r="DS25" s="29" t="s">
        <v>18</v>
      </c>
      <c r="DT25" s="30"/>
      <c r="DU25" s="29" t="s">
        <v>19</v>
      </c>
      <c r="DV25" s="30"/>
      <c r="DW25" s="29">
        <v>-102</v>
      </c>
      <c r="DX25" s="30">
        <f>DW25*0.0083-0.05</f>
        <v>-0.89660000000000006</v>
      </c>
      <c r="DY25" s="29" t="s">
        <v>18</v>
      </c>
      <c r="DZ25" s="30"/>
      <c r="EA25" s="128">
        <v>20</v>
      </c>
      <c r="EB25" s="127">
        <f t="shared" ref="EB25:EB29" si="181">EA25*0.0064-0.04</f>
        <v>8.7999999999999995E-2</v>
      </c>
      <c r="EC25" s="40">
        <f t="shared" si="45"/>
        <v>-102</v>
      </c>
      <c r="ED25" s="35">
        <f t="shared" si="46"/>
        <v>-0.8086000000000001</v>
      </c>
      <c r="EE25" s="20">
        <f t="shared" si="47"/>
        <v>560.90379999999948</v>
      </c>
      <c r="EF25" s="21"/>
      <c r="EG25" s="15">
        <v>23</v>
      </c>
      <c r="EH25" s="29">
        <v>-52</v>
      </c>
      <c r="EI25" s="30">
        <f t="shared" ref="EI25:EI26" si="182">EH25*0.0064-0.04</f>
        <v>-0.37280000000000002</v>
      </c>
      <c r="EJ25" s="29">
        <v>-31</v>
      </c>
      <c r="EK25" s="30">
        <f t="shared" si="168"/>
        <v>-0.30280000000000007</v>
      </c>
      <c r="EL25" s="29" t="s">
        <v>18</v>
      </c>
      <c r="EM25" s="30"/>
      <c r="EN25" s="29" t="s">
        <v>18</v>
      </c>
      <c r="EO25" s="30"/>
      <c r="EP25" s="128">
        <v>179</v>
      </c>
      <c r="EQ25" s="127">
        <f t="shared" si="169"/>
        <v>1.1055999999999999</v>
      </c>
      <c r="ER25" s="44">
        <f t="shared" si="48"/>
        <v>-83</v>
      </c>
      <c r="ES25" s="102">
        <f t="shared" si="49"/>
        <v>0.42999999999999983</v>
      </c>
      <c r="ET25" s="20">
        <f t="shared" si="50"/>
        <v>564.15449999999942</v>
      </c>
      <c r="EU25" s="18"/>
      <c r="EV25" s="22">
        <v>23</v>
      </c>
      <c r="EW25" s="27"/>
      <c r="EX25" s="28"/>
      <c r="EY25" s="27"/>
      <c r="EZ25" s="28"/>
      <c r="FA25" s="27"/>
      <c r="FB25" s="28"/>
      <c r="FC25" s="27"/>
      <c r="FD25" s="28"/>
      <c r="FE25" s="128"/>
      <c r="FF25" s="127"/>
      <c r="FG25" s="34">
        <f t="shared" si="51"/>
        <v>0</v>
      </c>
      <c r="FH25" s="35">
        <f t="shared" si="52"/>
        <v>0</v>
      </c>
      <c r="FI25" s="20">
        <f t="shared" si="53"/>
        <v>561.88419999999928</v>
      </c>
      <c r="FJ25" s="18"/>
      <c r="FK25" s="15">
        <v>23</v>
      </c>
      <c r="FL25" s="29" t="s">
        <v>19</v>
      </c>
      <c r="FM25" s="30"/>
      <c r="FN25" s="29" t="s">
        <v>18</v>
      </c>
      <c r="FO25" s="30"/>
      <c r="FP25" s="29" t="s">
        <v>18</v>
      </c>
      <c r="FQ25" s="30"/>
      <c r="FR25" s="29">
        <v>-18</v>
      </c>
      <c r="FS25" s="30">
        <f>FR25*0.0085-0.04</f>
        <v>-0.19300000000000003</v>
      </c>
      <c r="FT25" s="128">
        <v>-25</v>
      </c>
      <c r="FU25" s="127">
        <f t="shared" ref="FU25:FU33" si="183">FT25*0.0064-0.04</f>
        <v>-0.2</v>
      </c>
      <c r="FV25" s="34">
        <f t="shared" si="55"/>
        <v>-18</v>
      </c>
      <c r="FW25" s="35">
        <f t="shared" si="56"/>
        <v>-0.39300000000000002</v>
      </c>
      <c r="FX25" s="20">
        <f t="shared" si="57"/>
        <v>554.62959999999896</v>
      </c>
    </row>
    <row r="26" spans="1:180" x14ac:dyDescent="0.3">
      <c r="A26" s="114"/>
      <c r="B26" s="15">
        <v>24</v>
      </c>
      <c r="C26" s="29">
        <v>-21</v>
      </c>
      <c r="D26" s="30">
        <v>-0.18490000000000001</v>
      </c>
      <c r="E26" s="29" t="s">
        <v>19</v>
      </c>
      <c r="F26" s="30"/>
      <c r="G26" s="29">
        <v>-105</v>
      </c>
      <c r="H26" s="30">
        <v>-0.95250000000000012</v>
      </c>
      <c r="I26" s="29">
        <v>-127</v>
      </c>
      <c r="J26" s="30">
        <v>-1.1195000000000002</v>
      </c>
      <c r="K26" s="128">
        <v>-18</v>
      </c>
      <c r="L26" s="127">
        <f t="shared" si="165"/>
        <v>-0.16420000000000001</v>
      </c>
      <c r="M26" s="25">
        <f t="shared" si="0"/>
        <v>-253</v>
      </c>
      <c r="N26" s="26">
        <f t="shared" si="21"/>
        <v>-2.4211000000000005</v>
      </c>
      <c r="O26" s="20">
        <f t="shared" si="22"/>
        <v>502.76050000000004</v>
      </c>
      <c r="P26" s="10"/>
      <c r="Q26" s="15">
        <v>24</v>
      </c>
      <c r="R26" s="27"/>
      <c r="S26" s="28"/>
      <c r="T26" s="27"/>
      <c r="U26" s="28"/>
      <c r="V26" s="27"/>
      <c r="W26" s="28"/>
      <c r="X26" s="27"/>
      <c r="Y26" s="28"/>
      <c r="Z26" s="128"/>
      <c r="AA26" s="127"/>
      <c r="AB26" s="25">
        <f t="shared" si="23"/>
        <v>0</v>
      </c>
      <c r="AC26" s="26">
        <f t="shared" si="24"/>
        <v>0</v>
      </c>
      <c r="AD26" s="20">
        <f t="shared" si="25"/>
        <v>521.75309999999979</v>
      </c>
      <c r="AE26" s="18"/>
      <c r="AF26" s="15">
        <v>24</v>
      </c>
      <c r="AG26" s="27"/>
      <c r="AH26" s="28"/>
      <c r="AI26" s="27"/>
      <c r="AJ26" s="28"/>
      <c r="AK26" s="27"/>
      <c r="AL26" s="28"/>
      <c r="AM26" s="27"/>
      <c r="AN26" s="28"/>
      <c r="AO26" s="128"/>
      <c r="AP26" s="127"/>
      <c r="AQ26" s="25">
        <f t="shared" si="26"/>
        <v>0</v>
      </c>
      <c r="AR26" s="26">
        <f t="shared" si="27"/>
        <v>0</v>
      </c>
      <c r="AS26" s="20">
        <f t="shared" si="28"/>
        <v>530.13709999999969</v>
      </c>
      <c r="AT26" s="18"/>
      <c r="AU26" s="15">
        <v>24</v>
      </c>
      <c r="AV26" s="29" t="s">
        <v>18</v>
      </c>
      <c r="AW26" s="30"/>
      <c r="AX26" s="29">
        <v>-98</v>
      </c>
      <c r="AY26" s="30">
        <f>AX26*0.0088-0.03</f>
        <v>-0.89240000000000008</v>
      </c>
      <c r="AZ26" s="29" t="s">
        <v>18</v>
      </c>
      <c r="BA26" s="30"/>
      <c r="BB26" s="29" t="s">
        <v>18</v>
      </c>
      <c r="BC26" s="30"/>
      <c r="BD26" s="128">
        <v>-105</v>
      </c>
      <c r="BE26" s="127">
        <f t="shared" si="171"/>
        <v>-0.76450000000000007</v>
      </c>
      <c r="BF26" s="25">
        <f t="shared" si="7"/>
        <v>-98</v>
      </c>
      <c r="BG26" s="30">
        <f t="shared" si="30"/>
        <v>-1.6569000000000003</v>
      </c>
      <c r="BH26" s="20">
        <f t="shared" si="31"/>
        <v>521.21539999999982</v>
      </c>
      <c r="BI26" s="18"/>
      <c r="BJ26" s="22">
        <v>24</v>
      </c>
      <c r="BK26" s="29" t="s">
        <v>18</v>
      </c>
      <c r="BL26" s="30"/>
      <c r="BM26" s="29">
        <v>33</v>
      </c>
      <c r="BN26" s="30">
        <f>BM26*0.0088-0.03</f>
        <v>0.26039999999999996</v>
      </c>
      <c r="BO26" s="29" t="s">
        <v>18</v>
      </c>
      <c r="BP26" s="30"/>
      <c r="BQ26" s="29">
        <v>131</v>
      </c>
      <c r="BR26" s="30">
        <f>BQ26*0.0085-0.04</f>
        <v>1.0735000000000001</v>
      </c>
      <c r="BS26" s="128">
        <v>-6</v>
      </c>
      <c r="BT26" s="127">
        <f t="shared" si="177"/>
        <v>-8.14E-2</v>
      </c>
      <c r="BU26" s="25">
        <f t="shared" si="133"/>
        <v>164</v>
      </c>
      <c r="BV26" s="26">
        <f t="shared" si="34"/>
        <v>1.2525000000000002</v>
      </c>
      <c r="BW26" s="20">
        <f t="shared" si="35"/>
        <v>528.24799999999993</v>
      </c>
      <c r="BX26" s="18"/>
      <c r="BY26" s="15">
        <v>24</v>
      </c>
      <c r="BZ26" s="29">
        <v>11</v>
      </c>
      <c r="CA26" s="30">
        <f>BZ26*0.0069-0.04</f>
        <v>3.5899999999999994E-2</v>
      </c>
      <c r="CB26" s="29">
        <v>-41</v>
      </c>
      <c r="CC26" s="30">
        <f>CB26*0.0088-0.03</f>
        <v>-0.39080000000000004</v>
      </c>
      <c r="CD26" s="29" t="s">
        <v>18</v>
      </c>
      <c r="CE26" s="30"/>
      <c r="CF26" s="29">
        <v>-28</v>
      </c>
      <c r="CG26" s="30">
        <f>CF26*0.0085-0.04</f>
        <v>-0.27800000000000002</v>
      </c>
      <c r="CH26" s="128">
        <v>-48</v>
      </c>
      <c r="CI26" s="127">
        <f t="shared" ref="CI26:CI30" si="184">CH26*0.0069-0.04</f>
        <v>-0.37119999999999997</v>
      </c>
      <c r="CJ26" s="34">
        <f t="shared" si="9"/>
        <v>-58</v>
      </c>
      <c r="CK26" s="35">
        <f t="shared" si="36"/>
        <v>-1.0041</v>
      </c>
      <c r="CL26" s="20">
        <f t="shared" si="37"/>
        <v>536.20169999999985</v>
      </c>
      <c r="CM26" s="36"/>
      <c r="CN26" s="15">
        <v>24</v>
      </c>
      <c r="CO26" s="29" t="s">
        <v>18</v>
      </c>
      <c r="CP26" s="30"/>
      <c r="CQ26" s="29" t="s">
        <v>18</v>
      </c>
      <c r="CR26" s="30"/>
      <c r="CS26" s="29" t="s">
        <v>18</v>
      </c>
      <c r="CT26" s="30"/>
      <c r="CU26" s="29">
        <v>-63</v>
      </c>
      <c r="CV26" s="30">
        <f t="shared" si="172"/>
        <v>-0.57550000000000012</v>
      </c>
      <c r="CW26" s="128">
        <v>40</v>
      </c>
      <c r="CX26" s="127">
        <f t="shared" si="173"/>
        <v>0.23600000000000002</v>
      </c>
      <c r="CY26" s="34">
        <f t="shared" si="12"/>
        <v>-63</v>
      </c>
      <c r="CZ26" s="35">
        <f t="shared" si="39"/>
        <v>-0.33950000000000014</v>
      </c>
      <c r="DA26" s="20">
        <f t="shared" si="40"/>
        <v>536.80539999999962</v>
      </c>
      <c r="DB26" s="18"/>
      <c r="DC26" s="15">
        <v>24</v>
      </c>
      <c r="DD26" s="27"/>
      <c r="DE26" s="28"/>
      <c r="DF26" s="27"/>
      <c r="DG26" s="28"/>
      <c r="DH26" s="27"/>
      <c r="DI26" s="28"/>
      <c r="DJ26" s="27"/>
      <c r="DK26" s="28"/>
      <c r="DL26" s="128"/>
      <c r="DM26" s="127"/>
      <c r="DN26" s="44">
        <f t="shared" si="15"/>
        <v>0</v>
      </c>
      <c r="DO26" s="102">
        <f t="shared" si="42"/>
        <v>0</v>
      </c>
      <c r="DP26" s="20">
        <f t="shared" si="43"/>
        <v>549.21159999999952</v>
      </c>
      <c r="DQ26" s="39"/>
      <c r="DR26" s="15">
        <v>24</v>
      </c>
      <c r="DS26" s="29">
        <v>-43</v>
      </c>
      <c r="DT26" s="30">
        <f>DS26*0.0064-0.04</f>
        <v>-0.31519999999999998</v>
      </c>
      <c r="DU26" s="29" t="s">
        <v>19</v>
      </c>
      <c r="DV26" s="30"/>
      <c r="DW26" s="29" t="s">
        <v>18</v>
      </c>
      <c r="DX26" s="30"/>
      <c r="DY26" s="29">
        <v>34</v>
      </c>
      <c r="DZ26" s="30">
        <f t="shared" ref="DZ26:DZ28" si="185">DY26*0.0085-0.04</f>
        <v>0.24900000000000003</v>
      </c>
      <c r="EA26" s="128">
        <v>-39</v>
      </c>
      <c r="EB26" s="127">
        <f t="shared" si="181"/>
        <v>-0.28960000000000002</v>
      </c>
      <c r="EC26" s="40">
        <f t="shared" si="45"/>
        <v>-9</v>
      </c>
      <c r="ED26" s="35">
        <f t="shared" si="46"/>
        <v>-0.35580000000000001</v>
      </c>
      <c r="EE26" s="20">
        <f t="shared" si="47"/>
        <v>560.54799999999943</v>
      </c>
      <c r="EF26" s="21"/>
      <c r="EG26" s="15">
        <v>24</v>
      </c>
      <c r="EH26" s="29">
        <v>-92</v>
      </c>
      <c r="EI26" s="30">
        <f t="shared" si="182"/>
        <v>-0.62880000000000003</v>
      </c>
      <c r="EJ26" s="29">
        <v>21</v>
      </c>
      <c r="EK26" s="30">
        <f t="shared" si="168"/>
        <v>0.15480000000000002</v>
      </c>
      <c r="EL26" s="29" t="s">
        <v>18</v>
      </c>
      <c r="EM26" s="30"/>
      <c r="EN26" s="29" t="s">
        <v>18</v>
      </c>
      <c r="EO26" s="30"/>
      <c r="EP26" s="128">
        <v>-86</v>
      </c>
      <c r="EQ26" s="127">
        <f t="shared" si="169"/>
        <v>-0.59040000000000004</v>
      </c>
      <c r="ER26" s="44"/>
      <c r="ES26" s="102">
        <f t="shared" si="49"/>
        <v>-1.0644</v>
      </c>
      <c r="ET26" s="20">
        <f t="shared" si="50"/>
        <v>563.09009999999944</v>
      </c>
      <c r="EU26" s="18"/>
      <c r="EV26" s="22">
        <v>24</v>
      </c>
      <c r="EW26" s="27"/>
      <c r="EX26" s="28"/>
      <c r="EY26" s="27"/>
      <c r="EZ26" s="28"/>
      <c r="FA26" s="27"/>
      <c r="FB26" s="28"/>
      <c r="FC26" s="27"/>
      <c r="FD26" s="28"/>
      <c r="FE26" s="128"/>
      <c r="FF26" s="127"/>
      <c r="FG26" s="34">
        <f t="shared" si="51"/>
        <v>0</v>
      </c>
      <c r="FH26" s="35">
        <f t="shared" si="52"/>
        <v>0</v>
      </c>
      <c r="FI26" s="20">
        <f t="shared" si="53"/>
        <v>561.88419999999928</v>
      </c>
      <c r="FJ26" s="18"/>
      <c r="FK26" s="15">
        <v>24</v>
      </c>
      <c r="FL26" s="29">
        <v>-43</v>
      </c>
      <c r="FM26" s="30">
        <f t="shared" ref="FM26" si="186">FL26*0.0064-0.04</f>
        <v>-0.31519999999999998</v>
      </c>
      <c r="FN26" s="29" t="s">
        <v>18</v>
      </c>
      <c r="FO26" s="30"/>
      <c r="FP26" s="29" t="s">
        <v>18</v>
      </c>
      <c r="FQ26" s="30"/>
      <c r="FR26" s="29" t="s">
        <v>18</v>
      </c>
      <c r="FS26" s="30"/>
      <c r="FT26" s="128">
        <v>-29</v>
      </c>
      <c r="FU26" s="127">
        <f t="shared" si="183"/>
        <v>-0.22560000000000002</v>
      </c>
      <c r="FV26" s="34">
        <f t="shared" si="55"/>
        <v>-43</v>
      </c>
      <c r="FW26" s="35">
        <f t="shared" si="56"/>
        <v>-0.54079999999999995</v>
      </c>
      <c r="FX26" s="20">
        <f t="shared" si="57"/>
        <v>554.08879999999897</v>
      </c>
    </row>
    <row r="27" spans="1:180" x14ac:dyDescent="0.3">
      <c r="A27" s="114"/>
      <c r="B27" s="15">
        <v>25</v>
      </c>
      <c r="C27" s="29" t="s">
        <v>19</v>
      </c>
      <c r="D27" s="30"/>
      <c r="E27" s="29" t="s">
        <v>19</v>
      </c>
      <c r="F27" s="30"/>
      <c r="G27" s="29">
        <v>138</v>
      </c>
      <c r="H27" s="30">
        <v>1.113</v>
      </c>
      <c r="I27" s="29" t="s">
        <v>19</v>
      </c>
      <c r="J27" s="30"/>
      <c r="K27" s="128">
        <v>601</v>
      </c>
      <c r="L27" s="127">
        <f t="shared" si="165"/>
        <v>4.1068999999999996</v>
      </c>
      <c r="M27" s="25">
        <f t="shared" si="0"/>
        <v>138</v>
      </c>
      <c r="N27" s="26">
        <f t="shared" si="21"/>
        <v>5.2198999999999991</v>
      </c>
      <c r="O27" s="20">
        <f t="shared" si="22"/>
        <v>507.98040000000003</v>
      </c>
      <c r="P27" s="10"/>
      <c r="Q27" s="15">
        <v>25</v>
      </c>
      <c r="R27" s="29">
        <v>245</v>
      </c>
      <c r="S27" s="30">
        <f t="shared" ref="S27:S28" si="187">R27*0.0069-0.04</f>
        <v>1.6504999999999999</v>
      </c>
      <c r="T27" s="29">
        <v>-33</v>
      </c>
      <c r="U27" s="30">
        <f>T27*0.0088-0.03</f>
        <v>-0.32040000000000002</v>
      </c>
      <c r="V27" s="29">
        <v>-115</v>
      </c>
      <c r="W27" s="30">
        <f>V27*0.0085-0.06</f>
        <v>-1.0375000000000001</v>
      </c>
      <c r="X27" s="29" t="s">
        <v>19</v>
      </c>
      <c r="Y27" s="30"/>
      <c r="Z27" s="128">
        <v>-43</v>
      </c>
      <c r="AA27" s="127">
        <f t="shared" ref="AA27:AA30" si="188">Z27*0.0069-0.04</f>
        <v>-0.3367</v>
      </c>
      <c r="AB27" s="25">
        <f t="shared" si="23"/>
        <v>97</v>
      </c>
      <c r="AC27" s="26">
        <f t="shared" si="24"/>
        <v>-4.410000000000025E-2</v>
      </c>
      <c r="AD27" s="20">
        <f t="shared" si="25"/>
        <v>521.70899999999983</v>
      </c>
      <c r="AE27" s="18"/>
      <c r="AF27" s="15">
        <v>25</v>
      </c>
      <c r="AG27" s="29">
        <v>-85</v>
      </c>
      <c r="AH27" s="30">
        <f>AG27*0.0069-0.04</f>
        <v>-0.62650000000000006</v>
      </c>
      <c r="AI27" s="29" t="s">
        <v>19</v>
      </c>
      <c r="AJ27" s="30"/>
      <c r="AK27" s="29" t="s">
        <v>18</v>
      </c>
      <c r="AL27" s="30"/>
      <c r="AM27" s="29">
        <v>-62</v>
      </c>
      <c r="AN27" s="30">
        <f t="shared" ref="AN27" si="189">AM27*0.0085-0.04</f>
        <v>-0.56700000000000006</v>
      </c>
      <c r="AO27" s="128">
        <v>-114</v>
      </c>
      <c r="AP27" s="127">
        <f t="shared" ref="AP27:AP31" si="190">AO27*0.0069-0.04</f>
        <v>-0.8266</v>
      </c>
      <c r="AQ27" s="25">
        <f t="shared" si="26"/>
        <v>-147</v>
      </c>
      <c r="AR27" s="26">
        <f t="shared" si="27"/>
        <v>-2.0201000000000002</v>
      </c>
      <c r="AS27" s="20">
        <f t="shared" si="28"/>
        <v>528.11699999999973</v>
      </c>
      <c r="AT27" s="18"/>
      <c r="AU27" s="15">
        <v>25</v>
      </c>
      <c r="AV27" s="29" t="s">
        <v>18</v>
      </c>
      <c r="AW27" s="30"/>
      <c r="AX27" s="29">
        <v>7</v>
      </c>
      <c r="AY27" s="30"/>
      <c r="AZ27" s="29">
        <v>38</v>
      </c>
      <c r="BA27" s="30">
        <f t="shared" ref="BA27:BA28" si="191">AZ27*0.0085-0.06</f>
        <v>0.26300000000000001</v>
      </c>
      <c r="BB27" s="29" t="s">
        <v>18</v>
      </c>
      <c r="BC27" s="30"/>
      <c r="BD27" s="128">
        <v>-103</v>
      </c>
      <c r="BE27" s="127">
        <f t="shared" si="171"/>
        <v>-0.75070000000000003</v>
      </c>
      <c r="BF27" s="25">
        <f t="shared" si="7"/>
        <v>45</v>
      </c>
      <c r="BG27" s="30">
        <f t="shared" si="30"/>
        <v>-0.48770000000000002</v>
      </c>
      <c r="BH27" s="20">
        <f t="shared" si="31"/>
        <v>520.7276999999998</v>
      </c>
      <c r="BI27" s="18"/>
      <c r="BJ27" s="22">
        <v>25</v>
      </c>
      <c r="BK27" s="27"/>
      <c r="BL27" s="28"/>
      <c r="BM27" s="27"/>
      <c r="BN27" s="28"/>
      <c r="BO27" s="27"/>
      <c r="BP27" s="28"/>
      <c r="BQ27" s="27"/>
      <c r="BR27" s="28"/>
      <c r="BS27" s="128"/>
      <c r="BT27" s="127"/>
      <c r="BU27" s="25">
        <f t="shared" si="133"/>
        <v>0</v>
      </c>
      <c r="BV27" s="26">
        <f t="shared" si="34"/>
        <v>0</v>
      </c>
      <c r="BW27" s="20">
        <f t="shared" si="35"/>
        <v>528.24799999999993</v>
      </c>
      <c r="BX27" s="18"/>
      <c r="BY27" s="15">
        <v>25</v>
      </c>
      <c r="BZ27" s="29" t="s">
        <v>19</v>
      </c>
      <c r="CA27" s="30"/>
      <c r="CB27" s="29" t="s">
        <v>18</v>
      </c>
      <c r="CC27" s="30"/>
      <c r="CD27" s="29" t="s">
        <v>18</v>
      </c>
      <c r="CE27" s="30"/>
      <c r="CF27" s="29" t="s">
        <v>18</v>
      </c>
      <c r="CG27" s="30"/>
      <c r="CH27" s="128">
        <v>18</v>
      </c>
      <c r="CI27" s="127">
        <f t="shared" si="184"/>
        <v>8.4199999999999997E-2</v>
      </c>
      <c r="CJ27" s="34">
        <f t="shared" si="9"/>
        <v>0</v>
      </c>
      <c r="CK27" s="35">
        <f t="shared" si="36"/>
        <v>8.4199999999999997E-2</v>
      </c>
      <c r="CL27" s="20">
        <f t="shared" si="37"/>
        <v>536.28589999999986</v>
      </c>
      <c r="CM27" s="36"/>
      <c r="CN27" s="15">
        <v>25</v>
      </c>
      <c r="CO27" s="29" t="s">
        <v>18</v>
      </c>
      <c r="CP27" s="30"/>
      <c r="CQ27" s="29" t="s">
        <v>18</v>
      </c>
      <c r="CR27" s="30"/>
      <c r="CS27" s="29" t="s">
        <v>18</v>
      </c>
      <c r="CT27" s="30"/>
      <c r="CU27" s="29">
        <v>149</v>
      </c>
      <c r="CV27" s="30">
        <f t="shared" si="172"/>
        <v>1.2265000000000001</v>
      </c>
      <c r="CW27" s="128">
        <v>-24</v>
      </c>
      <c r="CX27" s="127">
        <f t="shared" si="173"/>
        <v>-0.2056</v>
      </c>
      <c r="CY27" s="34">
        <f t="shared" si="12"/>
        <v>149</v>
      </c>
      <c r="CZ27" s="35">
        <f t="shared" si="39"/>
        <v>1.0209000000000001</v>
      </c>
      <c r="DA27" s="20">
        <f t="shared" si="40"/>
        <v>537.82629999999961</v>
      </c>
      <c r="DB27" s="18"/>
      <c r="DC27" s="15">
        <v>25</v>
      </c>
      <c r="DD27" s="27"/>
      <c r="DE27" s="28"/>
      <c r="DF27" s="27"/>
      <c r="DG27" s="28"/>
      <c r="DH27" s="27"/>
      <c r="DI27" s="28"/>
      <c r="DJ27" s="27"/>
      <c r="DK27" s="28"/>
      <c r="DL27" s="128"/>
      <c r="DM27" s="127"/>
      <c r="DN27" s="44">
        <f t="shared" si="15"/>
        <v>0</v>
      </c>
      <c r="DO27" s="102">
        <f t="shared" si="42"/>
        <v>0</v>
      </c>
      <c r="DP27" s="20">
        <f t="shared" si="43"/>
        <v>549.21159999999952</v>
      </c>
      <c r="DQ27" s="39"/>
      <c r="DR27" s="15">
        <v>25</v>
      </c>
      <c r="DS27" s="29" t="s">
        <v>18</v>
      </c>
      <c r="DT27" s="30"/>
      <c r="DU27" s="29" t="s">
        <v>19</v>
      </c>
      <c r="DV27" s="30"/>
      <c r="DW27" s="29" t="s">
        <v>18</v>
      </c>
      <c r="DX27" s="30"/>
      <c r="DY27" s="29">
        <v>-94</v>
      </c>
      <c r="DZ27" s="30">
        <f t="shared" si="185"/>
        <v>-0.83900000000000008</v>
      </c>
      <c r="EA27" s="128">
        <v>-132</v>
      </c>
      <c r="EB27" s="127">
        <f t="shared" si="181"/>
        <v>-0.88480000000000003</v>
      </c>
      <c r="EC27" s="40">
        <f t="shared" si="45"/>
        <v>-94</v>
      </c>
      <c r="ED27" s="35">
        <f t="shared" si="46"/>
        <v>-1.7238000000000002</v>
      </c>
      <c r="EE27" s="20">
        <f t="shared" si="47"/>
        <v>558.82419999999945</v>
      </c>
      <c r="EF27" s="21"/>
      <c r="EG27" s="15">
        <v>25</v>
      </c>
      <c r="EH27" s="29" t="s">
        <v>18</v>
      </c>
      <c r="EI27" s="30"/>
      <c r="EJ27" s="29">
        <v>-44</v>
      </c>
      <c r="EK27" s="30">
        <f t="shared" si="168"/>
        <v>-0.41720000000000002</v>
      </c>
      <c r="EL27" s="29">
        <v>-121</v>
      </c>
      <c r="EM27" s="30">
        <f>EL27*0.0085-0.06</f>
        <v>-1.0885</v>
      </c>
      <c r="EN27" s="29">
        <v>-42</v>
      </c>
      <c r="EO27" s="30">
        <f>EN27*0.0085-0.04</f>
        <v>-0.39700000000000002</v>
      </c>
      <c r="EP27" s="128">
        <v>-100</v>
      </c>
      <c r="EQ27" s="127">
        <f t="shared" si="169"/>
        <v>-0.68</v>
      </c>
      <c r="ER27" s="44"/>
      <c r="ES27" s="102">
        <f t="shared" si="49"/>
        <v>-2.5827</v>
      </c>
      <c r="ET27" s="20">
        <f t="shared" si="50"/>
        <v>560.50739999999939</v>
      </c>
      <c r="EU27" s="18"/>
      <c r="EV27" s="22">
        <v>25</v>
      </c>
      <c r="EW27" s="29" t="s">
        <v>19</v>
      </c>
      <c r="EX27" s="30"/>
      <c r="EY27" s="29" t="s">
        <v>18</v>
      </c>
      <c r="EZ27" s="30"/>
      <c r="FA27" s="29" t="s">
        <v>18</v>
      </c>
      <c r="FB27" s="30"/>
      <c r="FC27" s="29">
        <v>1</v>
      </c>
      <c r="FD27" s="30"/>
      <c r="FE27" s="128">
        <v>-96</v>
      </c>
      <c r="FF27" s="127">
        <f t="shared" ref="FF27:FF31" si="192">FE27*0.0064-0.04</f>
        <v>-0.65440000000000009</v>
      </c>
      <c r="FG27" s="34">
        <f t="shared" si="51"/>
        <v>1</v>
      </c>
      <c r="FH27" s="35">
        <f t="shared" si="52"/>
        <v>-0.65440000000000009</v>
      </c>
      <c r="FI27" s="20">
        <f t="shared" si="53"/>
        <v>561.22979999999927</v>
      </c>
      <c r="FJ27" s="18"/>
      <c r="FK27" s="15">
        <v>25</v>
      </c>
      <c r="FL27" s="32"/>
      <c r="FM27" s="33"/>
      <c r="FN27" s="32"/>
      <c r="FO27" s="33"/>
      <c r="FP27" s="32"/>
      <c r="FQ27" s="33"/>
      <c r="FR27" s="32"/>
      <c r="FS27" s="33"/>
      <c r="FT27" s="128"/>
      <c r="FU27" s="127"/>
      <c r="FV27" s="34">
        <f t="shared" si="55"/>
        <v>0</v>
      </c>
      <c r="FW27" s="35">
        <f t="shared" si="56"/>
        <v>0</v>
      </c>
      <c r="FX27" s="20">
        <f t="shared" si="57"/>
        <v>554.08879999999897</v>
      </c>
    </row>
    <row r="28" spans="1:180" x14ac:dyDescent="0.3">
      <c r="A28" s="114"/>
      <c r="B28" s="15">
        <v>26</v>
      </c>
      <c r="C28" s="27"/>
      <c r="D28" s="28"/>
      <c r="E28" s="27"/>
      <c r="F28" s="28"/>
      <c r="G28" s="27"/>
      <c r="H28" s="28"/>
      <c r="I28" s="27"/>
      <c r="J28" s="28"/>
      <c r="K28" s="128"/>
      <c r="L28" s="127"/>
      <c r="M28" s="25">
        <f t="shared" si="0"/>
        <v>0</v>
      </c>
      <c r="N28" s="26">
        <f t="shared" si="21"/>
        <v>0</v>
      </c>
      <c r="O28" s="20">
        <f t="shared" si="22"/>
        <v>507.98040000000003</v>
      </c>
      <c r="P28" s="10"/>
      <c r="Q28" s="15">
        <v>26</v>
      </c>
      <c r="R28" s="29">
        <v>146</v>
      </c>
      <c r="S28" s="30">
        <f t="shared" si="187"/>
        <v>0.96740000000000004</v>
      </c>
      <c r="T28" s="29" t="s">
        <v>18</v>
      </c>
      <c r="U28" s="30"/>
      <c r="V28" s="29" t="s">
        <v>18</v>
      </c>
      <c r="W28" s="30"/>
      <c r="X28" s="29" t="s">
        <v>19</v>
      </c>
      <c r="Y28" s="30"/>
      <c r="Z28" s="128">
        <v>-17</v>
      </c>
      <c r="AA28" s="127">
        <f t="shared" si="188"/>
        <v>-0.1573</v>
      </c>
      <c r="AB28" s="25">
        <f t="shared" si="23"/>
        <v>146</v>
      </c>
      <c r="AC28" s="26">
        <f t="shared" si="24"/>
        <v>0.81010000000000004</v>
      </c>
      <c r="AD28" s="20">
        <f t="shared" si="25"/>
        <v>522.51909999999987</v>
      </c>
      <c r="AE28" s="18"/>
      <c r="AF28" s="15">
        <v>26</v>
      </c>
      <c r="AG28" s="29" t="s">
        <v>18</v>
      </c>
      <c r="AH28" s="30"/>
      <c r="AI28" s="29">
        <v>-48</v>
      </c>
      <c r="AJ28" s="30">
        <f t="shared" ref="AJ28" si="193">AI28*0.0088-0.03</f>
        <v>-0.45240000000000002</v>
      </c>
      <c r="AK28" s="29" t="s">
        <v>18</v>
      </c>
      <c r="AL28" s="30"/>
      <c r="AM28" s="29" t="s">
        <v>18</v>
      </c>
      <c r="AN28" s="30"/>
      <c r="AO28" s="128">
        <v>-86</v>
      </c>
      <c r="AP28" s="127">
        <f t="shared" si="190"/>
        <v>-0.63340000000000007</v>
      </c>
      <c r="AQ28" s="25">
        <f t="shared" si="26"/>
        <v>-48</v>
      </c>
      <c r="AR28" s="26">
        <f t="shared" si="27"/>
        <v>-1.0858000000000001</v>
      </c>
      <c r="AS28" s="20">
        <f t="shared" si="28"/>
        <v>527.03119999999979</v>
      </c>
      <c r="AT28" s="18"/>
      <c r="AU28" s="15">
        <v>26</v>
      </c>
      <c r="AV28" s="29" t="s">
        <v>18</v>
      </c>
      <c r="AW28" s="30"/>
      <c r="AX28" s="29">
        <v>-85</v>
      </c>
      <c r="AY28" s="30">
        <f>AX28*0.0088-0.03</f>
        <v>-0.77800000000000002</v>
      </c>
      <c r="AZ28" s="29">
        <v>26</v>
      </c>
      <c r="BA28" s="30">
        <f t="shared" si="191"/>
        <v>0.16100000000000003</v>
      </c>
      <c r="BB28" s="29">
        <v>32</v>
      </c>
      <c r="BC28" s="30">
        <f t="shared" ref="BC28" si="194">BB28*0.0085-0.04</f>
        <v>0.23200000000000001</v>
      </c>
      <c r="BD28" s="128">
        <v>-66</v>
      </c>
      <c r="BE28" s="127">
        <f t="shared" si="171"/>
        <v>-0.49539999999999995</v>
      </c>
      <c r="BF28" s="25">
        <f t="shared" si="7"/>
        <v>-27</v>
      </c>
      <c r="BG28" s="30">
        <f t="shared" si="30"/>
        <v>-0.88039999999999996</v>
      </c>
      <c r="BH28" s="20">
        <f t="shared" si="31"/>
        <v>519.84729999999979</v>
      </c>
      <c r="BI28" s="18"/>
      <c r="BJ28" s="22">
        <v>26</v>
      </c>
      <c r="BK28" s="27"/>
      <c r="BL28" s="28"/>
      <c r="BM28" s="27"/>
      <c r="BN28" s="28"/>
      <c r="BO28" s="27"/>
      <c r="BP28" s="28"/>
      <c r="BQ28" s="27"/>
      <c r="BR28" s="28"/>
      <c r="BS28" s="128"/>
      <c r="BT28" s="127"/>
      <c r="BU28" s="25">
        <f t="shared" si="133"/>
        <v>0</v>
      </c>
      <c r="BV28" s="26">
        <f t="shared" si="34"/>
        <v>0</v>
      </c>
      <c r="BW28" s="20">
        <f t="shared" si="35"/>
        <v>528.24799999999993</v>
      </c>
      <c r="BX28" s="18"/>
      <c r="BY28" s="15">
        <v>26</v>
      </c>
      <c r="BZ28" s="29" t="s">
        <v>19</v>
      </c>
      <c r="CA28" s="30"/>
      <c r="CB28" s="29">
        <v>40</v>
      </c>
      <c r="CC28" s="30">
        <f t="shared" ref="CC28:CC30" si="195">CB28*0.0088-0.03</f>
        <v>0.32200000000000006</v>
      </c>
      <c r="CD28" s="29" t="s">
        <v>18</v>
      </c>
      <c r="CE28" s="30"/>
      <c r="CF28" s="29">
        <v>-25</v>
      </c>
      <c r="CG28" s="30">
        <f t="shared" ref="CG28:CG29" si="196">CF28*0.0085-0.04</f>
        <v>-0.2525</v>
      </c>
      <c r="CH28" s="128">
        <v>373</v>
      </c>
      <c r="CI28" s="127">
        <f t="shared" si="184"/>
        <v>2.5337000000000001</v>
      </c>
      <c r="CJ28" s="34">
        <f t="shared" si="9"/>
        <v>15</v>
      </c>
      <c r="CK28" s="35">
        <f t="shared" si="36"/>
        <v>2.6032000000000002</v>
      </c>
      <c r="CL28" s="20">
        <f t="shared" si="37"/>
        <v>538.88909999999987</v>
      </c>
      <c r="CM28" s="36"/>
      <c r="CN28" s="15">
        <v>26</v>
      </c>
      <c r="CO28" s="29" t="s">
        <v>18</v>
      </c>
      <c r="CP28" s="30"/>
      <c r="CQ28" s="29" t="s">
        <v>18</v>
      </c>
      <c r="CR28" s="30"/>
      <c r="CS28" s="29">
        <v>151</v>
      </c>
      <c r="CT28" s="30">
        <f t="shared" ref="CT28" si="197">CS28*0.0085-0.06</f>
        <v>1.2235</v>
      </c>
      <c r="CU28" s="29" t="s">
        <v>18</v>
      </c>
      <c r="CV28" s="30"/>
      <c r="CW28" s="128">
        <v>-66</v>
      </c>
      <c r="CX28" s="127">
        <f t="shared" si="173"/>
        <v>-0.49539999999999995</v>
      </c>
      <c r="CY28" s="34">
        <f t="shared" si="12"/>
        <v>151</v>
      </c>
      <c r="CZ28" s="35">
        <f t="shared" si="39"/>
        <v>0.72810000000000008</v>
      </c>
      <c r="DA28" s="20">
        <f t="shared" si="40"/>
        <v>538.55439999999965</v>
      </c>
      <c r="DB28" s="18"/>
      <c r="DC28" s="15">
        <v>26</v>
      </c>
      <c r="DD28" s="29">
        <v>108</v>
      </c>
      <c r="DE28" s="30">
        <f t="shared" ref="DE28:DE29" si="198">DD28*0.0069-0.04</f>
        <v>0.70519999999999994</v>
      </c>
      <c r="DF28" s="29">
        <v>42</v>
      </c>
      <c r="DG28" s="30">
        <f t="shared" ref="DG28:DG29" si="199">DF28*0.0088-0.03</f>
        <v>0.33960000000000001</v>
      </c>
      <c r="DH28" s="29" t="s">
        <v>18</v>
      </c>
      <c r="DI28" s="30"/>
      <c r="DJ28" s="29" t="s">
        <v>18</v>
      </c>
      <c r="DK28" s="30"/>
      <c r="DL28" s="128">
        <v>209</v>
      </c>
      <c r="DM28" s="127">
        <f t="shared" ref="DM28:DM32" si="200">DL28*0.0069-0.04</f>
        <v>1.4020999999999999</v>
      </c>
      <c r="DN28" s="44">
        <f t="shared" si="15"/>
        <v>150</v>
      </c>
      <c r="DO28" s="102">
        <f t="shared" si="42"/>
        <v>2.4468999999999999</v>
      </c>
      <c r="DP28" s="20">
        <f t="shared" si="43"/>
        <v>551.65849999999955</v>
      </c>
      <c r="DQ28" s="39"/>
      <c r="DR28" s="15">
        <v>26</v>
      </c>
      <c r="DS28" s="29" t="s">
        <v>18</v>
      </c>
      <c r="DT28" s="30"/>
      <c r="DU28" s="29" t="s">
        <v>19</v>
      </c>
      <c r="DV28" s="30"/>
      <c r="DW28" s="29" t="s">
        <v>18</v>
      </c>
      <c r="DX28" s="30"/>
      <c r="DY28" s="29">
        <v>23</v>
      </c>
      <c r="DZ28" s="30">
        <f t="shared" si="185"/>
        <v>0.1555</v>
      </c>
      <c r="EA28" s="128">
        <v>-75</v>
      </c>
      <c r="EB28" s="127">
        <f t="shared" si="181"/>
        <v>-0.52</v>
      </c>
      <c r="EC28" s="40">
        <f t="shared" si="45"/>
        <v>23</v>
      </c>
      <c r="ED28" s="35">
        <f t="shared" si="46"/>
        <v>-0.36450000000000005</v>
      </c>
      <c r="EE28" s="20">
        <f t="shared" si="47"/>
        <v>558.45969999999943</v>
      </c>
      <c r="EF28" s="21"/>
      <c r="EG28" s="15">
        <v>26</v>
      </c>
      <c r="EH28" s="27"/>
      <c r="EI28" s="28"/>
      <c r="EJ28" s="27"/>
      <c r="EK28" s="28"/>
      <c r="EL28" s="27"/>
      <c r="EM28" s="28"/>
      <c r="EN28" s="27"/>
      <c r="EO28" s="28"/>
      <c r="EP28" s="128"/>
      <c r="EQ28" s="127"/>
      <c r="ER28" s="44">
        <f t="shared" si="48"/>
        <v>0</v>
      </c>
      <c r="ES28" s="102">
        <f t="shared" si="49"/>
        <v>0</v>
      </c>
      <c r="ET28" s="20">
        <f t="shared" si="50"/>
        <v>560.50739999999939</v>
      </c>
      <c r="EU28" s="18"/>
      <c r="EV28" s="22">
        <v>26</v>
      </c>
      <c r="EW28" s="29">
        <v>-62</v>
      </c>
      <c r="EX28" s="30">
        <f t="shared" ref="EX28:EX29" si="201">EW28*0.0064-0.04</f>
        <v>-0.43680000000000002</v>
      </c>
      <c r="EY28" s="29" t="s">
        <v>18</v>
      </c>
      <c r="EZ28" s="30"/>
      <c r="FA28" s="29" t="s">
        <v>18</v>
      </c>
      <c r="FB28" s="30"/>
      <c r="FC28" s="29" t="s">
        <v>18</v>
      </c>
      <c r="FD28" s="30"/>
      <c r="FE28" s="128">
        <v>83</v>
      </c>
      <c r="FF28" s="127">
        <f t="shared" si="192"/>
        <v>0.49120000000000003</v>
      </c>
      <c r="FG28" s="34">
        <f t="shared" si="51"/>
        <v>-62</v>
      </c>
      <c r="FH28" s="35">
        <f t="shared" si="52"/>
        <v>5.4400000000000004E-2</v>
      </c>
      <c r="FI28" s="20">
        <f t="shared" si="53"/>
        <v>561.28419999999926</v>
      </c>
      <c r="FJ28" s="18"/>
      <c r="FK28" s="15">
        <v>26</v>
      </c>
      <c r="FL28" s="29" t="s">
        <v>19</v>
      </c>
      <c r="FM28" s="30"/>
      <c r="FN28" s="29" t="s">
        <v>18</v>
      </c>
      <c r="FO28" s="30"/>
      <c r="FP28" s="29">
        <v>170</v>
      </c>
      <c r="FQ28" s="30">
        <f>FP28*0.0085-0.06</f>
        <v>1.385</v>
      </c>
      <c r="FR28" s="29" t="s">
        <v>18</v>
      </c>
      <c r="FS28" s="30"/>
      <c r="FT28" s="128">
        <v>39</v>
      </c>
      <c r="FU28" s="127">
        <f t="shared" si="183"/>
        <v>0.20960000000000001</v>
      </c>
      <c r="FV28" s="34">
        <f t="shared" si="55"/>
        <v>170</v>
      </c>
      <c r="FW28" s="35">
        <f t="shared" si="56"/>
        <v>1.5946</v>
      </c>
      <c r="FX28" s="20">
        <f t="shared" si="57"/>
        <v>555.68339999999898</v>
      </c>
    </row>
    <row r="29" spans="1:180" x14ac:dyDescent="0.3">
      <c r="A29" s="114"/>
      <c r="B29" s="15">
        <v>27</v>
      </c>
      <c r="C29" s="27"/>
      <c r="D29" s="28"/>
      <c r="E29" s="27"/>
      <c r="F29" s="28"/>
      <c r="G29" s="27"/>
      <c r="H29" s="28"/>
      <c r="I29" s="27"/>
      <c r="J29" s="28"/>
      <c r="K29" s="128"/>
      <c r="L29" s="127"/>
      <c r="M29" s="25">
        <f t="shared" si="0"/>
        <v>0</v>
      </c>
      <c r="N29" s="26">
        <f t="shared" si="21"/>
        <v>0</v>
      </c>
      <c r="O29" s="20">
        <f t="shared" si="22"/>
        <v>507.98040000000003</v>
      </c>
      <c r="P29" s="10"/>
      <c r="Q29" s="15">
        <v>27</v>
      </c>
      <c r="R29" s="29" t="s">
        <v>18</v>
      </c>
      <c r="S29" s="30"/>
      <c r="T29" s="29" t="s">
        <v>18</v>
      </c>
      <c r="U29" s="30"/>
      <c r="V29" s="29" t="s">
        <v>18</v>
      </c>
      <c r="W29" s="30"/>
      <c r="X29" s="29" t="s">
        <v>19</v>
      </c>
      <c r="Y29" s="30"/>
      <c r="Z29" s="128">
        <v>10</v>
      </c>
      <c r="AA29" s="127">
        <f t="shared" si="188"/>
        <v>2.9000000000000005E-2</v>
      </c>
      <c r="AB29" s="25">
        <f t="shared" si="23"/>
        <v>0</v>
      </c>
      <c r="AC29" s="26">
        <f t="shared" si="24"/>
        <v>2.9000000000000005E-2</v>
      </c>
      <c r="AD29" s="20">
        <f t="shared" si="25"/>
        <v>522.54809999999986</v>
      </c>
      <c r="AE29" s="18"/>
      <c r="AF29" s="15">
        <v>27</v>
      </c>
      <c r="AG29" s="29" t="s">
        <v>18</v>
      </c>
      <c r="AH29" s="30"/>
      <c r="AI29" s="29" t="s">
        <v>19</v>
      </c>
      <c r="AJ29" s="30"/>
      <c r="AK29" s="29">
        <v>-153</v>
      </c>
      <c r="AL29" s="30">
        <f>AK29*0.0085-0.06</f>
        <v>-1.3605</v>
      </c>
      <c r="AM29" s="29">
        <v>-40</v>
      </c>
      <c r="AN29" s="30">
        <f t="shared" ref="AN29" si="202">AM29*0.0085-0.04</f>
        <v>-0.38</v>
      </c>
      <c r="AO29" s="128">
        <v>19</v>
      </c>
      <c r="AP29" s="127">
        <f t="shared" si="190"/>
        <v>9.1099999999999987E-2</v>
      </c>
      <c r="AQ29" s="25">
        <f t="shared" si="26"/>
        <v>-193</v>
      </c>
      <c r="AR29" s="26">
        <f t="shared" si="27"/>
        <v>-1.6494</v>
      </c>
      <c r="AS29" s="20">
        <f t="shared" si="28"/>
        <v>525.38179999999977</v>
      </c>
      <c r="AT29" s="18"/>
      <c r="AU29" s="15">
        <v>27</v>
      </c>
      <c r="AV29" s="27"/>
      <c r="AW29" s="28"/>
      <c r="AX29" s="27"/>
      <c r="AY29" s="28"/>
      <c r="AZ29" s="27"/>
      <c r="BA29" s="28"/>
      <c r="BB29" s="27"/>
      <c r="BC29" s="28"/>
      <c r="BD29" s="128"/>
      <c r="BE29" s="127"/>
      <c r="BF29" s="25">
        <f t="shared" si="7"/>
        <v>0</v>
      </c>
      <c r="BG29" s="30">
        <f t="shared" si="30"/>
        <v>0</v>
      </c>
      <c r="BH29" s="20">
        <f t="shared" si="31"/>
        <v>519.84729999999979</v>
      </c>
      <c r="BI29" s="18"/>
      <c r="BJ29" s="22">
        <v>27</v>
      </c>
      <c r="BK29" s="29" t="s">
        <v>18</v>
      </c>
      <c r="BL29" s="30"/>
      <c r="BM29" s="29" t="s">
        <v>19</v>
      </c>
      <c r="BN29" s="30"/>
      <c r="BO29" s="29" t="s">
        <v>18</v>
      </c>
      <c r="BP29" s="30"/>
      <c r="BQ29" s="29">
        <v>34</v>
      </c>
      <c r="BR29" s="30">
        <f>BQ29*0.0085-0.04</f>
        <v>0.24900000000000003</v>
      </c>
      <c r="BS29" s="128">
        <v>-59</v>
      </c>
      <c r="BT29" s="127">
        <f t="shared" ref="BT29:BT33" si="203">BS29*0.0069-0.04</f>
        <v>-0.4471</v>
      </c>
      <c r="BU29" s="25">
        <f t="shared" si="133"/>
        <v>34</v>
      </c>
      <c r="BV29" s="26">
        <f t="shared" si="34"/>
        <v>-0.19809999999999997</v>
      </c>
      <c r="BW29" s="20">
        <f t="shared" si="35"/>
        <v>528.04989999999998</v>
      </c>
      <c r="BX29" s="18"/>
      <c r="BY29" s="15">
        <v>27</v>
      </c>
      <c r="BZ29" s="29">
        <v>51</v>
      </c>
      <c r="CA29" s="30">
        <f>BZ29*0.0069-0.04</f>
        <v>0.31190000000000001</v>
      </c>
      <c r="CB29" s="29">
        <v>-42</v>
      </c>
      <c r="CC29" s="30">
        <f t="shared" si="195"/>
        <v>-0.39960000000000007</v>
      </c>
      <c r="CD29" s="29">
        <v>172</v>
      </c>
      <c r="CE29" s="30">
        <f>CD29*0.0085-0.06</f>
        <v>1.4020000000000001</v>
      </c>
      <c r="CF29" s="29">
        <v>60</v>
      </c>
      <c r="CG29" s="30">
        <f t="shared" si="196"/>
        <v>0.47000000000000003</v>
      </c>
      <c r="CH29" s="128">
        <v>36</v>
      </c>
      <c r="CI29" s="127">
        <f t="shared" si="184"/>
        <v>0.2084</v>
      </c>
      <c r="CJ29" s="34">
        <f t="shared" si="9"/>
        <v>241</v>
      </c>
      <c r="CK29" s="35">
        <f t="shared" si="36"/>
        <v>1.9926999999999999</v>
      </c>
      <c r="CL29" s="20">
        <f t="shared" si="37"/>
        <v>540.88179999999988</v>
      </c>
      <c r="CM29" s="36"/>
      <c r="CN29" s="15">
        <v>27</v>
      </c>
      <c r="CO29" s="27"/>
      <c r="CP29" s="28"/>
      <c r="CQ29" s="27"/>
      <c r="CR29" s="28"/>
      <c r="CS29" s="27"/>
      <c r="CT29" s="28"/>
      <c r="CU29" s="27"/>
      <c r="CV29" s="28"/>
      <c r="CW29" s="128"/>
      <c r="CX29" s="127"/>
      <c r="CY29" s="34">
        <f t="shared" si="12"/>
        <v>0</v>
      </c>
      <c r="CZ29" s="35">
        <f t="shared" si="39"/>
        <v>0</v>
      </c>
      <c r="DA29" s="20">
        <f t="shared" si="40"/>
        <v>538.55439999999965</v>
      </c>
      <c r="DB29" s="18"/>
      <c r="DC29" s="15">
        <v>27</v>
      </c>
      <c r="DD29" s="29">
        <v>69</v>
      </c>
      <c r="DE29" s="30">
        <f t="shared" si="198"/>
        <v>0.43609999999999999</v>
      </c>
      <c r="DF29" s="29">
        <v>67</v>
      </c>
      <c r="DG29" s="30">
        <f t="shared" si="199"/>
        <v>0.55959999999999999</v>
      </c>
      <c r="DH29" s="29" t="s">
        <v>18</v>
      </c>
      <c r="DI29" s="30"/>
      <c r="DJ29" s="29" t="s">
        <v>18</v>
      </c>
      <c r="DK29" s="30"/>
      <c r="DL29" s="128">
        <v>-109</v>
      </c>
      <c r="DM29" s="127">
        <f t="shared" si="200"/>
        <v>-0.79210000000000003</v>
      </c>
      <c r="DN29" s="44">
        <f t="shared" si="15"/>
        <v>136</v>
      </c>
      <c r="DO29" s="102">
        <f t="shared" si="42"/>
        <v>0.2036</v>
      </c>
      <c r="DP29" s="20">
        <f t="shared" si="43"/>
        <v>551.8620999999996</v>
      </c>
      <c r="DQ29" s="39"/>
      <c r="DR29" s="15">
        <v>27</v>
      </c>
      <c r="DS29" s="29">
        <v>166</v>
      </c>
      <c r="DT29" s="30">
        <f>DS29*0.0064-0.04</f>
        <v>1.0224</v>
      </c>
      <c r="DU29" s="29" t="s">
        <v>19</v>
      </c>
      <c r="DV29" s="30"/>
      <c r="DW29" s="29" t="s">
        <v>18</v>
      </c>
      <c r="DX29" s="30"/>
      <c r="DY29" s="29" t="s">
        <v>18</v>
      </c>
      <c r="DZ29" s="30"/>
      <c r="EA29" s="128">
        <v>282</v>
      </c>
      <c r="EB29" s="127">
        <f t="shared" si="181"/>
        <v>1.7648000000000001</v>
      </c>
      <c r="EC29" s="40">
        <f t="shared" si="45"/>
        <v>166</v>
      </c>
      <c r="ED29" s="35">
        <f t="shared" si="46"/>
        <v>2.7872000000000003</v>
      </c>
      <c r="EE29" s="20">
        <f t="shared" si="47"/>
        <v>561.24689999999941</v>
      </c>
      <c r="EF29" s="21"/>
      <c r="EG29" s="15">
        <v>27</v>
      </c>
      <c r="EH29" s="27"/>
      <c r="EI29" s="28"/>
      <c r="EJ29" s="27"/>
      <c r="EK29" s="28"/>
      <c r="EL29" s="27"/>
      <c r="EM29" s="28"/>
      <c r="EN29" s="27"/>
      <c r="EO29" s="28"/>
      <c r="EP29" s="128"/>
      <c r="EQ29" s="127"/>
      <c r="ER29" s="44">
        <f t="shared" si="48"/>
        <v>0</v>
      </c>
      <c r="ES29" s="102">
        <f t="shared" si="49"/>
        <v>0</v>
      </c>
      <c r="ET29" s="20">
        <f t="shared" si="50"/>
        <v>560.50739999999939</v>
      </c>
      <c r="EU29" s="18"/>
      <c r="EV29" s="22">
        <v>27</v>
      </c>
      <c r="EW29" s="29">
        <v>-60</v>
      </c>
      <c r="EX29" s="30">
        <f t="shared" si="201"/>
        <v>-0.42399999999999999</v>
      </c>
      <c r="EY29" s="29" t="s">
        <v>18</v>
      </c>
      <c r="EZ29" s="30"/>
      <c r="FA29" s="29">
        <v>-51</v>
      </c>
      <c r="FB29" s="30">
        <f t="shared" ref="FB29" si="204">FA29*0.0085-0.06</f>
        <v>-0.49350000000000005</v>
      </c>
      <c r="FC29" s="29">
        <v>-59</v>
      </c>
      <c r="FD29" s="30">
        <f>FC29*0.0085-0.04</f>
        <v>-0.54150000000000009</v>
      </c>
      <c r="FE29" s="128">
        <v>-85</v>
      </c>
      <c r="FF29" s="127">
        <f t="shared" si="192"/>
        <v>-0.58400000000000007</v>
      </c>
      <c r="FG29" s="34">
        <f t="shared" si="51"/>
        <v>-170</v>
      </c>
      <c r="FH29" s="35">
        <f t="shared" si="52"/>
        <v>-2.0430000000000001</v>
      </c>
      <c r="FI29" s="20">
        <f t="shared" si="53"/>
        <v>559.24119999999925</v>
      </c>
      <c r="FJ29" s="18"/>
      <c r="FK29" s="15">
        <v>27</v>
      </c>
      <c r="FL29" s="29">
        <v>114</v>
      </c>
      <c r="FM29" s="30">
        <f t="shared" ref="FM29" si="205">FL29*0.0064-0.04</f>
        <v>0.68959999999999999</v>
      </c>
      <c r="FN29" s="29" t="s">
        <v>18</v>
      </c>
      <c r="FO29" s="30"/>
      <c r="FP29" s="29" t="s">
        <v>18</v>
      </c>
      <c r="FQ29" s="30"/>
      <c r="FR29" s="29" t="s">
        <v>18</v>
      </c>
      <c r="FS29" s="30"/>
      <c r="FT29" s="128">
        <v>-59</v>
      </c>
      <c r="FU29" s="127">
        <f t="shared" si="183"/>
        <v>-0.41759999999999997</v>
      </c>
      <c r="FV29" s="34">
        <f t="shared" si="55"/>
        <v>114</v>
      </c>
      <c r="FW29" s="35">
        <f t="shared" si="56"/>
        <v>0.27200000000000002</v>
      </c>
      <c r="FX29" s="20">
        <f t="shared" si="57"/>
        <v>555.95539999999903</v>
      </c>
    </row>
    <row r="30" spans="1:180" x14ac:dyDescent="0.3">
      <c r="A30" s="114"/>
      <c r="B30" s="15">
        <v>28</v>
      </c>
      <c r="C30" s="29" t="s">
        <v>19</v>
      </c>
      <c r="D30" s="30"/>
      <c r="E30" s="29" t="s">
        <v>19</v>
      </c>
      <c r="F30" s="30"/>
      <c r="G30" s="29">
        <v>-162</v>
      </c>
      <c r="H30" s="30">
        <v>-1.4370000000000001</v>
      </c>
      <c r="I30" s="29">
        <v>88</v>
      </c>
      <c r="J30" s="30">
        <v>0.70799999999999996</v>
      </c>
      <c r="K30" s="128">
        <v>-43</v>
      </c>
      <c r="L30" s="127">
        <f t="shared" ref="L30:L33" si="206">K30*0.0069-0.04</f>
        <v>-0.3367</v>
      </c>
      <c r="M30" s="25">
        <f t="shared" si="0"/>
        <v>-74</v>
      </c>
      <c r="N30" s="26">
        <f t="shared" si="21"/>
        <v>-1.0657000000000001</v>
      </c>
      <c r="O30" s="20">
        <f t="shared" si="22"/>
        <v>506.91470000000004</v>
      </c>
      <c r="P30" s="10"/>
      <c r="Q30" s="15">
        <v>28</v>
      </c>
      <c r="R30" s="29" t="s">
        <v>18</v>
      </c>
      <c r="S30" s="30"/>
      <c r="T30" s="29">
        <v>143</v>
      </c>
      <c r="U30" s="30">
        <f>T30*0.0088-0.03</f>
        <v>1.2284000000000002</v>
      </c>
      <c r="V30" s="29">
        <v>-124</v>
      </c>
      <c r="W30" s="30">
        <f>V30*0.0085-0.06</f>
        <v>-1.1140000000000001</v>
      </c>
      <c r="X30" s="29">
        <v>215</v>
      </c>
      <c r="Y30" s="30">
        <f>X30*0.0085-0.04</f>
        <v>1.7875000000000001</v>
      </c>
      <c r="Z30" s="128">
        <v>14</v>
      </c>
      <c r="AA30" s="127">
        <f t="shared" si="188"/>
        <v>5.6599999999999991E-2</v>
      </c>
      <c r="AB30" s="25">
        <f t="shared" si="23"/>
        <v>234</v>
      </c>
      <c r="AC30" s="26">
        <f t="shared" si="24"/>
        <v>1.9585000000000001</v>
      </c>
      <c r="AD30" s="20">
        <f t="shared" si="25"/>
        <v>524.50659999999982</v>
      </c>
      <c r="AE30" s="18"/>
      <c r="AF30" s="15">
        <v>28</v>
      </c>
      <c r="AG30" s="29" t="s">
        <v>18</v>
      </c>
      <c r="AH30" s="30"/>
      <c r="AI30" s="29" t="s">
        <v>19</v>
      </c>
      <c r="AJ30" s="30"/>
      <c r="AK30" s="29" t="s">
        <v>18</v>
      </c>
      <c r="AL30" s="30"/>
      <c r="AM30" s="29" t="s">
        <v>18</v>
      </c>
      <c r="AN30" s="30"/>
      <c r="AO30" s="128">
        <v>1</v>
      </c>
      <c r="AP30" s="127">
        <f t="shared" si="190"/>
        <v>-3.3100000000000004E-2</v>
      </c>
      <c r="AQ30" s="25">
        <f t="shared" si="26"/>
        <v>0</v>
      </c>
      <c r="AR30" s="26">
        <f t="shared" si="27"/>
        <v>-3.3100000000000004E-2</v>
      </c>
      <c r="AS30" s="20">
        <f t="shared" si="28"/>
        <v>525.34869999999978</v>
      </c>
      <c r="AT30" s="18"/>
      <c r="AU30" s="15">
        <v>28</v>
      </c>
      <c r="AV30" s="27"/>
      <c r="AW30" s="28"/>
      <c r="AX30" s="27"/>
      <c r="AY30" s="28"/>
      <c r="AZ30" s="27"/>
      <c r="BA30" s="28"/>
      <c r="BB30" s="27"/>
      <c r="BC30" s="28"/>
      <c r="BD30" s="128"/>
      <c r="BE30" s="127"/>
      <c r="BF30" s="25">
        <f t="shared" si="7"/>
        <v>0</v>
      </c>
      <c r="BG30" s="30">
        <f t="shared" si="30"/>
        <v>0</v>
      </c>
      <c r="BH30" s="20">
        <f t="shared" si="31"/>
        <v>519.84729999999979</v>
      </c>
      <c r="BI30" s="18"/>
      <c r="BJ30" s="22">
        <v>28</v>
      </c>
      <c r="BK30" s="29">
        <v>-72</v>
      </c>
      <c r="BL30" s="30">
        <f>BK30*0.0069-0.04</f>
        <v>-0.53680000000000005</v>
      </c>
      <c r="BM30" s="29" t="s">
        <v>19</v>
      </c>
      <c r="BN30" s="30"/>
      <c r="BO30" s="29" t="s">
        <v>18</v>
      </c>
      <c r="BP30" s="30"/>
      <c r="BQ30" s="29" t="s">
        <v>18</v>
      </c>
      <c r="BR30" s="30"/>
      <c r="BS30" s="128">
        <v>-50</v>
      </c>
      <c r="BT30" s="127">
        <f t="shared" si="203"/>
        <v>-0.38499999999999995</v>
      </c>
      <c r="BU30" s="25">
        <f t="shared" si="133"/>
        <v>-72</v>
      </c>
      <c r="BV30" s="26">
        <f t="shared" si="34"/>
        <v>-0.92179999999999995</v>
      </c>
      <c r="BW30" s="20">
        <f t="shared" si="35"/>
        <v>527.12810000000002</v>
      </c>
      <c r="BX30" s="18"/>
      <c r="BY30" s="15">
        <v>28</v>
      </c>
      <c r="BZ30" s="29" t="s">
        <v>19</v>
      </c>
      <c r="CA30" s="30"/>
      <c r="CB30" s="29">
        <v>42</v>
      </c>
      <c r="CC30" s="30">
        <f t="shared" si="195"/>
        <v>0.33960000000000001</v>
      </c>
      <c r="CD30" s="29" t="s">
        <v>18</v>
      </c>
      <c r="CE30" s="30"/>
      <c r="CF30" s="29" t="s">
        <v>18</v>
      </c>
      <c r="CG30" s="30"/>
      <c r="CH30" s="128">
        <v>-18</v>
      </c>
      <c r="CI30" s="127">
        <f t="shared" si="184"/>
        <v>-0.16420000000000001</v>
      </c>
      <c r="CJ30" s="34">
        <f t="shared" si="9"/>
        <v>42</v>
      </c>
      <c r="CK30" s="35">
        <f t="shared" si="36"/>
        <v>0.1754</v>
      </c>
      <c r="CL30" s="20">
        <f t="shared" si="37"/>
        <v>541.05719999999985</v>
      </c>
      <c r="CM30" s="36"/>
      <c r="CN30" s="15">
        <v>28</v>
      </c>
      <c r="CO30" s="27"/>
      <c r="CP30" s="28"/>
      <c r="CQ30" s="27"/>
      <c r="CR30" s="28"/>
      <c r="CS30" s="27"/>
      <c r="CT30" s="28"/>
      <c r="CU30" s="27"/>
      <c r="CV30" s="28"/>
      <c r="CW30" s="128"/>
      <c r="CX30" s="127"/>
      <c r="CY30" s="34">
        <f t="shared" si="12"/>
        <v>0</v>
      </c>
      <c r="CZ30" s="35">
        <f t="shared" si="39"/>
        <v>0</v>
      </c>
      <c r="DA30" s="20">
        <f t="shared" si="40"/>
        <v>538.55439999999965</v>
      </c>
      <c r="DB30" s="18"/>
      <c r="DC30" s="15">
        <v>28</v>
      </c>
      <c r="DD30" s="29" t="s">
        <v>18</v>
      </c>
      <c r="DE30" s="30"/>
      <c r="DF30" s="29" t="s">
        <v>18</v>
      </c>
      <c r="DG30" s="30"/>
      <c r="DH30" s="29">
        <v>186</v>
      </c>
      <c r="DI30" s="30">
        <f>DH30*0.0085-0.06</f>
        <v>1.5210000000000001</v>
      </c>
      <c r="DJ30" s="29">
        <v>-91</v>
      </c>
      <c r="DK30" s="30">
        <f t="shared" ref="DK30:DK31" si="207">DJ30*0.0085-0.04</f>
        <v>-0.81350000000000011</v>
      </c>
      <c r="DL30" s="128">
        <v>-97</v>
      </c>
      <c r="DM30" s="127">
        <f t="shared" si="200"/>
        <v>-0.70930000000000004</v>
      </c>
      <c r="DN30" s="44">
        <f t="shared" si="15"/>
        <v>95</v>
      </c>
      <c r="DO30" s="102">
        <f t="shared" si="42"/>
        <v>-1.8000000000000238E-3</v>
      </c>
      <c r="DP30" s="20">
        <f t="shared" si="43"/>
        <v>551.8602999999996</v>
      </c>
      <c r="DQ30" s="39"/>
      <c r="DR30" s="15">
        <v>28</v>
      </c>
      <c r="DS30" s="27"/>
      <c r="DT30" s="28"/>
      <c r="DU30" s="27"/>
      <c r="DV30" s="28"/>
      <c r="DW30" s="27"/>
      <c r="DX30" s="28"/>
      <c r="DY30" s="27"/>
      <c r="DZ30" s="28"/>
      <c r="EA30" s="128"/>
      <c r="EB30" s="127"/>
      <c r="EC30" s="40">
        <f t="shared" si="45"/>
        <v>0</v>
      </c>
      <c r="ED30" s="35">
        <f t="shared" si="46"/>
        <v>0</v>
      </c>
      <c r="EE30" s="20">
        <f t="shared" si="47"/>
        <v>561.24689999999941</v>
      </c>
      <c r="EF30" s="21"/>
      <c r="EG30" s="15">
        <v>28</v>
      </c>
      <c r="EH30" s="29" t="s">
        <v>18</v>
      </c>
      <c r="EI30" s="30"/>
      <c r="EJ30" s="29">
        <v>61</v>
      </c>
      <c r="EK30" s="30">
        <f>EJ30*0.0088-0.03</f>
        <v>0.50680000000000003</v>
      </c>
      <c r="EL30" s="29">
        <v>-24</v>
      </c>
      <c r="EM30" s="30">
        <f t="shared" ref="EM30:EM32" si="208">EL30*0.0085-0.06</f>
        <v>-0.26400000000000001</v>
      </c>
      <c r="EN30" s="29">
        <v>95</v>
      </c>
      <c r="EO30" s="30">
        <f t="shared" ref="EO30:EO31" si="209">EN30*0.0085-0.04</f>
        <v>0.76750000000000007</v>
      </c>
      <c r="EP30" s="128">
        <v>2</v>
      </c>
      <c r="EQ30" s="127">
        <f t="shared" ref="EQ30:EQ33" si="210">EP30*0.0064-0.04</f>
        <v>-2.7200000000000002E-2</v>
      </c>
      <c r="ER30" s="44">
        <f t="shared" si="48"/>
        <v>132</v>
      </c>
      <c r="ES30" s="102">
        <f t="shared" si="49"/>
        <v>0.98309999999999997</v>
      </c>
      <c r="ET30" s="20">
        <f t="shared" si="50"/>
        <v>561.49049999999943</v>
      </c>
      <c r="EU30" s="18"/>
      <c r="EV30" s="22">
        <v>28</v>
      </c>
      <c r="EW30" s="29" t="s">
        <v>19</v>
      </c>
      <c r="EX30" s="30"/>
      <c r="EY30" s="29" t="s">
        <v>18</v>
      </c>
      <c r="EZ30" s="30"/>
      <c r="FA30" s="29" t="s">
        <v>18</v>
      </c>
      <c r="FB30" s="30"/>
      <c r="FC30" s="29" t="s">
        <v>18</v>
      </c>
      <c r="FD30" s="30"/>
      <c r="FE30" s="128">
        <v>6</v>
      </c>
      <c r="FF30" s="127">
        <f t="shared" si="192"/>
        <v>-1.5999999999999973E-3</v>
      </c>
      <c r="FG30" s="34">
        <f t="shared" si="51"/>
        <v>0</v>
      </c>
      <c r="FH30" s="35">
        <f t="shared" si="52"/>
        <v>-1.5999999999999973E-3</v>
      </c>
      <c r="FI30" s="20">
        <f t="shared" si="53"/>
        <v>559.2395999999992</v>
      </c>
      <c r="FJ30" s="18"/>
      <c r="FK30" s="15">
        <v>28</v>
      </c>
      <c r="FL30" s="27"/>
      <c r="FM30" s="28"/>
      <c r="FN30" s="27"/>
      <c r="FO30" s="28"/>
      <c r="FP30" s="27"/>
      <c r="FQ30" s="28"/>
      <c r="FR30" s="27"/>
      <c r="FS30" s="28"/>
      <c r="FT30" s="128"/>
      <c r="FU30" s="127"/>
      <c r="FV30" s="34">
        <f t="shared" si="55"/>
        <v>0</v>
      </c>
      <c r="FW30" s="35">
        <f t="shared" si="56"/>
        <v>0</v>
      </c>
      <c r="FX30" s="20">
        <f t="shared" si="57"/>
        <v>555.95539999999903</v>
      </c>
    </row>
    <row r="31" spans="1:180" x14ac:dyDescent="0.3">
      <c r="A31" s="114"/>
      <c r="B31" s="15">
        <v>29</v>
      </c>
      <c r="C31" s="29">
        <v>-73</v>
      </c>
      <c r="D31" s="30">
        <v>-0.54370000000000007</v>
      </c>
      <c r="E31" s="29" t="s">
        <v>19</v>
      </c>
      <c r="F31" s="30"/>
      <c r="G31" s="29">
        <v>160</v>
      </c>
      <c r="H31" s="30">
        <v>1.3</v>
      </c>
      <c r="I31" s="29" t="s">
        <v>19</v>
      </c>
      <c r="J31" s="30"/>
      <c r="K31" s="128">
        <v>-50</v>
      </c>
      <c r="L31" s="127">
        <f t="shared" si="206"/>
        <v>-0.38499999999999995</v>
      </c>
      <c r="M31" s="25">
        <f t="shared" si="0"/>
        <v>87</v>
      </c>
      <c r="N31" s="26">
        <f t="shared" si="21"/>
        <v>0.37130000000000002</v>
      </c>
      <c r="O31" s="20">
        <f t="shared" si="22"/>
        <v>507.28600000000006</v>
      </c>
      <c r="P31" s="10"/>
      <c r="Q31" s="15">
        <v>29</v>
      </c>
      <c r="R31" s="27"/>
      <c r="S31" s="28"/>
      <c r="T31" s="27"/>
      <c r="U31" s="28"/>
      <c r="V31" s="27"/>
      <c r="W31" s="28"/>
      <c r="X31" s="27"/>
      <c r="Y31" s="28"/>
      <c r="Z31" s="128"/>
      <c r="AA31" s="127"/>
      <c r="AB31" s="25">
        <f t="shared" si="23"/>
        <v>0</v>
      </c>
      <c r="AC31" s="26">
        <f t="shared" si="24"/>
        <v>0</v>
      </c>
      <c r="AD31" s="20">
        <f t="shared" si="25"/>
        <v>524.50659999999982</v>
      </c>
      <c r="AE31" s="10"/>
      <c r="AF31" s="15">
        <v>29</v>
      </c>
      <c r="AG31" s="29" t="s">
        <v>18</v>
      </c>
      <c r="AH31" s="30"/>
      <c r="AI31" s="29" t="s">
        <v>19</v>
      </c>
      <c r="AJ31" s="30"/>
      <c r="AK31" s="29" t="s">
        <v>18</v>
      </c>
      <c r="AL31" s="30"/>
      <c r="AM31" s="29">
        <v>53</v>
      </c>
      <c r="AN31" s="30">
        <f t="shared" ref="AN31" si="211">AM31*0.0085-0.04</f>
        <v>0.41050000000000003</v>
      </c>
      <c r="AO31" s="128">
        <v>-47</v>
      </c>
      <c r="AP31" s="127">
        <f t="shared" si="190"/>
        <v>-0.36429999999999996</v>
      </c>
      <c r="AQ31" s="25">
        <f t="shared" si="26"/>
        <v>53</v>
      </c>
      <c r="AR31" s="26">
        <f t="shared" si="27"/>
        <v>4.6200000000000074E-2</v>
      </c>
      <c r="AS31" s="20">
        <f t="shared" si="28"/>
        <v>525.39489999999978</v>
      </c>
      <c r="AT31" s="10"/>
      <c r="AU31" s="15">
        <v>29</v>
      </c>
      <c r="AV31" s="29" t="s">
        <v>18</v>
      </c>
      <c r="AW31" s="30"/>
      <c r="AX31" s="29">
        <v>30</v>
      </c>
      <c r="AY31" s="30">
        <f t="shared" ref="AY31:AY32" si="212">AX31*0.0088-0.03</f>
        <v>0.23400000000000001</v>
      </c>
      <c r="AZ31" s="29" t="s">
        <v>18</v>
      </c>
      <c r="BA31" s="30"/>
      <c r="BB31" s="29" t="s">
        <v>18</v>
      </c>
      <c r="BC31" s="30"/>
      <c r="BD31" s="128">
        <v>-41</v>
      </c>
      <c r="BE31" s="127">
        <f t="shared" ref="BE31:BE32" si="213">BD31*0.0069-0.04</f>
        <v>-0.32289999999999996</v>
      </c>
      <c r="BF31" s="25">
        <f t="shared" si="7"/>
        <v>30</v>
      </c>
      <c r="BG31" s="30">
        <f t="shared" si="30"/>
        <v>-8.8899999999999951E-2</v>
      </c>
      <c r="BH31" s="20">
        <f t="shared" si="31"/>
        <v>519.75839999999982</v>
      </c>
      <c r="BI31" s="18"/>
      <c r="BJ31" s="22">
        <v>29</v>
      </c>
      <c r="BK31" s="29" t="s">
        <v>18</v>
      </c>
      <c r="BL31" s="30"/>
      <c r="BM31" s="29">
        <v>84</v>
      </c>
      <c r="BN31" s="30">
        <f>BM31*0.0088-0.03</f>
        <v>0.70920000000000005</v>
      </c>
      <c r="BO31" s="29" t="s">
        <v>18</v>
      </c>
      <c r="BP31" s="30"/>
      <c r="BQ31" s="29">
        <v>53</v>
      </c>
      <c r="BR31" s="30">
        <f>BQ31*0.0085-0.04</f>
        <v>0.41050000000000003</v>
      </c>
      <c r="BS31" s="128">
        <v>-212</v>
      </c>
      <c r="BT31" s="127">
        <f t="shared" si="203"/>
        <v>-1.5027999999999999</v>
      </c>
      <c r="BU31" s="25">
        <f t="shared" si="133"/>
        <v>137</v>
      </c>
      <c r="BV31" s="26">
        <f t="shared" si="34"/>
        <v>-0.38309999999999977</v>
      </c>
      <c r="BW31" s="20">
        <f t="shared" si="35"/>
        <v>526.745</v>
      </c>
      <c r="BX31" s="18"/>
      <c r="BY31" s="15">
        <v>29</v>
      </c>
      <c r="BZ31" s="27"/>
      <c r="CA31" s="28"/>
      <c r="CB31" s="27"/>
      <c r="CC31" s="28"/>
      <c r="CD31" s="27"/>
      <c r="CE31" s="28"/>
      <c r="CF31" s="27"/>
      <c r="CG31" s="28"/>
      <c r="CH31" s="128"/>
      <c r="CI31" s="127"/>
      <c r="CJ31" s="34">
        <f t="shared" si="9"/>
        <v>0</v>
      </c>
      <c r="CK31" s="35">
        <f t="shared" si="36"/>
        <v>0</v>
      </c>
      <c r="CL31" s="20">
        <f t="shared" si="37"/>
        <v>541.05719999999985</v>
      </c>
      <c r="CM31" s="36"/>
      <c r="CN31" s="15">
        <v>29</v>
      </c>
      <c r="CO31" s="29" t="s">
        <v>18</v>
      </c>
      <c r="CP31" s="30"/>
      <c r="CQ31" s="29" t="s">
        <v>18</v>
      </c>
      <c r="CR31" s="30"/>
      <c r="CS31" s="29" t="s">
        <v>18</v>
      </c>
      <c r="CT31" s="30"/>
      <c r="CU31" s="29">
        <v>52</v>
      </c>
      <c r="CV31" s="30">
        <f t="shared" ref="CV31:CV32" si="214">CU31*0.0085-0.04</f>
        <v>0.40200000000000008</v>
      </c>
      <c r="CW31" s="128">
        <v>57</v>
      </c>
      <c r="CX31" s="127">
        <f t="shared" ref="CX31:CX33" si="215">CW31*0.0069-0.04</f>
        <v>0.3533</v>
      </c>
      <c r="CY31" s="34">
        <f t="shared" si="12"/>
        <v>52</v>
      </c>
      <c r="CZ31" s="35">
        <f t="shared" si="39"/>
        <v>0.75530000000000008</v>
      </c>
      <c r="DA31" s="20">
        <f t="shared" si="40"/>
        <v>539.30969999999968</v>
      </c>
      <c r="DB31" s="18"/>
      <c r="DC31" s="15">
        <v>29</v>
      </c>
      <c r="DD31" s="29" t="s">
        <v>18</v>
      </c>
      <c r="DE31" s="30"/>
      <c r="DF31" s="29">
        <v>83</v>
      </c>
      <c r="DG31" s="30">
        <f t="shared" ref="DG31:DG32" si="216">DF31*0.0088-0.03</f>
        <v>0.70040000000000002</v>
      </c>
      <c r="DH31" s="29" t="s">
        <v>18</v>
      </c>
      <c r="DI31" s="30"/>
      <c r="DJ31" s="29">
        <v>125</v>
      </c>
      <c r="DK31" s="30">
        <f t="shared" si="207"/>
        <v>1.0225</v>
      </c>
      <c r="DL31" s="128">
        <v>-26</v>
      </c>
      <c r="DM31" s="127">
        <f t="shared" si="200"/>
        <v>-0.21940000000000001</v>
      </c>
      <c r="DN31" s="44">
        <f t="shared" si="15"/>
        <v>208</v>
      </c>
      <c r="DO31" s="102">
        <f t="shared" si="42"/>
        <v>1.5035000000000001</v>
      </c>
      <c r="DP31" s="20">
        <f t="shared" si="43"/>
        <v>553.36379999999963</v>
      </c>
      <c r="DQ31" s="39"/>
      <c r="DR31" s="15">
        <v>29</v>
      </c>
      <c r="DS31" s="27"/>
      <c r="DT31" s="28"/>
      <c r="DU31" s="27"/>
      <c r="DV31" s="28"/>
      <c r="DW31" s="27"/>
      <c r="DX31" s="28"/>
      <c r="DY31" s="27"/>
      <c r="DZ31" s="28"/>
      <c r="EA31" s="128"/>
      <c r="EB31" s="127"/>
      <c r="EC31" s="40">
        <f t="shared" si="45"/>
        <v>0</v>
      </c>
      <c r="ED31" s="35">
        <f t="shared" si="46"/>
        <v>0</v>
      </c>
      <c r="EE31" s="20">
        <f t="shared" si="47"/>
        <v>561.24689999999941</v>
      </c>
      <c r="EF31" s="21"/>
      <c r="EG31" s="15">
        <v>29</v>
      </c>
      <c r="EH31" s="29">
        <v>149</v>
      </c>
      <c r="EI31" s="30">
        <f>EH31*0.0064-0.04</f>
        <v>0.91359999999999997</v>
      </c>
      <c r="EJ31" s="29" t="s">
        <v>19</v>
      </c>
      <c r="EK31" s="30"/>
      <c r="EL31" s="29">
        <v>-14</v>
      </c>
      <c r="EM31" s="30">
        <f t="shared" si="208"/>
        <v>-0.17899999999999999</v>
      </c>
      <c r="EN31" s="29">
        <v>-22</v>
      </c>
      <c r="EO31" s="30">
        <f t="shared" si="209"/>
        <v>-0.22700000000000001</v>
      </c>
      <c r="EP31" s="128">
        <v>-46</v>
      </c>
      <c r="EQ31" s="127">
        <f t="shared" si="210"/>
        <v>-0.33439999999999998</v>
      </c>
      <c r="ER31" s="44">
        <f t="shared" si="48"/>
        <v>113</v>
      </c>
      <c r="ES31" s="102">
        <f t="shared" si="49"/>
        <v>0.17319999999999997</v>
      </c>
      <c r="ET31" s="20">
        <f t="shared" si="50"/>
        <v>561.66369999999938</v>
      </c>
      <c r="EU31" s="18"/>
      <c r="EV31" s="22">
        <v>29</v>
      </c>
      <c r="EW31" s="29" t="s">
        <v>19</v>
      </c>
      <c r="EX31" s="30"/>
      <c r="EY31" s="29" t="s">
        <v>18</v>
      </c>
      <c r="EZ31" s="30"/>
      <c r="FA31" s="29" t="s">
        <v>18</v>
      </c>
      <c r="FB31" s="30"/>
      <c r="FC31" s="29">
        <v>-3</v>
      </c>
      <c r="FD31" s="30">
        <f>FC31*0.0085-0.04</f>
        <v>-6.5500000000000003E-2</v>
      </c>
      <c r="FE31" s="128">
        <v>46</v>
      </c>
      <c r="FF31" s="127">
        <f t="shared" si="192"/>
        <v>0.25440000000000002</v>
      </c>
      <c r="FG31" s="34">
        <f t="shared" si="51"/>
        <v>-3</v>
      </c>
      <c r="FH31" s="35">
        <f t="shared" si="52"/>
        <v>0.18890000000000001</v>
      </c>
      <c r="FI31" s="20">
        <f t="shared" si="53"/>
        <v>559.42849999999919</v>
      </c>
      <c r="FJ31" s="18"/>
      <c r="FK31" s="15">
        <v>29</v>
      </c>
      <c r="FL31" s="27"/>
      <c r="FM31" s="28"/>
      <c r="FN31" s="27"/>
      <c r="FO31" s="28"/>
      <c r="FP31" s="27"/>
      <c r="FQ31" s="28"/>
      <c r="FR31" s="27"/>
      <c r="FS31" s="28"/>
      <c r="FT31" s="128"/>
      <c r="FU31" s="127"/>
      <c r="FV31" s="34">
        <f t="shared" si="55"/>
        <v>0</v>
      </c>
      <c r="FW31" s="35">
        <f t="shared" si="56"/>
        <v>0</v>
      </c>
      <c r="FX31" s="20">
        <f t="shared" si="57"/>
        <v>555.95539999999903</v>
      </c>
    </row>
    <row r="32" spans="1:180" x14ac:dyDescent="0.3">
      <c r="A32" s="114"/>
      <c r="B32" s="15">
        <v>30</v>
      </c>
      <c r="C32" s="29" t="s">
        <v>19</v>
      </c>
      <c r="D32" s="30"/>
      <c r="E32" s="29" t="s">
        <v>19</v>
      </c>
      <c r="F32" s="30"/>
      <c r="G32" s="29">
        <v>-2</v>
      </c>
      <c r="H32" s="30">
        <v>-7.6999999999999999E-2</v>
      </c>
      <c r="I32" s="29" t="s">
        <v>19</v>
      </c>
      <c r="J32" s="30"/>
      <c r="K32" s="128">
        <v>-73</v>
      </c>
      <c r="L32" s="127">
        <f t="shared" si="206"/>
        <v>-0.54370000000000007</v>
      </c>
      <c r="M32" s="25">
        <f t="shared" si="0"/>
        <v>-2</v>
      </c>
      <c r="N32" s="26">
        <f t="shared" si="21"/>
        <v>-0.62070000000000003</v>
      </c>
      <c r="O32" s="20">
        <f t="shared" si="22"/>
        <v>506.66530000000006</v>
      </c>
      <c r="P32" s="10"/>
      <c r="Q32" s="15">
        <v>30</v>
      </c>
      <c r="R32" s="27"/>
      <c r="S32" s="28"/>
      <c r="T32" s="27"/>
      <c r="U32" s="28"/>
      <c r="V32" s="27"/>
      <c r="W32" s="28"/>
      <c r="X32" s="27"/>
      <c r="Y32" s="28"/>
      <c r="Z32" s="128"/>
      <c r="AA32" s="127"/>
      <c r="AB32" s="25">
        <f t="shared" si="23"/>
        <v>0</v>
      </c>
      <c r="AC32" s="26">
        <f t="shared" si="24"/>
        <v>0</v>
      </c>
      <c r="AD32" s="20">
        <f t="shared" si="25"/>
        <v>524.50659999999982</v>
      </c>
      <c r="AE32" s="10"/>
      <c r="AF32" s="15">
        <v>30</v>
      </c>
      <c r="AG32" s="27"/>
      <c r="AH32" s="28"/>
      <c r="AI32" s="27"/>
      <c r="AJ32" s="28"/>
      <c r="AK32" s="27"/>
      <c r="AL32" s="28"/>
      <c r="AM32" s="27"/>
      <c r="AN32" s="28"/>
      <c r="AO32" s="128"/>
      <c r="AP32" s="127"/>
      <c r="AQ32" s="25">
        <f t="shared" si="26"/>
        <v>0</v>
      </c>
      <c r="AR32" s="26">
        <f t="shared" si="27"/>
        <v>0</v>
      </c>
      <c r="AS32" s="20">
        <f t="shared" si="28"/>
        <v>525.39489999999978</v>
      </c>
      <c r="AT32" s="10"/>
      <c r="AU32" s="15">
        <v>30</v>
      </c>
      <c r="AV32" s="29" t="s">
        <v>18</v>
      </c>
      <c r="AW32" s="30"/>
      <c r="AX32" s="29">
        <v>86</v>
      </c>
      <c r="AY32" s="30">
        <f t="shared" si="212"/>
        <v>0.7268</v>
      </c>
      <c r="AZ32" s="29" t="s">
        <v>18</v>
      </c>
      <c r="BA32" s="30"/>
      <c r="BB32" s="29" t="s">
        <v>18</v>
      </c>
      <c r="BC32" s="30"/>
      <c r="BD32" s="128">
        <v>470</v>
      </c>
      <c r="BE32" s="127">
        <f t="shared" si="213"/>
        <v>3.2029999999999998</v>
      </c>
      <c r="BF32" s="25">
        <f t="shared" si="7"/>
        <v>86</v>
      </c>
      <c r="BG32" s="30">
        <f t="shared" si="30"/>
        <v>3.9297999999999997</v>
      </c>
      <c r="BH32" s="20">
        <f t="shared" si="31"/>
        <v>523.68819999999982</v>
      </c>
      <c r="BI32" s="18"/>
      <c r="BJ32" s="22">
        <v>30</v>
      </c>
      <c r="BK32" s="29" t="s">
        <v>18</v>
      </c>
      <c r="BL32" s="30"/>
      <c r="BM32" s="29" t="s">
        <v>19</v>
      </c>
      <c r="BN32" s="30"/>
      <c r="BO32" s="29" t="s">
        <v>18</v>
      </c>
      <c r="BP32" s="30"/>
      <c r="BQ32" s="29" t="s">
        <v>18</v>
      </c>
      <c r="BR32" s="30"/>
      <c r="BS32" s="128">
        <v>-91</v>
      </c>
      <c r="BT32" s="127">
        <f t="shared" si="203"/>
        <v>-0.66790000000000005</v>
      </c>
      <c r="BU32" s="25">
        <f t="shared" si="133"/>
        <v>0</v>
      </c>
      <c r="BV32" s="26">
        <f t="shared" si="34"/>
        <v>-0.66790000000000005</v>
      </c>
      <c r="BW32" s="20">
        <f t="shared" si="35"/>
        <v>526.07709999999997</v>
      </c>
      <c r="BX32" s="18"/>
      <c r="BY32" s="15">
        <v>30</v>
      </c>
      <c r="BZ32" s="27"/>
      <c r="CA32" s="28"/>
      <c r="CB32" s="27"/>
      <c r="CC32" s="28"/>
      <c r="CD32" s="27"/>
      <c r="CE32" s="28"/>
      <c r="CF32" s="27"/>
      <c r="CG32" s="28"/>
      <c r="CH32" s="128"/>
      <c r="CI32" s="127"/>
      <c r="CJ32" s="34">
        <f t="shared" si="9"/>
        <v>0</v>
      </c>
      <c r="CK32" s="35">
        <f t="shared" si="36"/>
        <v>0</v>
      </c>
      <c r="CL32" s="20">
        <f t="shared" si="37"/>
        <v>541.05719999999985</v>
      </c>
      <c r="CM32" s="36"/>
      <c r="CN32" s="15">
        <v>30</v>
      </c>
      <c r="CO32" s="29">
        <v>76</v>
      </c>
      <c r="CP32" s="30">
        <f t="shared" ref="CP32:CP33" si="217">CO32*0.0069-0.04</f>
        <v>0.4844</v>
      </c>
      <c r="CQ32" s="29" t="s">
        <v>18</v>
      </c>
      <c r="CR32" s="30"/>
      <c r="CS32" s="29">
        <v>139</v>
      </c>
      <c r="CT32" s="30">
        <f t="shared" ref="CT32" si="218">CS32*0.0085-0.06</f>
        <v>1.1214999999999999</v>
      </c>
      <c r="CU32" s="29">
        <v>-38</v>
      </c>
      <c r="CV32" s="30">
        <f t="shared" si="214"/>
        <v>-0.36299999999999999</v>
      </c>
      <c r="CW32" s="128">
        <v>91</v>
      </c>
      <c r="CX32" s="127">
        <f t="shared" si="215"/>
        <v>0.58789999999999998</v>
      </c>
      <c r="CY32" s="34">
        <f t="shared" si="12"/>
        <v>177</v>
      </c>
      <c r="CZ32" s="35">
        <f t="shared" si="39"/>
        <v>1.8308</v>
      </c>
      <c r="DA32" s="20">
        <f t="shared" si="40"/>
        <v>541.14049999999963</v>
      </c>
      <c r="DB32" s="18"/>
      <c r="DC32" s="15">
        <v>30</v>
      </c>
      <c r="DD32" s="29" t="s">
        <v>18</v>
      </c>
      <c r="DE32" s="30"/>
      <c r="DF32" s="29">
        <v>74</v>
      </c>
      <c r="DG32" s="30">
        <f t="shared" si="216"/>
        <v>0.62119999999999997</v>
      </c>
      <c r="DH32" s="29">
        <v>239</v>
      </c>
      <c r="DI32" s="30">
        <f>DH32*0.0085-0.06</f>
        <v>1.9715000000000003</v>
      </c>
      <c r="DJ32" s="29" t="s">
        <v>18</v>
      </c>
      <c r="DK32" s="30"/>
      <c r="DL32" s="128">
        <v>298</v>
      </c>
      <c r="DM32" s="127">
        <f t="shared" si="200"/>
        <v>2.0162</v>
      </c>
      <c r="DN32" s="44">
        <f t="shared" si="15"/>
        <v>313</v>
      </c>
      <c r="DO32" s="102">
        <f t="shared" si="42"/>
        <v>4.6089000000000002</v>
      </c>
      <c r="DP32" s="20">
        <f t="shared" si="43"/>
        <v>557.97269999999958</v>
      </c>
      <c r="DQ32" s="39"/>
      <c r="DR32" s="15">
        <v>30</v>
      </c>
      <c r="DS32" s="29">
        <v>-73</v>
      </c>
      <c r="DT32" s="30">
        <f>DS32*0.0064-0.04</f>
        <v>-0.50719999999999998</v>
      </c>
      <c r="DU32" s="29" t="s">
        <v>19</v>
      </c>
      <c r="DV32" s="30"/>
      <c r="DW32" s="29" t="s">
        <v>18</v>
      </c>
      <c r="DX32" s="30"/>
      <c r="DY32" s="29" t="s">
        <v>18</v>
      </c>
      <c r="DZ32" s="30"/>
      <c r="EA32" s="128">
        <v>85</v>
      </c>
      <c r="EB32" s="127">
        <f t="shared" ref="EB32" si="219">EA32*0.0064-0.04</f>
        <v>0.504</v>
      </c>
      <c r="EC32" s="40">
        <f t="shared" si="45"/>
        <v>-73</v>
      </c>
      <c r="ED32" s="35">
        <f t="shared" si="46"/>
        <v>-3.1999999999999806E-3</v>
      </c>
      <c r="EE32" s="20">
        <f t="shared" si="47"/>
        <v>561.24369999999942</v>
      </c>
      <c r="EF32" s="21"/>
      <c r="EG32" s="15">
        <v>30</v>
      </c>
      <c r="EH32" s="29" t="s">
        <v>18</v>
      </c>
      <c r="EI32" s="30"/>
      <c r="EJ32" s="29" t="s">
        <v>19</v>
      </c>
      <c r="EK32" s="30"/>
      <c r="EL32" s="29">
        <v>-43</v>
      </c>
      <c r="EM32" s="30">
        <f t="shared" si="208"/>
        <v>-0.42550000000000004</v>
      </c>
      <c r="EN32" s="29" t="s">
        <v>18</v>
      </c>
      <c r="EO32" s="30"/>
      <c r="EP32" s="128">
        <v>836</v>
      </c>
      <c r="EQ32" s="127">
        <f t="shared" si="210"/>
        <v>5.3104000000000005</v>
      </c>
      <c r="ER32" s="44">
        <f t="shared" si="48"/>
        <v>-43</v>
      </c>
      <c r="ES32" s="102">
        <f t="shared" si="49"/>
        <v>4.8849</v>
      </c>
      <c r="ET32" s="20">
        <f t="shared" si="50"/>
        <v>566.5485999999994</v>
      </c>
      <c r="EU32" s="18"/>
      <c r="EV32" s="22">
        <v>30</v>
      </c>
      <c r="EW32" s="27"/>
      <c r="EX32" s="28"/>
      <c r="EY32" s="27"/>
      <c r="EZ32" s="28"/>
      <c r="FA32" s="27"/>
      <c r="FB32" s="28"/>
      <c r="FC32" s="27"/>
      <c r="FD32" s="28"/>
      <c r="FE32" s="128"/>
      <c r="FF32" s="127"/>
      <c r="FG32" s="34">
        <f t="shared" si="51"/>
        <v>0</v>
      </c>
      <c r="FH32" s="35">
        <f t="shared" si="52"/>
        <v>0</v>
      </c>
      <c r="FI32" s="20">
        <f t="shared" si="53"/>
        <v>559.42849999999919</v>
      </c>
      <c r="FJ32" s="18"/>
      <c r="FK32" s="15">
        <v>30</v>
      </c>
      <c r="FL32" s="29" t="s">
        <v>19</v>
      </c>
      <c r="FM32" s="30"/>
      <c r="FN32" s="29" t="s">
        <v>18</v>
      </c>
      <c r="FO32" s="30"/>
      <c r="FP32" s="29">
        <v>-118</v>
      </c>
      <c r="FQ32" s="30">
        <f>FP32*0.0085-0.06</f>
        <v>-1.0630000000000002</v>
      </c>
      <c r="FR32" s="29" t="s">
        <v>18</v>
      </c>
      <c r="FS32" s="30"/>
      <c r="FT32" s="128">
        <v>-49</v>
      </c>
      <c r="FU32" s="127">
        <f t="shared" si="183"/>
        <v>-0.35359999999999997</v>
      </c>
      <c r="FV32" s="34">
        <f t="shared" si="55"/>
        <v>-118</v>
      </c>
      <c r="FW32" s="35">
        <f t="shared" si="56"/>
        <v>-1.4166000000000001</v>
      </c>
      <c r="FX32" s="20">
        <f t="shared" si="57"/>
        <v>554.53879999999901</v>
      </c>
    </row>
    <row r="33" spans="1:180" x14ac:dyDescent="0.3">
      <c r="A33" s="114"/>
      <c r="B33" s="50">
        <v>31</v>
      </c>
      <c r="C33" s="51" t="s">
        <v>19</v>
      </c>
      <c r="D33" s="30"/>
      <c r="E33" s="51" t="s">
        <v>19</v>
      </c>
      <c r="F33" s="30"/>
      <c r="G33" s="51">
        <v>-41</v>
      </c>
      <c r="H33" s="30">
        <v>-0.40850000000000003</v>
      </c>
      <c r="I33" s="51">
        <v>39</v>
      </c>
      <c r="J33" s="30">
        <v>0.29150000000000004</v>
      </c>
      <c r="K33" s="128">
        <v>-12</v>
      </c>
      <c r="L33" s="127">
        <f t="shared" si="206"/>
        <v>-0.12279999999999999</v>
      </c>
      <c r="M33" s="25">
        <f t="shared" si="0"/>
        <v>-2</v>
      </c>
      <c r="N33" s="26">
        <f t="shared" si="21"/>
        <v>-0.23979999999999999</v>
      </c>
      <c r="O33" s="20">
        <f t="shared" si="22"/>
        <v>506.42550000000006</v>
      </c>
      <c r="P33" s="10"/>
      <c r="Q33" s="50">
        <v>31</v>
      </c>
      <c r="R33" s="52"/>
      <c r="S33" s="28"/>
      <c r="T33" s="52"/>
      <c r="U33" s="28"/>
      <c r="V33" s="52"/>
      <c r="W33" s="28"/>
      <c r="X33" s="52"/>
      <c r="Y33" s="28"/>
      <c r="Z33" s="128"/>
      <c r="AA33" s="127"/>
      <c r="AB33" s="25">
        <f t="shared" si="23"/>
        <v>0</v>
      </c>
      <c r="AC33" s="26">
        <f t="shared" si="24"/>
        <v>0</v>
      </c>
      <c r="AD33" s="20">
        <f t="shared" si="25"/>
        <v>524.50659999999982</v>
      </c>
      <c r="AE33" s="10"/>
      <c r="AF33" s="50">
        <v>31</v>
      </c>
      <c r="AG33" s="27"/>
      <c r="AH33" s="28"/>
      <c r="AI33" s="52"/>
      <c r="AJ33" s="28"/>
      <c r="AK33" s="52"/>
      <c r="AL33" s="28"/>
      <c r="AM33" s="52"/>
      <c r="AN33" s="28"/>
      <c r="AO33" s="128"/>
      <c r="AP33" s="127"/>
      <c r="AQ33" s="25">
        <f t="shared" si="26"/>
        <v>0</v>
      </c>
      <c r="AR33" s="26">
        <f t="shared" si="27"/>
        <v>0</v>
      </c>
      <c r="AS33" s="20">
        <f t="shared" si="28"/>
        <v>525.39489999999978</v>
      </c>
      <c r="AT33" s="10"/>
      <c r="AU33" s="50">
        <v>31</v>
      </c>
      <c r="AV33" s="52"/>
      <c r="AW33" s="28"/>
      <c r="AX33" s="52"/>
      <c r="AY33" s="28"/>
      <c r="AZ33" s="52"/>
      <c r="BA33" s="28"/>
      <c r="BB33" s="52"/>
      <c r="BC33" s="28"/>
      <c r="BD33" s="128"/>
      <c r="BE33" s="127"/>
      <c r="BF33" s="25">
        <f t="shared" si="7"/>
        <v>0</v>
      </c>
      <c r="BG33" s="30">
        <f t="shared" si="30"/>
        <v>0</v>
      </c>
      <c r="BH33" s="20">
        <f t="shared" si="31"/>
        <v>523.68819999999982</v>
      </c>
      <c r="BI33" s="10"/>
      <c r="BJ33" s="121">
        <v>31</v>
      </c>
      <c r="BK33" s="51">
        <v>-58</v>
      </c>
      <c r="BL33" s="30">
        <f>BK33*0.0069-0.04</f>
        <v>-0.44019999999999998</v>
      </c>
      <c r="BM33" s="51">
        <v>64</v>
      </c>
      <c r="BN33" s="30">
        <f>BM33*0.0088-0.03</f>
        <v>0.53320000000000001</v>
      </c>
      <c r="BO33" s="51" t="s">
        <v>18</v>
      </c>
      <c r="BP33" s="30"/>
      <c r="BQ33" s="51">
        <v>85</v>
      </c>
      <c r="BR33" s="30">
        <f>BQ33*0.0085-0.04</f>
        <v>0.6825</v>
      </c>
      <c r="BS33" s="128">
        <v>-124</v>
      </c>
      <c r="BT33" s="127">
        <f t="shared" si="203"/>
        <v>-0.89560000000000006</v>
      </c>
      <c r="BU33" s="25">
        <f t="shared" si="133"/>
        <v>91</v>
      </c>
      <c r="BV33" s="26">
        <f t="shared" si="34"/>
        <v>-0.12009999999999998</v>
      </c>
      <c r="BW33" s="20">
        <f t="shared" si="35"/>
        <v>525.95699999999999</v>
      </c>
      <c r="BX33" s="10"/>
      <c r="BY33" s="50"/>
      <c r="BZ33" s="51"/>
      <c r="CA33" s="30"/>
      <c r="CB33" s="51"/>
      <c r="CC33" s="30"/>
      <c r="CD33" s="51"/>
      <c r="CE33" s="30"/>
      <c r="CF33" s="51"/>
      <c r="CG33" s="30"/>
      <c r="CH33" s="128"/>
      <c r="CI33" s="127"/>
      <c r="CJ33" s="34">
        <f t="shared" si="9"/>
        <v>0</v>
      </c>
      <c r="CK33" s="35">
        <f t="shared" si="36"/>
        <v>0</v>
      </c>
      <c r="CL33" s="20">
        <f t="shared" si="37"/>
        <v>541.05719999999985</v>
      </c>
      <c r="CM33" s="36"/>
      <c r="CN33" s="50">
        <v>31</v>
      </c>
      <c r="CO33" s="51">
        <v>-82</v>
      </c>
      <c r="CP33" s="30">
        <f t="shared" si="217"/>
        <v>-0.60580000000000001</v>
      </c>
      <c r="CQ33" s="51" t="s">
        <v>18</v>
      </c>
      <c r="CR33" s="30"/>
      <c r="CS33" s="51" t="s">
        <v>18</v>
      </c>
      <c r="CT33" s="30"/>
      <c r="CU33" s="51" t="s">
        <v>18</v>
      </c>
      <c r="CV33" s="30"/>
      <c r="CW33" s="128">
        <v>-121</v>
      </c>
      <c r="CX33" s="127">
        <f t="shared" si="215"/>
        <v>-0.87490000000000001</v>
      </c>
      <c r="CY33" s="34">
        <f t="shared" si="12"/>
        <v>-82</v>
      </c>
      <c r="CZ33" s="35">
        <f t="shared" si="39"/>
        <v>-1.4807000000000001</v>
      </c>
      <c r="DA33" s="20">
        <f t="shared" si="40"/>
        <v>539.65979999999968</v>
      </c>
      <c r="DB33" s="18"/>
      <c r="DC33" s="50">
        <v>31</v>
      </c>
      <c r="DD33" s="52"/>
      <c r="DE33" s="28"/>
      <c r="DF33" s="52"/>
      <c r="DG33" s="28"/>
      <c r="DH33" s="52"/>
      <c r="DI33" s="28"/>
      <c r="DJ33" s="52"/>
      <c r="DK33" s="28"/>
      <c r="DL33" s="128"/>
      <c r="DM33" s="127"/>
      <c r="DN33" s="44">
        <f t="shared" si="15"/>
        <v>0</v>
      </c>
      <c r="DO33" s="102">
        <f t="shared" si="42"/>
        <v>0</v>
      </c>
      <c r="DP33" s="20">
        <f t="shared" si="43"/>
        <v>557.97269999999958</v>
      </c>
      <c r="DQ33" s="39"/>
      <c r="DR33" s="50">
        <v>31</v>
      </c>
      <c r="DS33" s="51"/>
      <c r="DT33" s="30"/>
      <c r="DU33" s="51"/>
      <c r="DV33" s="30"/>
      <c r="DW33" s="51"/>
      <c r="DX33" s="30"/>
      <c r="DY33" s="51"/>
      <c r="DZ33" s="30"/>
      <c r="EA33" s="128"/>
      <c r="EB33" s="127"/>
      <c r="EC33" s="40">
        <f t="shared" si="45"/>
        <v>0</v>
      </c>
      <c r="ED33" s="35">
        <f t="shared" si="46"/>
        <v>0</v>
      </c>
      <c r="EE33" s="20">
        <f t="shared" si="47"/>
        <v>561.24369999999942</v>
      </c>
      <c r="EF33" s="21"/>
      <c r="EG33" s="50">
        <v>31</v>
      </c>
      <c r="EH33" s="51">
        <v>-97</v>
      </c>
      <c r="EI33" s="30">
        <f>EH33*0.0064-0.04</f>
        <v>-0.66080000000000005</v>
      </c>
      <c r="EJ33" s="51" t="s">
        <v>19</v>
      </c>
      <c r="EK33" s="30"/>
      <c r="EL33" s="51" t="s">
        <v>18</v>
      </c>
      <c r="EM33" s="30"/>
      <c r="EN33" s="51" t="s">
        <v>18</v>
      </c>
      <c r="EO33" s="30"/>
      <c r="EP33" s="128">
        <v>-73</v>
      </c>
      <c r="EQ33" s="127">
        <f t="shared" si="210"/>
        <v>-0.50719999999999998</v>
      </c>
      <c r="ER33" s="44">
        <f t="shared" si="48"/>
        <v>-97</v>
      </c>
      <c r="ES33" s="102">
        <f t="shared" si="49"/>
        <v>-1.1680000000000001</v>
      </c>
      <c r="ET33" s="20">
        <f t="shared" si="50"/>
        <v>565.38059999999939</v>
      </c>
      <c r="EU33" s="18"/>
      <c r="EV33" s="121">
        <v>31</v>
      </c>
      <c r="EW33" s="52"/>
      <c r="EX33" s="28"/>
      <c r="EY33" s="52"/>
      <c r="EZ33" s="28"/>
      <c r="FA33" s="52"/>
      <c r="FB33" s="28"/>
      <c r="FC33" s="52"/>
      <c r="FD33" s="28"/>
      <c r="FE33" s="128"/>
      <c r="FF33" s="127"/>
      <c r="FG33" s="34">
        <f t="shared" si="51"/>
        <v>0</v>
      </c>
      <c r="FH33" s="35">
        <f t="shared" si="52"/>
        <v>0</v>
      </c>
      <c r="FI33" s="20">
        <f t="shared" si="53"/>
        <v>559.42849999999919</v>
      </c>
      <c r="FJ33" s="18"/>
      <c r="FK33" s="50">
        <v>31</v>
      </c>
      <c r="FL33" s="51" t="s">
        <v>19</v>
      </c>
      <c r="FM33" s="30"/>
      <c r="FN33" s="51" t="s">
        <v>18</v>
      </c>
      <c r="FO33" s="30"/>
      <c r="FP33" s="51" t="s">
        <v>18</v>
      </c>
      <c r="FQ33" s="30"/>
      <c r="FR33" s="51">
        <v>-60</v>
      </c>
      <c r="FS33" s="30">
        <f>FR33*0.0085-0.04</f>
        <v>-0.55000000000000004</v>
      </c>
      <c r="FT33" s="128">
        <v>320</v>
      </c>
      <c r="FU33" s="127">
        <f t="shared" si="183"/>
        <v>2.008</v>
      </c>
      <c r="FV33" s="34">
        <f t="shared" si="55"/>
        <v>-60</v>
      </c>
      <c r="FW33" s="35">
        <f t="shared" si="56"/>
        <v>1.458</v>
      </c>
      <c r="FX33" s="20">
        <f t="shared" si="57"/>
        <v>555.99679999999898</v>
      </c>
    </row>
    <row r="34" spans="1:180" x14ac:dyDescent="0.3">
      <c r="A34" s="114"/>
      <c r="B34" s="53"/>
      <c r="C34" s="54">
        <f>SUM(C3:C33)</f>
        <v>562</v>
      </c>
      <c r="D34" s="55">
        <f>SUM(D3:D33)</f>
        <v>3.4777999999999993</v>
      </c>
      <c r="E34" s="56">
        <f>SUM(E3:E33)</f>
        <v>-105</v>
      </c>
      <c r="F34" s="57">
        <f>SUM(F3:F33)</f>
        <v>-1.1040000000000001</v>
      </c>
      <c r="G34" s="58">
        <f>SUM(G3:G33)</f>
        <v>-27</v>
      </c>
      <c r="H34" s="55">
        <f>SUM(H4:H33)</f>
        <v>-0.88950000000000062</v>
      </c>
      <c r="I34" s="56">
        <f t="shared" ref="I34:N34" si="220">SUM(I3:I33)</f>
        <v>534</v>
      </c>
      <c r="J34" s="57">
        <f t="shared" si="220"/>
        <v>4.1790000000000003</v>
      </c>
      <c r="K34" s="129">
        <f t="shared" si="220"/>
        <v>238</v>
      </c>
      <c r="L34" s="130">
        <f t="shared" si="220"/>
        <v>0.76219999999999843</v>
      </c>
      <c r="M34" s="59">
        <f t="shared" si="220"/>
        <v>964</v>
      </c>
      <c r="N34" s="118">
        <f t="shared" si="220"/>
        <v>6.4254999999999978</v>
      </c>
      <c r="O34" s="21"/>
      <c r="P34" s="10"/>
      <c r="Q34" s="53"/>
      <c r="R34" s="54">
        <f t="shared" ref="R34:W34" si="221">SUM(R3:R33)</f>
        <v>660</v>
      </c>
      <c r="S34" s="55">
        <f t="shared" si="221"/>
        <v>4.1539999999999999</v>
      </c>
      <c r="T34" s="56">
        <f t="shared" si="221"/>
        <v>599</v>
      </c>
      <c r="U34" s="55">
        <f t="shared" si="221"/>
        <v>4.9711999999999996</v>
      </c>
      <c r="V34" s="56">
        <f t="shared" si="221"/>
        <v>226</v>
      </c>
      <c r="W34" s="57">
        <f t="shared" si="221"/>
        <v>1.3809999999999996</v>
      </c>
      <c r="X34" s="56">
        <f>SUM(X3:X33)</f>
        <v>255</v>
      </c>
      <c r="Y34" s="57">
        <f t="shared" ref="Y34" si="222">SUM(Y5:Y33)</f>
        <v>1.1139999999999999</v>
      </c>
      <c r="Z34" s="129">
        <f>SUM(Z3:Z33)</f>
        <v>946</v>
      </c>
      <c r="AA34" s="130">
        <f>SUM(AA3:AA33)</f>
        <v>5.7273999999999994</v>
      </c>
      <c r="AB34" s="59">
        <f>SUM(AB3:AB33)</f>
        <v>1740</v>
      </c>
      <c r="AC34" s="118">
        <f>SUM(AC3:AC33)</f>
        <v>18.081099999999999</v>
      </c>
      <c r="AD34" s="21"/>
      <c r="AE34" s="18"/>
      <c r="AF34" s="53"/>
      <c r="AG34" s="54">
        <f>SUM(AG4:AG33)</f>
        <v>-133</v>
      </c>
      <c r="AH34" s="57">
        <f>SUM(AH3:AH33)</f>
        <v>2.4234</v>
      </c>
      <c r="AI34" s="56">
        <f>SUM(AI3:AI33)</f>
        <v>184</v>
      </c>
      <c r="AJ34" s="57">
        <f>SUM(AJ3:AJ33)</f>
        <v>1.3792</v>
      </c>
      <c r="AK34" s="56">
        <f t="shared" ref="AK34" si="223">SUM(AK5:AK33)</f>
        <v>-470</v>
      </c>
      <c r="AL34" s="57">
        <f>SUM(AL3:AL33)</f>
        <v>-4.2350000000000003</v>
      </c>
      <c r="AM34" s="56">
        <f>SUM(AM3:AM33)</f>
        <v>110</v>
      </c>
      <c r="AN34" s="57">
        <f t="shared" ref="AN34" si="224">SUM(AN5:AN33)</f>
        <v>0.25100000000000006</v>
      </c>
      <c r="AO34" s="129">
        <f>SUM(AO3:AO33)</f>
        <v>253</v>
      </c>
      <c r="AP34" s="130">
        <f>SUM(AP3:AP33)</f>
        <v>0.90570000000000028</v>
      </c>
      <c r="AQ34" s="59">
        <f>SUM(AQ3:AQ33)</f>
        <v>210</v>
      </c>
      <c r="AR34" s="118">
        <f>SUM(AR3:AR33)</f>
        <v>0.88829999999999876</v>
      </c>
      <c r="AS34" s="63"/>
      <c r="AT34" s="18"/>
      <c r="AU34" s="53"/>
      <c r="AV34" s="54">
        <f t="shared" ref="AV34:BA34" si="225">SUM(AV3:AV33)</f>
        <v>1</v>
      </c>
      <c r="AW34" s="55">
        <f t="shared" si="225"/>
        <v>-0.15310000000000001</v>
      </c>
      <c r="AX34" s="56">
        <f t="shared" si="225"/>
        <v>38</v>
      </c>
      <c r="AY34" s="55">
        <f t="shared" si="225"/>
        <v>-8.7200000000000055E-2</v>
      </c>
      <c r="AZ34" s="56">
        <f t="shared" si="225"/>
        <v>51</v>
      </c>
      <c r="BA34" s="55">
        <f t="shared" si="225"/>
        <v>7.3499999999999954E-2</v>
      </c>
      <c r="BB34" s="56">
        <f t="shared" ref="BB34:BC34" si="226">SUM(BB5:BB33)</f>
        <v>316</v>
      </c>
      <c r="BC34" s="57">
        <f t="shared" si="226"/>
        <v>2.5260000000000007</v>
      </c>
      <c r="BD34" s="129">
        <f>SUM(BD3:BD33)</f>
        <v>-656</v>
      </c>
      <c r="BE34" s="130">
        <f>SUM(BE3:BE33)</f>
        <v>-5.3264000000000014</v>
      </c>
      <c r="BF34" s="59">
        <f>SUM(BF3:BF33)</f>
        <v>559</v>
      </c>
      <c r="BG34" s="71">
        <f>SUM(BG3:BG33)</f>
        <v>-1.706700000000001</v>
      </c>
      <c r="BH34" s="63"/>
      <c r="BI34" s="18"/>
      <c r="BK34" s="54">
        <f>SUM(BK3:BK33)</f>
        <v>-400</v>
      </c>
      <c r="BL34" s="57">
        <f>SUM(BL3:BL33)</f>
        <v>-3.16</v>
      </c>
      <c r="BM34" s="58">
        <f t="shared" ref="BM34" si="227">SUM(BM5:BM33)</f>
        <v>274</v>
      </c>
      <c r="BN34" s="55">
        <f>SUM(BN3:BN33)</f>
        <v>2.0811999999999999</v>
      </c>
      <c r="BO34" s="56">
        <f t="shared" ref="BO34" si="228">SUM(BO5:BO33)</f>
        <v>614</v>
      </c>
      <c r="BP34" s="57">
        <f>SUM(BP3:BP33)</f>
        <v>4.4765000000000006</v>
      </c>
      <c r="BQ34" s="56">
        <f>SUM(BQ3:BQ33)</f>
        <v>160</v>
      </c>
      <c r="BR34" s="57">
        <f t="shared" ref="BR34" si="229">SUM(BR5:BR33)</f>
        <v>1.1445000000000001</v>
      </c>
      <c r="BS34" s="129">
        <f>SUM(BS3:BS33)</f>
        <v>-181</v>
      </c>
      <c r="BT34" s="130">
        <f>SUM(BT3:BT33)</f>
        <v>-2.0888999999999998</v>
      </c>
      <c r="BU34" s="59">
        <f>SUM(BU3:BU33)</f>
        <v>603</v>
      </c>
      <c r="BV34" s="64">
        <f>SUM(BV3:BV33)</f>
        <v>2.2688000000000001</v>
      </c>
      <c r="BW34" s="63"/>
      <c r="BX34" s="18"/>
      <c r="BZ34" s="65">
        <f>SUM(BZ3:BZ33)</f>
        <v>689</v>
      </c>
      <c r="CA34" s="57">
        <f>SUM(CA3:CA33)</f>
        <v>4.3940999999999999</v>
      </c>
      <c r="CB34" s="66">
        <f t="shared" ref="CB34:CG34" si="230">SUM(CB5:CB33)</f>
        <v>313</v>
      </c>
      <c r="CC34" s="67">
        <f t="shared" si="230"/>
        <v>2.4543999999999997</v>
      </c>
      <c r="CD34" s="66">
        <f>SUM(CD3:CD33)</f>
        <v>453</v>
      </c>
      <c r="CE34" s="67">
        <f>SUM(CE3:CE33)</f>
        <v>3.4904999999999999</v>
      </c>
      <c r="CF34" s="66">
        <f>SUM(CF3:CF33)</f>
        <v>155</v>
      </c>
      <c r="CG34" s="67">
        <f t="shared" si="230"/>
        <v>0.91749999999999987</v>
      </c>
      <c r="CH34" s="129">
        <f>SUM(CH3:CH33)</f>
        <v>673</v>
      </c>
      <c r="CI34" s="130">
        <f>SUM(CI3:CI33)</f>
        <v>3.8436999999999992</v>
      </c>
      <c r="CJ34" s="65"/>
      <c r="CK34" s="64">
        <f>SUM(CK3:CK33)</f>
        <v>15.100199999999997</v>
      </c>
      <c r="CL34" s="36"/>
      <c r="CM34" s="36"/>
      <c r="CO34" s="65">
        <f>SUM(CO3:CO33)</f>
        <v>98</v>
      </c>
      <c r="CP34" s="55">
        <f t="shared" ref="CP34:CZ34" si="231">SUM(CP3:CP33)</f>
        <v>0.39619999999999977</v>
      </c>
      <c r="CQ34" s="66">
        <f t="shared" si="231"/>
        <v>-142</v>
      </c>
      <c r="CR34" s="55">
        <f t="shared" si="231"/>
        <v>-1.5196000000000001</v>
      </c>
      <c r="CS34" s="66">
        <f>SUM(CS3:CS33)</f>
        <v>279</v>
      </c>
      <c r="CT34" s="67">
        <f t="shared" si="231"/>
        <v>2.0114999999999998</v>
      </c>
      <c r="CU34" s="66">
        <f>SUM(CU3:CU33)</f>
        <v>71</v>
      </c>
      <c r="CV34" s="67">
        <f>SUM(CV3:CV33)</f>
        <v>8.3500000000000074E-2</v>
      </c>
      <c r="CW34" s="129">
        <f>SUM(CW3:CW33)</f>
        <v>-210</v>
      </c>
      <c r="CX34" s="130">
        <f>SUM(CX3:CX33)</f>
        <v>-2.3689999999999998</v>
      </c>
      <c r="CY34" s="68">
        <f t="shared" si="231"/>
        <v>306</v>
      </c>
      <c r="CZ34" s="64">
        <f t="shared" si="231"/>
        <v>-1.3974000000000011</v>
      </c>
      <c r="DD34" s="54">
        <f>SUM(DD3:DD33)</f>
        <v>802</v>
      </c>
      <c r="DE34" s="57">
        <f t="shared" ref="DE34:DI34" si="232">SUM(DE3:DE33)</f>
        <v>5.2937999999999992</v>
      </c>
      <c r="DF34" s="56">
        <f>SUM(DF3:DF33)</f>
        <v>327</v>
      </c>
      <c r="DG34" s="57">
        <f t="shared" si="232"/>
        <v>2.5476000000000001</v>
      </c>
      <c r="DH34" s="66">
        <f>SUM(DH3:DH33)</f>
        <v>518</v>
      </c>
      <c r="DI34" s="67">
        <f t="shared" si="232"/>
        <v>3.8630000000000004</v>
      </c>
      <c r="DJ34" s="66">
        <f t="shared" ref="DJ34:DO34" si="233">SUM(DJ3:DJ33)</f>
        <v>-180</v>
      </c>
      <c r="DK34" s="67">
        <f t="shared" si="233"/>
        <v>-1.9699999999999998</v>
      </c>
      <c r="DL34" s="129">
        <f t="shared" si="233"/>
        <v>1365</v>
      </c>
      <c r="DM34" s="130">
        <f t="shared" si="233"/>
        <v>8.5785</v>
      </c>
      <c r="DN34" s="70">
        <f t="shared" si="233"/>
        <v>1467</v>
      </c>
      <c r="DO34" s="71">
        <f t="shared" si="233"/>
        <v>18.312899999999999</v>
      </c>
      <c r="DQ34" s="18"/>
      <c r="DS34" s="65">
        <f>SUM(DS3:DS33)</f>
        <v>195</v>
      </c>
      <c r="DT34" s="67">
        <f>SUM(DT3:DT33)</f>
        <v>0.84799999999999998</v>
      </c>
      <c r="DU34" s="66">
        <f>SUM(DU3:DU33)</f>
        <v>140</v>
      </c>
      <c r="DV34" s="67">
        <f>SUM(DV3:DV33)</f>
        <v>1.1120000000000001</v>
      </c>
      <c r="DW34" s="66">
        <f t="shared" ref="DW34:DZ34" si="234">SUM(DW5:DW33)</f>
        <v>-10</v>
      </c>
      <c r="DX34" s="67">
        <f t="shared" si="234"/>
        <v>-0.43300000000000011</v>
      </c>
      <c r="DY34" s="56">
        <f t="shared" si="234"/>
        <v>-129</v>
      </c>
      <c r="DZ34" s="57">
        <f t="shared" si="234"/>
        <v>-1.5765000000000002</v>
      </c>
      <c r="EA34" s="129">
        <f>SUM(EA3:EA33)</f>
        <v>600</v>
      </c>
      <c r="EB34" s="130">
        <f>SUM(EB3:EB33)</f>
        <v>3.0799999999999996</v>
      </c>
      <c r="EC34" s="70">
        <f>SUM(EC3:EC33)</f>
        <v>229</v>
      </c>
      <c r="ED34" s="64">
        <f>SUM(ED3:ED33)</f>
        <v>3.2710000000000008</v>
      </c>
      <c r="EF34" s="18"/>
      <c r="EH34" s="65">
        <f>SUM(EH3:EH33)</f>
        <v>-172</v>
      </c>
      <c r="EI34" s="67">
        <f>SUM(EI3:EI33)</f>
        <v>-1.5808000000000002</v>
      </c>
      <c r="EJ34" s="66">
        <f t="shared" ref="EJ34:EN34" si="235">SUM(EJ5:EJ33)</f>
        <v>227</v>
      </c>
      <c r="EK34" s="67">
        <f t="shared" si="235"/>
        <v>1.6676000000000002</v>
      </c>
      <c r="EL34" s="66">
        <f t="shared" si="235"/>
        <v>84</v>
      </c>
      <c r="EM34" s="67">
        <f>SUM(EM3:EM33)</f>
        <v>0.49799999999999994</v>
      </c>
      <c r="EN34" s="66">
        <f t="shared" si="235"/>
        <v>-10</v>
      </c>
      <c r="EO34" s="67">
        <f>SUM(EO3:EO33)</f>
        <v>-0.88350000000000006</v>
      </c>
      <c r="EP34" s="129">
        <f>SUM(EP3:EP33)</f>
        <v>794</v>
      </c>
      <c r="EQ34" s="130">
        <f>SUM(EQ3:EQ33)</f>
        <v>4.2016</v>
      </c>
      <c r="ER34" s="70">
        <f>SUM(ER3:ER33)</f>
        <v>280</v>
      </c>
      <c r="ES34" s="64">
        <f>SUM(ES3:ES33)</f>
        <v>4.1368999999999998</v>
      </c>
      <c r="EU34" s="18"/>
      <c r="EW34" s="65">
        <f>SUM(EW3:EW33)</f>
        <v>-32</v>
      </c>
      <c r="EX34" s="67">
        <f>SUM(EX3:EX33)</f>
        <v>-0.60479999999999989</v>
      </c>
      <c r="EY34" s="66">
        <f t="shared" ref="EY34:FD34" si="236">SUM(EY5:EY33)</f>
        <v>90</v>
      </c>
      <c r="EZ34" s="67">
        <f t="shared" si="236"/>
        <v>0.67200000000000004</v>
      </c>
      <c r="FA34" s="66">
        <f t="shared" si="236"/>
        <v>-227</v>
      </c>
      <c r="FB34" s="67">
        <f t="shared" si="236"/>
        <v>-2.4095000000000004</v>
      </c>
      <c r="FC34" s="66">
        <f t="shared" si="236"/>
        <v>103</v>
      </c>
      <c r="FD34" s="67">
        <f t="shared" si="236"/>
        <v>0.62699999999999989</v>
      </c>
      <c r="FE34" s="129">
        <f>SUM(FE3:FE33)</f>
        <v>-537</v>
      </c>
      <c r="FF34" s="131">
        <f>SUM(FF3:FF33)</f>
        <v>-4.2367999999999988</v>
      </c>
      <c r="FG34" s="65"/>
      <c r="FH34" s="62">
        <f>SUM(FH3:FH33)</f>
        <v>-5.9521000000000006</v>
      </c>
      <c r="FL34" s="65">
        <f>SUM(FL3:FL33)</f>
        <v>19</v>
      </c>
      <c r="FM34" s="67">
        <f>SUM(FM3:FM33)</f>
        <v>-0.15839999999999987</v>
      </c>
      <c r="FN34" s="66">
        <f t="shared" ref="FN34:FS34" si="237">SUM(FN5:FN33)</f>
        <v>16</v>
      </c>
      <c r="FO34" s="67">
        <f t="shared" si="237"/>
        <v>-9.2000000000000831E-3</v>
      </c>
      <c r="FP34" s="66">
        <f t="shared" si="237"/>
        <v>5</v>
      </c>
      <c r="FQ34" s="67">
        <f t="shared" si="237"/>
        <v>-0.37750000000000017</v>
      </c>
      <c r="FR34" s="66">
        <f t="shared" si="237"/>
        <v>-42</v>
      </c>
      <c r="FS34" s="67">
        <f t="shared" si="237"/>
        <v>-0.71699999999999986</v>
      </c>
      <c r="FT34" s="129">
        <f>SUM(FT3:FT33)</f>
        <v>-214</v>
      </c>
      <c r="FU34" s="131">
        <f>SUM(FU3:FU33)</f>
        <v>-2.1696000000000009</v>
      </c>
      <c r="FV34" s="65"/>
      <c r="FW34" s="64">
        <f>SUM(FW3:FW33)</f>
        <v>-3.4317000000000002</v>
      </c>
    </row>
    <row r="35" spans="1:180" x14ac:dyDescent="0.3">
      <c r="A35" s="114"/>
      <c r="B35" s="73" t="s">
        <v>20</v>
      </c>
      <c r="C35" s="74"/>
      <c r="D35" s="75">
        <f>SUMIF(D3:D33,"&gt;0")/COUNTIF(D3:D33,"&gt;0")</f>
        <v>0.89839999999999998</v>
      </c>
      <c r="E35" s="74"/>
      <c r="F35" s="75">
        <f>SUMIF(F3:F33,"&gt;0")/COUNTIF(F3:F33,"&gt;0")</f>
        <v>1.2636000000000001</v>
      </c>
      <c r="G35" s="74"/>
      <c r="H35" s="76">
        <f>SUMIF(H3:H33,"&gt;0")/COUNTIF(H3:H33,"&gt;0")</f>
        <v>1.4338749999999998</v>
      </c>
      <c r="I35" s="74"/>
      <c r="J35" s="76">
        <f>SUMIF(J3:J33,"&gt;0")/COUNTIF(J3:J33,"&gt;0")</f>
        <v>0.77114285714285724</v>
      </c>
      <c r="K35" s="76"/>
      <c r="L35" s="76">
        <f>SUMIF(L3:L33,"&gt;0")/COUNTIF(L3:L33,"&gt;0")</f>
        <v>1.4653499999999999</v>
      </c>
      <c r="M35" s="74"/>
      <c r="N35" s="76">
        <f>SUMIF(N3:N33,"&gt;0")/COUNTIF(N3:N33,"&gt;0")</f>
        <v>1.5764818181818183</v>
      </c>
      <c r="O35" s="4"/>
      <c r="P35" s="49"/>
      <c r="Q35" s="73" t="s">
        <v>20</v>
      </c>
      <c r="R35" s="74"/>
      <c r="S35" s="75">
        <f>SUMIF(S3:S33,"&gt;0")/COUNTIF(S3:S33,"&gt;0")</f>
        <v>1.06975</v>
      </c>
      <c r="T35" s="74"/>
      <c r="U35" s="75">
        <f>SUMIF(U3:U33,"&gt;0")/COUNTIF(U3:U33,"&gt;0")</f>
        <v>0.89022857142857148</v>
      </c>
      <c r="V35" s="74"/>
      <c r="W35" s="76">
        <f>SUMIF(W3:W33,"&gt;0")/COUNTIF(W3:W33,"&gt;0")</f>
        <v>1.9488333333333336</v>
      </c>
      <c r="X35" s="74"/>
      <c r="Y35" s="76">
        <f>SUMIF(Y3:Y33,"&gt;0")/COUNTIF(Y3:Y33,"&gt;0")</f>
        <v>0.85887500000000006</v>
      </c>
      <c r="Z35" s="76"/>
      <c r="AA35" s="76">
        <f>SUMIF(AA3:AA33,"&gt;0")/COUNTIF(AA3:AA33,"&gt;0")</f>
        <v>1.05365</v>
      </c>
      <c r="AB35" s="74"/>
      <c r="AC35" s="76">
        <f>SUMIF(AC3:AC33,"&gt;0")/COUNTIF(AC3:AC33,"&gt;0")</f>
        <v>1.2368941176470589</v>
      </c>
      <c r="AD35" s="4"/>
      <c r="AE35" s="49"/>
      <c r="AF35" s="73" t="s">
        <v>20</v>
      </c>
      <c r="AG35" s="74"/>
      <c r="AH35" s="75">
        <f>SUMIF(AH3:AH33,"&gt;0")/COUNTIF(AH3:AH33,"&gt;0")</f>
        <v>1.3676000000000001</v>
      </c>
      <c r="AI35" s="74"/>
      <c r="AJ35" s="75">
        <f>SUMIF(AJ3:AJ33,"&gt;0")/COUNTIF(AJ3:AJ33,"&gt;0")</f>
        <v>0.91746666666666654</v>
      </c>
      <c r="AK35" s="74"/>
      <c r="AL35" s="76" t="e">
        <f>SUMIF(AL3:AL33,"&gt;0")/COUNTIF(AL3:AL33,"&gt;0")</f>
        <v>#DIV/0!</v>
      </c>
      <c r="AM35" s="74"/>
      <c r="AN35" s="76">
        <f>SUMIF(AN3:AN33,"&gt;0")/COUNTIF(AN3:AN33,"&gt;0")</f>
        <v>0.50116666666666665</v>
      </c>
      <c r="AO35" s="76"/>
      <c r="AP35" s="76">
        <f>SUMIF(AP3:AP33,"&gt;0")/COUNTIF(AP3:AP33,"&gt;0")</f>
        <v>0.55960999999999994</v>
      </c>
      <c r="AQ35" s="74"/>
      <c r="AR35" s="76">
        <f>SUMIF(AR3:AR33,"&gt;0")/COUNTIF(AR3:AR33,"&gt;0")</f>
        <v>1.314222222222222</v>
      </c>
      <c r="AS35" s="4"/>
      <c r="AT35" s="49"/>
      <c r="AU35" s="73" t="s">
        <v>20</v>
      </c>
      <c r="AV35" s="74"/>
      <c r="AW35" s="75">
        <f>SUMIF(AW3:AW33,"&gt;0")/COUNTIF(AW3:AW33,"&gt;0")</f>
        <v>0.55684999999999996</v>
      </c>
      <c r="AX35" s="74"/>
      <c r="AY35" s="75">
        <f>SUMIF(AY3:AY33,"&gt;0")/COUNTIF(AY3:AY33,"&gt;0")</f>
        <v>0.49066666666666664</v>
      </c>
      <c r="AZ35" s="74"/>
      <c r="BA35" s="76">
        <f>SUMIF(BA3:BA33,"&gt;0")/COUNTIF(BA3:BA33,"&gt;0")</f>
        <v>0.50950000000000006</v>
      </c>
      <c r="BB35" s="74"/>
      <c r="BC35" s="76">
        <f>SUMIF(BC3:BC33,"&gt;0")/COUNTIF(BC3:BC33,"&gt;0")</f>
        <v>0.75730000000000008</v>
      </c>
      <c r="BD35" s="76"/>
      <c r="BE35" s="76">
        <f>SUMIF(BE3:BE33,"&gt;0")/COUNTIF(BE3:BE33,"&gt;0")</f>
        <v>0.78569999999999995</v>
      </c>
      <c r="BF35" s="74"/>
      <c r="BG35" s="76">
        <f>SUMIF(BG3:BG33,"&gt;0")/COUNTIF(BG3:BG33,"&gt;0")</f>
        <v>1.4357857142857142</v>
      </c>
      <c r="BH35" s="4"/>
      <c r="BI35" s="96"/>
      <c r="BJ35" s="73" t="s">
        <v>20</v>
      </c>
      <c r="BK35" s="74"/>
      <c r="BL35" s="75">
        <f>SUMIF(BL3:BL33,"&gt;0")/COUNTIF(BL3:BL33,"&gt;0")</f>
        <v>0.7742</v>
      </c>
      <c r="BM35" s="74"/>
      <c r="BN35" s="75">
        <f>SUMIF(BN3:BN33,"&gt;0")/COUNTIF(BN3:BN33,"&gt;0")</f>
        <v>0.49422857142857141</v>
      </c>
      <c r="BO35" s="74"/>
      <c r="BP35" s="76">
        <f>SUMIF(BP3:BP33,"&gt;0")/COUNTIF(BP3:BP33,"&gt;0")</f>
        <v>2.2774999999999999</v>
      </c>
      <c r="BQ35" s="74"/>
      <c r="BR35" s="76">
        <f>SUMIF(BR3:BR33,"&gt;0")/COUNTIF(BR3:BR33,"&gt;0")</f>
        <v>0.58730000000000004</v>
      </c>
      <c r="BS35" s="76"/>
      <c r="BT35" s="76">
        <f>SUMIF(BT3:BT33,"&gt;0")/COUNTIF(BT3:BT33,"&gt;0")</f>
        <v>1.70018</v>
      </c>
      <c r="BU35" s="74"/>
      <c r="BV35" s="76">
        <f>SUMIF(BV3:BV33,"&gt;0")/COUNTIF(BV3:BV33,"&gt;0")</f>
        <v>1.4733700000000001</v>
      </c>
      <c r="BW35" s="4"/>
      <c r="BX35" s="49"/>
      <c r="BY35" s="73" t="s">
        <v>20</v>
      </c>
      <c r="BZ35" s="74"/>
      <c r="CA35" s="75">
        <f>SUMIF(CA3:CA33,"&gt;0")/COUNTIF(CA3:CA33,"&gt;0")</f>
        <v>0.7544857142857142</v>
      </c>
      <c r="CB35" s="74"/>
      <c r="CC35" s="75">
        <f>SUMIF(CC3:CC33,"&gt;0")/COUNTIF(CC3:CC33,"&gt;0")</f>
        <v>0.8236</v>
      </c>
      <c r="CD35" s="74"/>
      <c r="CE35" s="76">
        <f>SUMIF(CE3:CE33,"&gt;0")/COUNTIF(CE3:CE33,"&gt;0")</f>
        <v>1.2553750000000001</v>
      </c>
      <c r="CF35" s="74"/>
      <c r="CG35" s="76">
        <f>SUMIF(CG3:CG33,"&gt;0")/COUNTIF(CG3:CG33,"&gt;0")</f>
        <v>0.59750000000000003</v>
      </c>
      <c r="CH35" s="76"/>
      <c r="CI35" s="76">
        <f>SUMIF(CI3:CI33,"&gt;0")/COUNTIF(CI3:CI33,"&gt;0")</f>
        <v>1.4779999999999998</v>
      </c>
      <c r="CJ35" s="74"/>
      <c r="CK35" s="2">
        <f>SUMIF(CK3:CK33,"&gt;0")/COUNTIF(CK3:CK33,"&gt;0")</f>
        <v>1.9094999999999998</v>
      </c>
      <c r="CN35" s="73" t="s">
        <v>20</v>
      </c>
      <c r="CO35" s="74"/>
      <c r="CP35" s="75">
        <f>SUMIF(CP3:CP33,"&gt;0")/COUNTIF(CP3:CP33,"&gt;0")</f>
        <v>0.66839999999999999</v>
      </c>
      <c r="CQ35" s="74"/>
      <c r="CR35" s="75">
        <f>SUMIF(CR3:CR33,"&gt;0")/COUNTIF(CR3:CR33,"&gt;0")</f>
        <v>0.29560000000000003</v>
      </c>
      <c r="CS35" s="74"/>
      <c r="CT35" s="76">
        <f>SUMIF(CT3:CT33,"&gt;0")/COUNTIF(CT3:CT33,"&gt;0")</f>
        <v>1.3623333333333332</v>
      </c>
      <c r="CU35" s="74"/>
      <c r="CV35" s="76">
        <f>SUMIF(CV3:CV33,"&gt;0")/COUNTIF(CV3:CV33,"&gt;0")</f>
        <v>0.73350000000000004</v>
      </c>
      <c r="CW35" s="76"/>
      <c r="CX35" s="76">
        <f>SUMIF(CX3:CX33,"&gt;0")/COUNTIF(CX3:CX33,"&gt;0")</f>
        <v>0.58030999999999999</v>
      </c>
      <c r="CY35" s="74"/>
      <c r="CZ35" s="2">
        <f>SUMIF(CZ3:CZ33,"&gt;0")/COUNTIF(CZ3:CZ33,"&gt;0")</f>
        <v>1.3277999999999999</v>
      </c>
      <c r="DC35" s="73" t="s">
        <v>20</v>
      </c>
      <c r="DD35" s="74"/>
      <c r="DE35" s="75">
        <f>SUMIF(DE3:DE33,"&gt;0")/COUNTIF(DE3:DE33,"&gt;0")</f>
        <v>0.88229999999999986</v>
      </c>
      <c r="DF35" s="74"/>
      <c r="DG35" s="75">
        <f>SUMIF(DG3:DG33,"&gt;0")/COUNTIF(DG3:DG33,"&gt;0")</f>
        <v>0.50790000000000002</v>
      </c>
      <c r="DH35" s="74"/>
      <c r="DI35" s="76">
        <f>SUMIF(DI3:DI33,"&gt;0")/COUNTIF(DI3:DI33,"&gt;0")</f>
        <v>1.4581</v>
      </c>
      <c r="DJ35" s="74"/>
      <c r="DK35" s="76">
        <f>SUMIF(DK3:DK33,"&gt;0")/COUNTIF(DK3:DK33,"&gt;0")</f>
        <v>1.0033750000000001</v>
      </c>
      <c r="DL35" s="76"/>
      <c r="DM35" s="76">
        <f>SUMIF(DM3:DM33,"&gt;0")/COUNTIF(DM3:DM33,"&gt;0")</f>
        <v>1.4347181818181818</v>
      </c>
      <c r="DN35" s="74"/>
      <c r="DO35" s="2">
        <f>SUMIF(DO3:DO33,"&gt;0")/COUNTIF(DO3:DO33,"&gt;0")</f>
        <v>2.284125</v>
      </c>
      <c r="DQ35" s="10"/>
      <c r="DR35" s="73" t="s">
        <v>20</v>
      </c>
      <c r="DS35" s="74"/>
      <c r="DT35" s="75">
        <f>SUMIF(DT3:DT33,"&gt;0")/COUNTIF(DT3:DT33,"&gt;0")</f>
        <v>0.72544000000000008</v>
      </c>
      <c r="DU35" s="76"/>
      <c r="DV35" s="75">
        <f>SUMIF(DV3:DV33,"&gt;0")/COUNTIF(DV3:DV33,"&gt;0")</f>
        <v>0.71799999999999997</v>
      </c>
      <c r="DW35" s="74"/>
      <c r="DX35" s="76">
        <f>SUMIF(DX3:DX33,"&gt;0")/COUNTIF(DX3:DX33,"&gt;0")</f>
        <v>1.18255</v>
      </c>
      <c r="DY35" s="74"/>
      <c r="DZ35" s="76">
        <f>SUMIF(DZ3:DZ33,"&gt;0")/COUNTIF(DZ3:DZ33,"&gt;0")</f>
        <v>0.25183333333333335</v>
      </c>
      <c r="EA35" s="76"/>
      <c r="EB35" s="76">
        <f>SUMIF(EB3:EB33,"&gt;0")/COUNTIF(EB3:EB33,"&gt;0")</f>
        <v>0.81631999999999993</v>
      </c>
      <c r="EC35" s="74"/>
      <c r="ED35" s="2">
        <f>SUMIF(ED3:ED33,"&gt;0")/COUNTIF(ED3:ED33,"&gt;0")</f>
        <v>1.2761222222222224</v>
      </c>
      <c r="EG35" s="73" t="s">
        <v>20</v>
      </c>
      <c r="EH35" s="74"/>
      <c r="EI35" s="75">
        <f>SUMIF(EI3:EI33,"&gt;0")/COUNTIF(EI3:EI33,"&gt;0")</f>
        <v>0.77706666666666668</v>
      </c>
      <c r="EJ35" s="74"/>
      <c r="EK35" s="75">
        <f>SUMIF(EK3:EK33,"&gt;0")/COUNTIF(EK3:EK33,"&gt;0")</f>
        <v>0.38030000000000003</v>
      </c>
      <c r="EL35" s="74"/>
      <c r="EM35" s="76">
        <f>SUMIF(EM3:EM33,"&gt;0")/COUNTIF(EM3:EM33,"&gt;0")</f>
        <v>2.0394999999999999</v>
      </c>
      <c r="EN35" s="74"/>
      <c r="EO35" s="76">
        <f>SUMIF(EO3:EO33,"&gt;0")/COUNTIF(EO3:EO33,"&gt;0")</f>
        <v>0.55925000000000002</v>
      </c>
      <c r="EP35" s="76"/>
      <c r="EQ35" s="76">
        <f>SUMIF(EQ3:EQ33,"&gt;0")/COUNTIF(EQ3:EQ33,"&gt;0")</f>
        <v>1.4728000000000001</v>
      </c>
      <c r="ER35" s="74"/>
      <c r="ES35" s="2">
        <f>SUMIF(ES3:ES33,"&gt;0")/COUNTIF(ES3:ES33,"&gt;0")</f>
        <v>1.3248454545454547</v>
      </c>
      <c r="EV35" s="73" t="s">
        <v>20</v>
      </c>
      <c r="EW35" s="74"/>
      <c r="EX35" s="75">
        <f>SUMIF(EX3:EX33,"&gt;0")/COUNTIF(EX3:EX33,"&gt;0")</f>
        <v>0.41120000000000001</v>
      </c>
      <c r="EY35" s="74"/>
      <c r="EZ35" s="75">
        <f>SUMIF(EZ3:EZ33,"&gt;0")/COUNTIF(EZ3:EZ33,"&gt;0")</f>
        <v>0.54200000000000004</v>
      </c>
      <c r="FA35" s="74"/>
      <c r="FB35" s="76">
        <f>SUMIF(FB3:FB33,"&gt;0")/COUNTIF(FB3:FB33,"&gt;0")</f>
        <v>0.91749999999999998</v>
      </c>
      <c r="FC35" s="74"/>
      <c r="FD35" s="76">
        <f>SUMIF(FD3:FD33,"&gt;0")/COUNTIF(FD3:FD33,"&gt;0")</f>
        <v>0.52383333333333337</v>
      </c>
      <c r="FE35" s="76"/>
      <c r="FF35" s="76">
        <f>SUMIF(FF3:FF33,"&gt;0")/COUNTIF(FF3:FF33,"&gt;0")</f>
        <v>0.36640000000000006</v>
      </c>
      <c r="FG35" s="74"/>
      <c r="FH35" s="2">
        <f>SUMIF(FH3:FH33,"&gt;0")/COUNTIF(FH3:FH33,"&gt;0")</f>
        <v>0.83701666666666685</v>
      </c>
      <c r="FK35" s="73" t="s">
        <v>20</v>
      </c>
      <c r="FL35" s="74"/>
      <c r="FM35" s="75">
        <f>SUMIF(FM3:FM33,"&gt;0")/COUNTIF(FM3:FM33,"&gt;0")</f>
        <v>0.53600000000000003</v>
      </c>
      <c r="FN35" s="74"/>
      <c r="FO35" s="75">
        <f>SUMIF(FO3:FO33,"&gt;0")/COUNTIF(FO3:FO33,"&gt;0")</f>
        <v>0.39239999999999997</v>
      </c>
      <c r="FP35" s="74"/>
      <c r="FQ35" s="76">
        <f>SUMIF(FQ3:FQ33,"&gt;0")/COUNTIF(FQ3:FQ33,"&gt;0")</f>
        <v>1.1186666666666667</v>
      </c>
      <c r="FR35" s="74"/>
      <c r="FS35" s="76">
        <f>SUMIF(FS3:FS33,"&gt;0")/COUNTIF(FS3:FS33,"&gt;0")</f>
        <v>0.26600000000000001</v>
      </c>
      <c r="FT35" s="76"/>
      <c r="FU35" s="76">
        <f>SUMIF(FU3:FU33,"&gt;0")/COUNTIF(FU3:FU33,"&gt;0")</f>
        <v>0.73653333333333337</v>
      </c>
      <c r="FV35" s="74"/>
      <c r="FW35" s="2">
        <f>SUMIF(FW3:FW33,"&gt;0")/COUNTIF(FW3:FW33,"&gt;0")</f>
        <v>1.1919833333333336</v>
      </c>
    </row>
    <row r="36" spans="1:180" x14ac:dyDescent="0.3">
      <c r="A36" s="114"/>
      <c r="B36" s="73" t="s">
        <v>22</v>
      </c>
      <c r="C36" s="74"/>
      <c r="D36" s="75">
        <f>SUMIF(D3:D33,"&lt;0")/COUNTIF(D3:D33,"&lt;0")</f>
        <v>-0.47815000000000002</v>
      </c>
      <c r="E36" s="74"/>
      <c r="F36" s="75">
        <f>SUMIF(F3:F33,"&lt;0")/COUNTIF(F3:F33,"&lt;0")</f>
        <v>-0.47352000000000005</v>
      </c>
      <c r="G36" s="74"/>
      <c r="H36" s="76">
        <f>SUMIF(H3:H33,"&lt;0")/COUNTIF(H3:H33,"&lt;0")</f>
        <v>-0.94642857142857151</v>
      </c>
      <c r="I36" s="74"/>
      <c r="J36" s="76">
        <f>SUMIF(J3:J33,"&lt;0")/COUNTIF(J3:J33,"&lt;0")</f>
        <v>-0.60950000000000004</v>
      </c>
      <c r="K36" s="76"/>
      <c r="L36" s="76">
        <f>SUMIF(L3:L33,"&lt;0")/COUNTIF(L3:L33,"&lt;0")</f>
        <v>-0.50186875000000009</v>
      </c>
      <c r="M36" s="74"/>
      <c r="N36" s="76">
        <f>SUMIF(N3:N33,"&lt;0")/COUNTIF(N3:N33,"&lt;0")</f>
        <v>-0.99234545454545464</v>
      </c>
      <c r="O36" s="77"/>
      <c r="P36" s="49"/>
      <c r="Q36" s="73" t="s">
        <v>22</v>
      </c>
      <c r="R36" s="74"/>
      <c r="S36" s="75">
        <f>SUMIF(S3:S33,"&lt;0")/COUNTIF(S3:S33,"&lt;0")</f>
        <v>-0.56612499999999999</v>
      </c>
      <c r="T36" s="74"/>
      <c r="U36" s="75">
        <f>SUMIF(U3:U33,"&lt;0")/COUNTIF(U3:U33,"&lt;0")</f>
        <v>-0.42013333333333341</v>
      </c>
      <c r="V36" s="74"/>
      <c r="W36" s="76">
        <f>SUMIF(W3:W33,"&lt;0")/COUNTIF(W3:W33,"&lt;0")</f>
        <v>-0.74425000000000008</v>
      </c>
      <c r="X36" s="74"/>
      <c r="Y36" s="76">
        <f>SUMIF(Y3:Y33,"&lt;0")/COUNTIF(Y3:Y33,"&lt;0")</f>
        <v>-0.39700000000000008</v>
      </c>
      <c r="Z36" s="76"/>
      <c r="AA36" s="76">
        <f>SUMIF(AA3:AA33,"&lt;0")/COUNTIF(AA3:AA33,"&lt;0")</f>
        <v>-0.48091</v>
      </c>
      <c r="AB36" s="74"/>
      <c r="AC36" s="76">
        <f>SUMIF(AC3:AC33,"&lt;0")/COUNTIF(AC3:AC33,"&lt;0")</f>
        <v>-0.98203333333333342</v>
      </c>
      <c r="AD36" s="77"/>
      <c r="AE36" s="49"/>
      <c r="AF36" s="73" t="s">
        <v>22</v>
      </c>
      <c r="AG36" s="74"/>
      <c r="AH36" s="75">
        <f>SUMIF(AH3:AH33,"&lt;0")/COUNTIF(AH3:AH33,"&lt;0")</f>
        <v>-0.55979999999999996</v>
      </c>
      <c r="AI36" s="74"/>
      <c r="AJ36" s="75">
        <f>SUMIF(AJ3:AJ33,"&lt;0")/COUNTIF(AJ3:AJ33,"&lt;0")</f>
        <v>-0.27464000000000005</v>
      </c>
      <c r="AK36" s="74"/>
      <c r="AL36" s="76">
        <f>SUMIF(AL3:AL33,"&lt;0")/COUNTIF(AL3:AL33,"&lt;0")</f>
        <v>-1.0587500000000001</v>
      </c>
      <c r="AM36" s="74"/>
      <c r="AN36" s="76">
        <f>SUMIF(AN3:AN33,"&lt;0")/COUNTIF(AN3:AN33,"&lt;0")</f>
        <v>-0.37028571428571427</v>
      </c>
      <c r="AO36" s="76"/>
      <c r="AP36" s="76">
        <f>SUMIF(AP3:AP33,"&lt;0")/COUNTIF(AP3:AP33,"&lt;0")</f>
        <v>-0.42640000000000006</v>
      </c>
      <c r="AQ36" s="74"/>
      <c r="AR36" s="76">
        <f>SUMIF(AR3:AR33,"&lt;0")/COUNTIF(AR3:AR33,"&lt;0")</f>
        <v>-0.91164166666666679</v>
      </c>
      <c r="AS36" s="77"/>
      <c r="AT36" s="49"/>
      <c r="AU36" s="73" t="s">
        <v>22</v>
      </c>
      <c r="AV36" s="74"/>
      <c r="AW36" s="75">
        <f>SUMIF(AW3:AW33,"&lt;0")/COUNTIF(AW3:AW33,"&lt;0")</f>
        <v>-0.63339999999999996</v>
      </c>
      <c r="AX36" s="74"/>
      <c r="AY36" s="75">
        <f>SUMIF(AY3:AY33,"&lt;0")/COUNTIF(AY3:AY33,"&lt;0")</f>
        <v>-0.50520000000000009</v>
      </c>
      <c r="AZ36" s="74"/>
      <c r="BA36" s="76">
        <f>SUMIF(BA3:BA33,"&lt;0")/COUNTIF(BA3:BA33,"&lt;0")</f>
        <v>-0.98225000000000007</v>
      </c>
      <c r="BB36" s="74"/>
      <c r="BC36" s="76" t="e">
        <f>SUMIF(BC3:BC33,"&lt;0")/COUNTIF(BC3:BC33,"&lt;0")</f>
        <v>#DIV/0!</v>
      </c>
      <c r="BD36" s="76"/>
      <c r="BE36" s="76">
        <f>SUMIF(BE3:BE33,"&lt;0")/COUNTIF(BE3:BE33,"&lt;0")</f>
        <v>-0.7171857142857142</v>
      </c>
      <c r="BF36" s="74"/>
      <c r="BG36" s="76">
        <f>SUMIF(BG3:BG33,"&lt;0")/COUNTIF(BG3:BG33,"&lt;0")</f>
        <v>-0.8398000000000001</v>
      </c>
      <c r="BH36" s="77"/>
      <c r="BI36" s="96"/>
      <c r="BJ36" s="73" t="s">
        <v>22</v>
      </c>
      <c r="BK36" s="74"/>
      <c r="BL36" s="75">
        <f>SUMIF(BL3:BL33,"&lt;0")/COUNTIF(BL3:BL33,"&lt;0")</f>
        <v>-0.7832285714285715</v>
      </c>
      <c r="BM36" s="74"/>
      <c r="BN36" s="75">
        <f>SUMIF(BN3:BN33,"&lt;0")/COUNTIF(BN3:BN33,"&lt;0")</f>
        <v>-0.34460000000000002</v>
      </c>
      <c r="BO36" s="74"/>
      <c r="BP36" s="76">
        <f>SUMIF(BP3:BP33,"&lt;0")/COUNTIF(BP3:BP33,"&lt;0")</f>
        <v>-0.78533333333333333</v>
      </c>
      <c r="BQ36" s="74"/>
      <c r="BR36" s="76">
        <f>SUMIF(BR3:BR33,"&lt;0")/COUNTIF(BR3:BR33,"&lt;0")</f>
        <v>-0.39530000000000004</v>
      </c>
      <c r="BS36" s="76"/>
      <c r="BT36" s="76">
        <f>SUMIF(BT3:BT33,"&lt;0")/COUNTIF(BT3:BT33,"&lt;0")</f>
        <v>-0.66186249999999991</v>
      </c>
      <c r="BU36" s="74"/>
      <c r="BV36" s="76">
        <f>SUMIF(BV3:BV33,"&lt;0")/COUNTIF(BV3:BV33,"&lt;0")</f>
        <v>-0.95883846153846153</v>
      </c>
      <c r="BW36" s="77"/>
      <c r="BX36" s="49"/>
      <c r="BY36" s="73" t="s">
        <v>22</v>
      </c>
      <c r="BZ36" s="74"/>
      <c r="CA36" s="75">
        <f>SUMIF(CA3:CA33,"&lt;0")/COUNTIF(CA3:CA33,"&lt;0")</f>
        <v>-0.44364999999999999</v>
      </c>
      <c r="CB36" s="74"/>
      <c r="CC36" s="75">
        <f>SUMIF(CC3:CC33,"&lt;0")/COUNTIF(CC3:CC33,"&lt;0")</f>
        <v>-0.62180000000000002</v>
      </c>
      <c r="CD36" s="74"/>
      <c r="CE36" s="76">
        <f>SUMIF(CE3:CE33,"&lt;0")/COUNTIF(CE3:CE33,"&lt;0")</f>
        <v>-0.76550000000000007</v>
      </c>
      <c r="CF36" s="74"/>
      <c r="CG36" s="76">
        <f>SUMIF(CG3:CG33,"&lt;0")/COUNTIF(CG3:CG33,"&lt;0")</f>
        <v>-0.41400000000000003</v>
      </c>
      <c r="CH36" s="76"/>
      <c r="CI36" s="76">
        <f>SUMIF(CI3:CI33,"&lt;0")/COUNTIF(CI3:CI33,"&lt;0")</f>
        <v>-0.66502499999999998</v>
      </c>
      <c r="CJ36" s="74"/>
      <c r="CK36" s="2">
        <f>SUMIF(CK3:CK33,"&lt;0")/COUNTIF(CK3:CK33,"&lt;0")</f>
        <v>-0.97672499999999995</v>
      </c>
      <c r="CL36" s="48"/>
      <c r="CM36" s="48"/>
      <c r="CN36" s="73" t="s">
        <v>22</v>
      </c>
      <c r="CO36" s="74"/>
      <c r="CP36" s="75">
        <f>SUMIF(CP3:CP33,"&lt;0")/COUNTIF(CP3:CP33,"&lt;0")</f>
        <v>-0.40225</v>
      </c>
      <c r="CQ36" s="74"/>
      <c r="CR36" s="75">
        <f>SUMIF(CR3:CR33,"&lt;0")/COUNTIF(CR3:CR33,"&lt;0")</f>
        <v>-0.40106666666666668</v>
      </c>
      <c r="CS36" s="74"/>
      <c r="CT36" s="76">
        <f>SUMIF(CT3:CT33,"&lt;0")/COUNTIF(CT3:CT33,"&lt;0")</f>
        <v>-0.6918333333333333</v>
      </c>
      <c r="CU36" s="74"/>
      <c r="CV36" s="76">
        <f>SUMIF(CV3:CV33,"&lt;0")/COUNTIF(CV3:CV33,"&lt;0")</f>
        <v>-0.44800000000000001</v>
      </c>
      <c r="CW36" s="76"/>
      <c r="CX36" s="76">
        <f>SUMIF(CX3:CX33,"&lt;0")/COUNTIF(CX3:CX33,"&lt;0")</f>
        <v>-0.62862307692307695</v>
      </c>
      <c r="CY36" s="74"/>
      <c r="CZ36" s="2">
        <f>SUMIF(CZ3:CZ33,"&lt;0")/COUNTIF(CZ3:CZ33,"&lt;0")</f>
        <v>-0.95340000000000014</v>
      </c>
      <c r="DA36" s="48"/>
      <c r="DB36" s="48"/>
      <c r="DC36" s="73" t="s">
        <v>22</v>
      </c>
      <c r="DD36" s="74"/>
      <c r="DE36" s="75" t="e">
        <f>SUMIF(DE3:DE33,"&lt;0")/COUNTIF(DE3:DE33,"&lt;0")</f>
        <v>#DIV/0!</v>
      </c>
      <c r="DF36" s="74"/>
      <c r="DG36" s="75">
        <f>SUMIF(DG3:DG33,"&lt;0")/COUNTIF(DG3:DG33,"&lt;0")</f>
        <v>-0.50520000000000009</v>
      </c>
      <c r="DH36" s="74"/>
      <c r="DI36" s="76">
        <f>SUMIF(DI3:DI33,"&lt;0")/COUNTIF(DI3:DI33,"&lt;0")</f>
        <v>-0.85687500000000005</v>
      </c>
      <c r="DJ36" s="74"/>
      <c r="DK36" s="76">
        <f>SUMIF(DK3:DK33,"&lt;0")/COUNTIF(DK3:DK33,"&lt;0")</f>
        <v>-0.85478571428571448</v>
      </c>
      <c r="DL36" s="76"/>
      <c r="DM36" s="76">
        <f>SUMIF(DM3:DM33,"&lt;0")/COUNTIF(DM3:DM33,"&lt;0")</f>
        <v>-0.72034000000000009</v>
      </c>
      <c r="DN36" s="74"/>
      <c r="DO36" s="2">
        <f>SUMIF(DO3:DO33,"&lt;0")/COUNTIF(DO3:DO33,"&lt;0")</f>
        <v>-0.90965999999999991</v>
      </c>
      <c r="DP36" s="48"/>
      <c r="DQ36" s="18"/>
      <c r="DR36" s="73" t="s">
        <v>22</v>
      </c>
      <c r="DS36" s="74"/>
      <c r="DT36" s="75">
        <f>SUMIF(DT3:DT33,"&lt;0")/COUNTIF(DT3:DT33,"&lt;0")</f>
        <v>-0.55584000000000011</v>
      </c>
      <c r="DU36" s="74"/>
      <c r="DV36" s="75">
        <f>SUMIF(DV3:DV33,"&lt;0")/COUNTIF(DV3:DV33,"&lt;0")</f>
        <v>-0.16200000000000001</v>
      </c>
      <c r="DW36" s="74"/>
      <c r="DX36" s="76">
        <f>SUMIF(DX3:DX33,"&lt;0")/COUNTIF(DX3:DX33,"&lt;0")</f>
        <v>-0.55962000000000001</v>
      </c>
      <c r="DY36" s="74"/>
      <c r="DZ36" s="76">
        <f>SUMIF(DZ3:DZ33,"&lt;0")/COUNTIF(DZ3:DZ33,"&lt;0")</f>
        <v>-0.40671428571428569</v>
      </c>
      <c r="EA36" s="76"/>
      <c r="EB36" s="76">
        <f>SUMIF(EB3:EB33,"&lt;0")/COUNTIF(EB3:EB33,"&lt;0")</f>
        <v>-0.56480000000000019</v>
      </c>
      <c r="EC36" s="74"/>
      <c r="ED36" s="2">
        <f>SUMIF(ED3:ED33,"&lt;0")/COUNTIF(ED3:ED33,"&lt;0")</f>
        <v>-0.68450833333333339</v>
      </c>
      <c r="EE36" s="48"/>
      <c r="EF36" s="48"/>
      <c r="EG36" s="73" t="s">
        <v>22</v>
      </c>
      <c r="EH36" s="74"/>
      <c r="EI36" s="75">
        <f>SUMIF(EI3:EI33,"&lt;0")/COUNTIF(EI3:EI33,"&lt;0")</f>
        <v>-0.43466666666666665</v>
      </c>
      <c r="EJ36" s="74"/>
      <c r="EK36" s="75">
        <f>SUMIF(EK3:EK33,"&lt;0")/COUNTIF(EK3:EK33,"&lt;0")</f>
        <v>-0.28520000000000001</v>
      </c>
      <c r="EL36" s="74"/>
      <c r="EM36" s="76">
        <f>SUMIF(EM3:EM33,"&lt;0")/COUNTIF(EM3:EM33,"&lt;0")</f>
        <v>-0.71620000000000006</v>
      </c>
      <c r="EN36" s="74"/>
      <c r="EO36" s="76">
        <f>SUMIF(EO3:EO33,"&lt;0")/COUNTIF(EO3:EO33,"&lt;0")</f>
        <v>-0.40040000000000003</v>
      </c>
      <c r="EP36" s="76"/>
      <c r="EQ36" s="76">
        <f>SUMIF(EQ3:EQ33,"&lt;0")/COUNTIF(EQ3:EQ33,"&lt;0")</f>
        <v>-0.54148571428571424</v>
      </c>
      <c r="ER36" s="74"/>
      <c r="ES36" s="2">
        <f>SUMIF(ES3:ES33,"&lt;0")/COUNTIF(ES3:ES33,"&lt;0")</f>
        <v>-0.86970000000000025</v>
      </c>
      <c r="ET36" s="48"/>
      <c r="EU36" s="48"/>
      <c r="EV36" s="73" t="s">
        <v>22</v>
      </c>
      <c r="EW36" s="74"/>
      <c r="EX36" s="75">
        <f>SUMIF(EX3:EX33,"&lt;0")/COUNTIF(EX3:EX33,"&lt;0")</f>
        <v>-0.3749333333333334</v>
      </c>
      <c r="EY36" s="74"/>
      <c r="EZ36" s="75">
        <f>SUMIF(EZ3:EZ33,"&lt;0")/COUNTIF(EZ3:EZ33,"&lt;0")</f>
        <v>-0.20600000000000002</v>
      </c>
      <c r="FA36" s="74"/>
      <c r="FB36" s="76">
        <f>SUMIF(FB3:FB33,"&lt;0")/COUNTIF(FB3:FB33,"&lt;0")</f>
        <v>-0.70741666666666669</v>
      </c>
      <c r="FC36" s="74"/>
      <c r="FD36" s="76">
        <f>SUMIF(FD3:FD33,"&lt;0")/COUNTIF(FD3:FD33,"&lt;0")</f>
        <v>-0.31483333333333335</v>
      </c>
      <c r="FE36" s="76"/>
      <c r="FF36" s="76">
        <f>SUMIF(FF3:FF33,"&lt;0")/COUNTIF(FF3:FF33,"&lt;0")</f>
        <v>-0.45965714285714288</v>
      </c>
      <c r="FG36" s="74"/>
      <c r="FH36" s="2">
        <f>SUMIF(FH3:FH33,"&lt;0")/COUNTIF(FH3:FH33,"&lt;0")</f>
        <v>-0.78387142857142855</v>
      </c>
      <c r="FI36" s="48"/>
      <c r="FJ36" s="48"/>
      <c r="FK36" s="73" t="s">
        <v>22</v>
      </c>
      <c r="FL36" s="74"/>
      <c r="FM36" s="75">
        <f>SUMIF(FM3:FM33,"&lt;0")/COUNTIF(FM3:FM33,"&lt;0")</f>
        <v>-0.44159999999999999</v>
      </c>
      <c r="FN36" s="74"/>
      <c r="FO36" s="75">
        <f>SUMIF(FO3:FO33,"&lt;0")/COUNTIF(FO3:FO33,"&lt;0")</f>
        <v>-0.26466666666666666</v>
      </c>
      <c r="FP36" s="74"/>
      <c r="FQ36" s="76">
        <f>SUMIF(FQ3:FQ33,"&lt;0")/COUNTIF(FQ3:FQ33,"&lt;0")</f>
        <v>-0.93337500000000018</v>
      </c>
      <c r="FR36" s="74"/>
      <c r="FS36" s="76">
        <f>SUMIF(FS3:FS33,"&lt;0")/COUNTIF(FS3:FS33,"&lt;0")</f>
        <v>-0.35620000000000002</v>
      </c>
      <c r="FT36" s="76"/>
      <c r="FU36" s="76">
        <f>SUMIF(FU3:FU33,"&lt;0")/COUNTIF(FU3:FU33,"&lt;0")</f>
        <v>-0.47062857142857151</v>
      </c>
      <c r="FV36" s="74"/>
      <c r="FW36" s="2">
        <f>SUMIF(FW3:FW33,"&lt;0")/COUNTIF(FW3:FW33,"&lt;0")</f>
        <v>-0.7055733333333335</v>
      </c>
      <c r="FX36" s="48"/>
    </row>
    <row r="37" spans="1:180" x14ac:dyDescent="0.3">
      <c r="A37" s="114"/>
      <c r="B37" s="73" t="s">
        <v>24</v>
      </c>
      <c r="C37" s="74"/>
      <c r="D37" s="78">
        <f>COUNT(D3:D33)</f>
        <v>10</v>
      </c>
      <c r="E37" s="74"/>
      <c r="F37" s="78">
        <f>COUNT(F3:F33)</f>
        <v>6</v>
      </c>
      <c r="G37" s="74"/>
      <c r="H37" s="79">
        <f>COUNT(H3:H33)</f>
        <v>11</v>
      </c>
      <c r="I37" s="74"/>
      <c r="J37" s="79">
        <f>COUNT(J3:J33)</f>
        <v>9</v>
      </c>
      <c r="K37" s="76"/>
      <c r="L37" s="79">
        <f>COUNT(L3:L33)</f>
        <v>22</v>
      </c>
      <c r="M37" s="74"/>
      <c r="N37" s="79">
        <f>SUM(B37,D37,F37,H37)</f>
        <v>27</v>
      </c>
      <c r="O37" s="49"/>
      <c r="P37" s="49"/>
      <c r="Q37" s="73" t="s">
        <v>24</v>
      </c>
      <c r="R37" s="74"/>
      <c r="S37" s="78">
        <f>COUNT(S3:S33)</f>
        <v>10</v>
      </c>
      <c r="T37" s="74"/>
      <c r="U37" s="75">
        <f>COUNT(U3:U33)</f>
        <v>10</v>
      </c>
      <c r="V37" s="74"/>
      <c r="W37" s="76">
        <f>COUNT(W3:W33)</f>
        <v>9</v>
      </c>
      <c r="X37" s="74"/>
      <c r="Y37" s="76">
        <f>COUNT(Y3:Y33)</f>
        <v>8</v>
      </c>
      <c r="Z37" s="76"/>
      <c r="AA37" s="79">
        <f>COUNT(AA3:AA33)</f>
        <v>20</v>
      </c>
      <c r="AB37" s="74"/>
      <c r="AC37" s="76">
        <f>SUM(Q37,S37,U37,W37)</f>
        <v>29</v>
      </c>
      <c r="AD37" s="49"/>
      <c r="AE37" s="49"/>
      <c r="AF37" s="73" t="s">
        <v>24</v>
      </c>
      <c r="AG37" s="74"/>
      <c r="AH37" s="78">
        <f>COUNT(AH3:AH33)</f>
        <v>6</v>
      </c>
      <c r="AI37" s="74"/>
      <c r="AJ37" s="78">
        <f>COUNT(AJ3:AJ33)</f>
        <v>8</v>
      </c>
      <c r="AK37" s="74"/>
      <c r="AL37" s="79">
        <f>COUNT(AL3:AL33)</f>
        <v>4</v>
      </c>
      <c r="AM37" s="79"/>
      <c r="AN37" s="79">
        <f>COUNT(AN3:AN33)</f>
        <v>13</v>
      </c>
      <c r="AO37" s="76"/>
      <c r="AP37" s="79">
        <f>COUNT(AP3:AP33)</f>
        <v>21</v>
      </c>
      <c r="AQ37" s="79"/>
      <c r="AR37" s="79">
        <f>SUM(AF37,AH37,AJ37,AL37)</f>
        <v>18</v>
      </c>
      <c r="AS37" s="49"/>
      <c r="AT37" s="49"/>
      <c r="AU37" s="73" t="s">
        <v>24</v>
      </c>
      <c r="AV37" s="74"/>
      <c r="AW37" s="78">
        <f>COUNT(AW3:AW33)</f>
        <v>4</v>
      </c>
      <c r="AX37" s="74"/>
      <c r="AY37" s="78">
        <f>COUNT(AY3:AY33)</f>
        <v>12</v>
      </c>
      <c r="AZ37" s="74"/>
      <c r="BA37" s="79">
        <f>COUNT(BA3:BA33)</f>
        <v>6</v>
      </c>
      <c r="BB37" s="74"/>
      <c r="BC37" s="79">
        <f>COUNT(BC3:BC33)</f>
        <v>5</v>
      </c>
      <c r="BD37" s="76"/>
      <c r="BE37" s="79">
        <f>COUNT(BE3:BE33)</f>
        <v>20</v>
      </c>
      <c r="BF37" s="74"/>
      <c r="BG37" s="79">
        <f>SUM(AU37,AW37,AY37,BA37)</f>
        <v>22</v>
      </c>
      <c r="BH37" s="49"/>
      <c r="BI37" s="96"/>
      <c r="BJ37" s="73" t="s">
        <v>24</v>
      </c>
      <c r="BK37" s="74"/>
      <c r="BL37" s="78">
        <f>COUNT(BL3:BL33)</f>
        <v>10</v>
      </c>
      <c r="BM37" s="74"/>
      <c r="BN37" s="78">
        <f>COUNT(BN3:BN33)</f>
        <v>11</v>
      </c>
      <c r="BO37" s="74"/>
      <c r="BP37" s="79">
        <f>COUNT(BP3:BP33)</f>
        <v>6</v>
      </c>
      <c r="BQ37" s="74"/>
      <c r="BR37" s="79">
        <f>COUNT(BR3:BR33)</f>
        <v>10</v>
      </c>
      <c r="BS37" s="76"/>
      <c r="BT37" s="79">
        <f>COUNT(BT3:BT33)</f>
        <v>21</v>
      </c>
      <c r="BU37" s="74"/>
      <c r="BV37" s="79">
        <f>SUM(BJ37,BL37,BN37,BP37)</f>
        <v>27</v>
      </c>
      <c r="BW37" s="49"/>
      <c r="BX37" s="49"/>
      <c r="BY37" s="73" t="s">
        <v>24</v>
      </c>
      <c r="BZ37" s="74"/>
      <c r="CA37" s="78">
        <f>COUNT(CA3:CA33)</f>
        <v>9</v>
      </c>
      <c r="CB37" s="74"/>
      <c r="CC37" s="75">
        <f>COUNT(CC3:CC33)</f>
        <v>10</v>
      </c>
      <c r="CD37" s="74"/>
      <c r="CE37" s="76">
        <f>COUNT(CE3:CE33)</f>
        <v>6</v>
      </c>
      <c r="CF37" s="74"/>
      <c r="CG37" s="76">
        <f>COUNT(CG3:CG33)</f>
        <v>10</v>
      </c>
      <c r="CH37" s="76"/>
      <c r="CI37" s="79">
        <f>COUNT(CI3:CI33)</f>
        <v>20</v>
      </c>
      <c r="CJ37" s="74"/>
      <c r="CK37" s="2">
        <f>SUM(CA37,CC37,CE37,CG37)</f>
        <v>35</v>
      </c>
      <c r="CN37" s="73" t="s">
        <v>24</v>
      </c>
      <c r="CO37" s="74"/>
      <c r="CP37" s="78">
        <f>COUNT(CP3:CP33)</f>
        <v>7</v>
      </c>
      <c r="CQ37" s="74"/>
      <c r="CR37" s="78">
        <f>COUNT(CR3:CR33)</f>
        <v>9</v>
      </c>
      <c r="CS37" s="74"/>
      <c r="CT37" s="79">
        <f>COUNT(CT3:CT33)</f>
        <v>6</v>
      </c>
      <c r="CU37" s="74"/>
      <c r="CV37" s="79">
        <f>COUNT(CV3:CV33)</f>
        <v>13</v>
      </c>
      <c r="CW37" s="76"/>
      <c r="CX37" s="79">
        <f>COUNT(CX3:CX33)</f>
        <v>23</v>
      </c>
      <c r="CY37" s="74"/>
      <c r="CZ37" s="80">
        <f>SUM(CP37,CR37,CT37,CV37)</f>
        <v>35</v>
      </c>
      <c r="DC37" s="73" t="s">
        <v>24</v>
      </c>
      <c r="DD37" s="74"/>
      <c r="DE37" s="78">
        <f>COUNT(DE3:DE33)</f>
        <v>6</v>
      </c>
      <c r="DF37" s="74"/>
      <c r="DG37" s="78">
        <f>COUNT(DG3:DG33)</f>
        <v>11</v>
      </c>
      <c r="DH37" s="74"/>
      <c r="DI37" s="79">
        <f>COUNT(DI3:DI33)</f>
        <v>9</v>
      </c>
      <c r="DJ37" s="74"/>
      <c r="DK37" s="79">
        <f>COUNT(DK3:DK33)</f>
        <v>11</v>
      </c>
      <c r="DL37" s="76"/>
      <c r="DM37" s="79">
        <f>COUNT(DM3:DM33)</f>
        <v>21</v>
      </c>
      <c r="DN37" s="74"/>
      <c r="DO37" s="80">
        <f>SUM(DC37,DE37,DG37,DI37,DK37)</f>
        <v>37</v>
      </c>
      <c r="DQ37" s="10"/>
      <c r="DR37" s="73" t="s">
        <v>24</v>
      </c>
      <c r="DS37" s="74"/>
      <c r="DT37" s="78">
        <f>COUNT(DT3:DT33)</f>
        <v>10</v>
      </c>
      <c r="DU37" s="74"/>
      <c r="DV37" s="78">
        <f>COUNT(DV3:DV33)</f>
        <v>4</v>
      </c>
      <c r="DW37" s="74"/>
      <c r="DX37" s="79">
        <f>COUNT(DX3:DX33)</f>
        <v>7</v>
      </c>
      <c r="DY37" s="74"/>
      <c r="DZ37" s="79">
        <f>COUNT(DZ3:DZ33)</f>
        <v>13</v>
      </c>
      <c r="EA37" s="76"/>
      <c r="EB37" s="79">
        <f>COUNT(EB3:EB33)</f>
        <v>19</v>
      </c>
      <c r="EC37" s="74"/>
      <c r="ED37" s="80">
        <f>SUM(DR37,DT37,DV37,DX37)</f>
        <v>21</v>
      </c>
      <c r="EG37" s="73" t="s">
        <v>24</v>
      </c>
      <c r="EH37" s="74"/>
      <c r="EI37" s="78">
        <f>COUNT(EI3:EI33)</f>
        <v>12</v>
      </c>
      <c r="EJ37" s="74"/>
      <c r="EK37" s="78">
        <f>COUNT(EK3:EK33)</f>
        <v>12</v>
      </c>
      <c r="EL37" s="74"/>
      <c r="EM37" s="79">
        <f>COUNT(EM3:EM33)</f>
        <v>7</v>
      </c>
      <c r="EN37" s="74"/>
      <c r="EO37" s="79">
        <f>COUNT(EO3:EO33)</f>
        <v>7</v>
      </c>
      <c r="EP37" s="76"/>
      <c r="EQ37" s="79">
        <f>COUNT(EQ3:EQ33)</f>
        <v>22</v>
      </c>
      <c r="ER37" s="74"/>
      <c r="ES37" s="80">
        <f>SUM(EG37,EI37,EK37,EM37)</f>
        <v>31</v>
      </c>
      <c r="EV37" s="73" t="s">
        <v>24</v>
      </c>
      <c r="EW37" s="74"/>
      <c r="EX37" s="78">
        <f>COUNT(EX3:EX33)</f>
        <v>10</v>
      </c>
      <c r="EY37" s="74"/>
      <c r="EZ37" s="75">
        <f>COUNT(EZ3:EZ33)</f>
        <v>4</v>
      </c>
      <c r="FA37" s="74"/>
      <c r="FB37" s="76">
        <f>COUNT(FB3:FB33)</f>
        <v>8</v>
      </c>
      <c r="FC37" s="74"/>
      <c r="FD37" s="76">
        <f>COUNT(FD3:FD33)</f>
        <v>6</v>
      </c>
      <c r="FE37" s="76"/>
      <c r="FF37" s="79">
        <f>COUNT(FF3:FF33)</f>
        <v>20</v>
      </c>
      <c r="FG37" s="74"/>
      <c r="FH37" s="2">
        <f>SUM(EV37,EX37,EZ37,FB37)</f>
        <v>22</v>
      </c>
      <c r="FK37" s="73" t="s">
        <v>24</v>
      </c>
      <c r="FL37" s="74"/>
      <c r="FM37" s="78">
        <f>COUNT(FM3:FM33)</f>
        <v>7</v>
      </c>
      <c r="FN37" s="74"/>
      <c r="FO37" s="75">
        <f>COUNT(FO3:FO33)</f>
        <v>5</v>
      </c>
      <c r="FP37" s="74"/>
      <c r="FQ37" s="76">
        <f>COUNT(FQ3:FQ33)</f>
        <v>7</v>
      </c>
      <c r="FR37" s="74"/>
      <c r="FS37" s="76">
        <f>COUNT(FS3:FS33)</f>
        <v>9</v>
      </c>
      <c r="FT37" s="76"/>
      <c r="FU37" s="79">
        <f>COUNT(FU3:FU33)</f>
        <v>20</v>
      </c>
      <c r="FV37" s="74"/>
      <c r="FW37" s="2">
        <f>SUM(FK37,FM37,FO37,FQ37)</f>
        <v>19</v>
      </c>
    </row>
    <row r="38" spans="1:180" x14ac:dyDescent="0.3">
      <c r="A38" s="114"/>
      <c r="B38" s="73" t="s">
        <v>26</v>
      </c>
      <c r="C38" s="74"/>
      <c r="D38" s="81">
        <f>COUNTIF(D3:D33,"&gt;0")/D37</f>
        <v>0.6</v>
      </c>
      <c r="E38" s="74"/>
      <c r="F38" s="81">
        <f>COUNTIF(F3:F33,"&gt;0")/F37</f>
        <v>0.16666666666666666</v>
      </c>
      <c r="G38" s="74"/>
      <c r="H38" s="82">
        <f>COUNTIF(H3:H33,"&gt;0")/H37</f>
        <v>0.36363636363636365</v>
      </c>
      <c r="I38" s="74"/>
      <c r="J38" s="82">
        <f>COUNTIF(J3:J33,"&gt;0")/J37</f>
        <v>0.77777777777777779</v>
      </c>
      <c r="K38" s="76"/>
      <c r="L38" s="82">
        <f>COUNTIF(L3:L33,"&gt;0")/L37</f>
        <v>0.27272727272727271</v>
      </c>
      <c r="M38" s="74"/>
      <c r="N38" s="82">
        <f>AVERAGE(F38:J38)</f>
        <v>0.43602693602693599</v>
      </c>
      <c r="O38" s="77"/>
      <c r="P38" s="49"/>
      <c r="Q38" s="73" t="s">
        <v>26</v>
      </c>
      <c r="R38" s="74"/>
      <c r="S38" s="81">
        <f>COUNTIF(S3:S33,"&gt;0")/S37</f>
        <v>0.6</v>
      </c>
      <c r="T38" s="74"/>
      <c r="U38" s="75">
        <f>COUNTIF(U3:U33,"&gt;0")/U37</f>
        <v>0.7</v>
      </c>
      <c r="V38" s="74"/>
      <c r="W38" s="76">
        <f>COUNTIF(W3:W33,"&gt;0")/W37</f>
        <v>0.33333333333333331</v>
      </c>
      <c r="X38" s="74"/>
      <c r="Y38" s="76">
        <f>COUNTIF(Y3:Y33,"&gt;0")/Y37</f>
        <v>0.5</v>
      </c>
      <c r="Z38" s="76"/>
      <c r="AA38" s="82">
        <f>COUNTIF(AA3:AA33,"&gt;0")/AA37</f>
        <v>0.5</v>
      </c>
      <c r="AB38" s="74"/>
      <c r="AC38" s="82">
        <f>AVERAGE(S38:Y38)</f>
        <v>0.53333333333333321</v>
      </c>
      <c r="AD38" s="77"/>
      <c r="AE38" s="49"/>
      <c r="AF38" s="73" t="s">
        <v>26</v>
      </c>
      <c r="AG38" s="74"/>
      <c r="AH38" s="81">
        <f>COUNTIF(AH3:AH33,"&gt;0")/AH37</f>
        <v>0.5</v>
      </c>
      <c r="AI38" s="74"/>
      <c r="AJ38" s="81">
        <f>COUNTIF(AJ3:AJ33,"&gt;0")/AJ37</f>
        <v>0.375</v>
      </c>
      <c r="AK38" s="74"/>
      <c r="AL38" s="82">
        <f>COUNTIF(AL3:AL33,"&gt;0")/AL37</f>
        <v>0</v>
      </c>
      <c r="AM38" s="74"/>
      <c r="AN38" s="82">
        <f>COUNTIF(AN3:AN33,"&gt;0")/AN37</f>
        <v>0.46153846153846156</v>
      </c>
      <c r="AO38" s="76"/>
      <c r="AP38" s="82">
        <f>COUNTIF(AP3:AP33,"&gt;0")/AP37</f>
        <v>0.47619047619047616</v>
      </c>
      <c r="AQ38" s="74"/>
      <c r="AR38" s="82">
        <f>AVERAGE(AH38:AN38)</f>
        <v>0.33413461538461542</v>
      </c>
      <c r="AS38" s="77"/>
      <c r="AT38" s="49"/>
      <c r="AU38" s="73" t="s">
        <v>26</v>
      </c>
      <c r="AV38" s="74"/>
      <c r="AW38" s="81">
        <f>COUNTIF(AW3:AW33,"&gt;0")/AW37</f>
        <v>0.5</v>
      </c>
      <c r="AX38" s="74"/>
      <c r="AY38" s="81">
        <f>COUNTIF(AY3:AY33,"&gt;0")/AY37</f>
        <v>0.5</v>
      </c>
      <c r="AZ38" s="74"/>
      <c r="BA38" s="82">
        <f>COUNTIF(BA3:BA33,"&gt;0")/BA37</f>
        <v>0.66666666666666663</v>
      </c>
      <c r="BB38" s="74"/>
      <c r="BC38" s="82">
        <f>COUNTIF(BC3:BC33,"&gt;0")/BC37</f>
        <v>1</v>
      </c>
      <c r="BD38" s="76"/>
      <c r="BE38" s="82">
        <f>COUNTIF(BE3:BE33,"&gt;0")/BE37</f>
        <v>0.3</v>
      </c>
      <c r="BF38" s="74"/>
      <c r="BG38" s="82">
        <f>AVERAGE(AW38:BC38)</f>
        <v>0.66666666666666663</v>
      </c>
      <c r="BH38" s="77"/>
      <c r="BI38" s="96"/>
      <c r="BJ38" s="73" t="s">
        <v>26</v>
      </c>
      <c r="BK38" s="74"/>
      <c r="BL38" s="81">
        <f>COUNTIF(BL3:BL33,"&gt;0")/BL37</f>
        <v>0.3</v>
      </c>
      <c r="BM38" s="74"/>
      <c r="BN38" s="81">
        <f>COUNTIF(BN3:BN33,"&gt;0")/BN37</f>
        <v>0.63636363636363635</v>
      </c>
      <c r="BO38" s="74"/>
      <c r="BP38" s="82">
        <f>COUNTIF(BP3:BP33,"&gt;0")/BP37</f>
        <v>0.5</v>
      </c>
      <c r="BQ38" s="74"/>
      <c r="BR38" s="82">
        <f>COUNTIF(BR3:BR33,"&gt;0")/BR37</f>
        <v>0.5</v>
      </c>
      <c r="BS38" s="76"/>
      <c r="BT38" s="82">
        <f>COUNTIF(BT3:BT33,"&gt;0")/BT37</f>
        <v>0.23809523809523808</v>
      </c>
      <c r="BU38" s="74"/>
      <c r="BV38" s="82">
        <f>AVERAGE(BL38:BR38)</f>
        <v>0.48409090909090907</v>
      </c>
      <c r="BW38" s="77"/>
      <c r="BX38" s="49"/>
      <c r="BY38" s="73" t="s">
        <v>26</v>
      </c>
      <c r="BZ38" s="74"/>
      <c r="CA38" s="81">
        <f>COUNTIF(CA3:CA33,"&gt;0")/CA37</f>
        <v>0.77777777777777779</v>
      </c>
      <c r="CB38" s="74"/>
      <c r="CC38" s="81">
        <f t="shared" ref="CC38:CE38" si="238">COUNTIF(CC3:CC33,"&gt;0")/CC37</f>
        <v>0.6</v>
      </c>
      <c r="CD38" s="74"/>
      <c r="CE38" s="82">
        <f t="shared" si="238"/>
        <v>0.66666666666666663</v>
      </c>
      <c r="CF38" s="74"/>
      <c r="CG38" s="82">
        <f t="shared" ref="CG38" si="239">COUNTIF(CG3:CG33,"&gt;0")/CG37</f>
        <v>0.5</v>
      </c>
      <c r="CH38" s="76"/>
      <c r="CI38" s="82">
        <f>COUNTIF(CI3:CI33,"&gt;0")/CI37</f>
        <v>0.4</v>
      </c>
      <c r="CJ38" s="74"/>
      <c r="CK38" s="83">
        <f>AVERAGE(CA38:CG38)</f>
        <v>0.63611111111111107</v>
      </c>
      <c r="CN38" s="73" t="s">
        <v>26</v>
      </c>
      <c r="CO38" s="74"/>
      <c r="CP38" s="81">
        <f>COUNTIF(CP3:CP33,"&gt;0")/CP37</f>
        <v>0.42857142857142855</v>
      </c>
      <c r="CQ38" s="74"/>
      <c r="CR38" s="81">
        <f t="shared" ref="CR38:CT38" si="240">COUNTIF(CR3:CR33,"&gt;0")/CR37</f>
        <v>0.33333333333333331</v>
      </c>
      <c r="CS38" s="74"/>
      <c r="CT38" s="82">
        <f t="shared" si="240"/>
        <v>0.5</v>
      </c>
      <c r="CU38" s="74"/>
      <c r="CV38" s="82">
        <f t="shared" ref="CV38" si="241">COUNTIF(CV3:CV33,"&gt;0")/CV37</f>
        <v>0.38461538461538464</v>
      </c>
      <c r="CW38" s="76"/>
      <c r="CX38" s="82">
        <f>COUNTIF(CX3:CX33,"&gt;0")/CX37</f>
        <v>0.43478260869565216</v>
      </c>
      <c r="CY38" s="74"/>
      <c r="CZ38" s="83">
        <f>AVERAGE(CP38:CV38)</f>
        <v>0.41163003663003661</v>
      </c>
      <c r="DC38" s="73" t="s">
        <v>26</v>
      </c>
      <c r="DD38" s="74"/>
      <c r="DE38" s="81">
        <f>COUNTIF(DE3:DE33,"&gt;0")/DE37</f>
        <v>1</v>
      </c>
      <c r="DF38" s="74"/>
      <c r="DG38" s="81">
        <f t="shared" ref="DG38" si="242">COUNTIF(DG3:DG33,"&gt;0")/DG37</f>
        <v>0.72727272727272729</v>
      </c>
      <c r="DH38" s="74"/>
      <c r="DI38" s="82">
        <f t="shared" ref="DI38" si="243">COUNTIF(DI3:DI33,"&gt;0")/DI37</f>
        <v>0.55555555555555558</v>
      </c>
      <c r="DJ38" s="74"/>
      <c r="DK38" s="82">
        <f t="shared" ref="DK38" si="244">COUNTIF(DK3:DK33,"&gt;0")/DK37</f>
        <v>0.36363636363636365</v>
      </c>
      <c r="DL38" s="76"/>
      <c r="DM38" s="82">
        <f>COUNTIF(DM3:DM33,"&gt;0")/DM37</f>
        <v>0.52380952380952384</v>
      </c>
      <c r="DN38" s="74"/>
      <c r="DO38" s="83">
        <f>AVERAGE(DC38:DI38)</f>
        <v>0.76094276094276092</v>
      </c>
      <c r="DQ38" s="10"/>
      <c r="DR38" s="73" t="s">
        <v>26</v>
      </c>
      <c r="DS38" s="74"/>
      <c r="DT38" s="81">
        <f>COUNTIF(DT3:DT33,"&gt;0")/DT37</f>
        <v>0.5</v>
      </c>
      <c r="DU38" s="74"/>
      <c r="DV38" s="81">
        <f t="shared" ref="DV38:DX38" si="245">COUNTIF(DV3:DV33,"&gt;0")/DV37</f>
        <v>0.5</v>
      </c>
      <c r="DW38" s="74"/>
      <c r="DX38" s="82">
        <f t="shared" si="245"/>
        <v>0.2857142857142857</v>
      </c>
      <c r="DY38" s="74"/>
      <c r="DZ38" s="82">
        <f t="shared" ref="DZ38" si="246">COUNTIF(DZ3:DZ33,"&gt;0")/DZ37</f>
        <v>0.46153846153846156</v>
      </c>
      <c r="EA38" s="76"/>
      <c r="EB38" s="82">
        <f>COUNTIF(EB3:EB33,"&gt;0")/EB37</f>
        <v>0.52631578947368418</v>
      </c>
      <c r="EC38" s="74"/>
      <c r="ED38" s="83">
        <f>AVERAGE(DT38:DZ38)</f>
        <v>0.43681318681318682</v>
      </c>
      <c r="EG38" s="73" t="s">
        <v>26</v>
      </c>
      <c r="EH38" s="74"/>
      <c r="EI38" s="81">
        <f>COUNTIF(EI3:EI33,"&gt;0")/EI37</f>
        <v>0.25</v>
      </c>
      <c r="EJ38" s="74"/>
      <c r="EK38" s="81">
        <f t="shared" ref="EK38" si="247">COUNTIF(EK3:EK33,"&gt;0")/EK37</f>
        <v>0.66666666666666663</v>
      </c>
      <c r="EL38" s="74"/>
      <c r="EM38" s="82">
        <f t="shared" ref="EM38" si="248">COUNTIF(EM3:EM33,"&gt;0")/EM37</f>
        <v>0.2857142857142857</v>
      </c>
      <c r="EN38" s="74"/>
      <c r="EO38" s="82">
        <f t="shared" ref="EO38" si="249">COUNTIF(EO3:EO33,"&gt;0")/EO37</f>
        <v>0.2857142857142857</v>
      </c>
      <c r="EP38" s="76"/>
      <c r="EQ38" s="82">
        <f>COUNTIF(EQ3:EQ33,"&gt;0")/EQ37</f>
        <v>0.36363636363636365</v>
      </c>
      <c r="ER38" s="74"/>
      <c r="ES38" s="83">
        <f>AVERAGE(EG38:EM38)</f>
        <v>0.40079365079365076</v>
      </c>
      <c r="EU38" s="5"/>
      <c r="EV38" s="73" t="s">
        <v>26</v>
      </c>
      <c r="EW38" s="74"/>
      <c r="EX38" s="81">
        <f>COUNTIF(EX3:EX33,"&gt;0")/EX37</f>
        <v>0.4</v>
      </c>
      <c r="EY38" s="74"/>
      <c r="EZ38" s="75">
        <f t="shared" ref="EZ38" si="250">COUNTIF(EZ3:EZ33,"&gt;0")/EZ37</f>
        <v>0.5</v>
      </c>
      <c r="FA38" s="74"/>
      <c r="FB38" s="76">
        <f t="shared" ref="FB38" si="251">COUNTIF(FB3:FB33,"&gt;0")/FB37</f>
        <v>0.25</v>
      </c>
      <c r="FC38" s="74"/>
      <c r="FD38" s="76">
        <f t="shared" ref="FD38" si="252">COUNTIF(FD3:FD33,"&gt;0")/FD37</f>
        <v>0.5</v>
      </c>
      <c r="FE38" s="76"/>
      <c r="FF38" s="82">
        <f>COUNTIF(FF3:FF33,"&gt;0")/FF37</f>
        <v>0.3</v>
      </c>
      <c r="FG38" s="74"/>
      <c r="FH38" s="83">
        <f>AVERAGE(EV38:FB38)</f>
        <v>0.3833333333333333</v>
      </c>
      <c r="FK38" s="73" t="s">
        <v>26</v>
      </c>
      <c r="FL38" s="74"/>
      <c r="FM38" s="81">
        <f>COUNTIF(FM3:FM33,"&gt;0")/FM37</f>
        <v>0.42857142857142855</v>
      </c>
      <c r="FN38" s="74"/>
      <c r="FO38" s="75">
        <f t="shared" ref="FO38" si="253">COUNTIF(FO3:FO33,"&gt;0")/FO37</f>
        <v>0.4</v>
      </c>
      <c r="FP38" s="74"/>
      <c r="FQ38" s="76">
        <f t="shared" ref="FQ38" si="254">COUNTIF(FQ3:FQ33,"&gt;0")/FQ37</f>
        <v>0.42857142857142855</v>
      </c>
      <c r="FR38" s="74"/>
      <c r="FS38" s="76">
        <f t="shared" ref="FS38" si="255">COUNTIF(FS3:FS33,"&gt;0")/FS37</f>
        <v>0.44444444444444442</v>
      </c>
      <c r="FT38" s="76"/>
      <c r="FU38" s="82">
        <f>COUNTIF(FU3:FU33,"&gt;0")/FU37</f>
        <v>0.3</v>
      </c>
      <c r="FV38" s="74"/>
      <c r="FW38" s="83">
        <f>AVERAGE(FK38:FQ38)</f>
        <v>0.41904761904761906</v>
      </c>
    </row>
    <row r="39" spans="1:180" x14ac:dyDescent="0.3">
      <c r="A39" s="114"/>
      <c r="B39" s="84" t="s">
        <v>28</v>
      </c>
      <c r="C39" s="74"/>
      <c r="D39" s="75">
        <f>(SUMIF(D3:D33,"&gt;0")/COUNTIF(D3:D33,"&gt;0"))/-(SUMIF(D3:D33,"&lt;0")/COUNTIF(D3:D33,"&lt;0"))</f>
        <v>1.878908292376869</v>
      </c>
      <c r="E39" s="74"/>
      <c r="F39" s="75">
        <f>(SUMIF(F3:F33,"&gt;0")/COUNTIF(F3:F33,"&gt;0"))/-(SUMIF(F3:F33,"&lt;0")/COUNTIF(F3:F33,"&lt;0"))</f>
        <v>2.668525088697415</v>
      </c>
      <c r="G39" s="74"/>
      <c r="H39" s="76">
        <f>(SUMIF(H3:H33,"&gt;0")/COUNTIF(H3:H33,"&gt;0"))/-(SUMIF(H3:H33,"&lt;0")/COUNTIF(H3:H33,"&lt;0"))</f>
        <v>1.5150377358490563</v>
      </c>
      <c r="I39" s="74"/>
      <c r="J39" s="76">
        <f>(SUMIF(J3:J33,"&gt;0")/COUNTIF(J3:J33,"&gt;0"))/-(SUMIF(J3:J33,"&lt;0")/COUNTIF(J3:J33,"&lt;0"))</f>
        <v>1.2652056720965663</v>
      </c>
      <c r="K39" s="76"/>
      <c r="L39" s="76">
        <f>(SUMIF(L3:L33,"&gt;0")/COUNTIF(L3:L33,"&gt;0"))/-(SUMIF(L3:L33,"&lt;0")/COUNTIF(L3:L33,"&lt;0"))</f>
        <v>2.9197872949849928</v>
      </c>
      <c r="M39" s="74"/>
      <c r="N39" s="76">
        <f>(SUMIF(N3:N33,"&gt;0")/COUNTIF(N3:N33,"&gt;0"))/-(SUMIF(N3:N33,"&lt;0")/COUNTIF(N3:N33,"&lt;0"))</f>
        <v>1.5886421517433444</v>
      </c>
      <c r="O39" s="49"/>
      <c r="P39" s="49"/>
      <c r="Q39" s="84" t="s">
        <v>28</v>
      </c>
      <c r="R39" s="74"/>
      <c r="S39" s="75">
        <f>(SUMIF(S3:S33,"&gt;0")/COUNTIF(S3:S33,"&gt;0"))/-(SUMIF(S3:S33,"&lt;0")/COUNTIF(S3:S33,"&lt;0"))</f>
        <v>1.8896003532788694</v>
      </c>
      <c r="T39" s="74"/>
      <c r="U39" s="75">
        <f>(SUMIF(U3:U33,"&gt;0")/COUNTIF(U3:U33,"&gt;0"))/-(SUMIF(U3:U33,"&lt;0")/COUNTIF(U3:U33,"&lt;0"))</f>
        <v>2.1189191639842222</v>
      </c>
      <c r="V39" s="74"/>
      <c r="W39" s="76">
        <f>(SUMIF(W3:W33,"&gt;0")/COUNTIF(W3:W33,"&gt;0"))/-(SUMIF(W3:W33,"&lt;0")/COUNTIF(W3:W33,"&lt;0"))</f>
        <v>2.6185197626245662</v>
      </c>
      <c r="X39" s="74"/>
      <c r="Y39" s="76">
        <f>(SUMIF(Y3:Y33,"&gt;0")/COUNTIF(Y3:Y33,"&gt;0"))/-(SUMIF(Y3:Y33,"&lt;0")/COUNTIF(Y3:Y33,"&lt;0"))</f>
        <v>2.1634130982367754</v>
      </c>
      <c r="Z39" s="76"/>
      <c r="AA39" s="76">
        <f>(SUMIF(AA3:AA33,"&gt;0")/COUNTIF(AA3:AA33,"&gt;0"))/-(SUMIF(AA3:AA33,"&lt;0")/COUNTIF(AA3:AA33,"&lt;0"))</f>
        <v>2.1909504896966165</v>
      </c>
      <c r="AB39" s="74"/>
      <c r="AC39" s="76">
        <f>(SUMIF(AC3:AC33,"&gt;0")/COUNTIF(AC3:AC33,"&gt;0"))/-(SUMIF(AC3:AC33,"&lt;0")/COUNTIF(AC3:AC33,"&lt;0"))</f>
        <v>1.2595235575646369</v>
      </c>
      <c r="AD39" s="49"/>
      <c r="AE39" s="49"/>
      <c r="AF39" s="84" t="s">
        <v>28</v>
      </c>
      <c r="AG39" s="74"/>
      <c r="AH39" s="75">
        <f>(SUMIF(AH3:AH33,"&gt;0")/COUNTIF(AH3:AH33,"&gt;0"))/-(SUMIF(AH3:AH33,"&lt;0")/COUNTIF(AH3:AH33,"&lt;0"))</f>
        <v>2.4430153626295108</v>
      </c>
      <c r="AI39" s="74"/>
      <c r="AJ39" s="75">
        <f>(SUMIF(AJ3:AJ33,"&gt;0")/COUNTIF(AJ3:AJ33,"&gt;0"))/-(SUMIF(AJ3:AJ33,"&lt;0")/COUNTIF(AJ3:AJ33,"&lt;0"))</f>
        <v>3.3406155937469646</v>
      </c>
      <c r="AK39" s="74"/>
      <c r="AL39" s="76" t="e">
        <f>(SUMIF(AL3:AL33,"&gt;0")/COUNTIF(AL3:AL33,"&gt;0"))/-(SUMIF(AL3:AL33,"&lt;0")/COUNTIF(AL3:AL33,"&lt;0"))</f>
        <v>#DIV/0!</v>
      </c>
      <c r="AM39" s="74"/>
      <c r="AN39" s="76">
        <f>(SUMIF(AN3:AN33,"&gt;0")/COUNTIF(AN3:AN33,"&gt;0"))/-(SUMIF(AN3:AN33,"&lt;0")/COUNTIF(AN3:AN33,"&lt;0"))</f>
        <v>1.3534593621399178</v>
      </c>
      <c r="AO39" s="76"/>
      <c r="AP39" s="76">
        <f>(SUMIF(AP3:AP33,"&gt;0")/COUNTIF(AP3:AP33,"&gt;0"))/-(SUMIF(AP3:AP33,"&lt;0")/COUNTIF(AP3:AP33,"&lt;0"))</f>
        <v>1.3124061913696057</v>
      </c>
      <c r="AQ39" s="74"/>
      <c r="AR39" s="76">
        <f>(SUMIF(AR3:AR33,"&gt;0")/COUNTIF(AR3:AR33,"&gt;0"))/-(SUMIF(AR3:AR33,"&lt;0")/COUNTIF(AR3:AR33,"&lt;0"))</f>
        <v>1.4415995563559021</v>
      </c>
      <c r="AS39" s="49"/>
      <c r="AT39" s="49"/>
      <c r="AU39" s="84" t="s">
        <v>28</v>
      </c>
      <c r="AV39" s="74"/>
      <c r="AW39" s="75">
        <f>(SUMIF(AW3:AW33,"&gt;0")/COUNTIF(AW3:AW33,"&gt;0"))/-(SUMIF(AW3:AW33,"&lt;0")/COUNTIF(AW3:AW33,"&lt;0"))</f>
        <v>0.87914430059993687</v>
      </c>
      <c r="AX39" s="74"/>
      <c r="AY39" s="75">
        <f>(SUMIF(AY3:AY33,"&gt;0")/COUNTIF(AY3:AY33,"&gt;0"))/-(SUMIF(AY3:AY33,"&lt;0")/COUNTIF(AY3:AY33,"&lt;0"))</f>
        <v>0.97123251517550779</v>
      </c>
      <c r="AZ39" s="74"/>
      <c r="BA39" s="76">
        <f>(SUMIF(BA3:BA33,"&gt;0")/COUNTIF(BA3:BA33,"&gt;0"))/-(SUMIF(BA3:BA33,"&lt;0")/COUNTIF(BA3:BA33,"&lt;0"))</f>
        <v>0.51870705013998475</v>
      </c>
      <c r="BB39" s="74"/>
      <c r="BC39" s="76" t="e">
        <f>(SUMIF(BC3:BC33,"&gt;0")/COUNTIF(BC3:BC33,"&gt;0"))/-(SUMIF(BC3:BC33,"&lt;0")/COUNTIF(BC3:BC33,"&lt;0"))</f>
        <v>#DIV/0!</v>
      </c>
      <c r="BD39" s="76"/>
      <c r="BE39" s="76">
        <f>(SUMIF(BE3:BE33,"&gt;0")/COUNTIF(BE3:BE33,"&gt;0"))/-(SUMIF(BE3:BE33,"&lt;0")/COUNTIF(BE3:BE33,"&lt;0"))</f>
        <v>1.0955321395135749</v>
      </c>
      <c r="BF39" s="74"/>
      <c r="BG39" s="76">
        <f>(SUMIF(BG3:BG33,"&gt;0")/COUNTIF(BG3:BG33,"&gt;0"))/-(SUMIF(BG3:BG33,"&lt;0")/COUNTIF(BG3:BG33,"&lt;0"))</f>
        <v>1.709675773143265</v>
      </c>
      <c r="BH39" s="49"/>
      <c r="BI39" s="49"/>
      <c r="BJ39" s="84" t="s">
        <v>28</v>
      </c>
      <c r="BK39" s="74"/>
      <c r="BL39" s="75">
        <f>(SUMIF(BL3:BL33,"&gt;0")/COUNTIF(BL3:BL33,"&gt;0"))/-(SUMIF(BL3:BL33,"&lt;0")/COUNTIF(BL3:BL33,"&lt;0"))</f>
        <v>0.98847262247838608</v>
      </c>
      <c r="BM39" s="74"/>
      <c r="BN39" s="75">
        <f>(SUMIF(BN3:BN33,"&gt;0")/COUNTIF(BN3:BN33,"&gt;0"))/-(SUMIF(BN3:BN33,"&lt;0")/COUNTIF(BN3:BN33,"&lt;0"))</f>
        <v>1.4342094353702013</v>
      </c>
      <c r="BO39" s="74"/>
      <c r="BP39" s="76">
        <f>(SUMIF(BP3:BP33,"&gt;0")/COUNTIF(BP3:BP33,"&gt;0"))/-(SUMIF(BP3:BP33,"&lt;0")/COUNTIF(BP3:BP33,"&lt;0"))</f>
        <v>2.9000424448217315</v>
      </c>
      <c r="BQ39" s="74"/>
      <c r="BR39" s="76">
        <f>(SUMIF(BR3:BR33,"&gt;0")/COUNTIF(BR3:BR33,"&gt;0"))/-(SUMIF(BR3:BR33,"&lt;0")/COUNTIF(BR3:BR33,"&lt;0"))</f>
        <v>1.4857070579306855</v>
      </c>
      <c r="BS39" s="76"/>
      <c r="BT39" s="76">
        <f>(SUMIF(BT3:BT33,"&gt;0")/COUNTIF(BT3:BT33,"&gt;0"))/-(SUMIF(BT3:BT33,"&lt;0")/COUNTIF(BT3:BT33,"&lt;0"))</f>
        <v>2.568781280099719</v>
      </c>
      <c r="BU39" s="74"/>
      <c r="BV39" s="76">
        <f>(SUMIF(BV3:BV33,"&gt;0")/COUNTIF(BV3:BV33,"&gt;0"))/-(SUMIF(BV3:BV33,"&lt;0")/COUNTIF(BV3:BV33,"&lt;0"))</f>
        <v>1.536619627915186</v>
      </c>
      <c r="BW39" s="49"/>
      <c r="BX39" s="49"/>
      <c r="BY39" s="84" t="s">
        <v>28</v>
      </c>
      <c r="BZ39" s="74"/>
      <c r="CA39" s="75">
        <f>(SUMIF(CA3:CA33,"&gt;0")/COUNTIF(CA3:CA33,"&gt;0"))/-(SUMIF(CA3:CA33,"&lt;0")/COUNTIF(CA3:CA33,"&lt;0"))</f>
        <v>1.7006327381623221</v>
      </c>
      <c r="CB39" s="74"/>
      <c r="CC39" s="75">
        <f>(SUMIF(CC3:CC33,"&gt;0")/COUNTIF(CC3:CC33,"&gt;0"))/-(SUMIF(CC3:CC33,"&lt;0")/COUNTIF(CC3:CC33,"&lt;0"))</f>
        <v>1.3245416532647154</v>
      </c>
      <c r="CD39" s="74"/>
      <c r="CE39" s="76">
        <f>(SUMIF(CE3:CE33,"&gt;0")/COUNTIF(CE3:CE33,"&gt;0"))/-(SUMIF(CE3:CE33,"&lt;0")/COUNTIF(CE3:CE33,"&lt;0"))</f>
        <v>1.6399412148922272</v>
      </c>
      <c r="CF39" s="74"/>
      <c r="CG39" s="76">
        <f>(SUMIF(CG3:CG33,"&gt;0")/COUNTIF(CG3:CG33,"&gt;0"))/-(SUMIF(CG3:CG33,"&lt;0")/COUNTIF(CG3:CG33,"&lt;0"))</f>
        <v>1.4432367149758454</v>
      </c>
      <c r="CH39" s="76"/>
      <c r="CI39" s="76">
        <f>(SUMIF(CI3:CI33,"&gt;0")/COUNTIF(CI3:CI33,"&gt;0"))/-(SUMIF(CI3:CI33,"&lt;0")/COUNTIF(CI3:CI33,"&lt;0"))</f>
        <v>2.2224728393669406</v>
      </c>
      <c r="CJ39" s="74"/>
      <c r="CK39" s="2">
        <f>(SUMIF(CK3:CK33,"&gt;0")/COUNTIF(CK3:CK33,"&gt;0"))/-(SUMIF(CK3:CK33,"&lt;0")/COUNTIF(CK3:CK33,"&lt;0"))</f>
        <v>1.9550026875527911</v>
      </c>
      <c r="CN39" s="84" t="s">
        <v>28</v>
      </c>
      <c r="CO39" s="74"/>
      <c r="CP39" s="75">
        <f>(SUMIF(CP3:CP33,"&gt;0")/COUNTIF(CP3:CP33,"&gt;0"))/-(SUMIF(CP3:CP33,"&lt;0")/COUNTIF(CP3:CP33,"&lt;0"))</f>
        <v>1.6616532007458049</v>
      </c>
      <c r="CQ39" s="74"/>
      <c r="CR39" s="75">
        <f>(SUMIF(CR3:CR33,"&gt;0")/COUNTIF(CR3:CR33,"&gt;0"))/-(SUMIF(CR3:CR33,"&lt;0")/COUNTIF(CR3:CR33,"&lt;0"))</f>
        <v>0.73703457446808518</v>
      </c>
      <c r="CS39" s="74"/>
      <c r="CT39" s="76">
        <f>(SUMIF(CT3:CT33,"&gt;0")/COUNTIF(CT3:CT33,"&gt;0"))/-(SUMIF(CT3:CT33,"&lt;0")/COUNTIF(CT3:CT33,"&lt;0"))</f>
        <v>1.9691640568537701</v>
      </c>
      <c r="CU39" s="74"/>
      <c r="CV39" s="76">
        <f>(SUMIF(CV3:CV33,"&gt;0")/COUNTIF(CV3:CV33,"&gt;0"))/-(SUMIF(CV3:CV33,"&lt;0")/COUNTIF(CV3:CV33,"&lt;0"))</f>
        <v>1.6372767857142858</v>
      </c>
      <c r="CW39" s="76"/>
      <c r="CX39" s="76">
        <f>(SUMIF(CX3:CX33,"&gt;0")/COUNTIF(CX3:CX33,"&gt;0"))/-(SUMIF(CX3:CX33,"&lt;0")/COUNTIF(CX3:CX33,"&lt;0"))</f>
        <v>0.92314460175475088</v>
      </c>
      <c r="CY39" s="74"/>
      <c r="CZ39" s="2">
        <f>(SUMIF(CZ3:CZ33,"&gt;0")/COUNTIF(CZ3:CZ33,"&gt;0"))/-(SUMIF(CZ3:CZ33,"&lt;0")/COUNTIF(CZ3:CZ33,"&lt;0"))</f>
        <v>1.3926998112020135</v>
      </c>
      <c r="DC39" s="84" t="s">
        <v>28</v>
      </c>
      <c r="DD39" s="74"/>
      <c r="DE39" s="75" t="e">
        <f>(SUMIF(DE3:DE33,"&gt;0")/COUNTIF(DE3:DE33,"&gt;0"))/-(SUMIF(DE3:DE33,"&lt;0")/COUNTIF(DE3:DE33,"&lt;0"))</f>
        <v>#DIV/0!</v>
      </c>
      <c r="DF39" s="74"/>
      <c r="DG39" s="75">
        <f>(SUMIF(DG3:DG33,"&gt;0")/COUNTIF(DG3:DG33,"&gt;0"))/-(SUMIF(DG3:DG33,"&lt;0")/COUNTIF(DG3:DG33,"&lt;0"))</f>
        <v>1.0053444180522564</v>
      </c>
      <c r="DH39" s="74"/>
      <c r="DI39" s="76">
        <f>(SUMIF(DI3:DI33,"&gt;0")/COUNTIF(DI3:DI33,"&gt;0"))/-(SUMIF(DI3:DI33,"&lt;0")/COUNTIF(DI3:DI33,"&lt;0"))</f>
        <v>1.7016484318016045</v>
      </c>
      <c r="DJ39" s="74"/>
      <c r="DK39" s="76">
        <f>(SUMIF(DK3:DK33,"&gt;0")/COUNTIF(DK3:DK33,"&gt;0"))/-(SUMIF(DK3:DK33,"&lt;0")/COUNTIF(DK3:DK33,"&lt;0"))</f>
        <v>1.1738322052310519</v>
      </c>
      <c r="DL39" s="76"/>
      <c r="DM39" s="76">
        <f>(SUMIF(DM3:DM33,"&gt;0")/COUNTIF(DM3:DM33,"&gt;0"))/-(SUMIF(DM3:DM33,"&lt;0")/COUNTIF(DM3:DM33,"&lt;0"))</f>
        <v>1.9917236052672094</v>
      </c>
      <c r="DN39" s="74"/>
      <c r="DO39" s="2">
        <f>(SUMIF(DO3:DO33,"&gt;0")/COUNTIF(DO3:DO33,"&gt;0"))/-(SUMIF(DO3:DO33,"&lt;0")/COUNTIF(DO3:DO33,"&lt;0"))</f>
        <v>2.5109656355121697</v>
      </c>
      <c r="DQ39" s="10"/>
      <c r="DR39" s="84" t="s">
        <v>28</v>
      </c>
      <c r="DS39" s="74"/>
      <c r="DT39" s="75">
        <f>(SUMIF(DT3:DT33,"&gt;0")/COUNTIF(DT3:DT33,"&gt;0"))/-(SUMIF(DT3:DT33,"&lt;0")/COUNTIF(DT3:DT33,"&lt;0"))</f>
        <v>1.3051237766263672</v>
      </c>
      <c r="DU39" s="74"/>
      <c r="DV39" s="75">
        <f>(SUMIF(DV3:DV33,"&gt;0")/COUNTIF(DV3:DV33,"&gt;0"))/-(SUMIF(DV3:DV33,"&lt;0")/COUNTIF(DV3:DV33,"&lt;0"))</f>
        <v>4.432098765432098</v>
      </c>
      <c r="DW39" s="74"/>
      <c r="DX39" s="76">
        <f>(SUMIF(DX3:DX33,"&gt;0")/COUNTIF(DX3:DX33,"&gt;0"))/-(SUMIF(DX3:DX33,"&lt;0")/COUNTIF(DX3:DX33,"&lt;0"))</f>
        <v>2.1131303384439439</v>
      </c>
      <c r="DY39" s="74"/>
      <c r="DZ39" s="76">
        <f>(SUMIF(DZ3:DZ33,"&gt;0")/COUNTIF(DZ3:DZ33,"&gt;0"))/-(SUMIF(DZ3:DZ33,"&lt;0")/COUNTIF(DZ3:DZ33,"&lt;0"))</f>
        <v>0.6191897904226672</v>
      </c>
      <c r="EA39" s="76"/>
      <c r="EB39" s="76">
        <f>(SUMIF(EB3:EB33,"&gt;0")/COUNTIF(EB3:EB33,"&gt;0"))/-(SUMIF(EB3:EB33,"&lt;0")/COUNTIF(EB3:EB33,"&lt;0"))</f>
        <v>1.4453257790368266</v>
      </c>
      <c r="EC39" s="74"/>
      <c r="ED39" s="2">
        <f>(SUMIF(ED3:ED33,"&gt;0")/COUNTIF(ED3:ED33,"&gt;0"))/-(SUMIF(ED3:ED33,"&lt;0")/COUNTIF(ED3:ED33,"&lt;0"))</f>
        <v>1.8642902651132403</v>
      </c>
      <c r="EG39" s="84" t="s">
        <v>28</v>
      </c>
      <c r="EH39" s="74"/>
      <c r="EI39" s="75">
        <f>(SUMIF(EI3:EI33,"&gt;0")/COUNTIF(EI3:EI33,"&gt;0"))/-(SUMIF(EI3:EI33,"&lt;0")/COUNTIF(EI3:EI33,"&lt;0"))</f>
        <v>1.7877300613496934</v>
      </c>
      <c r="EJ39" s="74"/>
      <c r="EK39" s="75">
        <f>(SUMIF(EK3:EK33,"&gt;0")/COUNTIF(EK3:EK33,"&gt;0"))/-(SUMIF(EK3:EK33,"&lt;0")/COUNTIF(EK3:EK33,"&lt;0"))</f>
        <v>1.3334502103786816</v>
      </c>
      <c r="EL39" s="74"/>
      <c r="EM39" s="76">
        <f>(SUMIF(EM3:EM33,"&gt;0")/COUNTIF(EM3:EM33,"&gt;0"))/-(SUMIF(EM3:EM33,"&lt;0")/COUNTIF(EM3:EM33,"&lt;0"))</f>
        <v>2.8476682490924317</v>
      </c>
      <c r="EN39" s="74"/>
      <c r="EO39" s="76">
        <f>(SUMIF(EO3:EO33,"&gt;0")/COUNTIF(EO3:EO33,"&gt;0"))/-(SUMIF(EO3:EO33,"&lt;0")/COUNTIF(EO3:EO33,"&lt;0"))</f>
        <v>1.3967282717282716</v>
      </c>
      <c r="EP39" s="76"/>
      <c r="EQ39" s="76">
        <f>(SUMIF(EQ3:EQ33,"&gt;0")/COUNTIF(EQ3:EQ33,"&gt;0"))/-(SUMIF(EQ3:EQ33,"&lt;0")/COUNTIF(EQ3:EQ33,"&lt;0"))</f>
        <v>2.7199240185732383</v>
      </c>
      <c r="ER39" s="74"/>
      <c r="ES39" s="2">
        <f>(SUMIF(ES3:ES33,"&gt;0")/COUNTIF(ES3:ES33,"&gt;0"))/-(SUMIF(ES3:ES33,"&lt;0")/COUNTIF(ES3:ES33,"&lt;0"))</f>
        <v>1.5233361556231508</v>
      </c>
      <c r="EV39" s="84" t="s">
        <v>28</v>
      </c>
      <c r="EW39" s="74"/>
      <c r="EX39" s="75">
        <f>(SUMIF(EX3:EX33,"&gt;0")/COUNTIF(EX3:EX33,"&gt;0"))/-(SUMIF(EX3:EX33,"&lt;0")/COUNTIF(EX3:EX33,"&lt;0"))</f>
        <v>1.0967283072546228</v>
      </c>
      <c r="EY39" s="74"/>
      <c r="EZ39" s="75">
        <f>(SUMIF(EZ3:EZ33,"&gt;0")/COUNTIF(EZ3:EZ33,"&gt;0"))/-(SUMIF(EZ3:EZ33,"&lt;0")/COUNTIF(EZ3:EZ33,"&lt;0"))</f>
        <v>2.6310679611650487</v>
      </c>
      <c r="FA39" s="74"/>
      <c r="FB39" s="76">
        <f>(SUMIF(FB3:FB33,"&gt;0")/COUNTIF(FB3:FB33,"&gt;0"))/-(SUMIF(FB3:FB33,"&lt;0")/COUNTIF(FB3:FB33,"&lt;0"))</f>
        <v>1.2969725527152784</v>
      </c>
      <c r="FC39" s="74"/>
      <c r="FD39" s="76">
        <f>(SUMIF(FD3:FD33,"&gt;0")/COUNTIF(FD3:FD33,"&gt;0"))/-(SUMIF(FD3:FD33,"&lt;0")/COUNTIF(FD3:FD33,"&lt;0"))</f>
        <v>1.6638433033350979</v>
      </c>
      <c r="FE39" s="76"/>
      <c r="FF39" s="76">
        <f>(SUMIF(FF3:FF33,"&gt;0")/COUNTIF(FF3:FF33,"&gt;0"))/-(SUMIF(FF3:FF33,"&lt;0")/COUNTIF(FF3:FF33,"&lt;0"))</f>
        <v>0.79711586275484847</v>
      </c>
      <c r="FG39" s="74"/>
      <c r="FH39" s="2">
        <f>(SUMIF(FH3:FH33,"&gt;0")/COUNTIF(FH3:FH33,"&gt;0"))/-(SUMIF(FH3:FH33,"&lt;0")/COUNTIF(FH3:FH33,"&lt;0"))</f>
        <v>1.0677984120330717</v>
      </c>
      <c r="FK39" s="84" t="s">
        <v>28</v>
      </c>
      <c r="FL39" s="74"/>
      <c r="FM39" s="75">
        <f>(SUMIF(FM3:FM33,"&gt;0")/COUNTIF(FM3:FM33,"&gt;0"))/-(SUMIF(FM3:FM33,"&lt;0")/COUNTIF(FM3:FM33,"&lt;0"))</f>
        <v>1.213768115942029</v>
      </c>
      <c r="FN39" s="74"/>
      <c r="FO39" s="75">
        <f>(SUMIF(FO3:FO33,"&gt;0")/COUNTIF(FO3:FO33,"&gt;0"))/-(SUMIF(FO3:FO33,"&lt;0")/COUNTIF(FO3:FO33,"&lt;0"))</f>
        <v>1.4826196473551636</v>
      </c>
      <c r="FP39" s="74"/>
      <c r="FQ39" s="76">
        <f>(SUMIF(FQ3:FQ33,"&gt;0")/COUNTIF(FQ3:FQ33,"&gt;0"))/-(SUMIF(FQ3:FQ33,"&lt;0")/COUNTIF(FQ3:FQ33,"&lt;0"))</f>
        <v>1.1985179233069951</v>
      </c>
      <c r="FR39" s="74"/>
      <c r="FS39" s="76">
        <f>(SUMIF(FS3:FS33,"&gt;0")/COUNTIF(FS3:FS33,"&gt;0"))/-(SUMIF(FS3:FS33,"&lt;0")/COUNTIF(FS3:FS33,"&lt;0"))</f>
        <v>0.74677147669848398</v>
      </c>
      <c r="FT39" s="76"/>
      <c r="FU39" s="76">
        <f>(SUMIF(FU3:FU33,"&gt;0")/COUNTIF(FU3:FU33,"&gt;0"))/-(SUMIF(FU3:FU33,"&lt;0")/COUNTIF(FU3:FU33,"&lt;0"))</f>
        <v>1.564999190545572</v>
      </c>
      <c r="FV39" s="74"/>
      <c r="FW39" s="2">
        <f>(SUMIF(FW3:FW33,"&gt;0")/COUNTIF(FW3:FW33,"&gt;0"))/-(SUMIF(FW3:FW33,"&lt;0")/COUNTIF(FW3:FW33,"&lt;0"))</f>
        <v>1.6893826297290147</v>
      </c>
    </row>
    <row r="40" spans="1:180" x14ac:dyDescent="0.3">
      <c r="A40" s="114"/>
      <c r="B40" s="85" t="s">
        <v>30</v>
      </c>
      <c r="C40" s="74"/>
      <c r="D40" s="81">
        <f>D34/500</f>
        <v>6.9555999999999984E-3</v>
      </c>
      <c r="E40" s="74"/>
      <c r="F40" s="81">
        <f>F34/500</f>
        <v>-2.2080000000000003E-3</v>
      </c>
      <c r="G40" s="74"/>
      <c r="H40" s="82">
        <f>H34/500</f>
        <v>-1.7790000000000013E-3</v>
      </c>
      <c r="I40" s="74"/>
      <c r="J40" s="82">
        <f>J34/500</f>
        <v>8.3580000000000008E-3</v>
      </c>
      <c r="K40" s="82"/>
      <c r="L40" s="82">
        <f>L34/500</f>
        <v>1.5243999999999969E-3</v>
      </c>
      <c r="M40" s="74"/>
      <c r="N40" s="86">
        <f>N34/500</f>
        <v>1.2850999999999996E-2</v>
      </c>
      <c r="O40" s="48"/>
      <c r="P40" s="49"/>
      <c r="Q40" s="85" t="s">
        <v>31</v>
      </c>
      <c r="R40" s="74"/>
      <c r="S40" s="81">
        <f>S34/500</f>
        <v>8.3079999999999994E-3</v>
      </c>
      <c r="T40" s="74"/>
      <c r="U40" s="81">
        <f>U34/500</f>
        <v>9.9423999999999988E-3</v>
      </c>
      <c r="V40" s="74"/>
      <c r="W40" s="82">
        <f>W34/500</f>
        <v>2.7619999999999993E-3</v>
      </c>
      <c r="X40" s="74"/>
      <c r="Y40" s="82">
        <f>Y34/500</f>
        <v>2.2279999999999999E-3</v>
      </c>
      <c r="Z40" s="82"/>
      <c r="AA40" s="82">
        <f>AA34/500</f>
        <v>1.1454799999999999E-2</v>
      </c>
      <c r="AB40" s="74"/>
      <c r="AC40" s="87">
        <f>AC34/500</f>
        <v>3.6162199999999999E-2</v>
      </c>
      <c r="AD40" s="48"/>
      <c r="AE40" s="49"/>
      <c r="AF40" s="85" t="s">
        <v>31</v>
      </c>
      <c r="AG40" s="74"/>
      <c r="AH40" s="81">
        <f>AH34/500</f>
        <v>4.8468000000000001E-3</v>
      </c>
      <c r="AI40" s="74"/>
      <c r="AJ40" s="81">
        <f>AJ34/500</f>
        <v>2.7583999999999998E-3</v>
      </c>
      <c r="AK40" s="74"/>
      <c r="AL40" s="82">
        <f>AL34/500</f>
        <v>-8.4700000000000001E-3</v>
      </c>
      <c r="AM40" s="74"/>
      <c r="AN40" s="82">
        <f>AN34/500</f>
        <v>5.0200000000000006E-4</v>
      </c>
      <c r="AO40" s="82"/>
      <c r="AP40" s="82">
        <f>AP34/500</f>
        <v>1.8114000000000006E-3</v>
      </c>
      <c r="AQ40" s="74"/>
      <c r="AR40" s="87">
        <f>AR34/500</f>
        <v>1.7765999999999975E-3</v>
      </c>
      <c r="AS40" s="48"/>
      <c r="AT40" s="49"/>
      <c r="AU40" s="85" t="s">
        <v>31</v>
      </c>
      <c r="AV40" s="74"/>
      <c r="AW40" s="81">
        <f>AW34/500</f>
        <v>-3.0620000000000002E-4</v>
      </c>
      <c r="AX40" s="74"/>
      <c r="AY40" s="81">
        <f>AY34/500</f>
        <v>-1.7440000000000012E-4</v>
      </c>
      <c r="AZ40" s="74"/>
      <c r="BA40" s="82">
        <f>BA34/500</f>
        <v>1.4699999999999991E-4</v>
      </c>
      <c r="BB40" s="74"/>
      <c r="BC40" s="82">
        <f>BC34/500</f>
        <v>5.0520000000000018E-3</v>
      </c>
      <c r="BD40" s="82"/>
      <c r="BE40" s="82">
        <f>BE34/500</f>
        <v>-1.0652800000000002E-2</v>
      </c>
      <c r="BF40" s="74"/>
      <c r="BG40" s="88">
        <f>BG34/500</f>
        <v>-3.4134000000000022E-3</v>
      </c>
      <c r="BH40" s="48"/>
      <c r="BI40" s="49"/>
      <c r="BJ40" s="85" t="s">
        <v>31</v>
      </c>
      <c r="BK40" s="74"/>
      <c r="BL40" s="81">
        <f>BL34/500</f>
        <v>-6.3200000000000001E-3</v>
      </c>
      <c r="BM40" s="74"/>
      <c r="BN40" s="81">
        <f>BN34/500</f>
        <v>4.1624000000000001E-3</v>
      </c>
      <c r="BO40" s="74"/>
      <c r="BP40" s="82">
        <f>BP34/500</f>
        <v>8.9530000000000009E-3</v>
      </c>
      <c r="BQ40" s="74"/>
      <c r="BR40" s="82">
        <f>BR34/500</f>
        <v>2.2890000000000002E-3</v>
      </c>
      <c r="BS40" s="82"/>
      <c r="BT40" s="82">
        <f>BT34/500</f>
        <v>-4.1777999999999997E-3</v>
      </c>
      <c r="BU40" s="74"/>
      <c r="BV40" s="87">
        <f>BV34/500</f>
        <v>4.5376000000000001E-3</v>
      </c>
      <c r="BW40" s="48"/>
      <c r="BX40" s="49"/>
      <c r="BY40" s="85" t="s">
        <v>31</v>
      </c>
      <c r="BZ40" s="74"/>
      <c r="CA40" s="81">
        <f>CA34/500</f>
        <v>8.7881999999999995E-3</v>
      </c>
      <c r="CB40" s="74"/>
      <c r="CC40" s="81">
        <f>CC34/500</f>
        <v>4.9087999999999996E-3</v>
      </c>
      <c r="CD40" s="74"/>
      <c r="CE40" s="82">
        <f>CE34/500</f>
        <v>6.9810000000000002E-3</v>
      </c>
      <c r="CF40" s="74"/>
      <c r="CG40" s="82">
        <f>CG34/500</f>
        <v>1.8349999999999998E-3</v>
      </c>
      <c r="CH40" s="82"/>
      <c r="CI40" s="82">
        <f>CI34/500</f>
        <v>7.6873999999999987E-3</v>
      </c>
      <c r="CJ40" s="74"/>
      <c r="CK40" s="83">
        <f>CK34/500</f>
        <v>3.0200399999999995E-2</v>
      </c>
      <c r="CN40" s="85" t="s">
        <v>31</v>
      </c>
      <c r="CO40" s="74"/>
      <c r="CP40" s="81">
        <f>CP34/500</f>
        <v>7.9239999999999953E-4</v>
      </c>
      <c r="CQ40" s="74"/>
      <c r="CR40" s="81">
        <f>CR34/500</f>
        <v>-3.0392000000000001E-3</v>
      </c>
      <c r="CS40" s="74"/>
      <c r="CT40" s="82">
        <f>CT34/500</f>
        <v>4.0229999999999997E-3</v>
      </c>
      <c r="CU40" s="74"/>
      <c r="CV40" s="82">
        <f>CV34/500</f>
        <v>1.6700000000000016E-4</v>
      </c>
      <c r="CW40" s="82"/>
      <c r="CX40" s="82">
        <f>CX34/500</f>
        <v>-4.7379999999999992E-3</v>
      </c>
      <c r="CY40" s="74"/>
      <c r="CZ40" s="83">
        <f>CZ34/500</f>
        <v>-2.7948000000000022E-3</v>
      </c>
      <c r="DC40" s="85" t="s">
        <v>31</v>
      </c>
      <c r="DD40" s="74"/>
      <c r="DE40" s="81">
        <f>DE34/500</f>
        <v>1.0587599999999999E-2</v>
      </c>
      <c r="DF40" s="74"/>
      <c r="DG40" s="81">
        <f>DG34/500</f>
        <v>5.0952000000000002E-3</v>
      </c>
      <c r="DH40" s="74"/>
      <c r="DI40" s="82">
        <f>DI34/500</f>
        <v>7.7260000000000011E-3</v>
      </c>
      <c r="DJ40" s="74"/>
      <c r="DK40" s="82">
        <f>DK34/500</f>
        <v>-3.9399999999999999E-3</v>
      </c>
      <c r="DL40" s="82"/>
      <c r="DM40" s="82">
        <f>DM34/500</f>
        <v>1.7156999999999999E-2</v>
      </c>
      <c r="DN40" s="74"/>
      <c r="DO40" s="89">
        <f>DO34/500</f>
        <v>3.66258E-2</v>
      </c>
      <c r="DQ40" s="10"/>
      <c r="DR40" s="85" t="s">
        <v>31</v>
      </c>
      <c r="DS40" s="74"/>
      <c r="DT40" s="90">
        <f>DT34/500</f>
        <v>1.696E-3</v>
      </c>
      <c r="DU40" s="74"/>
      <c r="DV40" s="90">
        <f>DV34/500</f>
        <v>2.2240000000000003E-3</v>
      </c>
      <c r="DW40" s="74"/>
      <c r="DX40" s="86">
        <f>DX34/500</f>
        <v>-8.6600000000000023E-4</v>
      </c>
      <c r="DY40" s="74"/>
      <c r="DZ40" s="86">
        <f>DZ34/500</f>
        <v>-3.1530000000000004E-3</v>
      </c>
      <c r="EA40" s="82"/>
      <c r="EB40" s="82">
        <f>EB34/500</f>
        <v>6.1599999999999997E-3</v>
      </c>
      <c r="EC40" s="74"/>
      <c r="ED40" s="89">
        <f>ED34/500</f>
        <v>6.5420000000000018E-3</v>
      </c>
      <c r="EG40" s="85" t="s">
        <v>31</v>
      </c>
      <c r="EH40" s="74"/>
      <c r="EI40" s="81">
        <f>EI34/500</f>
        <v>-3.1616000000000005E-3</v>
      </c>
      <c r="EJ40" s="74"/>
      <c r="EK40" s="81">
        <f>EK34/500</f>
        <v>3.3352000000000004E-3</v>
      </c>
      <c r="EL40" s="74"/>
      <c r="EM40" s="82">
        <f>EM34/500</f>
        <v>9.9599999999999992E-4</v>
      </c>
      <c r="EN40" s="74"/>
      <c r="EO40" s="82">
        <f>EO34/500</f>
        <v>-1.7670000000000001E-3</v>
      </c>
      <c r="EP40" s="82"/>
      <c r="EQ40" s="82">
        <f>EQ34/500</f>
        <v>8.4031999999999996E-3</v>
      </c>
      <c r="ER40" s="74"/>
      <c r="ES40" s="83">
        <f>ES34/500</f>
        <v>8.2737999999999996E-3</v>
      </c>
      <c r="EV40" s="85" t="s">
        <v>31</v>
      </c>
      <c r="EW40" s="74"/>
      <c r="EX40" s="81">
        <f>EX34/500</f>
        <v>-1.2095999999999997E-3</v>
      </c>
      <c r="EY40" s="74"/>
      <c r="EZ40" s="81">
        <f>EZ34/500</f>
        <v>1.3440000000000001E-3</v>
      </c>
      <c r="FA40" s="74"/>
      <c r="FB40" s="82">
        <f>FB34/500</f>
        <v>-4.8190000000000012E-3</v>
      </c>
      <c r="FC40" s="74"/>
      <c r="FD40" s="82">
        <f>FD34/500</f>
        <v>1.2539999999999997E-3</v>
      </c>
      <c r="FE40" s="82"/>
      <c r="FF40" s="82">
        <f>FF34/500</f>
        <v>-8.4735999999999978E-3</v>
      </c>
      <c r="FG40" s="74"/>
      <c r="FH40" s="83">
        <f>FH34/500</f>
        <v>-1.1904200000000002E-2</v>
      </c>
      <c r="FK40" s="85" t="s">
        <v>31</v>
      </c>
      <c r="FL40" s="74"/>
      <c r="FM40" s="81">
        <f>FM34/500</f>
        <v>-3.1679999999999973E-4</v>
      </c>
      <c r="FN40" s="74"/>
      <c r="FO40" s="81">
        <f>FO34/500</f>
        <v>-1.8400000000000166E-5</v>
      </c>
      <c r="FP40" s="74"/>
      <c r="FQ40" s="82">
        <f>FQ34/500</f>
        <v>-7.5500000000000035E-4</v>
      </c>
      <c r="FR40" s="74"/>
      <c r="FS40" s="82">
        <f>FS34/500</f>
        <v>-1.4339999999999997E-3</v>
      </c>
      <c r="FT40" s="82"/>
      <c r="FU40" s="82">
        <f>FU34/500</f>
        <v>-4.3392000000000014E-3</v>
      </c>
      <c r="FV40" s="74"/>
      <c r="FW40" s="83">
        <f>FW34/500</f>
        <v>-6.8634000000000004E-3</v>
      </c>
    </row>
    <row r="41" spans="1:180" x14ac:dyDescent="0.3">
      <c r="A41" s="114"/>
      <c r="B41" s="91" t="s">
        <v>32</v>
      </c>
      <c r="D41" s="92">
        <f>D38*D35+(1-D38*D36)</f>
        <v>1.8259300000000001</v>
      </c>
      <c r="F41" s="77">
        <f>F38*F35+(1-F38*F36)</f>
        <v>1.28952</v>
      </c>
      <c r="G41" s="49"/>
      <c r="H41" s="77">
        <f>H38*H35+(1-H38*H36)</f>
        <v>1.8655649350649348</v>
      </c>
      <c r="I41" s="49"/>
      <c r="J41" s="77">
        <f>J38*J35+(1-J38*J36)</f>
        <v>2.0738333333333334</v>
      </c>
      <c r="K41" s="77"/>
      <c r="L41" s="77">
        <f>L38*L35+(1-L38*L36)/L37</f>
        <v>0.4513169679752066</v>
      </c>
      <c r="N41" s="77">
        <f>N38*N35+(1-N38*N36)</f>
        <v>2.1200778849097031</v>
      </c>
      <c r="Q41" s="91" t="s">
        <v>32</v>
      </c>
      <c r="S41" s="92">
        <f>S38*S35+(1-S38*S36)</f>
        <v>1.981525</v>
      </c>
      <c r="U41" s="77">
        <f>U38*U35+(1-U38*U36)</f>
        <v>1.9172533333333335</v>
      </c>
      <c r="V41" s="49"/>
      <c r="W41" s="77">
        <f>W38*W35+(1-W38*W36)</f>
        <v>1.8976944444444446</v>
      </c>
      <c r="X41" s="49"/>
      <c r="Y41" s="77">
        <f>Y38*Y35+(1-Y38*Y36)</f>
        <v>1.6279375000000003</v>
      </c>
      <c r="Z41" s="77"/>
      <c r="AA41" s="77">
        <f>AA38*AA35+(1-AA38*AA36)/AA37</f>
        <v>0.58884775</v>
      </c>
      <c r="AC41" s="77">
        <f>AC38*AC35+(1-AC38*AC36)</f>
        <v>2.183427973856209</v>
      </c>
      <c r="AF41" s="91" t="s">
        <v>32</v>
      </c>
      <c r="AH41" s="92">
        <f>AH38*AH35+(1-AH38*AH36)</f>
        <v>1.9637000000000002</v>
      </c>
      <c r="AJ41" s="77">
        <f>AJ38*AJ35+(1-AJ38*AJ36)</f>
        <v>1.4470400000000001</v>
      </c>
      <c r="AK41" s="49"/>
      <c r="AL41" s="77" t="e">
        <f>AL38*AL35+(1-AL38*AL36)</f>
        <v>#DIV/0!</v>
      </c>
      <c r="AM41" s="49"/>
      <c r="AN41" s="77">
        <f>AN38*AN35+(1-AN38*AN36)</f>
        <v>1.4022087912087913</v>
      </c>
      <c r="AO41" s="77"/>
      <c r="AP41" s="77">
        <f>AP38*AP35+(1-AP38*AP36)/AP37</f>
        <v>0.32376893424036274</v>
      </c>
      <c r="AR41" s="77">
        <f>AR38*AR35+(1-AR38*AR36)</f>
        <v>1.7437381744123932</v>
      </c>
      <c r="AS41" s="10"/>
      <c r="AU41" s="91" t="s">
        <v>32</v>
      </c>
      <c r="AW41" s="92">
        <f>AW38*AW35+(1-AW38*AW36)</f>
        <v>1.5951249999999999</v>
      </c>
      <c r="AY41" s="77">
        <f>AY38*AY35+(1-AY38*AY36)</f>
        <v>1.4979333333333336</v>
      </c>
      <c r="AZ41" s="49"/>
      <c r="BA41" s="77">
        <f>BA38*BA35+(1-BA38*BA36)</f>
        <v>1.9944999999999999</v>
      </c>
      <c r="BB41" s="49"/>
      <c r="BC41" s="77" t="e">
        <f>BC38*BC35+(1-BC38*BC36)</f>
        <v>#DIV/0!</v>
      </c>
      <c r="BD41" s="77"/>
      <c r="BE41" s="77">
        <f>BE38*BE35+(1-BE38*BE36)/BE37</f>
        <v>0.29646778571428567</v>
      </c>
      <c r="BG41" s="77">
        <f>BG38*BG35+(1-BG38*BG36)</f>
        <v>2.5170571428571429</v>
      </c>
      <c r="BH41" s="10"/>
      <c r="BI41" s="10"/>
      <c r="BJ41" s="91" t="s">
        <v>32</v>
      </c>
      <c r="BL41" s="92">
        <f>BL38*BL35+(1-BL38*BL36)</f>
        <v>1.4672285714285713</v>
      </c>
      <c r="BN41" s="77">
        <f>BN38*BN35+(1-BN38*BN36)</f>
        <v>1.5338000000000001</v>
      </c>
      <c r="BO41" s="49"/>
      <c r="BP41" s="77">
        <f>BP38*BP35+(1-BP38*BP36)</f>
        <v>2.5314166666666669</v>
      </c>
      <c r="BQ41" s="49"/>
      <c r="BR41" s="77">
        <f>BR38*BR35+(1-BR38*BR36)</f>
        <v>1.4913000000000001</v>
      </c>
      <c r="BS41" s="77"/>
      <c r="BT41" s="77">
        <f>BT38*BT35+(1-BT38*BT36)/BT37</f>
        <v>0.45992791950113376</v>
      </c>
      <c r="BV41" s="77">
        <f>BV38*BV35+(1-BV38*BV36)</f>
        <v>2.1774100052447554</v>
      </c>
      <c r="BW41" s="10"/>
      <c r="BX41" s="10"/>
      <c r="BY41" s="91" t="s">
        <v>32</v>
      </c>
      <c r="CA41" s="92">
        <f>CA38*CA35+(1-CA38*CA36)</f>
        <v>1.9318833333333332</v>
      </c>
      <c r="CC41" s="77">
        <f>CC38*CC35+(1-CC38*CC36)</f>
        <v>1.86724</v>
      </c>
      <c r="CD41" s="49"/>
      <c r="CE41" s="77">
        <f>CE38*CE35+(1-CE38*CE36)</f>
        <v>2.3472499999999998</v>
      </c>
      <c r="CF41" s="49"/>
      <c r="CG41" s="77">
        <f>CG38*CG35+(1-CG38*CG36)</f>
        <v>1.5057500000000001</v>
      </c>
      <c r="CH41" s="77"/>
      <c r="CI41" s="77">
        <f>CI38*CI35+(1-CI38*CI36)/CI37</f>
        <v>0.65450049999999993</v>
      </c>
      <c r="CK41" s="93">
        <f>CK38*CK35+(1-CK38*CK36)</f>
        <v>2.8359597916666663</v>
      </c>
      <c r="CN41" s="91" t="s">
        <v>32</v>
      </c>
      <c r="CP41" s="92">
        <f>CP38*CP35+(1-CP38*CP36)</f>
        <v>1.45885</v>
      </c>
      <c r="CR41" s="77">
        <f>CR38*CR35+(1-CR38*CR36)</f>
        <v>1.2322222222222223</v>
      </c>
      <c r="CS41" s="49"/>
      <c r="CT41" s="77">
        <f>CT38*CT35+(1-CT38*CT36)</f>
        <v>2.0270833333333331</v>
      </c>
      <c r="CU41" s="49"/>
      <c r="CV41" s="77">
        <f>CV38*CV35+(1-CV38*CV36)</f>
        <v>1.454423076923077</v>
      </c>
      <c r="CW41" s="77"/>
      <c r="CX41" s="77">
        <f>CX38*CX35+(1-CX38*CX36)/CX37</f>
        <v>0.30767019049003924</v>
      </c>
      <c r="CZ41" s="93">
        <f>CZ38*CZ35+(1-CZ38*CZ36)</f>
        <v>1.9390104395604395</v>
      </c>
      <c r="DC41" s="91" t="s">
        <v>32</v>
      </c>
      <c r="DE41" s="92" t="e">
        <f>DE38*DE35+(1-DE38*DE36)</f>
        <v>#DIV/0!</v>
      </c>
      <c r="DG41" s="77">
        <f>DG38*DG35+(1-DG38*DG36)</f>
        <v>1.7368000000000001</v>
      </c>
      <c r="DH41" s="49"/>
      <c r="DI41" s="77">
        <f>DI38*DI35+(1-DI38*DI36)</f>
        <v>2.2860972222222222</v>
      </c>
      <c r="DJ41" s="49"/>
      <c r="DK41" s="77">
        <f>DK38*DK35+(1-DK38*DK36)</f>
        <v>1.6756948051948053</v>
      </c>
      <c r="DL41" s="77"/>
      <c r="DM41" s="77">
        <f>DM38*DM35+(1-DM38*DM36)/DM37</f>
        <v>0.81710575963718823</v>
      </c>
      <c r="DO41" s="93">
        <f>DO38*DO35+(1-DO38*DO36)</f>
        <v>3.4302875757575757</v>
      </c>
      <c r="DQ41" s="10"/>
      <c r="DR41" s="91" t="s">
        <v>32</v>
      </c>
      <c r="DT41" s="92">
        <f>DT38*DT35+(1-DT38*DT36)</f>
        <v>1.6406399999999999</v>
      </c>
      <c r="DV41" s="77">
        <f>DV38*DV35+(1-DV38*DV36)</f>
        <v>1.44</v>
      </c>
      <c r="DW41" s="49"/>
      <c r="DX41" s="77">
        <f>DX38*DX35+(1-DX38*DX36)</f>
        <v>1.4977628571428572</v>
      </c>
      <c r="DY41" s="49"/>
      <c r="DZ41" s="77">
        <f>DZ38*DZ35+(1-DZ38*DZ36)</f>
        <v>1.3039450549450549</v>
      </c>
      <c r="EA41" s="77"/>
      <c r="EB41" s="77">
        <f>EB38*EB35+(1-EB38*EB36)/EB37</f>
        <v>0.49791911357340712</v>
      </c>
      <c r="ED41" s="93">
        <f>ED38*ED35+(1-ED38*ED36)</f>
        <v>1.8564292811355312</v>
      </c>
      <c r="EG41" s="91" t="s">
        <v>32</v>
      </c>
      <c r="EI41" s="92">
        <f>EI38*EI35+(1-EI38*EI36)</f>
        <v>1.3029333333333333</v>
      </c>
      <c r="EK41" s="77">
        <f>EK38*EK35+(1-EK38*EK36)</f>
        <v>1.4436666666666667</v>
      </c>
      <c r="EL41" s="49"/>
      <c r="EM41" s="77">
        <f>EM38*EM35+(1-EM38*EM36)</f>
        <v>1.7873428571428569</v>
      </c>
      <c r="EN41" s="49"/>
      <c r="EO41" s="77">
        <f>EO38*EO35+(1-EO38*EO36)</f>
        <v>1.2741857142857143</v>
      </c>
      <c r="EP41" s="77"/>
      <c r="EQ41" s="77">
        <f>EQ38*EQ35+(1-EQ38*EQ36)/EQ37</f>
        <v>0.58996835891381361</v>
      </c>
      <c r="ES41" s="93">
        <f>ES38*ES35+(1-ES38*ES36)</f>
        <v>1.8795598845598847</v>
      </c>
      <c r="EV41" s="91" t="s">
        <v>32</v>
      </c>
      <c r="EX41" s="92">
        <f>EX38*EX35+(1-EX38*EX36)</f>
        <v>1.3144533333333333</v>
      </c>
      <c r="EZ41" s="77">
        <f>EZ38*EZ35+(1-EZ38*EZ36)</f>
        <v>1.3740000000000001</v>
      </c>
      <c r="FA41" s="49"/>
      <c r="FB41" s="77">
        <f>FB38*FB35+(1-FB38*FB36)</f>
        <v>1.4062291666666669</v>
      </c>
      <c r="FC41" s="49"/>
      <c r="FD41" s="77">
        <f>FD38*FD35+(1-FD38*FD36)</f>
        <v>1.4193333333333333</v>
      </c>
      <c r="FE41" s="77"/>
      <c r="FF41" s="77">
        <f>FF38*FF35+(1-FF38*FF36)/FF37</f>
        <v>0.16681485714285715</v>
      </c>
      <c r="FH41" s="93">
        <f>FH38*FH35+(1-FH38*FH36)</f>
        <v>1.6213404365079365</v>
      </c>
      <c r="FK41" s="91" t="s">
        <v>32</v>
      </c>
      <c r="FM41" s="92">
        <f>FM38*FM35+(1-FM38*FM36)</f>
        <v>1.4189714285714286</v>
      </c>
      <c r="FO41" s="77">
        <f>FO38*FO35+(1-FO38*FO36)</f>
        <v>1.2628266666666665</v>
      </c>
      <c r="FP41" s="49"/>
      <c r="FQ41" s="77">
        <f>FQ38*FQ35+(1-FQ38*FQ36)</f>
        <v>1.8794464285714287</v>
      </c>
      <c r="FR41" s="49"/>
      <c r="FS41" s="77">
        <f>FS38*FS35+(1-FS38*FS36)</f>
        <v>1.2765333333333333</v>
      </c>
      <c r="FT41" s="77"/>
      <c r="FU41" s="77">
        <f>FU38*FU35+(1-FU38*FU36)/FU37</f>
        <v>0.27801942857142858</v>
      </c>
      <c r="FW41" s="93">
        <f>FW38*FW35+(1-FW38*FW36)</f>
        <v>1.7951666031746036</v>
      </c>
    </row>
    <row r="42" spans="1:180" x14ac:dyDescent="0.3">
      <c r="A42" s="10"/>
      <c r="B42" s="10"/>
      <c r="C42" s="10"/>
      <c r="D42" s="10"/>
      <c r="E42" s="10"/>
      <c r="F42" s="10"/>
      <c r="G42" s="10"/>
      <c r="H42" s="10"/>
      <c r="I42" s="10"/>
      <c r="J42" s="10"/>
      <c r="K42" s="10"/>
      <c r="L42" s="10"/>
      <c r="M42" s="10"/>
      <c r="N42" s="10"/>
      <c r="O42" s="18"/>
      <c r="P42" s="10"/>
      <c r="Q42" s="10"/>
      <c r="R42" s="10"/>
      <c r="S42" s="10"/>
      <c r="T42" s="10"/>
      <c r="U42" s="10"/>
      <c r="V42" s="10"/>
      <c r="W42" s="10"/>
      <c r="X42" s="10"/>
      <c r="Y42" s="10"/>
      <c r="Z42" s="10"/>
      <c r="AA42" s="10"/>
      <c r="AB42" s="10"/>
      <c r="AC42" s="10"/>
      <c r="AD42" s="18"/>
      <c r="AE42" s="10"/>
      <c r="AF42" s="10"/>
      <c r="AG42" s="10"/>
      <c r="AH42" s="10"/>
      <c r="AI42" s="10"/>
      <c r="AJ42" s="10"/>
      <c r="AK42" s="10"/>
      <c r="AL42" s="10"/>
      <c r="AM42" s="10"/>
      <c r="AN42" s="10"/>
      <c r="AO42" s="10"/>
      <c r="AP42" s="10"/>
      <c r="AQ42" s="10"/>
      <c r="AR42" s="10"/>
      <c r="AS42" s="18"/>
      <c r="AT42" s="10"/>
      <c r="AU42" s="10"/>
      <c r="AV42" s="10"/>
      <c r="AW42" s="10"/>
      <c r="AX42" s="10"/>
      <c r="AY42" s="10"/>
      <c r="AZ42" s="10"/>
      <c r="BA42" s="10"/>
      <c r="BB42" s="10"/>
      <c r="BC42" s="10"/>
      <c r="BD42" s="10"/>
      <c r="BE42" s="10"/>
      <c r="BF42" s="10"/>
      <c r="BG42" s="10"/>
      <c r="BH42" s="18"/>
      <c r="BI42" s="18"/>
      <c r="BJ42" s="10"/>
      <c r="BK42" s="10" t="s">
        <v>33</v>
      </c>
      <c r="BL42" s="10"/>
      <c r="BM42" s="10"/>
      <c r="BN42" s="10"/>
      <c r="BO42" s="10"/>
      <c r="BP42" s="10"/>
      <c r="BQ42" s="10"/>
      <c r="BR42" s="10"/>
      <c r="BS42" s="10"/>
      <c r="BT42" s="10"/>
      <c r="BU42" s="10"/>
      <c r="BV42" s="10"/>
      <c r="BW42" s="18"/>
      <c r="BX42" s="18"/>
      <c r="BY42" s="94"/>
      <c r="BZ42" s="10"/>
      <c r="CA42" s="95"/>
      <c r="CB42" s="10"/>
      <c r="CC42" s="21"/>
      <c r="CD42" s="96"/>
      <c r="CE42" s="21"/>
      <c r="CF42" s="96"/>
      <c r="CG42" s="21"/>
      <c r="CH42" s="21"/>
      <c r="CI42" s="21"/>
      <c r="CJ42" s="10"/>
      <c r="CK42" s="97"/>
      <c r="CL42" s="10"/>
      <c r="CM42" s="10"/>
      <c r="CN42" s="94"/>
      <c r="CO42" s="10"/>
      <c r="CP42" s="95"/>
      <c r="CQ42" s="10"/>
      <c r="CR42" s="21"/>
      <c r="CS42" s="96"/>
      <c r="CT42" s="21"/>
      <c r="CU42" s="96"/>
      <c r="CV42" s="21"/>
      <c r="CW42" s="21"/>
      <c r="CX42" s="21"/>
      <c r="CY42" s="10"/>
      <c r="CZ42" s="97"/>
      <c r="DA42" s="10"/>
      <c r="DB42" s="10"/>
      <c r="DC42" s="94"/>
      <c r="DD42" s="10"/>
      <c r="DE42" s="95"/>
      <c r="DF42" s="10"/>
      <c r="DG42" s="21"/>
      <c r="DH42" s="96"/>
      <c r="DI42" s="21"/>
      <c r="DJ42" s="96"/>
      <c r="DK42" s="21"/>
      <c r="DL42" s="21"/>
      <c r="DM42" s="21"/>
      <c r="DN42" s="10"/>
      <c r="DO42" s="97"/>
      <c r="DP42" s="10"/>
      <c r="DQ42" s="10"/>
      <c r="DR42" s="94"/>
      <c r="DS42" s="10"/>
      <c r="DT42" s="95"/>
      <c r="DU42" s="10"/>
      <c r="DV42" s="21"/>
      <c r="DW42" s="96"/>
      <c r="DX42" s="21"/>
      <c r="DY42" s="96"/>
      <c r="DZ42" s="21"/>
      <c r="EA42" s="21"/>
      <c r="EB42" s="21"/>
      <c r="EC42" s="10"/>
      <c r="ED42" s="97"/>
      <c r="EE42" s="10"/>
      <c r="EF42" s="10"/>
      <c r="EG42" s="94"/>
      <c r="EH42" s="10"/>
      <c r="EI42" s="95"/>
      <c r="EJ42" s="10"/>
      <c r="EK42" s="21"/>
      <c r="EL42" s="96"/>
      <c r="EM42" s="21"/>
      <c r="EN42" s="96"/>
      <c r="EO42" s="21"/>
      <c r="EP42" s="21"/>
      <c r="EQ42" s="21"/>
      <c r="ER42" s="10"/>
      <c r="ES42" s="97"/>
      <c r="ET42" s="10"/>
      <c r="EU42" s="10"/>
      <c r="EV42" s="94"/>
      <c r="EW42" s="10"/>
      <c r="EX42" s="95"/>
      <c r="EY42" s="10"/>
      <c r="EZ42" s="21"/>
      <c r="FA42" s="96"/>
      <c r="FB42" s="21"/>
      <c r="FC42" s="96"/>
      <c r="FD42" s="21"/>
      <c r="FE42" s="21"/>
      <c r="FF42" s="21"/>
      <c r="FG42" s="10"/>
      <c r="FH42" s="97"/>
      <c r="FI42" s="10"/>
      <c r="FJ42" s="10"/>
      <c r="FK42" s="94"/>
      <c r="FL42" s="10"/>
      <c r="FM42" s="95"/>
      <c r="FN42" s="10"/>
      <c r="FO42" s="21"/>
      <c r="FP42" s="96"/>
      <c r="FQ42" s="21"/>
      <c r="FR42" s="96"/>
      <c r="FS42" s="21"/>
      <c r="FT42" s="21"/>
      <c r="FU42" s="21"/>
      <c r="FV42" s="10"/>
      <c r="FW42" s="97"/>
      <c r="FX42" s="10"/>
    </row>
    <row r="44" spans="1:180" x14ac:dyDescent="0.3">
      <c r="AS44" s="48"/>
    </row>
  </sheetData>
  <pageMargins left="0.7" right="0.7" top="0.75" bottom="0.75" header="0.3" footer="0.3"/>
  <pageSetup paperSize="9" orientation="portrait"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B44"/>
  <sheetViews>
    <sheetView tabSelected="1" topLeftCell="FF7" zoomScale="75" zoomScaleNormal="75" workbookViewId="0">
      <selection activeCell="FZ38" sqref="FZ38"/>
    </sheetView>
  </sheetViews>
  <sheetFormatPr baseColWidth="10" defaultRowHeight="14.4" x14ac:dyDescent="0.3"/>
  <sheetData>
    <row r="1" spans="1:184" ht="25.8" x14ac:dyDescent="0.5">
      <c r="A1" s="115">
        <v>2020</v>
      </c>
      <c r="B1" s="6" t="s">
        <v>0</v>
      </c>
      <c r="C1" s="7" t="s">
        <v>1</v>
      </c>
      <c r="D1" s="8"/>
      <c r="E1" s="7" t="s">
        <v>2</v>
      </c>
      <c r="F1" s="8"/>
      <c r="G1" s="7" t="s">
        <v>3</v>
      </c>
      <c r="H1" s="8"/>
      <c r="I1" s="7" t="s">
        <v>4</v>
      </c>
      <c r="J1" s="8"/>
      <c r="K1" s="9" t="s">
        <v>59</v>
      </c>
      <c r="L1" s="9"/>
      <c r="M1" s="7" t="s">
        <v>6</v>
      </c>
      <c r="N1" s="8"/>
      <c r="O1" s="19" t="s">
        <v>7</v>
      </c>
      <c r="P1" s="4"/>
      <c r="Q1" s="6" t="s">
        <v>8</v>
      </c>
      <c r="R1" s="7" t="s">
        <v>1</v>
      </c>
      <c r="S1" s="8"/>
      <c r="T1" s="7" t="s">
        <v>2</v>
      </c>
      <c r="U1" s="8"/>
      <c r="V1" s="7" t="s">
        <v>3</v>
      </c>
      <c r="W1" s="8"/>
      <c r="X1" s="7" t="s">
        <v>4</v>
      </c>
      <c r="Y1" s="8"/>
      <c r="Z1" s="9" t="s">
        <v>59</v>
      </c>
      <c r="AA1" s="9"/>
      <c r="AB1" s="7" t="s">
        <v>6</v>
      </c>
      <c r="AC1" s="8"/>
      <c r="AD1" s="11" t="s">
        <v>7</v>
      </c>
      <c r="AE1" s="4"/>
      <c r="AF1" s="6" t="s">
        <v>9</v>
      </c>
      <c r="AG1" s="7" t="s">
        <v>1</v>
      </c>
      <c r="AH1" s="8"/>
      <c r="AI1" s="7" t="s">
        <v>2</v>
      </c>
      <c r="AJ1" s="8"/>
      <c r="AK1" s="7" t="s">
        <v>3</v>
      </c>
      <c r="AL1" s="8"/>
      <c r="AM1" s="7" t="s">
        <v>4</v>
      </c>
      <c r="AN1" s="8"/>
      <c r="AO1" s="9" t="s">
        <v>59</v>
      </c>
      <c r="AP1" s="9"/>
      <c r="AQ1" s="7" t="s">
        <v>6</v>
      </c>
      <c r="AR1" s="8"/>
      <c r="AS1" s="11" t="s">
        <v>7</v>
      </c>
      <c r="AT1" s="4"/>
      <c r="AU1" s="6" t="s">
        <v>10</v>
      </c>
      <c r="AV1" s="7" t="s">
        <v>1</v>
      </c>
      <c r="AW1" s="8"/>
      <c r="AX1" s="7" t="s">
        <v>2</v>
      </c>
      <c r="AY1" s="8"/>
      <c r="AZ1" s="7" t="s">
        <v>3</v>
      </c>
      <c r="BA1" s="8"/>
      <c r="BB1" s="7" t="s">
        <v>4</v>
      </c>
      <c r="BC1" s="8"/>
      <c r="BD1" s="9" t="s">
        <v>59</v>
      </c>
      <c r="BE1" s="9"/>
      <c r="BF1" s="7" t="s">
        <v>6</v>
      </c>
      <c r="BG1" s="8"/>
      <c r="BH1" s="11" t="s">
        <v>7</v>
      </c>
      <c r="BI1" s="4"/>
      <c r="BJ1" s="6" t="s">
        <v>11</v>
      </c>
      <c r="BK1" s="7" t="s">
        <v>1</v>
      </c>
      <c r="BL1" s="8"/>
      <c r="BM1" s="7" t="s">
        <v>2</v>
      </c>
      <c r="BN1" s="8"/>
      <c r="BO1" s="7" t="s">
        <v>3</v>
      </c>
      <c r="BP1" s="8"/>
      <c r="BQ1" s="7" t="s">
        <v>4</v>
      </c>
      <c r="BR1" s="8"/>
      <c r="BS1" s="9" t="s">
        <v>59</v>
      </c>
      <c r="BT1" s="9"/>
      <c r="BU1" s="7" t="s">
        <v>6</v>
      </c>
      <c r="BV1" s="8"/>
      <c r="BW1" s="11" t="s">
        <v>7</v>
      </c>
      <c r="BX1" s="4"/>
      <c r="BY1" s="12" t="s">
        <v>12</v>
      </c>
      <c r="BZ1" s="7" t="s">
        <v>1</v>
      </c>
      <c r="CA1" s="8"/>
      <c r="CB1" s="7" t="s">
        <v>2</v>
      </c>
      <c r="CC1" s="8"/>
      <c r="CD1" s="7" t="s">
        <v>3</v>
      </c>
      <c r="CE1" s="8"/>
      <c r="CF1" s="7" t="s">
        <v>4</v>
      </c>
      <c r="CG1" s="8"/>
      <c r="CH1" s="9" t="s">
        <v>59</v>
      </c>
      <c r="CI1" s="9"/>
      <c r="CJ1" s="7" t="s">
        <v>6</v>
      </c>
      <c r="CK1" s="8"/>
      <c r="CL1" s="11" t="s">
        <v>7</v>
      </c>
      <c r="CN1" s="12" t="s">
        <v>13</v>
      </c>
      <c r="CO1" s="7" t="s">
        <v>1</v>
      </c>
      <c r="CP1" s="8"/>
      <c r="CQ1" s="7" t="s">
        <v>2</v>
      </c>
      <c r="CR1" s="8"/>
      <c r="CS1" s="7" t="s">
        <v>3</v>
      </c>
      <c r="CT1" s="8"/>
      <c r="CU1" s="7" t="s">
        <v>4</v>
      </c>
      <c r="CV1" s="8"/>
      <c r="CW1" s="9" t="s">
        <v>59</v>
      </c>
      <c r="CX1" s="9"/>
      <c r="CY1" s="9"/>
      <c r="CZ1" s="9"/>
      <c r="DA1" s="11" t="s">
        <v>7</v>
      </c>
      <c r="DB1" s="8"/>
      <c r="DC1" s="6" t="s">
        <v>42</v>
      </c>
      <c r="DD1" s="7" t="s">
        <v>1</v>
      </c>
      <c r="DE1" s="8"/>
      <c r="DF1" s="7" t="s">
        <v>2</v>
      </c>
      <c r="DG1" s="8"/>
      <c r="DH1" s="7" t="s">
        <v>3</v>
      </c>
      <c r="DI1" s="8"/>
      <c r="DJ1" s="7" t="s">
        <v>4</v>
      </c>
      <c r="DK1" s="8"/>
      <c r="DL1" s="9" t="s">
        <v>59</v>
      </c>
      <c r="DM1" s="9"/>
      <c r="DN1" s="7" t="s">
        <v>6</v>
      </c>
      <c r="DO1" s="8"/>
      <c r="DP1" s="11" t="s">
        <v>7</v>
      </c>
      <c r="DQ1" s="9"/>
      <c r="DR1" s="6" t="s">
        <v>46</v>
      </c>
      <c r="DS1" s="7" t="s">
        <v>1</v>
      </c>
      <c r="DT1" s="8"/>
      <c r="DU1" s="7" t="s">
        <v>2</v>
      </c>
      <c r="DV1" s="8"/>
      <c r="DW1" s="7" t="s">
        <v>3</v>
      </c>
      <c r="DX1" s="8"/>
      <c r="DY1" s="7" t="s">
        <v>4</v>
      </c>
      <c r="DZ1" s="8"/>
      <c r="EA1" s="9" t="s">
        <v>59</v>
      </c>
      <c r="EB1" s="9"/>
      <c r="EC1" s="7" t="s">
        <v>6</v>
      </c>
      <c r="ED1" s="8"/>
      <c r="EE1" s="11" t="s">
        <v>7</v>
      </c>
      <c r="EF1" s="8"/>
      <c r="EG1" s="6" t="s">
        <v>45</v>
      </c>
      <c r="EH1" s="7" t="s">
        <v>1</v>
      </c>
      <c r="EI1" s="8"/>
      <c r="EJ1" s="7" t="s">
        <v>2</v>
      </c>
      <c r="EK1" s="8"/>
      <c r="EL1" s="7" t="s">
        <v>3</v>
      </c>
      <c r="EM1" s="8"/>
      <c r="EN1" s="7" t="s">
        <v>4</v>
      </c>
      <c r="EO1" s="8"/>
      <c r="EP1" s="9" t="s">
        <v>59</v>
      </c>
      <c r="EQ1" s="9"/>
      <c r="ER1" s="7" t="s">
        <v>6</v>
      </c>
      <c r="ES1" s="8"/>
      <c r="ET1" s="11" t="s">
        <v>7</v>
      </c>
      <c r="EU1" s="8"/>
      <c r="EV1" s="6" t="s">
        <v>44</v>
      </c>
      <c r="EW1" s="7" t="s">
        <v>1</v>
      </c>
      <c r="EX1" s="8"/>
      <c r="EY1" s="7" t="s">
        <v>2</v>
      </c>
      <c r="EZ1" s="8"/>
      <c r="FA1" s="7" t="s">
        <v>3</v>
      </c>
      <c r="FB1" s="8"/>
      <c r="FC1" s="7" t="s">
        <v>4</v>
      </c>
      <c r="FD1" s="8"/>
      <c r="FE1" s="9" t="s">
        <v>59</v>
      </c>
      <c r="FF1" s="9"/>
      <c r="FG1" s="7" t="s">
        <v>6</v>
      </c>
      <c r="FH1" s="8"/>
      <c r="FI1" s="11" t="s">
        <v>7</v>
      </c>
      <c r="FJ1" s="8"/>
      <c r="FK1" s="6" t="s">
        <v>43</v>
      </c>
      <c r="FL1" s="7" t="s">
        <v>1</v>
      </c>
      <c r="FM1" s="8"/>
      <c r="FN1" s="7" t="s">
        <v>2</v>
      </c>
      <c r="FO1" s="8"/>
      <c r="FP1" s="7" t="s">
        <v>3</v>
      </c>
      <c r="FQ1" s="8"/>
      <c r="FR1" s="7" t="s">
        <v>4</v>
      </c>
      <c r="FS1" s="8"/>
      <c r="FT1" s="9" t="s">
        <v>59</v>
      </c>
      <c r="FU1" s="9"/>
      <c r="FV1" s="7" t="s">
        <v>6</v>
      </c>
      <c r="FW1" s="8"/>
      <c r="FX1" s="11" t="s">
        <v>7</v>
      </c>
      <c r="FY1" s="116"/>
      <c r="FZ1" s="22"/>
      <c r="GA1" s="116"/>
      <c r="GB1" s="4"/>
    </row>
    <row r="2" spans="1:184" x14ac:dyDescent="0.3">
      <c r="A2" s="114"/>
      <c r="B2" s="15"/>
      <c r="C2" s="16" t="s">
        <v>16</v>
      </c>
      <c r="D2" s="17" t="s">
        <v>17</v>
      </c>
      <c r="E2" s="16" t="s">
        <v>16</v>
      </c>
      <c r="F2" s="17" t="s">
        <v>17</v>
      </c>
      <c r="G2" s="16" t="s">
        <v>16</v>
      </c>
      <c r="H2" s="17" t="s">
        <v>17</v>
      </c>
      <c r="I2" s="16" t="s">
        <v>16</v>
      </c>
      <c r="J2" s="17" t="s">
        <v>17</v>
      </c>
      <c r="K2" s="11"/>
      <c r="L2" s="11"/>
      <c r="M2" s="16" t="s">
        <v>16</v>
      </c>
      <c r="N2" s="17" t="s">
        <v>17</v>
      </c>
      <c r="O2" s="20">
        <v>555.99679999999898</v>
      </c>
      <c r="P2" s="10"/>
      <c r="Q2" s="15"/>
      <c r="R2" s="16" t="s">
        <v>16</v>
      </c>
      <c r="S2" s="17" t="s">
        <v>17</v>
      </c>
      <c r="T2" s="16" t="s">
        <v>16</v>
      </c>
      <c r="U2" s="17" t="s">
        <v>17</v>
      </c>
      <c r="V2" s="16" t="s">
        <v>16</v>
      </c>
      <c r="W2" s="17" t="s">
        <v>17</v>
      </c>
      <c r="X2" s="16" t="s">
        <v>16</v>
      </c>
      <c r="Y2" s="17" t="s">
        <v>17</v>
      </c>
      <c r="Z2" s="11"/>
      <c r="AA2" s="11"/>
      <c r="AB2" s="16" t="s">
        <v>16</v>
      </c>
      <c r="AC2" s="17" t="s">
        <v>17</v>
      </c>
      <c r="AD2" s="20">
        <f>O33</f>
        <v>564.04329999999914</v>
      </c>
      <c r="AE2" s="10"/>
      <c r="AF2" s="15"/>
      <c r="AG2" s="16" t="s">
        <v>16</v>
      </c>
      <c r="AH2" s="17" t="s">
        <v>17</v>
      </c>
      <c r="AI2" s="16" t="s">
        <v>16</v>
      </c>
      <c r="AJ2" s="17" t="s">
        <v>17</v>
      </c>
      <c r="AK2" s="16" t="s">
        <v>16</v>
      </c>
      <c r="AL2" s="17" t="s">
        <v>17</v>
      </c>
      <c r="AM2" s="16" t="s">
        <v>16</v>
      </c>
      <c r="AN2" s="17" t="s">
        <v>17</v>
      </c>
      <c r="AO2" s="11"/>
      <c r="AP2" s="11"/>
      <c r="AQ2" s="16" t="s">
        <v>16</v>
      </c>
      <c r="AR2" s="17" t="s">
        <v>17</v>
      </c>
      <c r="AS2" s="20">
        <f>AD33</f>
        <v>563.59339999999918</v>
      </c>
      <c r="AT2" s="10"/>
      <c r="AU2" s="15"/>
      <c r="AV2" s="16" t="s">
        <v>16</v>
      </c>
      <c r="AW2" s="17" t="s">
        <v>17</v>
      </c>
      <c r="AX2" s="16" t="s">
        <v>16</v>
      </c>
      <c r="AY2" s="17" t="s">
        <v>17</v>
      </c>
      <c r="AZ2" s="16" t="s">
        <v>16</v>
      </c>
      <c r="BA2" s="17" t="s">
        <v>17</v>
      </c>
      <c r="BB2" s="16" t="s">
        <v>16</v>
      </c>
      <c r="BC2" s="17" t="s">
        <v>17</v>
      </c>
      <c r="BD2" s="11"/>
      <c r="BE2" s="11"/>
      <c r="BF2" s="16" t="s">
        <v>16</v>
      </c>
      <c r="BG2" s="17" t="s">
        <v>17</v>
      </c>
      <c r="BH2" s="19">
        <f>AS33</f>
        <v>614.92679999999962</v>
      </c>
      <c r="BI2" s="10"/>
      <c r="BJ2" s="15"/>
      <c r="BK2" s="16" t="s">
        <v>16</v>
      </c>
      <c r="BL2" s="17" t="s">
        <v>17</v>
      </c>
      <c r="BM2" s="16" t="s">
        <v>16</v>
      </c>
      <c r="BN2" s="17" t="s">
        <v>17</v>
      </c>
      <c r="BO2" s="16" t="s">
        <v>16</v>
      </c>
      <c r="BP2" s="17" t="s">
        <v>17</v>
      </c>
      <c r="BQ2" s="16" t="s">
        <v>16</v>
      </c>
      <c r="BR2" s="17" t="s">
        <v>17</v>
      </c>
      <c r="BS2" s="11"/>
      <c r="BT2" s="11"/>
      <c r="BU2" s="16" t="s">
        <v>16</v>
      </c>
      <c r="BV2" s="17" t="s">
        <v>17</v>
      </c>
      <c r="BW2" s="20">
        <f>BH33</f>
        <v>619.16079999999954</v>
      </c>
      <c r="BX2" s="10"/>
      <c r="BY2" s="15"/>
      <c r="BZ2" s="16" t="s">
        <v>16</v>
      </c>
      <c r="CA2" s="17" t="s">
        <v>17</v>
      </c>
      <c r="CB2" s="16" t="s">
        <v>16</v>
      </c>
      <c r="CC2" s="17" t="s">
        <v>17</v>
      </c>
      <c r="CD2" s="16" t="s">
        <v>16</v>
      </c>
      <c r="CE2" s="17" t="s">
        <v>17</v>
      </c>
      <c r="CF2" s="16" t="s">
        <v>16</v>
      </c>
      <c r="CG2" s="17" t="s">
        <v>17</v>
      </c>
      <c r="CH2" s="11"/>
      <c r="CI2" s="11"/>
      <c r="CJ2" s="16" t="s">
        <v>16</v>
      </c>
      <c r="CK2" s="17" t="s">
        <v>17</v>
      </c>
      <c r="CL2" s="20">
        <f>BW33</f>
        <v>634.09539999999936</v>
      </c>
      <c r="CM2" s="4"/>
      <c r="CN2" s="15"/>
      <c r="CO2" s="16" t="s">
        <v>16</v>
      </c>
      <c r="CP2" s="17" t="s">
        <v>17</v>
      </c>
      <c r="CQ2" s="16" t="s">
        <v>16</v>
      </c>
      <c r="CR2" s="17" t="s">
        <v>17</v>
      </c>
      <c r="CS2" s="16" t="s">
        <v>16</v>
      </c>
      <c r="CT2" s="17" t="s">
        <v>17</v>
      </c>
      <c r="CU2" s="16" t="s">
        <v>16</v>
      </c>
      <c r="CV2" s="17" t="s">
        <v>17</v>
      </c>
      <c r="CW2" s="11"/>
      <c r="CX2" s="11"/>
      <c r="CY2" s="16" t="s">
        <v>16</v>
      </c>
      <c r="CZ2" s="17" t="s">
        <v>17</v>
      </c>
      <c r="DA2" s="20">
        <f>CL33</f>
        <v>654.43559999999934</v>
      </c>
      <c r="DB2" s="18"/>
      <c r="DC2" s="15"/>
      <c r="DD2" s="16" t="s">
        <v>16</v>
      </c>
      <c r="DE2" s="17" t="s">
        <v>17</v>
      </c>
      <c r="DF2" s="16" t="s">
        <v>16</v>
      </c>
      <c r="DG2" s="17" t="s">
        <v>17</v>
      </c>
      <c r="DH2" s="16" t="s">
        <v>16</v>
      </c>
      <c r="DI2" s="17" t="s">
        <v>17</v>
      </c>
      <c r="DJ2" s="16" t="s">
        <v>16</v>
      </c>
      <c r="DK2" s="17" t="s">
        <v>17</v>
      </c>
      <c r="DL2" s="11"/>
      <c r="DM2" s="11"/>
      <c r="DN2" s="16" t="s">
        <v>16</v>
      </c>
      <c r="DO2" s="17" t="s">
        <v>17</v>
      </c>
      <c r="DP2" s="20">
        <f>DA33</f>
        <v>656.8728999999995</v>
      </c>
      <c r="DQ2" s="4"/>
      <c r="DR2" s="15"/>
      <c r="DS2" s="16" t="s">
        <v>16</v>
      </c>
      <c r="DT2" s="17" t="s">
        <v>17</v>
      </c>
      <c r="DU2" s="16" t="s">
        <v>16</v>
      </c>
      <c r="DV2" s="17" t="s">
        <v>17</v>
      </c>
      <c r="DW2" s="16" t="s">
        <v>16</v>
      </c>
      <c r="DX2" s="17" t="s">
        <v>17</v>
      </c>
      <c r="DY2" s="16" t="s">
        <v>16</v>
      </c>
      <c r="DZ2" s="17" t="s">
        <v>17</v>
      </c>
      <c r="EA2" s="11"/>
      <c r="EB2" s="11"/>
      <c r="EC2" s="16" t="s">
        <v>16</v>
      </c>
      <c r="ED2" s="17" t="s">
        <v>17</v>
      </c>
      <c r="EE2" s="20">
        <f>DP33</f>
        <v>673.88999999999953</v>
      </c>
      <c r="EF2" s="21"/>
      <c r="EG2" s="15"/>
      <c r="EH2" s="16" t="s">
        <v>16</v>
      </c>
      <c r="EI2" s="17" t="s">
        <v>17</v>
      </c>
      <c r="EJ2" s="16" t="s">
        <v>16</v>
      </c>
      <c r="EK2" s="17" t="s">
        <v>17</v>
      </c>
      <c r="EL2" s="16" t="s">
        <v>16</v>
      </c>
      <c r="EM2" s="17" t="s">
        <v>17</v>
      </c>
      <c r="EN2" s="16" t="s">
        <v>16</v>
      </c>
      <c r="EO2" s="17" t="s">
        <v>17</v>
      </c>
      <c r="EP2" s="11"/>
      <c r="EQ2" s="11"/>
      <c r="ER2" s="16" t="s">
        <v>16</v>
      </c>
      <c r="ES2" s="17" t="s">
        <v>17</v>
      </c>
      <c r="ET2" s="20">
        <f>EE33</f>
        <v>683.91489999999953</v>
      </c>
      <c r="EU2" s="18"/>
      <c r="EV2" s="15"/>
      <c r="EW2" s="16" t="s">
        <v>16</v>
      </c>
      <c r="EX2" s="17" t="s">
        <v>17</v>
      </c>
      <c r="EY2" s="16" t="s">
        <v>16</v>
      </c>
      <c r="EZ2" s="17" t="s">
        <v>17</v>
      </c>
      <c r="FA2" s="16" t="s">
        <v>16</v>
      </c>
      <c r="FB2" s="17" t="s">
        <v>17</v>
      </c>
      <c r="FC2" s="16" t="s">
        <v>16</v>
      </c>
      <c r="FD2" s="17" t="s">
        <v>17</v>
      </c>
      <c r="FE2" s="11"/>
      <c r="FF2" s="11"/>
      <c r="FG2" s="16" t="s">
        <v>16</v>
      </c>
      <c r="FH2" s="17" t="s">
        <v>17</v>
      </c>
      <c r="FI2" s="20">
        <f>ET33</f>
        <v>687.41659999999979</v>
      </c>
      <c r="FJ2" s="18"/>
      <c r="FK2" s="15"/>
      <c r="FL2" s="16" t="s">
        <v>16</v>
      </c>
      <c r="FM2" s="17" t="s">
        <v>17</v>
      </c>
      <c r="FN2" s="16" t="s">
        <v>16</v>
      </c>
      <c r="FO2" s="17" t="s">
        <v>17</v>
      </c>
      <c r="FP2" s="16" t="s">
        <v>16</v>
      </c>
      <c r="FQ2" s="17" t="s">
        <v>17</v>
      </c>
      <c r="FR2" s="16" t="s">
        <v>16</v>
      </c>
      <c r="FS2" s="17" t="s">
        <v>17</v>
      </c>
      <c r="FT2" s="11"/>
      <c r="FU2" s="11"/>
      <c r="FV2" s="16" t="s">
        <v>16</v>
      </c>
      <c r="FW2" s="17" t="s">
        <v>17</v>
      </c>
      <c r="FX2" s="20">
        <f>FI33</f>
        <v>703.64079999999979</v>
      </c>
    </row>
    <row r="3" spans="1:184" x14ac:dyDescent="0.3">
      <c r="A3" s="114"/>
      <c r="B3" s="22">
        <v>1</v>
      </c>
      <c r="C3" s="23"/>
      <c r="D3" s="24"/>
      <c r="E3" s="23"/>
      <c r="F3" s="24"/>
      <c r="G3" s="23"/>
      <c r="H3" s="24"/>
      <c r="I3" s="23"/>
      <c r="J3" s="24"/>
      <c r="K3" s="23" t="s">
        <v>33</v>
      </c>
      <c r="L3" s="24"/>
      <c r="M3" s="25">
        <f t="shared" ref="M3:M33" si="0">SUM(C3,E3,G3,I3)</f>
        <v>0</v>
      </c>
      <c r="N3" s="26">
        <f t="shared" ref="N3" si="1">SUM(D3+F3+H3+J3)</f>
        <v>0</v>
      </c>
      <c r="O3" s="122">
        <f>O2+N3</f>
        <v>555.99679999999898</v>
      </c>
      <c r="P3" s="10"/>
      <c r="Q3" s="22">
        <v>1</v>
      </c>
      <c r="R3" s="23"/>
      <c r="S3" s="24"/>
      <c r="T3" s="23"/>
      <c r="U3" s="24"/>
      <c r="V3" s="23"/>
      <c r="W3" s="24"/>
      <c r="X3" s="23"/>
      <c r="Y3" s="24"/>
      <c r="Z3" s="23"/>
      <c r="AA3" s="24"/>
      <c r="AB3" s="25">
        <f t="shared" ref="AB3:AB33" si="2">SUM(R3,T3,V3,X3)</f>
        <v>0</v>
      </c>
      <c r="AC3" s="26">
        <f>SUM(S3+U3+W3+Y3+AA3)</f>
        <v>0</v>
      </c>
      <c r="AD3" s="20">
        <f>AD2+AC3</f>
        <v>564.04329999999914</v>
      </c>
      <c r="AE3" s="10"/>
      <c r="AF3" s="22">
        <v>1</v>
      </c>
      <c r="AG3" s="27"/>
      <c r="AH3" s="28"/>
      <c r="AI3" s="27"/>
      <c r="AJ3" s="28"/>
      <c r="AK3" s="27"/>
      <c r="AL3" s="28"/>
      <c r="AM3" s="27"/>
      <c r="AN3" s="28"/>
      <c r="AO3" s="27"/>
      <c r="AP3" s="28"/>
      <c r="AQ3" s="25">
        <f>SUM(AG3,AI3,AK3,AM3)</f>
        <v>0</v>
      </c>
      <c r="AR3" s="26">
        <f>SUM(AH3+AJ3+AL3+AN3+AP3)</f>
        <v>0</v>
      </c>
      <c r="AS3" s="20">
        <f>AS2+AR3</f>
        <v>563.59339999999918</v>
      </c>
      <c r="AT3" s="10"/>
      <c r="AU3" s="22">
        <v>1</v>
      </c>
      <c r="AV3" s="29" t="s">
        <v>19</v>
      </c>
      <c r="AW3" s="30"/>
      <c r="AX3" s="29">
        <v>-135</v>
      </c>
      <c r="AY3" s="30">
        <v>-1.2180000000000002</v>
      </c>
      <c r="AZ3" s="29" t="s">
        <v>19</v>
      </c>
      <c r="BA3" s="30"/>
      <c r="BB3" s="29" t="s">
        <v>19</v>
      </c>
      <c r="BC3" s="30"/>
      <c r="BD3" s="29">
        <v>304</v>
      </c>
      <c r="BE3" s="30">
        <f>BD3*0.0069-0.04</f>
        <v>2.0575999999999999</v>
      </c>
      <c r="BF3" s="25">
        <f t="shared" ref="BF3:BF33" si="3">SUM(AV3,AX3,AZ3,BB3)</f>
        <v>-135</v>
      </c>
      <c r="BG3" s="30">
        <f>SUM(AW3+AY3+BA3+BC3+BE3)</f>
        <v>0.83959999999999968</v>
      </c>
      <c r="BH3" s="20">
        <f>BH2+BG3</f>
        <v>615.76639999999963</v>
      </c>
      <c r="BI3" s="18"/>
      <c r="BJ3" s="31">
        <v>1</v>
      </c>
      <c r="BK3" s="32" t="s">
        <v>19</v>
      </c>
      <c r="BL3" s="33"/>
      <c r="BM3" s="32">
        <v>-97</v>
      </c>
      <c r="BN3" s="33">
        <f>BM3*0.0088-0.03</f>
        <v>-0.88360000000000005</v>
      </c>
      <c r="BO3" s="32" t="s">
        <v>19</v>
      </c>
      <c r="BP3" s="33"/>
      <c r="BQ3" s="32" t="s">
        <v>19</v>
      </c>
      <c r="BR3" s="30"/>
      <c r="BS3" s="123">
        <v>522</v>
      </c>
      <c r="BT3" s="124">
        <f>BS3*0.0069-0.04</f>
        <v>3.5617999999999999</v>
      </c>
      <c r="BU3" s="25">
        <f>SUM(BK3,BM3,BO3,BQ3)</f>
        <v>-97</v>
      </c>
      <c r="BV3" s="26">
        <f>SUM(BL3+BN3+BP3+BR3+BT3)</f>
        <v>2.6781999999999999</v>
      </c>
      <c r="BW3" s="20">
        <f>BW2+BV3</f>
        <v>621.83899999999949</v>
      </c>
      <c r="BX3" s="18"/>
      <c r="BY3" s="15">
        <v>1</v>
      </c>
      <c r="BZ3" s="29">
        <v>378</v>
      </c>
      <c r="CA3" s="30">
        <v>2.5682</v>
      </c>
      <c r="CB3" s="29" t="s">
        <v>18</v>
      </c>
      <c r="CC3" s="30"/>
      <c r="CD3" s="29" t="s">
        <v>19</v>
      </c>
      <c r="CE3" s="30"/>
      <c r="CF3" s="29" t="s">
        <v>19</v>
      </c>
      <c r="CG3" s="30"/>
      <c r="CH3" s="29">
        <v>914</v>
      </c>
      <c r="CI3" s="30">
        <f>CH3*0.0069-0.04</f>
        <v>6.2665999999999995</v>
      </c>
      <c r="CJ3" s="34">
        <f t="shared" ref="CJ3:CJ33" si="4">SUM(BZ3,CB3,CD3,CF3)</f>
        <v>378</v>
      </c>
      <c r="CK3" s="35">
        <f>SUM(CA3+CC3+CE3+CG3+CI3)</f>
        <v>8.8347999999999995</v>
      </c>
      <c r="CL3" s="20">
        <f>CL2+CK3</f>
        <v>642.93019999999933</v>
      </c>
      <c r="CM3" s="36"/>
      <c r="CN3" s="15">
        <v>1</v>
      </c>
      <c r="CO3" s="29">
        <v>-105</v>
      </c>
      <c r="CP3" s="30">
        <v>-0.76450000000000007</v>
      </c>
      <c r="CQ3" s="29">
        <v>56</v>
      </c>
      <c r="CR3" s="30">
        <v>0.46279999999999999</v>
      </c>
      <c r="CS3" s="29">
        <v>264</v>
      </c>
      <c r="CT3" s="30">
        <v>2.1840000000000002</v>
      </c>
      <c r="CU3" s="29" t="s">
        <v>19</v>
      </c>
      <c r="CV3" s="30"/>
      <c r="CW3" s="29">
        <v>-115</v>
      </c>
      <c r="CX3" s="30">
        <f t="shared" ref="CX3:CX5" si="5">CW3*0.0069-0.04</f>
        <v>-0.83350000000000002</v>
      </c>
      <c r="CY3" s="34">
        <f t="shared" ref="CY3:CY33" si="6">SUM(CO3,CQ3,CS3,CU3)</f>
        <v>215</v>
      </c>
      <c r="CZ3" s="35">
        <f>SUM(CP3+CR3+CT3+CV3+CX3)</f>
        <v>1.0488</v>
      </c>
      <c r="DA3" s="20">
        <f>DA2+CZ3</f>
        <v>655.48439999999937</v>
      </c>
      <c r="DB3" s="18"/>
      <c r="DC3" s="15">
        <v>1</v>
      </c>
      <c r="DD3" s="27"/>
      <c r="DE3" s="28"/>
      <c r="DF3" s="27"/>
      <c r="DG3" s="28"/>
      <c r="DH3" s="27"/>
      <c r="DI3" s="28"/>
      <c r="DJ3" s="27"/>
      <c r="DK3" s="28"/>
      <c r="DL3" s="27"/>
      <c r="DM3" s="28"/>
      <c r="DN3" s="44">
        <f t="shared" ref="DN3:DN33" si="7">SUM(DD3,DF3,DH3,DJ3)</f>
        <v>0</v>
      </c>
      <c r="DO3" s="102">
        <f>SUM(DE3+DG3+DI3+DK3+DM3)</f>
        <v>0</v>
      </c>
      <c r="DP3" s="20">
        <f>DP2+DO3</f>
        <v>656.8728999999995</v>
      </c>
      <c r="DQ3" s="39"/>
      <c r="DR3" s="15">
        <v>1</v>
      </c>
      <c r="DS3" s="29">
        <v>24</v>
      </c>
      <c r="DT3" s="30">
        <v>0.11360000000000001</v>
      </c>
      <c r="DU3" s="29" t="s">
        <v>47</v>
      </c>
      <c r="DV3" s="30"/>
      <c r="DW3" s="29" t="s">
        <v>18</v>
      </c>
      <c r="DX3" s="30"/>
      <c r="DY3" s="29" t="s">
        <v>18</v>
      </c>
      <c r="DZ3" s="30"/>
      <c r="EA3" s="29">
        <v>-144</v>
      </c>
      <c r="EB3" s="30">
        <f t="shared" ref="EB3:EB6" si="8">EA3*0.0069-0.04</f>
        <v>-1.0336000000000001</v>
      </c>
      <c r="EC3" s="40">
        <f>SUM(DS3,DU3,DW3,DY3)</f>
        <v>24</v>
      </c>
      <c r="ED3" s="35">
        <f>SUM(DT3+DV3+DX3+DZ3+EB3)</f>
        <v>-0.92</v>
      </c>
      <c r="EE3" s="20">
        <f>EE2+ED3</f>
        <v>672.96999999999957</v>
      </c>
      <c r="EF3" s="21"/>
      <c r="EG3" s="15">
        <v>1</v>
      </c>
      <c r="EH3" s="29">
        <v>-149</v>
      </c>
      <c r="EI3" s="30">
        <v>-0.99360000000000004</v>
      </c>
      <c r="EJ3" s="29">
        <v>165</v>
      </c>
      <c r="EK3" s="30">
        <v>1.4220000000000002</v>
      </c>
      <c r="EL3" s="29" t="s">
        <v>19</v>
      </c>
      <c r="EM3" s="30"/>
      <c r="EN3" s="29">
        <v>-68</v>
      </c>
      <c r="EO3" s="30">
        <v>-0.6180000000000001</v>
      </c>
      <c r="EP3" s="29">
        <v>-190</v>
      </c>
      <c r="EQ3" s="30">
        <f t="shared" ref="EQ3:EQ4" si="9">EP3*0.0069-0.04</f>
        <v>-1.351</v>
      </c>
      <c r="ER3" s="44">
        <f>SUM(EH3,EJ3,EL3,EN3)</f>
        <v>-52</v>
      </c>
      <c r="ES3" s="35">
        <f>SUM(EI3+EK3+EM3+EO3+EQ3)</f>
        <v>-1.5406</v>
      </c>
      <c r="ET3" s="20">
        <f>ET2+ES3</f>
        <v>682.37429999999949</v>
      </c>
      <c r="EU3" s="18"/>
      <c r="EV3" s="15">
        <v>1</v>
      </c>
      <c r="EW3" s="27"/>
      <c r="EX3" s="28"/>
      <c r="EY3" s="27"/>
      <c r="EZ3" s="28"/>
      <c r="FA3" s="27"/>
      <c r="FB3" s="28"/>
      <c r="FC3" s="27"/>
      <c r="FD3" s="28"/>
      <c r="FE3" s="27"/>
      <c r="FF3" s="28"/>
      <c r="FG3" s="34">
        <f>SUM(EW3,EY3,FA3,FC3)</f>
        <v>0</v>
      </c>
      <c r="FH3" s="35">
        <f>SUM(EX3+EZ3+FB3+FD3+FF3)</f>
        <v>0</v>
      </c>
      <c r="FI3" s="20">
        <f>FI2+FH3</f>
        <v>687.41659999999979</v>
      </c>
      <c r="FJ3" s="18"/>
      <c r="FK3" s="15">
        <v>1</v>
      </c>
      <c r="FL3" s="29">
        <v>2</v>
      </c>
      <c r="FM3" s="30">
        <f t="shared" ref="FM3:FM5" si="10">FL3*0.0064-0.04</f>
        <v>-2.7200000000000002E-2</v>
      </c>
      <c r="FN3" s="29">
        <v>-59</v>
      </c>
      <c r="FO3" s="30">
        <f>FN3*0.0088-0.03</f>
        <v>-0.54920000000000002</v>
      </c>
      <c r="FP3" s="29">
        <v>215</v>
      </c>
      <c r="FQ3" s="30">
        <f>FP3*0.0085-0.06</f>
        <v>1.7675000000000001</v>
      </c>
      <c r="FR3" s="29">
        <v>3</v>
      </c>
      <c r="FS3" s="30">
        <f>FR3*0.0085-0.04</f>
        <v>-1.4499999999999999E-2</v>
      </c>
      <c r="FT3" s="29">
        <v>-116</v>
      </c>
      <c r="FU3" s="30">
        <f t="shared" ref="FU3:FU6" si="11">FT3*0.0069-0.04</f>
        <v>-0.84040000000000004</v>
      </c>
      <c r="FV3" s="34">
        <f>SUM(FL3,FN3,FP3,FR3)</f>
        <v>161</v>
      </c>
      <c r="FW3" s="35">
        <f>SUM(FM3+FO3+FQ3+FS3)</f>
        <v>1.1766000000000001</v>
      </c>
      <c r="FX3" s="20">
        <f>FX2+FW3</f>
        <v>704.81739999999979</v>
      </c>
    </row>
    <row r="4" spans="1:184" x14ac:dyDescent="0.3">
      <c r="A4" s="114"/>
      <c r="B4" s="15">
        <v>2</v>
      </c>
      <c r="C4" s="29" t="s">
        <v>19</v>
      </c>
      <c r="D4" s="30"/>
      <c r="E4" s="29">
        <v>-66</v>
      </c>
      <c r="F4" s="30">
        <v>-0.61080000000000001</v>
      </c>
      <c r="G4" s="29" t="s">
        <v>19</v>
      </c>
      <c r="H4" s="30"/>
      <c r="I4" s="29" t="s">
        <v>19</v>
      </c>
      <c r="J4" s="30"/>
      <c r="K4" s="29">
        <v>-86</v>
      </c>
      <c r="L4" s="30">
        <f>K4*0.0069-0.04</f>
        <v>-0.63340000000000007</v>
      </c>
      <c r="M4" s="25">
        <f t="shared" si="0"/>
        <v>-66</v>
      </c>
      <c r="N4" s="30">
        <f>SUM(D4+F4+H4+J4+L4)</f>
        <v>-1.2442000000000002</v>
      </c>
      <c r="O4" s="20">
        <f t="shared" ref="O4:O33" si="12">O3+N4</f>
        <v>554.75259999999901</v>
      </c>
      <c r="P4" s="10"/>
      <c r="Q4" s="15">
        <v>2</v>
      </c>
      <c r="R4" s="23"/>
      <c r="S4" s="24"/>
      <c r="T4" s="23"/>
      <c r="U4" s="24"/>
      <c r="V4" s="23"/>
      <c r="W4" s="24"/>
      <c r="X4" s="23"/>
      <c r="Y4" s="24"/>
      <c r="Z4" s="23"/>
      <c r="AA4" s="24"/>
      <c r="AB4" s="25">
        <f t="shared" si="2"/>
        <v>0</v>
      </c>
      <c r="AC4" s="26">
        <f t="shared" ref="AC4:AC33" si="13">SUM(S4+U4+W4+Y4+AA4)</f>
        <v>0</v>
      </c>
      <c r="AD4" s="20">
        <f t="shared" ref="AD4:AD33" si="14">AD3+AC4</f>
        <v>564.04329999999914</v>
      </c>
      <c r="AE4" s="10"/>
      <c r="AF4" s="15">
        <v>2</v>
      </c>
      <c r="AG4" s="29" t="s">
        <v>19</v>
      </c>
      <c r="AH4" s="30"/>
      <c r="AI4" s="29" t="s">
        <v>18</v>
      </c>
      <c r="AJ4" s="30"/>
      <c r="AK4" s="29" t="s">
        <v>19</v>
      </c>
      <c r="AL4" s="30"/>
      <c r="AM4" s="29" t="s">
        <v>19</v>
      </c>
      <c r="AN4" s="30"/>
      <c r="AO4" s="29">
        <v>1</v>
      </c>
      <c r="AP4" s="30">
        <f>AO4*0.0069-0.04</f>
        <v>-3.3100000000000004E-2</v>
      </c>
      <c r="AQ4" s="25">
        <f t="shared" ref="AQ4:AQ33" si="15">SUM(AG4,AI4,AK4,AM4)</f>
        <v>0</v>
      </c>
      <c r="AR4" s="26">
        <f t="shared" ref="AR4:AR33" si="16">SUM(AH4+AJ4+AL4+AN4+AP4)</f>
        <v>-3.3100000000000004E-2</v>
      </c>
      <c r="AS4" s="20">
        <f t="shared" ref="AS4:AS33" si="17">AS3+AR4</f>
        <v>563.56029999999919</v>
      </c>
      <c r="AT4" s="10"/>
      <c r="AU4" s="15">
        <v>2</v>
      </c>
      <c r="AV4" s="29" t="s">
        <v>19</v>
      </c>
      <c r="AW4" s="30"/>
      <c r="AX4" s="29" t="s">
        <v>18</v>
      </c>
      <c r="AY4" s="30"/>
      <c r="AZ4" s="29" t="s">
        <v>19</v>
      </c>
      <c r="BA4" s="30"/>
      <c r="BB4" s="29" t="s">
        <v>19</v>
      </c>
      <c r="BC4" s="30"/>
      <c r="BD4" s="29">
        <v>1008</v>
      </c>
      <c r="BE4" s="30">
        <f t="shared" ref="BE4:BE32" si="18">BD4*0.0069-0.04</f>
        <v>6.9151999999999996</v>
      </c>
      <c r="BF4" s="25">
        <f t="shared" si="3"/>
        <v>0</v>
      </c>
      <c r="BG4" s="30">
        <f t="shared" ref="BG4:BG33" si="19">SUM(AW4+AY4+BA4+BC4+BE4)</f>
        <v>6.9151999999999996</v>
      </c>
      <c r="BH4" s="20">
        <f t="shared" ref="BH4:BH33" si="20">BH3+BG4</f>
        <v>622.68159999999966</v>
      </c>
      <c r="BI4" s="18"/>
      <c r="BJ4" s="15">
        <v>2</v>
      </c>
      <c r="BK4" s="27"/>
      <c r="BL4" s="28"/>
      <c r="BM4" s="27"/>
      <c r="BN4" s="28"/>
      <c r="BO4" s="27"/>
      <c r="BP4" s="28"/>
      <c r="BQ4" s="27"/>
      <c r="BR4" s="28"/>
      <c r="BS4" s="27"/>
      <c r="BT4" s="28"/>
      <c r="BU4" s="25">
        <f t="shared" ref="BU4:BU14" si="21">SUM(BK4,BM4,BO4,BQ4)</f>
        <v>0</v>
      </c>
      <c r="BV4" s="26">
        <f t="shared" ref="BV4:BV33" si="22">SUM(BL4+BN4+BP4+BR4+BT4)</f>
        <v>0</v>
      </c>
      <c r="BW4" s="20">
        <f t="shared" ref="BW4:BW33" si="23">BW3+BV4</f>
        <v>621.83899999999949</v>
      </c>
      <c r="BX4" s="18"/>
      <c r="BY4" s="15">
        <v>2</v>
      </c>
      <c r="BZ4" s="29">
        <v>-228</v>
      </c>
      <c r="CA4" s="30">
        <v>-1.6132</v>
      </c>
      <c r="CB4" s="29">
        <v>73</v>
      </c>
      <c r="CC4" s="30">
        <v>0.61240000000000006</v>
      </c>
      <c r="CD4" s="29" t="s">
        <v>19</v>
      </c>
      <c r="CE4" s="30"/>
      <c r="CF4" s="29" t="s">
        <v>19</v>
      </c>
      <c r="CG4" s="30"/>
      <c r="CH4" s="29">
        <v>248</v>
      </c>
      <c r="CI4" s="30">
        <f t="shared" ref="CI4:CI32" si="24">CH4*0.0069-0.04</f>
        <v>1.6712</v>
      </c>
      <c r="CJ4" s="34">
        <f t="shared" si="4"/>
        <v>-155</v>
      </c>
      <c r="CK4" s="35">
        <f t="shared" ref="CK4:CK33" si="25">SUM(CA4+CC4+CE4+CG4+CI4)</f>
        <v>0.67040000000000011</v>
      </c>
      <c r="CL4" s="20">
        <f t="shared" ref="CL4:CL33" si="26">CL3+CK4</f>
        <v>643.6005999999993</v>
      </c>
      <c r="CM4" s="36"/>
      <c r="CN4" s="15">
        <v>2</v>
      </c>
      <c r="CO4" s="29">
        <v>-143</v>
      </c>
      <c r="CP4" s="30">
        <v>-1.0266999999999999</v>
      </c>
      <c r="CQ4" s="29" t="s">
        <v>18</v>
      </c>
      <c r="CR4" s="30"/>
      <c r="CS4" s="29" t="s">
        <v>19</v>
      </c>
      <c r="CT4" s="30"/>
      <c r="CU4" s="29" t="s">
        <v>19</v>
      </c>
      <c r="CV4" s="30"/>
      <c r="CW4" s="29">
        <v>-106</v>
      </c>
      <c r="CX4" s="30">
        <f t="shared" si="5"/>
        <v>-0.77139999999999997</v>
      </c>
      <c r="CY4" s="34">
        <f t="shared" si="6"/>
        <v>-143</v>
      </c>
      <c r="CZ4" s="35">
        <f t="shared" ref="CZ4:CZ33" si="27">SUM(CP4+CR4+CT4+CV4+CX4)</f>
        <v>-1.7980999999999998</v>
      </c>
      <c r="DA4" s="20">
        <f t="shared" ref="DA4:DA33" si="28">DA3+CZ4</f>
        <v>653.68629999999939</v>
      </c>
      <c r="DB4" s="18"/>
      <c r="DC4" s="15">
        <v>2</v>
      </c>
      <c r="DD4" s="27"/>
      <c r="DE4" s="28"/>
      <c r="DF4" s="27"/>
      <c r="DG4" s="28"/>
      <c r="DH4" s="27"/>
      <c r="DI4" s="28"/>
      <c r="DJ4" s="27"/>
      <c r="DK4" s="28"/>
      <c r="DL4" s="27"/>
      <c r="DM4" s="28"/>
      <c r="DN4" s="44">
        <f t="shared" si="7"/>
        <v>0</v>
      </c>
      <c r="DO4" s="102">
        <f t="shared" ref="DO4:DO33" si="29">SUM(DE4+DG4+DI4+DK4+DM4)</f>
        <v>0</v>
      </c>
      <c r="DP4" s="20">
        <f t="shared" ref="DP4:DP33" si="30">DP3+DO4</f>
        <v>656.8728999999995</v>
      </c>
      <c r="DQ4" s="39"/>
      <c r="DR4" s="15">
        <v>2</v>
      </c>
      <c r="DS4" s="29" t="s">
        <v>18</v>
      </c>
      <c r="DT4" s="30"/>
      <c r="DU4" s="29" t="s">
        <v>18</v>
      </c>
      <c r="DV4" s="30"/>
      <c r="DW4" s="29" t="s">
        <v>18</v>
      </c>
      <c r="DX4" s="30"/>
      <c r="DY4" s="29" t="s">
        <v>18</v>
      </c>
      <c r="DZ4" s="30"/>
      <c r="EA4" s="29">
        <v>91</v>
      </c>
      <c r="EB4" s="30">
        <f t="shared" si="8"/>
        <v>0.58789999999999998</v>
      </c>
      <c r="EC4" s="40">
        <f t="shared" ref="EC4:EC33" si="31">SUM(DS4,DU4,DW4,DY4)</f>
        <v>0</v>
      </c>
      <c r="ED4" s="35">
        <f t="shared" ref="ED4:ED33" si="32">SUM(DT4+DV4+DX4+DZ4+EB4)</f>
        <v>0.58789999999999998</v>
      </c>
      <c r="EE4" s="20">
        <f t="shared" ref="EE4:EE33" si="33">EE3+ED4</f>
        <v>673.55789999999956</v>
      </c>
      <c r="EF4" s="21"/>
      <c r="EG4" s="15">
        <v>2</v>
      </c>
      <c r="EH4" s="29" t="s">
        <v>19</v>
      </c>
      <c r="EI4" s="30"/>
      <c r="EJ4" s="29" t="s">
        <v>19</v>
      </c>
      <c r="EK4" s="30"/>
      <c r="EL4" s="29" t="s">
        <v>19</v>
      </c>
      <c r="EM4" s="30"/>
      <c r="EN4" s="29">
        <v>-8</v>
      </c>
      <c r="EO4" s="30">
        <v>-0.10800000000000001</v>
      </c>
      <c r="EP4" s="29">
        <v>-25</v>
      </c>
      <c r="EQ4" s="30">
        <f t="shared" si="9"/>
        <v>-0.21249999999999999</v>
      </c>
      <c r="ER4" s="44">
        <f t="shared" ref="ER4:ER33" si="34">SUM(EH4,EJ4,EL4,EN4)</f>
        <v>-8</v>
      </c>
      <c r="ES4" s="35">
        <f t="shared" ref="ES4:ES33" si="35">SUM(EI4+EK4+EM4+EO4+EQ4)</f>
        <v>-0.32050000000000001</v>
      </c>
      <c r="ET4" s="20">
        <f t="shared" ref="ET4:ET33" si="36">ET3+ES4</f>
        <v>682.05379999999946</v>
      </c>
      <c r="EU4" s="18"/>
      <c r="EV4" s="15">
        <v>2</v>
      </c>
      <c r="EW4" s="29" t="s">
        <v>19</v>
      </c>
      <c r="EX4" s="30"/>
      <c r="EY4" s="29">
        <v>-61</v>
      </c>
      <c r="EZ4" s="30">
        <f>EY4*0.0088-0.03</f>
        <v>-0.56680000000000008</v>
      </c>
      <c r="FA4" s="29" t="s">
        <v>19</v>
      </c>
      <c r="FB4" s="30"/>
      <c r="FC4" s="29">
        <v>-42</v>
      </c>
      <c r="FD4" s="30">
        <f>FC4*0.0085-0.04</f>
        <v>-0.39700000000000002</v>
      </c>
      <c r="FE4" s="29">
        <v>-182</v>
      </c>
      <c r="FF4" s="30">
        <f t="shared" ref="FF4:FF8" si="37">FE4*0.0069-0.04</f>
        <v>-1.2958000000000001</v>
      </c>
      <c r="FG4" s="34">
        <f t="shared" ref="FG4:FG33" si="38">SUM(EW4,EY4,FA4,FC4)</f>
        <v>-103</v>
      </c>
      <c r="FH4" s="35">
        <f t="shared" ref="FH4:FH33" si="39">SUM(EX4+EZ4+FB4+FD4+FF4)</f>
        <v>-2.2596000000000003</v>
      </c>
      <c r="FI4" s="20">
        <f t="shared" ref="FI4:FI33" si="40">FI3+FH4</f>
        <v>685.15699999999981</v>
      </c>
      <c r="FJ4" s="18"/>
      <c r="FK4" s="15">
        <v>2</v>
      </c>
      <c r="FL4" s="29" t="s">
        <v>19</v>
      </c>
      <c r="FM4" s="30"/>
      <c r="FN4" s="29">
        <v>97</v>
      </c>
      <c r="FO4" s="30">
        <f>FN4*0.0088-0.03</f>
        <v>0.8236</v>
      </c>
      <c r="FP4" s="29">
        <v>73</v>
      </c>
      <c r="FQ4" s="30">
        <f>FP4*0.0085-0.06</f>
        <v>0.5605</v>
      </c>
      <c r="FR4" s="29" t="s">
        <v>19</v>
      </c>
      <c r="FS4" s="30"/>
      <c r="FT4" s="29">
        <v>-18</v>
      </c>
      <c r="FU4" s="30">
        <f t="shared" si="11"/>
        <v>-0.16420000000000001</v>
      </c>
      <c r="FV4" s="34">
        <f t="shared" ref="FV4:FV33" si="41">SUM(FL4,FN4,FP4,FR4)</f>
        <v>170</v>
      </c>
      <c r="FW4" s="35">
        <f t="shared" ref="FW4:FW33" si="42">SUM(FM4+FO4+FQ4+FS4)</f>
        <v>1.3841000000000001</v>
      </c>
      <c r="FX4" s="20">
        <f t="shared" ref="FX4:FX33" si="43">FX3+FW4</f>
        <v>706.20149999999978</v>
      </c>
    </row>
    <row r="5" spans="1:184" x14ac:dyDescent="0.3">
      <c r="A5" s="114"/>
      <c r="B5" s="15">
        <v>3</v>
      </c>
      <c r="C5" s="29" t="s">
        <v>19</v>
      </c>
      <c r="D5" s="30"/>
      <c r="E5" s="29">
        <v>45</v>
      </c>
      <c r="F5" s="30">
        <v>0.36599999999999999</v>
      </c>
      <c r="G5" s="29" t="s">
        <v>19</v>
      </c>
      <c r="H5" s="30"/>
      <c r="I5" s="29" t="s">
        <v>19</v>
      </c>
      <c r="J5" s="30"/>
      <c r="K5" s="29">
        <v>-65</v>
      </c>
      <c r="L5" s="30">
        <f>K5*0.0069-0.04</f>
        <v>-0.48849999999999999</v>
      </c>
      <c r="M5" s="25">
        <f t="shared" si="0"/>
        <v>45</v>
      </c>
      <c r="N5" s="30">
        <f t="shared" ref="N5:N33" si="44">SUM(D5+F5+H5+J5+L5)</f>
        <v>-0.1225</v>
      </c>
      <c r="O5" s="20">
        <f t="shared" si="12"/>
        <v>554.63009999999906</v>
      </c>
      <c r="P5" s="10"/>
      <c r="Q5" s="15">
        <v>3</v>
      </c>
      <c r="R5" s="29">
        <v>90</v>
      </c>
      <c r="S5" s="30">
        <v>0.58099999999999996</v>
      </c>
      <c r="T5" s="29">
        <v>-18</v>
      </c>
      <c r="U5" s="30">
        <v>-0.18840000000000001</v>
      </c>
      <c r="V5" s="29" t="s">
        <v>19</v>
      </c>
      <c r="W5" s="30"/>
      <c r="X5" s="29">
        <v>54</v>
      </c>
      <c r="Y5" s="30">
        <v>0.41900000000000004</v>
      </c>
      <c r="Z5" s="29">
        <v>-61</v>
      </c>
      <c r="AA5" s="30">
        <f>Z5*0.0069-0.04</f>
        <v>-0.46089999999999998</v>
      </c>
      <c r="AB5" s="25">
        <f t="shared" si="2"/>
        <v>126</v>
      </c>
      <c r="AC5" s="26">
        <f t="shared" si="13"/>
        <v>0.35070000000000001</v>
      </c>
      <c r="AD5" s="20">
        <f t="shared" si="14"/>
        <v>564.3939999999991</v>
      </c>
      <c r="AE5" s="18"/>
      <c r="AF5" s="15">
        <v>3</v>
      </c>
      <c r="AG5" s="29" t="s">
        <v>19</v>
      </c>
      <c r="AH5" s="30"/>
      <c r="AI5" s="29" t="s">
        <v>18</v>
      </c>
      <c r="AJ5" s="30"/>
      <c r="AK5" s="29">
        <v>-200</v>
      </c>
      <c r="AL5" s="30">
        <v>-1.7600000000000002</v>
      </c>
      <c r="AM5" s="29">
        <v>277</v>
      </c>
      <c r="AN5" s="30">
        <v>2.3145000000000002</v>
      </c>
      <c r="AO5" s="29">
        <v>-44</v>
      </c>
      <c r="AP5" s="30">
        <f t="shared" ref="AP5:AP33" si="45">AO5*0.0069-0.04</f>
        <v>-0.34359999999999996</v>
      </c>
      <c r="AQ5" s="25">
        <f t="shared" si="15"/>
        <v>77</v>
      </c>
      <c r="AR5" s="26">
        <f t="shared" si="16"/>
        <v>0.21090000000000003</v>
      </c>
      <c r="AS5" s="20">
        <f t="shared" si="17"/>
        <v>563.77119999999923</v>
      </c>
      <c r="AT5" s="18"/>
      <c r="AU5" s="15">
        <v>3</v>
      </c>
      <c r="AV5" s="29" t="s">
        <v>19</v>
      </c>
      <c r="AW5" s="30"/>
      <c r="AX5" s="29">
        <v>-137</v>
      </c>
      <c r="AY5" s="30">
        <v>-1.2356</v>
      </c>
      <c r="AZ5" s="29" t="s">
        <v>19</v>
      </c>
      <c r="BA5" s="30"/>
      <c r="BB5" s="29" t="s">
        <v>19</v>
      </c>
      <c r="BC5" s="30"/>
      <c r="BD5" s="29">
        <v>-126</v>
      </c>
      <c r="BE5" s="30">
        <f t="shared" si="18"/>
        <v>-0.90939999999999999</v>
      </c>
      <c r="BF5" s="25">
        <f t="shared" si="3"/>
        <v>-137</v>
      </c>
      <c r="BG5" s="30">
        <f t="shared" si="19"/>
        <v>-2.145</v>
      </c>
      <c r="BH5" s="20">
        <f t="shared" si="20"/>
        <v>620.53659999999968</v>
      </c>
      <c r="BI5" s="18"/>
      <c r="BJ5" s="15">
        <v>3</v>
      </c>
      <c r="BK5" s="27"/>
      <c r="BL5" s="28"/>
      <c r="BM5" s="27"/>
      <c r="BN5" s="28"/>
      <c r="BO5" s="27"/>
      <c r="BP5" s="28"/>
      <c r="BQ5" s="27"/>
      <c r="BR5" s="28"/>
      <c r="BS5" s="27"/>
      <c r="BT5" s="28"/>
      <c r="BU5" s="25">
        <f t="shared" si="21"/>
        <v>0</v>
      </c>
      <c r="BV5" s="26">
        <f t="shared" si="22"/>
        <v>0</v>
      </c>
      <c r="BW5" s="20">
        <f t="shared" si="23"/>
        <v>621.83899999999949</v>
      </c>
      <c r="BX5" s="18"/>
      <c r="BY5" s="15">
        <v>3</v>
      </c>
      <c r="BZ5" s="29">
        <v>-168</v>
      </c>
      <c r="CA5" s="30">
        <v>-1.1992</v>
      </c>
      <c r="CB5" s="29" t="s">
        <v>18</v>
      </c>
      <c r="CC5" s="30"/>
      <c r="CD5" s="29" t="s">
        <v>19</v>
      </c>
      <c r="CE5" s="30"/>
      <c r="CF5" s="29">
        <v>148</v>
      </c>
      <c r="CG5" s="30">
        <v>1.218</v>
      </c>
      <c r="CH5" s="29">
        <v>374</v>
      </c>
      <c r="CI5" s="30">
        <f t="shared" si="24"/>
        <v>2.5406</v>
      </c>
      <c r="CJ5" s="34">
        <f t="shared" si="4"/>
        <v>-20</v>
      </c>
      <c r="CK5" s="35">
        <f t="shared" si="25"/>
        <v>2.5594000000000001</v>
      </c>
      <c r="CL5" s="20">
        <f t="shared" si="26"/>
        <v>646.15999999999929</v>
      </c>
      <c r="CM5" s="36"/>
      <c r="CN5" s="15">
        <v>3</v>
      </c>
      <c r="CO5" s="29" t="s">
        <v>18</v>
      </c>
      <c r="CP5" s="30"/>
      <c r="CQ5" s="29">
        <v>-29</v>
      </c>
      <c r="CR5" s="30">
        <v>-0.28520000000000001</v>
      </c>
      <c r="CS5" s="29">
        <v>-78</v>
      </c>
      <c r="CT5" s="30">
        <v>-0.72300000000000009</v>
      </c>
      <c r="CU5" s="29" t="s">
        <v>19</v>
      </c>
      <c r="CV5" s="30"/>
      <c r="CW5" s="29">
        <v>-8</v>
      </c>
      <c r="CX5" s="30">
        <f t="shared" si="5"/>
        <v>-9.5200000000000007E-2</v>
      </c>
      <c r="CY5" s="34">
        <f t="shared" si="6"/>
        <v>-107</v>
      </c>
      <c r="CZ5" s="35">
        <f t="shared" si="27"/>
        <v>-1.1033999999999999</v>
      </c>
      <c r="DA5" s="20">
        <f t="shared" si="28"/>
        <v>652.58289999999943</v>
      </c>
      <c r="DB5" s="18"/>
      <c r="DC5" s="15">
        <v>3</v>
      </c>
      <c r="DD5" s="29">
        <v>206</v>
      </c>
      <c r="DE5" s="30">
        <v>1.3814</v>
      </c>
      <c r="DF5" s="29">
        <v>71</v>
      </c>
      <c r="DG5" s="30">
        <v>0.5948</v>
      </c>
      <c r="DH5" s="29">
        <v>209</v>
      </c>
      <c r="DI5" s="30">
        <v>1.7165000000000001</v>
      </c>
      <c r="DJ5" s="29" t="s">
        <v>18</v>
      </c>
      <c r="DK5" s="30"/>
      <c r="DL5" s="29">
        <v>-187</v>
      </c>
      <c r="DM5" s="30">
        <f t="shared" ref="DM5:DM9" si="46">DL5*0.0069-0.04</f>
        <v>-1.3303</v>
      </c>
      <c r="DN5" s="44">
        <f t="shared" si="7"/>
        <v>486</v>
      </c>
      <c r="DO5" s="102">
        <f t="shared" si="29"/>
        <v>2.3624000000000001</v>
      </c>
      <c r="DP5" s="20">
        <f t="shared" si="30"/>
        <v>659.23529999999948</v>
      </c>
      <c r="DQ5" s="18"/>
      <c r="DR5" s="15">
        <v>3</v>
      </c>
      <c r="DS5" s="29" t="s">
        <v>18</v>
      </c>
      <c r="DT5" s="30"/>
      <c r="DU5" s="29" t="s">
        <v>18</v>
      </c>
      <c r="DV5" s="30"/>
      <c r="DW5" s="29" t="s">
        <v>18</v>
      </c>
      <c r="DX5" s="30"/>
      <c r="DY5" s="29">
        <v>130</v>
      </c>
      <c r="DZ5" s="30">
        <v>1.0649999999999999</v>
      </c>
      <c r="EA5" s="29">
        <v>11</v>
      </c>
      <c r="EB5" s="30">
        <f t="shared" si="8"/>
        <v>3.5899999999999994E-2</v>
      </c>
      <c r="EC5" s="40">
        <f t="shared" si="31"/>
        <v>130</v>
      </c>
      <c r="ED5" s="35">
        <f t="shared" si="32"/>
        <v>1.1009</v>
      </c>
      <c r="EE5" s="20">
        <f t="shared" si="33"/>
        <v>674.65879999999959</v>
      </c>
      <c r="EF5" s="21"/>
      <c r="EG5" s="15">
        <v>3</v>
      </c>
      <c r="EH5" s="27"/>
      <c r="EI5" s="28"/>
      <c r="EJ5" s="27"/>
      <c r="EK5" s="28"/>
      <c r="EL5" s="27"/>
      <c r="EM5" s="28"/>
      <c r="EN5" s="27"/>
      <c r="EO5" s="28"/>
      <c r="EP5" s="27"/>
      <c r="EQ5" s="28"/>
      <c r="ER5" s="44"/>
      <c r="ES5" s="35">
        <f t="shared" si="35"/>
        <v>0</v>
      </c>
      <c r="ET5" s="20">
        <f t="shared" si="36"/>
        <v>682.05379999999946</v>
      </c>
      <c r="EU5" s="18"/>
      <c r="EV5" s="15">
        <v>3</v>
      </c>
      <c r="EW5" s="29">
        <v>122</v>
      </c>
      <c r="EX5" s="30">
        <f t="shared" ref="EX5:EX8" si="47">EW5*0.0064-0.04</f>
        <v>0.74080000000000001</v>
      </c>
      <c r="EY5" s="29" t="s">
        <v>19</v>
      </c>
      <c r="EZ5" s="30"/>
      <c r="FA5" s="29" t="s">
        <v>19</v>
      </c>
      <c r="FB5" s="30"/>
      <c r="FC5" s="29" t="s">
        <v>19</v>
      </c>
      <c r="FD5" s="30"/>
      <c r="FE5" s="29">
        <v>528</v>
      </c>
      <c r="FF5" s="30">
        <f t="shared" si="37"/>
        <v>3.6031999999999997</v>
      </c>
      <c r="FG5" s="34">
        <f t="shared" si="38"/>
        <v>122</v>
      </c>
      <c r="FH5" s="35">
        <f t="shared" si="39"/>
        <v>4.3439999999999994</v>
      </c>
      <c r="FI5" s="20">
        <f t="shared" si="40"/>
        <v>689.50099999999986</v>
      </c>
      <c r="FJ5" s="18"/>
      <c r="FK5" s="15">
        <v>3</v>
      </c>
      <c r="FL5" s="29">
        <v>-105</v>
      </c>
      <c r="FM5" s="30">
        <f t="shared" si="10"/>
        <v>-0.71200000000000008</v>
      </c>
      <c r="FN5" s="29" t="s">
        <v>18</v>
      </c>
      <c r="FO5" s="30"/>
      <c r="FP5" s="29" t="s">
        <v>18</v>
      </c>
      <c r="FQ5" s="30"/>
      <c r="FR5" s="29" t="s">
        <v>18</v>
      </c>
      <c r="FS5" s="30"/>
      <c r="FT5" s="29">
        <v>-135</v>
      </c>
      <c r="FU5" s="30">
        <f t="shared" si="11"/>
        <v>-0.97150000000000003</v>
      </c>
      <c r="FV5" s="34">
        <f t="shared" si="41"/>
        <v>-105</v>
      </c>
      <c r="FW5" s="35">
        <f t="shared" si="42"/>
        <v>-0.71200000000000008</v>
      </c>
      <c r="FX5" s="20">
        <f t="shared" si="43"/>
        <v>705.48949999999979</v>
      </c>
    </row>
    <row r="6" spans="1:184" x14ac:dyDescent="0.3">
      <c r="A6" s="114"/>
      <c r="B6" s="15">
        <v>4</v>
      </c>
      <c r="C6" s="27"/>
      <c r="D6" s="28"/>
      <c r="E6" s="27"/>
      <c r="F6" s="28"/>
      <c r="G6" s="27"/>
      <c r="H6" s="28"/>
      <c r="I6" s="27"/>
      <c r="J6" s="28"/>
      <c r="K6" s="27"/>
      <c r="L6" s="28"/>
      <c r="M6" s="25">
        <f t="shared" si="0"/>
        <v>0</v>
      </c>
      <c r="N6" s="30">
        <f t="shared" si="44"/>
        <v>0</v>
      </c>
      <c r="O6" s="20">
        <f t="shared" si="12"/>
        <v>554.63009999999906</v>
      </c>
      <c r="P6" s="10"/>
      <c r="Q6" s="15">
        <v>4</v>
      </c>
      <c r="R6" s="29">
        <v>-62</v>
      </c>
      <c r="S6" s="30">
        <v>-0.46779999999999999</v>
      </c>
      <c r="T6" s="29" t="s">
        <v>18</v>
      </c>
      <c r="U6" s="30"/>
      <c r="V6" s="29" t="s">
        <v>19</v>
      </c>
      <c r="W6" s="30"/>
      <c r="X6" s="29" t="s">
        <v>19</v>
      </c>
      <c r="Y6" s="30"/>
      <c r="Z6" s="29">
        <v>-66</v>
      </c>
      <c r="AA6" s="30">
        <f t="shared" ref="AA6:AA30" si="48">Z6*0.0069-0.04</f>
        <v>-0.49539999999999995</v>
      </c>
      <c r="AB6" s="25">
        <f t="shared" si="2"/>
        <v>-62</v>
      </c>
      <c r="AC6" s="26">
        <f t="shared" si="13"/>
        <v>-0.96319999999999995</v>
      </c>
      <c r="AD6" s="20">
        <f t="shared" si="14"/>
        <v>563.43079999999907</v>
      </c>
      <c r="AE6" s="18"/>
      <c r="AF6" s="15">
        <v>4</v>
      </c>
      <c r="AG6" s="29" t="s">
        <v>19</v>
      </c>
      <c r="AH6" s="30"/>
      <c r="AI6" s="29">
        <v>-70</v>
      </c>
      <c r="AJ6" s="30">
        <v>-0.64600000000000002</v>
      </c>
      <c r="AK6" s="29" t="s">
        <v>19</v>
      </c>
      <c r="AL6" s="30"/>
      <c r="AM6" s="29" t="s">
        <v>19</v>
      </c>
      <c r="AN6" s="30"/>
      <c r="AO6" s="29">
        <v>635</v>
      </c>
      <c r="AP6" s="30">
        <f t="shared" si="45"/>
        <v>4.3414999999999999</v>
      </c>
      <c r="AQ6" s="25">
        <f t="shared" si="15"/>
        <v>-70</v>
      </c>
      <c r="AR6" s="26">
        <f t="shared" si="16"/>
        <v>3.6955</v>
      </c>
      <c r="AS6" s="20">
        <f t="shared" si="17"/>
        <v>567.46669999999926</v>
      </c>
      <c r="AT6" s="18"/>
      <c r="AU6" s="15">
        <v>4</v>
      </c>
      <c r="AV6" s="27"/>
      <c r="AW6" s="28"/>
      <c r="AX6" s="27"/>
      <c r="AY6" s="28"/>
      <c r="AZ6" s="27"/>
      <c r="BA6" s="28"/>
      <c r="BB6" s="27"/>
      <c r="BC6" s="28"/>
      <c r="BD6" s="27"/>
      <c r="BE6" s="28"/>
      <c r="BF6" s="25">
        <f t="shared" si="3"/>
        <v>0</v>
      </c>
      <c r="BG6" s="30">
        <f t="shared" si="19"/>
        <v>0</v>
      </c>
      <c r="BH6" s="20">
        <f t="shared" si="20"/>
        <v>620.53659999999968</v>
      </c>
      <c r="BI6" s="18"/>
      <c r="BJ6" s="15">
        <v>4</v>
      </c>
      <c r="BK6" s="29" t="s">
        <v>19</v>
      </c>
      <c r="BL6" s="30"/>
      <c r="BM6" s="29" t="s">
        <v>18</v>
      </c>
      <c r="BN6" s="30"/>
      <c r="BO6" s="29" t="s">
        <v>19</v>
      </c>
      <c r="BP6" s="30"/>
      <c r="BQ6" s="29" t="s">
        <v>19</v>
      </c>
      <c r="BR6" s="30"/>
      <c r="BS6" s="29">
        <v>-32</v>
      </c>
      <c r="BT6" s="124">
        <f t="shared" ref="BT6:BT31" si="49">BS6*0.0069-0.04</f>
        <v>-0.26079999999999998</v>
      </c>
      <c r="BU6" s="25">
        <f t="shared" si="21"/>
        <v>0</v>
      </c>
      <c r="BV6" s="26">
        <f t="shared" si="22"/>
        <v>-0.26079999999999998</v>
      </c>
      <c r="BW6" s="20">
        <f t="shared" si="23"/>
        <v>621.57819999999947</v>
      </c>
      <c r="BX6" s="18"/>
      <c r="BY6" s="15">
        <v>4</v>
      </c>
      <c r="BZ6" s="29" t="s">
        <v>18</v>
      </c>
      <c r="CA6" s="30"/>
      <c r="CB6" s="29">
        <v>-151</v>
      </c>
      <c r="CC6" s="30">
        <v>-1.3588</v>
      </c>
      <c r="CD6" s="29" t="s">
        <v>19</v>
      </c>
      <c r="CE6" s="30"/>
      <c r="CF6" s="29">
        <v>-150</v>
      </c>
      <c r="CG6" s="30">
        <v>-1.3150000000000002</v>
      </c>
      <c r="CH6" s="29">
        <v>-226</v>
      </c>
      <c r="CI6" s="30">
        <f t="shared" si="24"/>
        <v>-1.5993999999999999</v>
      </c>
      <c r="CJ6" s="34">
        <f t="shared" si="4"/>
        <v>-301</v>
      </c>
      <c r="CK6" s="35">
        <f t="shared" si="25"/>
        <v>-4.2732000000000001</v>
      </c>
      <c r="CL6" s="20">
        <f t="shared" si="26"/>
        <v>641.88679999999931</v>
      </c>
      <c r="CM6" s="36"/>
      <c r="CN6" s="15">
        <v>4</v>
      </c>
      <c r="CO6" s="27"/>
      <c r="CP6" s="28"/>
      <c r="CQ6" s="27"/>
      <c r="CR6" s="28"/>
      <c r="CS6" s="27"/>
      <c r="CT6" s="28"/>
      <c r="CU6" s="27"/>
      <c r="CV6" s="28"/>
      <c r="CW6" s="27"/>
      <c r="CX6" s="28"/>
      <c r="CY6" s="34">
        <f t="shared" si="6"/>
        <v>0</v>
      </c>
      <c r="CZ6" s="35">
        <f t="shared" si="27"/>
        <v>0</v>
      </c>
      <c r="DA6" s="20">
        <f t="shared" si="28"/>
        <v>652.58289999999943</v>
      </c>
      <c r="DB6" s="18"/>
      <c r="DC6" s="15">
        <v>4</v>
      </c>
      <c r="DD6" s="29" t="s">
        <v>18</v>
      </c>
      <c r="DE6" s="30"/>
      <c r="DF6" s="29">
        <v>-47</v>
      </c>
      <c r="DG6" s="30">
        <v>-0.44359999999999999</v>
      </c>
      <c r="DH6" s="29">
        <v>54</v>
      </c>
      <c r="DI6" s="30">
        <v>0.39900000000000002</v>
      </c>
      <c r="DJ6" s="29" t="s">
        <v>18</v>
      </c>
      <c r="DK6" s="30"/>
      <c r="DL6" s="29">
        <v>555</v>
      </c>
      <c r="DM6" s="30">
        <f t="shared" si="46"/>
        <v>3.7894999999999999</v>
      </c>
      <c r="DN6" s="44">
        <f t="shared" si="7"/>
        <v>7</v>
      </c>
      <c r="DO6" s="102">
        <f t="shared" si="29"/>
        <v>3.7448999999999999</v>
      </c>
      <c r="DP6" s="20">
        <f t="shared" si="30"/>
        <v>662.98019999999951</v>
      </c>
      <c r="DQ6" s="41"/>
      <c r="DR6" s="15">
        <v>4</v>
      </c>
      <c r="DS6" s="29">
        <v>-108</v>
      </c>
      <c r="DT6" s="30">
        <v>-0.73120000000000007</v>
      </c>
      <c r="DU6" s="29" t="s">
        <v>18</v>
      </c>
      <c r="DV6" s="30"/>
      <c r="DW6" s="29" t="s">
        <v>18</v>
      </c>
      <c r="DX6" s="30"/>
      <c r="DY6" s="29" t="s">
        <v>18</v>
      </c>
      <c r="DZ6" s="30"/>
      <c r="EA6" s="29">
        <v>-109</v>
      </c>
      <c r="EB6" s="30">
        <f t="shared" si="8"/>
        <v>-0.79210000000000003</v>
      </c>
      <c r="EC6" s="40">
        <f t="shared" si="31"/>
        <v>-108</v>
      </c>
      <c r="ED6" s="35">
        <f t="shared" si="32"/>
        <v>-1.5233000000000001</v>
      </c>
      <c r="EE6" s="20">
        <f t="shared" si="33"/>
        <v>673.13549999999964</v>
      </c>
      <c r="EF6" s="21"/>
      <c r="EG6" s="15">
        <v>4</v>
      </c>
      <c r="EH6" s="27"/>
      <c r="EI6" s="28"/>
      <c r="EJ6" s="27"/>
      <c r="EK6" s="28"/>
      <c r="EL6" s="27"/>
      <c r="EM6" s="28"/>
      <c r="EN6" s="27"/>
      <c r="EO6" s="28"/>
      <c r="EP6" s="27"/>
      <c r="EQ6" s="28"/>
      <c r="ER6" s="44"/>
      <c r="ES6" s="35">
        <f t="shared" si="35"/>
        <v>0</v>
      </c>
      <c r="ET6" s="20">
        <f t="shared" si="36"/>
        <v>682.05379999999946</v>
      </c>
      <c r="EU6" s="18"/>
      <c r="EV6" s="15">
        <v>4</v>
      </c>
      <c r="EW6" s="29" t="s">
        <v>19</v>
      </c>
      <c r="EX6" s="30"/>
      <c r="EY6" s="29" t="s">
        <v>19</v>
      </c>
      <c r="EZ6" s="30"/>
      <c r="FA6" s="29" t="s">
        <v>19</v>
      </c>
      <c r="FB6" s="30"/>
      <c r="FC6" s="29">
        <v>-137</v>
      </c>
      <c r="FD6" s="30">
        <f>FC6*0.0085-0.04</f>
        <v>-1.2045000000000001</v>
      </c>
      <c r="FE6" s="29">
        <v>217</v>
      </c>
      <c r="FF6" s="30">
        <f t="shared" si="37"/>
        <v>1.4573</v>
      </c>
      <c r="FG6" s="34">
        <f t="shared" si="38"/>
        <v>-137</v>
      </c>
      <c r="FH6" s="35">
        <f t="shared" si="39"/>
        <v>0.25279999999999991</v>
      </c>
      <c r="FI6" s="20">
        <f t="shared" si="40"/>
        <v>689.75379999999984</v>
      </c>
      <c r="FJ6" s="18"/>
      <c r="FK6" s="15">
        <v>4</v>
      </c>
      <c r="FL6" s="29" t="s">
        <v>18</v>
      </c>
      <c r="FM6" s="30"/>
      <c r="FN6" s="29" t="s">
        <v>18</v>
      </c>
      <c r="FO6" s="30"/>
      <c r="FP6" s="29" t="s">
        <v>18</v>
      </c>
      <c r="FQ6" s="30"/>
      <c r="FR6" s="29">
        <v>11</v>
      </c>
      <c r="FS6" s="30">
        <f>FR6*0.0085-0.04</f>
        <v>5.3499999999999999E-2</v>
      </c>
      <c r="FT6" s="29">
        <v>-104</v>
      </c>
      <c r="FU6" s="30">
        <f t="shared" si="11"/>
        <v>-0.75760000000000005</v>
      </c>
      <c r="FV6" s="34">
        <f t="shared" si="41"/>
        <v>11</v>
      </c>
      <c r="FW6" s="35">
        <f t="shared" si="42"/>
        <v>5.3499999999999999E-2</v>
      </c>
      <c r="FX6" s="20">
        <f t="shared" si="43"/>
        <v>705.54299999999978</v>
      </c>
    </row>
    <row r="7" spans="1:184" x14ac:dyDescent="0.3">
      <c r="A7" s="114"/>
      <c r="B7" s="15">
        <v>5</v>
      </c>
      <c r="C7" s="27"/>
      <c r="D7" s="28"/>
      <c r="E7" s="27"/>
      <c r="F7" s="28"/>
      <c r="G7" s="27"/>
      <c r="H7" s="28"/>
      <c r="I7" s="27"/>
      <c r="J7" s="28"/>
      <c r="K7" s="27"/>
      <c r="L7" s="28"/>
      <c r="M7" s="25">
        <f t="shared" si="0"/>
        <v>0</v>
      </c>
      <c r="N7" s="30">
        <f t="shared" si="44"/>
        <v>0</v>
      </c>
      <c r="O7" s="20">
        <f t="shared" si="12"/>
        <v>554.63009999999906</v>
      </c>
      <c r="P7" s="10"/>
      <c r="Q7" s="15">
        <v>5</v>
      </c>
      <c r="R7" s="29" t="s">
        <v>19</v>
      </c>
      <c r="S7" s="30"/>
      <c r="T7" s="29" t="s">
        <v>18</v>
      </c>
      <c r="U7" s="30"/>
      <c r="V7" s="29" t="s">
        <v>19</v>
      </c>
      <c r="W7" s="30"/>
      <c r="X7" s="29" t="s">
        <v>19</v>
      </c>
      <c r="Y7" s="30"/>
      <c r="Z7" s="29">
        <v>-55</v>
      </c>
      <c r="AA7" s="30">
        <f t="shared" si="48"/>
        <v>-0.41949999999999998</v>
      </c>
      <c r="AB7" s="25">
        <f t="shared" si="2"/>
        <v>0</v>
      </c>
      <c r="AC7" s="26">
        <f t="shared" si="13"/>
        <v>-0.41949999999999998</v>
      </c>
      <c r="AD7" s="20">
        <f t="shared" si="14"/>
        <v>563.0112999999991</v>
      </c>
      <c r="AE7" s="18"/>
      <c r="AF7" s="15">
        <v>5</v>
      </c>
      <c r="AG7" s="29">
        <v>-97</v>
      </c>
      <c r="AH7" s="30">
        <v>-0.70930000000000004</v>
      </c>
      <c r="AI7" s="29" t="s">
        <v>18</v>
      </c>
      <c r="AJ7" s="30"/>
      <c r="AK7" s="29">
        <v>14</v>
      </c>
      <c r="AL7" s="30">
        <v>5.9000000000000011E-2</v>
      </c>
      <c r="AM7" s="29" t="s">
        <v>19</v>
      </c>
      <c r="AN7" s="30"/>
      <c r="AO7" s="29">
        <v>45</v>
      </c>
      <c r="AP7" s="30">
        <f t="shared" si="45"/>
        <v>0.27050000000000002</v>
      </c>
      <c r="AQ7" s="25">
        <f t="shared" si="15"/>
        <v>-83</v>
      </c>
      <c r="AR7" s="26">
        <f t="shared" si="16"/>
        <v>-0.37979999999999997</v>
      </c>
      <c r="AS7" s="20">
        <f t="shared" si="17"/>
        <v>567.08689999999922</v>
      </c>
      <c r="AT7" s="18"/>
      <c r="AU7" s="15">
        <v>5</v>
      </c>
      <c r="AV7" s="27"/>
      <c r="AW7" s="28"/>
      <c r="AX7" s="27"/>
      <c r="AY7" s="28"/>
      <c r="AZ7" s="27"/>
      <c r="BA7" s="28"/>
      <c r="BB7" s="27"/>
      <c r="BC7" s="28"/>
      <c r="BD7" s="27"/>
      <c r="BE7" s="28"/>
      <c r="BF7" s="25">
        <f t="shared" si="3"/>
        <v>0</v>
      </c>
      <c r="BG7" s="30">
        <f t="shared" si="19"/>
        <v>0</v>
      </c>
      <c r="BH7" s="20">
        <f t="shared" si="20"/>
        <v>620.53659999999968</v>
      </c>
      <c r="BI7" s="18"/>
      <c r="BJ7" s="15">
        <v>5</v>
      </c>
      <c r="BK7" s="29" t="s">
        <v>19</v>
      </c>
      <c r="BL7" s="30"/>
      <c r="BM7" s="29" t="s">
        <v>18</v>
      </c>
      <c r="BN7" s="30"/>
      <c r="BO7" s="29">
        <v>-99</v>
      </c>
      <c r="BP7" s="30">
        <f t="shared" ref="BP7:BP8" si="50">BO7*0.0085-0.06</f>
        <v>-0.90149999999999997</v>
      </c>
      <c r="BQ7" s="29" t="s">
        <v>19</v>
      </c>
      <c r="BR7" s="30"/>
      <c r="BS7" s="29">
        <v>-61</v>
      </c>
      <c r="BT7" s="124">
        <f t="shared" si="49"/>
        <v>-0.46089999999999998</v>
      </c>
      <c r="BU7" s="25">
        <f t="shared" si="21"/>
        <v>-99</v>
      </c>
      <c r="BV7" s="26">
        <f t="shared" si="22"/>
        <v>-1.3624000000000001</v>
      </c>
      <c r="BW7" s="20">
        <f t="shared" si="23"/>
        <v>620.21579999999949</v>
      </c>
      <c r="BX7" s="18"/>
      <c r="BY7" s="15">
        <v>5</v>
      </c>
      <c r="BZ7" s="29" t="s">
        <v>18</v>
      </c>
      <c r="CA7" s="30"/>
      <c r="CB7" s="29" t="s">
        <v>18</v>
      </c>
      <c r="CC7" s="30"/>
      <c r="CD7" s="29">
        <v>-210</v>
      </c>
      <c r="CE7" s="30">
        <v>-1.8450000000000002</v>
      </c>
      <c r="CF7" s="29">
        <v>-28</v>
      </c>
      <c r="CG7" s="30">
        <v>-0.27800000000000002</v>
      </c>
      <c r="CH7" s="29">
        <v>-100</v>
      </c>
      <c r="CI7" s="30">
        <f t="shared" si="24"/>
        <v>-0.73</v>
      </c>
      <c r="CJ7" s="34">
        <f t="shared" si="4"/>
        <v>-238</v>
      </c>
      <c r="CK7" s="35">
        <f t="shared" si="25"/>
        <v>-2.8530000000000002</v>
      </c>
      <c r="CL7" s="20">
        <f t="shared" si="26"/>
        <v>639.03379999999936</v>
      </c>
      <c r="CM7" s="36"/>
      <c r="CN7" s="15">
        <v>5</v>
      </c>
      <c r="CO7" s="27"/>
      <c r="CP7" s="28"/>
      <c r="CQ7" s="27"/>
      <c r="CR7" s="28"/>
      <c r="CS7" s="27"/>
      <c r="CT7" s="28"/>
      <c r="CU7" s="27"/>
      <c r="CV7" s="28"/>
      <c r="CW7" s="27"/>
      <c r="CX7" s="28"/>
      <c r="CY7" s="34">
        <f t="shared" si="6"/>
        <v>0</v>
      </c>
      <c r="CZ7" s="35">
        <f t="shared" si="27"/>
        <v>0</v>
      </c>
      <c r="DA7" s="20">
        <f t="shared" si="28"/>
        <v>652.58289999999943</v>
      </c>
      <c r="DB7" s="18"/>
      <c r="DC7" s="15">
        <v>5</v>
      </c>
      <c r="DD7" s="29" t="s">
        <v>18</v>
      </c>
      <c r="DE7" s="30"/>
      <c r="DF7" s="29" t="s">
        <v>18</v>
      </c>
      <c r="DG7" s="30"/>
      <c r="DH7" s="29" t="s">
        <v>18</v>
      </c>
      <c r="DI7" s="30"/>
      <c r="DJ7" s="29" t="s">
        <v>18</v>
      </c>
      <c r="DK7" s="30"/>
      <c r="DL7" s="29">
        <v>-25</v>
      </c>
      <c r="DM7" s="30">
        <f t="shared" si="46"/>
        <v>-0.21249999999999999</v>
      </c>
      <c r="DN7" s="44">
        <f t="shared" si="7"/>
        <v>0</v>
      </c>
      <c r="DO7" s="102">
        <f t="shared" si="29"/>
        <v>-0.21249999999999999</v>
      </c>
      <c r="DP7" s="20">
        <f t="shared" si="30"/>
        <v>662.76769999999954</v>
      </c>
      <c r="DQ7" s="18"/>
      <c r="DR7" s="15">
        <v>5</v>
      </c>
      <c r="DS7" s="27"/>
      <c r="DT7" s="28"/>
      <c r="DU7" s="27"/>
      <c r="DV7" s="28"/>
      <c r="DW7" s="27"/>
      <c r="DX7" s="28"/>
      <c r="DY7" s="27"/>
      <c r="DZ7" s="28"/>
      <c r="EA7" s="27"/>
      <c r="EB7" s="28"/>
      <c r="EC7" s="40">
        <f t="shared" si="31"/>
        <v>0</v>
      </c>
      <c r="ED7" s="35">
        <f t="shared" si="32"/>
        <v>0</v>
      </c>
      <c r="EE7" s="20">
        <f t="shared" si="33"/>
        <v>673.13549999999964</v>
      </c>
      <c r="EF7" s="21"/>
      <c r="EG7" s="42">
        <v>5</v>
      </c>
      <c r="EH7" s="29">
        <v>-72</v>
      </c>
      <c r="EI7" s="30">
        <v>-0.50080000000000002</v>
      </c>
      <c r="EJ7" s="29">
        <v>-36</v>
      </c>
      <c r="EK7" s="30">
        <v>-0.3468</v>
      </c>
      <c r="EL7" s="29" t="s">
        <v>19</v>
      </c>
      <c r="EM7" s="30"/>
      <c r="EN7" s="29">
        <v>67</v>
      </c>
      <c r="EO7" s="30">
        <v>0.52949999999999997</v>
      </c>
      <c r="EP7" s="29">
        <v>-84</v>
      </c>
      <c r="EQ7" s="30">
        <f t="shared" ref="EQ7:EQ11" si="51">EP7*0.0069-0.04</f>
        <v>-0.61960000000000004</v>
      </c>
      <c r="ER7" s="44">
        <f t="shared" si="34"/>
        <v>-41</v>
      </c>
      <c r="ES7" s="35">
        <f t="shared" si="35"/>
        <v>-0.93770000000000009</v>
      </c>
      <c r="ET7" s="20">
        <f t="shared" si="36"/>
        <v>681.11609999999951</v>
      </c>
      <c r="EU7" s="18"/>
      <c r="EV7" s="15">
        <v>5</v>
      </c>
      <c r="EW7" s="29">
        <v>49</v>
      </c>
      <c r="EX7" s="30">
        <f t="shared" si="47"/>
        <v>0.27360000000000001</v>
      </c>
      <c r="EY7" s="29" t="s">
        <v>19</v>
      </c>
      <c r="EZ7" s="30"/>
      <c r="FA7" s="29" t="s">
        <v>19</v>
      </c>
      <c r="FB7" s="30"/>
      <c r="FC7" s="29" t="s">
        <v>19</v>
      </c>
      <c r="FD7" s="30"/>
      <c r="FE7" s="29">
        <v>242</v>
      </c>
      <c r="FF7" s="30">
        <f t="shared" si="37"/>
        <v>1.6297999999999999</v>
      </c>
      <c r="FG7" s="34">
        <f t="shared" si="38"/>
        <v>49</v>
      </c>
      <c r="FH7" s="35">
        <f t="shared" si="39"/>
        <v>1.9034</v>
      </c>
      <c r="FI7" s="20">
        <f t="shared" si="40"/>
        <v>691.65719999999988</v>
      </c>
      <c r="FJ7" s="18"/>
      <c r="FK7" s="15">
        <v>5</v>
      </c>
      <c r="FL7" s="27"/>
      <c r="FM7" s="28"/>
      <c r="FN7" s="27"/>
      <c r="FO7" s="28"/>
      <c r="FP7" s="27"/>
      <c r="FQ7" s="28"/>
      <c r="FR7" s="27"/>
      <c r="FS7" s="28"/>
      <c r="FT7" s="27"/>
      <c r="FU7" s="28"/>
      <c r="FV7" s="34">
        <f t="shared" si="41"/>
        <v>0</v>
      </c>
      <c r="FW7" s="35">
        <f t="shared" si="42"/>
        <v>0</v>
      </c>
      <c r="FX7" s="20">
        <f t="shared" si="43"/>
        <v>705.54299999999978</v>
      </c>
    </row>
    <row r="8" spans="1:184" x14ac:dyDescent="0.3">
      <c r="A8" s="114"/>
      <c r="B8" s="15">
        <v>6</v>
      </c>
      <c r="C8" s="29">
        <v>84</v>
      </c>
      <c r="D8" s="30">
        <f>0.5396</f>
        <v>0.53959999999999997</v>
      </c>
      <c r="E8" s="29" t="s">
        <v>19</v>
      </c>
      <c r="F8" s="30"/>
      <c r="G8" s="29">
        <v>-158</v>
      </c>
      <c r="H8" s="30">
        <v>-1.4030000000000002</v>
      </c>
      <c r="I8" s="29">
        <v>109</v>
      </c>
      <c r="J8" s="30">
        <v>0.88650000000000007</v>
      </c>
      <c r="K8" s="29">
        <v>134</v>
      </c>
      <c r="L8" s="30">
        <f>K8*0.0069-0.04</f>
        <v>0.88459999999999994</v>
      </c>
      <c r="M8" s="25">
        <f t="shared" si="0"/>
        <v>35</v>
      </c>
      <c r="N8" s="30">
        <f t="shared" si="44"/>
        <v>0.90769999999999973</v>
      </c>
      <c r="O8" s="20">
        <f t="shared" si="12"/>
        <v>555.53779999999904</v>
      </c>
      <c r="P8" s="10"/>
      <c r="Q8" s="15">
        <v>6</v>
      </c>
      <c r="R8" s="29">
        <v>98</v>
      </c>
      <c r="S8" s="30">
        <v>0.63619999999999999</v>
      </c>
      <c r="T8" s="29" t="s">
        <v>18</v>
      </c>
      <c r="U8" s="30"/>
      <c r="V8" s="29" t="s">
        <v>19</v>
      </c>
      <c r="W8" s="30"/>
      <c r="X8" s="29" t="s">
        <v>19</v>
      </c>
      <c r="Y8" s="30"/>
      <c r="Z8" s="29">
        <v>108</v>
      </c>
      <c r="AA8" s="30">
        <f t="shared" si="48"/>
        <v>0.70519999999999994</v>
      </c>
      <c r="AB8" s="25">
        <f t="shared" si="2"/>
        <v>98</v>
      </c>
      <c r="AC8" s="26">
        <f t="shared" si="13"/>
        <v>1.3413999999999999</v>
      </c>
      <c r="AD8" s="20">
        <f t="shared" si="14"/>
        <v>564.35269999999912</v>
      </c>
      <c r="AE8" s="18"/>
      <c r="AF8" s="15">
        <v>6</v>
      </c>
      <c r="AG8" s="29" t="s">
        <v>19</v>
      </c>
      <c r="AH8" s="30"/>
      <c r="AI8" s="29" t="s">
        <v>18</v>
      </c>
      <c r="AJ8" s="30"/>
      <c r="AK8" s="29" t="s">
        <v>19</v>
      </c>
      <c r="AL8" s="30"/>
      <c r="AM8" s="29" t="s">
        <v>19</v>
      </c>
      <c r="AN8" s="30"/>
      <c r="AO8" s="29">
        <v>-13</v>
      </c>
      <c r="AP8" s="30">
        <f t="shared" si="45"/>
        <v>-0.12970000000000001</v>
      </c>
      <c r="AQ8" s="25">
        <f t="shared" si="15"/>
        <v>0</v>
      </c>
      <c r="AR8" s="26">
        <f t="shared" si="16"/>
        <v>-0.12970000000000001</v>
      </c>
      <c r="AS8" s="20">
        <f t="shared" si="17"/>
        <v>566.95719999999926</v>
      </c>
      <c r="AT8" s="18"/>
      <c r="AU8" s="15">
        <v>6</v>
      </c>
      <c r="AV8" s="29">
        <v>-262</v>
      </c>
      <c r="AW8" s="30">
        <v>-1.8478000000000001</v>
      </c>
      <c r="AX8" s="29" t="s">
        <v>18</v>
      </c>
      <c r="AY8" s="30"/>
      <c r="AZ8" s="29">
        <v>-175</v>
      </c>
      <c r="BA8" s="30">
        <v>-1.5475000000000001</v>
      </c>
      <c r="BB8" s="29" t="s">
        <v>19</v>
      </c>
      <c r="BC8" s="30"/>
      <c r="BD8" s="29">
        <v>-192</v>
      </c>
      <c r="BE8" s="30">
        <f t="shared" si="18"/>
        <v>-1.3648</v>
      </c>
      <c r="BF8" s="25">
        <f t="shared" si="3"/>
        <v>-437</v>
      </c>
      <c r="BG8" s="30">
        <f t="shared" si="19"/>
        <v>-4.7601000000000004</v>
      </c>
      <c r="BH8" s="20">
        <f t="shared" si="20"/>
        <v>615.77649999999971</v>
      </c>
      <c r="BI8" s="18"/>
      <c r="BJ8" s="15">
        <v>6</v>
      </c>
      <c r="BK8" s="29" t="s">
        <v>19</v>
      </c>
      <c r="BL8" s="30"/>
      <c r="BM8" s="29">
        <v>7</v>
      </c>
      <c r="BN8" s="30"/>
      <c r="BO8" s="29">
        <v>-123</v>
      </c>
      <c r="BP8" s="30">
        <f t="shared" si="50"/>
        <v>-1.1055000000000001</v>
      </c>
      <c r="BQ8" s="29" t="s">
        <v>19</v>
      </c>
      <c r="BR8" s="30"/>
      <c r="BS8" s="29">
        <v>-153</v>
      </c>
      <c r="BT8" s="124">
        <f t="shared" si="49"/>
        <v>-1.0957000000000001</v>
      </c>
      <c r="BU8" s="25">
        <f t="shared" si="21"/>
        <v>-116</v>
      </c>
      <c r="BV8" s="26">
        <f t="shared" si="22"/>
        <v>-2.2012</v>
      </c>
      <c r="BW8" s="20">
        <f t="shared" si="23"/>
        <v>618.01459999999952</v>
      </c>
      <c r="BX8" s="18"/>
      <c r="BY8" s="15">
        <v>6</v>
      </c>
      <c r="BZ8" s="27"/>
      <c r="CA8" s="28"/>
      <c r="CB8" s="27"/>
      <c r="CC8" s="28"/>
      <c r="CD8" s="27"/>
      <c r="CE8" s="28"/>
      <c r="CF8" s="27"/>
      <c r="CG8" s="28"/>
      <c r="CH8" s="27"/>
      <c r="CI8" s="28"/>
      <c r="CJ8" s="34">
        <f t="shared" si="4"/>
        <v>0</v>
      </c>
      <c r="CK8" s="35">
        <f t="shared" si="25"/>
        <v>0</v>
      </c>
      <c r="CL8" s="20">
        <f t="shared" si="26"/>
        <v>639.03379999999936</v>
      </c>
      <c r="CM8" s="36"/>
      <c r="CN8" s="15">
        <v>6</v>
      </c>
      <c r="CO8" s="29">
        <v>-96</v>
      </c>
      <c r="CP8" s="30">
        <v>-0.70240000000000002</v>
      </c>
      <c r="CQ8" s="29">
        <v>-96</v>
      </c>
      <c r="CR8" s="30">
        <v>-0.87480000000000002</v>
      </c>
      <c r="CS8" s="29" t="s">
        <v>19</v>
      </c>
      <c r="CT8" s="30"/>
      <c r="CU8" s="29" t="s">
        <v>19</v>
      </c>
      <c r="CV8" s="30"/>
      <c r="CW8" s="29">
        <v>-70</v>
      </c>
      <c r="CX8" s="30">
        <f t="shared" ref="CX8:CX10" si="52">CW8*0.0069-0.04</f>
        <v>-0.52300000000000002</v>
      </c>
      <c r="CY8" s="34">
        <f t="shared" si="6"/>
        <v>-192</v>
      </c>
      <c r="CZ8" s="35">
        <f t="shared" si="27"/>
        <v>-2.1002000000000001</v>
      </c>
      <c r="DA8" s="20">
        <f t="shared" si="28"/>
        <v>650.48269999999945</v>
      </c>
      <c r="DB8" s="18"/>
      <c r="DC8" s="15">
        <v>6</v>
      </c>
      <c r="DD8" s="29" t="s">
        <v>18</v>
      </c>
      <c r="DE8" s="30"/>
      <c r="DF8" s="29">
        <v>142</v>
      </c>
      <c r="DG8" s="30">
        <v>1.2196</v>
      </c>
      <c r="DH8" s="29">
        <v>211</v>
      </c>
      <c r="DI8" s="30">
        <v>1.7335</v>
      </c>
      <c r="DJ8" s="29" t="s">
        <v>18</v>
      </c>
      <c r="DK8" s="30"/>
      <c r="DL8" s="29">
        <v>-115</v>
      </c>
      <c r="DM8" s="30">
        <f t="shared" si="46"/>
        <v>-0.83350000000000002</v>
      </c>
      <c r="DN8" s="44">
        <f t="shared" si="7"/>
        <v>353</v>
      </c>
      <c r="DO8" s="102">
        <f t="shared" si="29"/>
        <v>2.1196000000000002</v>
      </c>
      <c r="DP8" s="20">
        <f t="shared" si="30"/>
        <v>664.88729999999953</v>
      </c>
      <c r="DQ8" s="18"/>
      <c r="DR8" s="15">
        <v>6</v>
      </c>
      <c r="DS8" s="27"/>
      <c r="DT8" s="28"/>
      <c r="DU8" s="27"/>
      <c r="DV8" s="28"/>
      <c r="DW8" s="27"/>
      <c r="DX8" s="28"/>
      <c r="DY8" s="27"/>
      <c r="DZ8" s="28"/>
      <c r="EA8" s="27"/>
      <c r="EB8" s="28"/>
      <c r="EC8" s="40">
        <f t="shared" si="31"/>
        <v>0</v>
      </c>
      <c r="ED8" s="35">
        <f t="shared" si="32"/>
        <v>0</v>
      </c>
      <c r="EE8" s="20">
        <f t="shared" si="33"/>
        <v>673.13549999999964</v>
      </c>
      <c r="EF8" s="21"/>
      <c r="EG8" s="15">
        <v>6</v>
      </c>
      <c r="EH8" s="29" t="s">
        <v>19</v>
      </c>
      <c r="EI8" s="30"/>
      <c r="EJ8" s="29" t="s">
        <v>18</v>
      </c>
      <c r="EK8" s="30"/>
      <c r="EL8" s="29" t="s">
        <v>19</v>
      </c>
      <c r="EM8" s="30"/>
      <c r="EN8" s="29" t="s">
        <v>19</v>
      </c>
      <c r="EO8" s="30"/>
      <c r="EP8" s="29">
        <v>-54</v>
      </c>
      <c r="EQ8" s="30">
        <f t="shared" si="51"/>
        <v>-0.41259999999999997</v>
      </c>
      <c r="ER8" s="44">
        <f t="shared" si="34"/>
        <v>0</v>
      </c>
      <c r="ES8" s="35">
        <f t="shared" si="35"/>
        <v>-0.41259999999999997</v>
      </c>
      <c r="ET8" s="20">
        <f t="shared" si="36"/>
        <v>680.70349999999951</v>
      </c>
      <c r="EU8" s="18"/>
      <c r="EV8" s="15">
        <v>6</v>
      </c>
      <c r="EW8" s="29">
        <v>59</v>
      </c>
      <c r="EX8" s="30">
        <f t="shared" si="47"/>
        <v>0.33760000000000001</v>
      </c>
      <c r="EY8" s="29" t="s">
        <v>19</v>
      </c>
      <c r="EZ8" s="30"/>
      <c r="FA8" s="29" t="s">
        <v>19</v>
      </c>
      <c r="FB8" s="30"/>
      <c r="FC8" s="29" t="s">
        <v>19</v>
      </c>
      <c r="FD8" s="30"/>
      <c r="FE8" s="29">
        <v>186</v>
      </c>
      <c r="FF8" s="30">
        <f t="shared" si="37"/>
        <v>1.2433999999999998</v>
      </c>
      <c r="FG8" s="34">
        <f t="shared" si="38"/>
        <v>59</v>
      </c>
      <c r="FH8" s="35">
        <f t="shared" si="39"/>
        <v>1.581</v>
      </c>
      <c r="FI8" s="20">
        <f t="shared" si="40"/>
        <v>693.23819999999989</v>
      </c>
      <c r="FJ8" s="18"/>
      <c r="FK8" s="15">
        <v>6</v>
      </c>
      <c r="FL8" s="27"/>
      <c r="FM8" s="28"/>
      <c r="FN8" s="27"/>
      <c r="FO8" s="28"/>
      <c r="FP8" s="27"/>
      <c r="FQ8" s="28"/>
      <c r="FR8" s="27"/>
      <c r="FS8" s="28"/>
      <c r="FT8" s="27"/>
      <c r="FU8" s="28"/>
      <c r="FV8" s="34">
        <f t="shared" si="41"/>
        <v>0</v>
      </c>
      <c r="FW8" s="35">
        <f t="shared" si="42"/>
        <v>0</v>
      </c>
      <c r="FX8" s="20">
        <f t="shared" si="43"/>
        <v>705.54299999999978</v>
      </c>
    </row>
    <row r="9" spans="1:184" x14ac:dyDescent="0.3">
      <c r="A9" s="114"/>
      <c r="B9" s="15">
        <v>7</v>
      </c>
      <c r="C9" s="29">
        <v>-122</v>
      </c>
      <c r="D9" s="30">
        <v>-0.88180000000000003</v>
      </c>
      <c r="E9" s="29" t="s">
        <v>19</v>
      </c>
      <c r="F9" s="30"/>
      <c r="G9" s="29" t="s">
        <v>19</v>
      </c>
      <c r="H9" s="30"/>
      <c r="I9" s="29" t="s">
        <v>19</v>
      </c>
      <c r="J9" s="30"/>
      <c r="K9" s="29">
        <v>240</v>
      </c>
      <c r="L9" s="30">
        <f>K9*0.0069-0.04</f>
        <v>1.6159999999999999</v>
      </c>
      <c r="M9" s="25">
        <f t="shared" si="0"/>
        <v>-122</v>
      </c>
      <c r="N9" s="30">
        <f t="shared" si="44"/>
        <v>0.73419999999999985</v>
      </c>
      <c r="O9" s="20">
        <f t="shared" si="12"/>
        <v>556.27199999999903</v>
      </c>
      <c r="P9" s="10"/>
      <c r="Q9" s="15">
        <v>7</v>
      </c>
      <c r="R9" s="29" t="s">
        <v>19</v>
      </c>
      <c r="S9" s="30"/>
      <c r="T9" s="29" t="s">
        <v>18</v>
      </c>
      <c r="U9" s="30"/>
      <c r="V9" s="29" t="s">
        <v>19</v>
      </c>
      <c r="W9" s="30"/>
      <c r="X9" s="29" t="s">
        <v>19</v>
      </c>
      <c r="Y9" s="30"/>
      <c r="Z9" s="29">
        <v>-99</v>
      </c>
      <c r="AA9" s="30">
        <f t="shared" si="48"/>
        <v>-0.72310000000000008</v>
      </c>
      <c r="AB9" s="25">
        <f t="shared" si="2"/>
        <v>0</v>
      </c>
      <c r="AC9" s="26">
        <f t="shared" si="13"/>
        <v>-0.72310000000000008</v>
      </c>
      <c r="AD9" s="20">
        <f t="shared" si="14"/>
        <v>563.62959999999907</v>
      </c>
      <c r="AE9" s="18"/>
      <c r="AF9" s="15">
        <v>7</v>
      </c>
      <c r="AG9" s="27"/>
      <c r="AH9" s="28"/>
      <c r="AI9" s="27"/>
      <c r="AJ9" s="28"/>
      <c r="AK9" s="27"/>
      <c r="AL9" s="28"/>
      <c r="AM9" s="27"/>
      <c r="AN9" s="28"/>
      <c r="AO9" s="27"/>
      <c r="AP9" s="28"/>
      <c r="AQ9" s="25">
        <f t="shared" si="15"/>
        <v>0</v>
      </c>
      <c r="AR9" s="26">
        <f t="shared" si="16"/>
        <v>0</v>
      </c>
      <c r="AS9" s="20">
        <f t="shared" si="17"/>
        <v>566.95719999999926</v>
      </c>
      <c r="AT9" s="18"/>
      <c r="AU9" s="15">
        <v>7</v>
      </c>
      <c r="AV9" s="29">
        <v>-281</v>
      </c>
      <c r="AW9" s="30">
        <v>-1.9789000000000001</v>
      </c>
      <c r="AX9" s="29" t="s">
        <v>18</v>
      </c>
      <c r="AY9" s="30"/>
      <c r="AZ9" s="29" t="s">
        <v>19</v>
      </c>
      <c r="BA9" s="30"/>
      <c r="BB9" s="29" t="s">
        <v>19</v>
      </c>
      <c r="BC9" s="30"/>
      <c r="BD9" s="29">
        <v>263</v>
      </c>
      <c r="BE9" s="30">
        <f t="shared" si="18"/>
        <v>1.7746999999999999</v>
      </c>
      <c r="BF9" s="25">
        <f t="shared" si="3"/>
        <v>-281</v>
      </c>
      <c r="BG9" s="30">
        <f t="shared" si="19"/>
        <v>-0.20420000000000016</v>
      </c>
      <c r="BH9" s="20">
        <f t="shared" si="20"/>
        <v>615.5722999999997</v>
      </c>
      <c r="BI9" s="18"/>
      <c r="BJ9" s="15">
        <v>7</v>
      </c>
      <c r="BK9" s="29" t="s">
        <v>19</v>
      </c>
      <c r="BL9" s="30"/>
      <c r="BM9" s="29">
        <v>-74</v>
      </c>
      <c r="BN9" s="30">
        <f>BM9*0.0088-0.03</f>
        <v>-0.68120000000000003</v>
      </c>
      <c r="BO9" s="29" t="s">
        <v>19</v>
      </c>
      <c r="BP9" s="30"/>
      <c r="BQ9" s="29" t="s">
        <v>19</v>
      </c>
      <c r="BR9" s="30"/>
      <c r="BS9" s="29">
        <v>1073</v>
      </c>
      <c r="BT9" s="124">
        <f t="shared" si="49"/>
        <v>7.3636999999999997</v>
      </c>
      <c r="BU9" s="25">
        <f t="shared" si="21"/>
        <v>-74</v>
      </c>
      <c r="BV9" s="26">
        <f t="shared" si="22"/>
        <v>6.6824999999999992</v>
      </c>
      <c r="BW9" s="20">
        <f t="shared" si="23"/>
        <v>624.69709999999952</v>
      </c>
      <c r="BX9" s="18"/>
      <c r="BY9" s="15">
        <v>7</v>
      </c>
      <c r="BZ9" s="27"/>
      <c r="CA9" s="28"/>
      <c r="CB9" s="27"/>
      <c r="CC9" s="28"/>
      <c r="CD9" s="27"/>
      <c r="CE9" s="28"/>
      <c r="CF9" s="27"/>
      <c r="CG9" s="28"/>
      <c r="CH9" s="27"/>
      <c r="CI9" s="28"/>
      <c r="CJ9" s="34">
        <f t="shared" si="4"/>
        <v>0</v>
      </c>
      <c r="CK9" s="35">
        <f t="shared" si="25"/>
        <v>0</v>
      </c>
      <c r="CL9" s="20">
        <f t="shared" si="26"/>
        <v>639.03379999999936</v>
      </c>
      <c r="CM9" s="36"/>
      <c r="CN9" s="15">
        <v>7</v>
      </c>
      <c r="CO9" s="29">
        <v>128</v>
      </c>
      <c r="CP9" s="30">
        <v>0.84319999999999995</v>
      </c>
      <c r="CQ9" s="29" t="s">
        <v>18</v>
      </c>
      <c r="CR9" s="30"/>
      <c r="CS9" s="29" t="s">
        <v>19</v>
      </c>
      <c r="CT9" s="30"/>
      <c r="CU9" s="29" t="s">
        <v>19</v>
      </c>
      <c r="CV9" s="30"/>
      <c r="CW9" s="29">
        <v>55</v>
      </c>
      <c r="CX9" s="30">
        <f t="shared" si="52"/>
        <v>0.33950000000000002</v>
      </c>
      <c r="CY9" s="34">
        <f t="shared" si="6"/>
        <v>128</v>
      </c>
      <c r="CZ9" s="35">
        <f t="shared" si="27"/>
        <v>1.1827000000000001</v>
      </c>
      <c r="DA9" s="20">
        <f t="shared" si="28"/>
        <v>651.66539999999941</v>
      </c>
      <c r="DB9" s="18"/>
      <c r="DC9" s="15">
        <v>7</v>
      </c>
      <c r="DD9" s="29">
        <v>-70</v>
      </c>
      <c r="DE9" s="30">
        <v>-0.52300000000000002</v>
      </c>
      <c r="DF9" s="29" t="s">
        <v>18</v>
      </c>
      <c r="DG9" s="30"/>
      <c r="DH9" s="29" t="s">
        <v>18</v>
      </c>
      <c r="DI9" s="30"/>
      <c r="DJ9" s="29" t="s">
        <v>18</v>
      </c>
      <c r="DK9" s="30"/>
      <c r="DL9" s="29">
        <v>-126</v>
      </c>
      <c r="DM9" s="30">
        <f t="shared" si="46"/>
        <v>-0.90939999999999999</v>
      </c>
      <c r="DN9" s="44">
        <f t="shared" si="7"/>
        <v>-70</v>
      </c>
      <c r="DO9" s="102">
        <f t="shared" si="29"/>
        <v>-1.4323999999999999</v>
      </c>
      <c r="DP9" s="20">
        <f t="shared" si="30"/>
        <v>663.4548999999995</v>
      </c>
      <c r="DQ9" s="41"/>
      <c r="DR9" s="15">
        <v>7</v>
      </c>
      <c r="DS9" s="29">
        <v>85</v>
      </c>
      <c r="DT9" s="30">
        <v>0.504</v>
      </c>
      <c r="DU9" s="29" t="s">
        <v>18</v>
      </c>
      <c r="DV9" s="30"/>
      <c r="DW9" s="29" t="s">
        <v>18</v>
      </c>
      <c r="DX9" s="30"/>
      <c r="DY9" s="29">
        <v>-8</v>
      </c>
      <c r="DZ9" s="30">
        <v>-0.10800000000000001</v>
      </c>
      <c r="EA9" s="29">
        <v>144</v>
      </c>
      <c r="EB9" s="30">
        <f t="shared" ref="EB9:EB13" si="53">EA9*0.0069-0.04</f>
        <v>0.9536</v>
      </c>
      <c r="EC9" s="40">
        <f t="shared" si="31"/>
        <v>77</v>
      </c>
      <c r="ED9" s="35">
        <f t="shared" si="32"/>
        <v>1.3496000000000001</v>
      </c>
      <c r="EE9" s="20">
        <f t="shared" si="33"/>
        <v>674.48509999999965</v>
      </c>
      <c r="EF9" s="21"/>
      <c r="EG9" s="15">
        <v>7</v>
      </c>
      <c r="EH9" s="29" t="s">
        <v>19</v>
      </c>
      <c r="EI9" s="30"/>
      <c r="EJ9" s="29">
        <v>-43</v>
      </c>
      <c r="EK9" s="30">
        <v>-0.40839999999999999</v>
      </c>
      <c r="EL9" s="29" t="s">
        <v>18</v>
      </c>
      <c r="EM9" s="30"/>
      <c r="EN9" s="29" t="s">
        <v>19</v>
      </c>
      <c r="EO9" s="30"/>
      <c r="EP9" s="29">
        <v>-125</v>
      </c>
      <c r="EQ9" s="30">
        <f t="shared" si="51"/>
        <v>-0.90249999999999997</v>
      </c>
      <c r="ER9" s="44">
        <f t="shared" si="34"/>
        <v>-43</v>
      </c>
      <c r="ES9" s="35">
        <f t="shared" si="35"/>
        <v>-1.3109</v>
      </c>
      <c r="ET9" s="20">
        <f t="shared" si="36"/>
        <v>679.39259999999956</v>
      </c>
      <c r="EU9" s="18"/>
      <c r="EV9" s="15">
        <v>7</v>
      </c>
      <c r="EW9" s="27"/>
      <c r="EX9" s="28"/>
      <c r="EY9" s="27"/>
      <c r="EZ9" s="28"/>
      <c r="FA9" s="27"/>
      <c r="FB9" s="28"/>
      <c r="FC9" s="27"/>
      <c r="FD9" s="28"/>
      <c r="FE9" s="27"/>
      <c r="FF9" s="28"/>
      <c r="FG9" s="34">
        <f t="shared" si="38"/>
        <v>0</v>
      </c>
      <c r="FH9" s="35">
        <f t="shared" si="39"/>
        <v>0</v>
      </c>
      <c r="FI9" s="20">
        <f t="shared" si="40"/>
        <v>693.23819999999989</v>
      </c>
      <c r="FJ9" s="18"/>
      <c r="FK9" s="15">
        <v>7</v>
      </c>
      <c r="FL9" s="29">
        <v>-90</v>
      </c>
      <c r="FM9" s="30">
        <f t="shared" ref="FM9:FM10" si="54">FL9*0.0064-0.04</f>
        <v>-0.6160000000000001</v>
      </c>
      <c r="FN9" s="29" t="s">
        <v>19</v>
      </c>
      <c r="FO9" s="30"/>
      <c r="FP9" s="29" t="s">
        <v>19</v>
      </c>
      <c r="FQ9" s="30"/>
      <c r="FR9" s="29" t="s">
        <v>19</v>
      </c>
      <c r="FS9" s="30"/>
      <c r="FT9" s="29">
        <v>-104</v>
      </c>
      <c r="FU9" s="30">
        <f t="shared" ref="FU9:FU13" si="55">FT9*0.0069-0.04</f>
        <v>-0.75760000000000005</v>
      </c>
      <c r="FV9" s="34">
        <f t="shared" si="41"/>
        <v>-90</v>
      </c>
      <c r="FW9" s="35">
        <f t="shared" si="42"/>
        <v>-0.6160000000000001</v>
      </c>
      <c r="FX9" s="20">
        <f t="shared" si="43"/>
        <v>704.92699999999979</v>
      </c>
    </row>
    <row r="10" spans="1:184" x14ac:dyDescent="0.3">
      <c r="A10" s="114"/>
      <c r="B10" s="15">
        <v>8</v>
      </c>
      <c r="C10" s="29" t="s">
        <v>19</v>
      </c>
      <c r="D10" s="30"/>
      <c r="E10" s="29">
        <v>19</v>
      </c>
      <c r="F10" s="30">
        <v>0.13720000000000002</v>
      </c>
      <c r="G10" s="29" t="s">
        <v>19</v>
      </c>
      <c r="H10" s="30"/>
      <c r="I10" s="29" t="s">
        <v>19</v>
      </c>
      <c r="J10" s="30"/>
      <c r="K10" s="29">
        <v>62</v>
      </c>
      <c r="L10" s="30">
        <f>K10*0.0069-0.04</f>
        <v>0.38780000000000003</v>
      </c>
      <c r="M10" s="25">
        <f t="shared" si="0"/>
        <v>19</v>
      </c>
      <c r="N10" s="30">
        <f t="shared" si="44"/>
        <v>0.52500000000000002</v>
      </c>
      <c r="O10" s="20">
        <f t="shared" si="12"/>
        <v>556.796999999999</v>
      </c>
      <c r="P10" s="10"/>
      <c r="Q10" s="15">
        <v>8</v>
      </c>
      <c r="R10" s="27"/>
      <c r="S10" s="28"/>
      <c r="T10" s="27"/>
      <c r="U10" s="28"/>
      <c r="V10" s="27"/>
      <c r="W10" s="28"/>
      <c r="X10" s="27"/>
      <c r="Y10" s="28"/>
      <c r="Z10" s="27"/>
      <c r="AA10" s="28"/>
      <c r="AB10" s="25">
        <f t="shared" si="2"/>
        <v>0</v>
      </c>
      <c r="AC10" s="26">
        <f t="shared" si="13"/>
        <v>0</v>
      </c>
      <c r="AD10" s="20">
        <f t="shared" si="14"/>
        <v>563.62959999999907</v>
      </c>
      <c r="AE10" s="18"/>
      <c r="AF10" s="15">
        <v>8</v>
      </c>
      <c r="AG10" s="27"/>
      <c r="AH10" s="28"/>
      <c r="AI10" s="27"/>
      <c r="AJ10" s="28"/>
      <c r="AK10" s="27"/>
      <c r="AL10" s="28"/>
      <c r="AM10" s="27"/>
      <c r="AN10" s="28"/>
      <c r="AO10" s="27"/>
      <c r="AP10" s="28"/>
      <c r="AQ10" s="25">
        <f t="shared" si="15"/>
        <v>0</v>
      </c>
      <c r="AR10" s="26">
        <f t="shared" si="16"/>
        <v>0</v>
      </c>
      <c r="AS10" s="20">
        <f t="shared" si="17"/>
        <v>566.95719999999926</v>
      </c>
      <c r="AT10" s="18"/>
      <c r="AU10" s="15">
        <v>8</v>
      </c>
      <c r="AV10" s="29">
        <v>271</v>
      </c>
      <c r="AW10" s="30">
        <v>1.8298999999999999</v>
      </c>
      <c r="AX10" s="29" t="s">
        <v>18</v>
      </c>
      <c r="AY10" s="30"/>
      <c r="AZ10" s="29" t="s">
        <v>19</v>
      </c>
      <c r="BA10" s="30"/>
      <c r="BB10" s="29">
        <v>-49</v>
      </c>
      <c r="BC10" s="30">
        <v>-0.45650000000000002</v>
      </c>
      <c r="BD10" s="29">
        <v>128</v>
      </c>
      <c r="BE10" s="30">
        <f t="shared" si="18"/>
        <v>0.84319999999999995</v>
      </c>
      <c r="BF10" s="25">
        <f t="shared" si="3"/>
        <v>222</v>
      </c>
      <c r="BG10" s="30">
        <f t="shared" si="19"/>
        <v>2.2165999999999997</v>
      </c>
      <c r="BH10" s="20">
        <f t="shared" si="20"/>
        <v>617.78889999999967</v>
      </c>
      <c r="BI10" s="18"/>
      <c r="BJ10" s="15">
        <v>8</v>
      </c>
      <c r="BK10" s="29">
        <v>-77</v>
      </c>
      <c r="BL10" s="30">
        <f>BK10*0.0069-0.04</f>
        <v>-0.57130000000000003</v>
      </c>
      <c r="BM10" s="29" t="s">
        <v>18</v>
      </c>
      <c r="BN10" s="30"/>
      <c r="BO10" s="29" t="s">
        <v>19</v>
      </c>
      <c r="BP10" s="30"/>
      <c r="BQ10" s="29" t="s">
        <v>19</v>
      </c>
      <c r="BR10" s="30"/>
      <c r="BS10" s="29">
        <v>131</v>
      </c>
      <c r="BT10" s="124">
        <f t="shared" si="49"/>
        <v>0.8639</v>
      </c>
      <c r="BU10" s="25">
        <f t="shared" si="21"/>
        <v>-77</v>
      </c>
      <c r="BV10" s="26">
        <f t="shared" si="22"/>
        <v>0.29259999999999997</v>
      </c>
      <c r="BW10" s="20">
        <f t="shared" si="23"/>
        <v>624.98969999999952</v>
      </c>
      <c r="BX10" s="18"/>
      <c r="BY10" s="15">
        <v>8</v>
      </c>
      <c r="BZ10" s="29" t="s">
        <v>18</v>
      </c>
      <c r="CA10" s="30"/>
      <c r="CB10" s="29">
        <v>73</v>
      </c>
      <c r="CC10" s="30">
        <v>0.61240000000000006</v>
      </c>
      <c r="CD10" s="29" t="s">
        <v>19</v>
      </c>
      <c r="CE10" s="30"/>
      <c r="CF10" s="29" t="s">
        <v>19</v>
      </c>
      <c r="CG10" s="30"/>
      <c r="CH10" s="29">
        <v>-41</v>
      </c>
      <c r="CI10" s="30">
        <f t="shared" si="24"/>
        <v>-0.32289999999999996</v>
      </c>
      <c r="CJ10" s="34">
        <f t="shared" si="4"/>
        <v>73</v>
      </c>
      <c r="CK10" s="35">
        <f t="shared" si="25"/>
        <v>0.28950000000000009</v>
      </c>
      <c r="CL10" s="20">
        <f t="shared" si="26"/>
        <v>639.32329999999934</v>
      </c>
      <c r="CM10" s="36"/>
      <c r="CN10" s="15">
        <v>8</v>
      </c>
      <c r="CO10" s="29">
        <v>184</v>
      </c>
      <c r="CP10" s="30">
        <v>1.2296</v>
      </c>
      <c r="CQ10" s="29">
        <v>106</v>
      </c>
      <c r="CR10" s="30">
        <v>0.90280000000000005</v>
      </c>
      <c r="CS10" s="29">
        <v>118</v>
      </c>
      <c r="CT10" s="30">
        <v>0.94300000000000006</v>
      </c>
      <c r="CU10" s="29">
        <v>-55</v>
      </c>
      <c r="CV10" s="30">
        <v>-0.50750000000000006</v>
      </c>
      <c r="CW10" s="29">
        <v>-150</v>
      </c>
      <c r="CX10" s="30">
        <f t="shared" si="52"/>
        <v>-1.075</v>
      </c>
      <c r="CY10" s="34">
        <f t="shared" si="6"/>
        <v>353</v>
      </c>
      <c r="CZ10" s="35">
        <f t="shared" si="27"/>
        <v>1.4928999999999999</v>
      </c>
      <c r="DA10" s="20">
        <f t="shared" si="28"/>
        <v>653.15829999999937</v>
      </c>
      <c r="DB10" s="18"/>
      <c r="DC10" s="15">
        <v>8</v>
      </c>
      <c r="DD10" s="27"/>
      <c r="DE10" s="28"/>
      <c r="DF10" s="27"/>
      <c r="DG10" s="28"/>
      <c r="DH10" s="27"/>
      <c r="DI10" s="28"/>
      <c r="DJ10" s="27"/>
      <c r="DK10" s="28"/>
      <c r="DL10" s="27"/>
      <c r="DM10" s="28"/>
      <c r="DN10" s="44">
        <f t="shared" si="7"/>
        <v>0</v>
      </c>
      <c r="DO10" s="102">
        <f t="shared" si="29"/>
        <v>0</v>
      </c>
      <c r="DP10" s="20">
        <f t="shared" si="30"/>
        <v>663.4548999999995</v>
      </c>
      <c r="DQ10" s="18"/>
      <c r="DR10" s="15">
        <v>8</v>
      </c>
      <c r="DS10" s="29" t="s">
        <v>18</v>
      </c>
      <c r="DT10" s="30"/>
      <c r="DU10" s="29" t="s">
        <v>18</v>
      </c>
      <c r="DV10" s="30"/>
      <c r="DW10" s="29" t="s">
        <v>18</v>
      </c>
      <c r="DX10" s="30"/>
      <c r="DY10" s="29" t="s">
        <v>18</v>
      </c>
      <c r="DZ10" s="30"/>
      <c r="EA10" s="29">
        <v>-185</v>
      </c>
      <c r="EB10" s="30">
        <f t="shared" si="53"/>
        <v>-1.3165</v>
      </c>
      <c r="EC10" s="40">
        <f t="shared" si="31"/>
        <v>0</v>
      </c>
      <c r="ED10" s="35">
        <f t="shared" si="32"/>
        <v>-1.3165</v>
      </c>
      <c r="EE10" s="20">
        <f t="shared" si="33"/>
        <v>673.16859999999963</v>
      </c>
      <c r="EF10" s="21"/>
      <c r="EG10" s="15">
        <v>8</v>
      </c>
      <c r="EH10" s="29">
        <v>165</v>
      </c>
      <c r="EI10" s="30">
        <v>1.016</v>
      </c>
      <c r="EJ10" s="29">
        <v>-69</v>
      </c>
      <c r="EK10" s="30"/>
      <c r="EL10" s="29">
        <v>-47</v>
      </c>
      <c r="EM10" s="30">
        <v>-0.45950000000000002</v>
      </c>
      <c r="EN10" s="29">
        <v>118</v>
      </c>
      <c r="EO10" s="30">
        <v>0.96300000000000008</v>
      </c>
      <c r="EP10" s="29">
        <v>360</v>
      </c>
      <c r="EQ10" s="30">
        <f t="shared" si="51"/>
        <v>2.444</v>
      </c>
      <c r="ER10" s="44">
        <f t="shared" si="34"/>
        <v>167</v>
      </c>
      <c r="ES10" s="35">
        <f t="shared" si="35"/>
        <v>3.9634999999999998</v>
      </c>
      <c r="ET10" s="20">
        <f t="shared" si="36"/>
        <v>683.35609999999951</v>
      </c>
      <c r="EU10" s="18"/>
      <c r="EV10" s="15">
        <v>8</v>
      </c>
      <c r="EW10" s="27"/>
      <c r="EX10" s="28"/>
      <c r="EY10" s="27"/>
      <c r="EZ10" s="28"/>
      <c r="FA10" s="27"/>
      <c r="FB10" s="28"/>
      <c r="FC10" s="27"/>
      <c r="FD10" s="28"/>
      <c r="FE10" s="27"/>
      <c r="FF10" s="28"/>
      <c r="FG10" s="34">
        <f t="shared" si="38"/>
        <v>0</v>
      </c>
      <c r="FH10" s="35">
        <f t="shared" si="39"/>
        <v>0</v>
      </c>
      <c r="FI10" s="20">
        <f t="shared" si="40"/>
        <v>693.23819999999989</v>
      </c>
      <c r="FJ10" s="18"/>
      <c r="FK10" s="15">
        <v>8</v>
      </c>
      <c r="FL10" s="29">
        <v>44</v>
      </c>
      <c r="FM10" s="30">
        <f t="shared" si="54"/>
        <v>0.24160000000000001</v>
      </c>
      <c r="FN10" s="29" t="s">
        <v>18</v>
      </c>
      <c r="FO10" s="30"/>
      <c r="FP10" s="29">
        <v>-217</v>
      </c>
      <c r="FQ10" s="30">
        <f>FP10*0.0085-0.06</f>
        <v>-1.9045000000000001</v>
      </c>
      <c r="FR10" s="29" t="s">
        <v>18</v>
      </c>
      <c r="FS10" s="30"/>
      <c r="FT10" s="29">
        <v>-40</v>
      </c>
      <c r="FU10" s="30">
        <f t="shared" si="55"/>
        <v>-0.316</v>
      </c>
      <c r="FV10" s="34">
        <f t="shared" si="41"/>
        <v>-173</v>
      </c>
      <c r="FW10" s="35">
        <f t="shared" si="42"/>
        <v>-1.6629</v>
      </c>
      <c r="FX10" s="20">
        <f t="shared" si="43"/>
        <v>703.26409999999976</v>
      </c>
    </row>
    <row r="11" spans="1:184" x14ac:dyDescent="0.3">
      <c r="A11" s="114"/>
      <c r="B11" s="15">
        <v>9</v>
      </c>
      <c r="C11" s="29">
        <v>185</v>
      </c>
      <c r="D11" s="30">
        <v>1.2364999999999999</v>
      </c>
      <c r="E11" s="29">
        <v>9</v>
      </c>
      <c r="F11" s="30">
        <v>4.9200000000000008E-2</v>
      </c>
      <c r="G11" s="29" t="s">
        <v>19</v>
      </c>
      <c r="H11" s="30"/>
      <c r="I11" s="29">
        <v>1</v>
      </c>
      <c r="J11" s="30">
        <v>-3.15E-2</v>
      </c>
      <c r="K11" s="29">
        <v>160</v>
      </c>
      <c r="L11" s="30">
        <f>K11*0.0069-0.04</f>
        <v>1.0640000000000001</v>
      </c>
      <c r="M11" s="25">
        <f t="shared" si="0"/>
        <v>195</v>
      </c>
      <c r="N11" s="30">
        <f t="shared" si="44"/>
        <v>2.3182</v>
      </c>
      <c r="O11" s="20">
        <f t="shared" si="12"/>
        <v>559.11519999999905</v>
      </c>
      <c r="P11" s="10"/>
      <c r="Q11" s="15">
        <v>9</v>
      </c>
      <c r="R11" s="27"/>
      <c r="S11" s="28"/>
      <c r="T11" s="27"/>
      <c r="U11" s="28"/>
      <c r="V11" s="27"/>
      <c r="W11" s="28"/>
      <c r="X11" s="27"/>
      <c r="Y11" s="28"/>
      <c r="Z11" s="27"/>
      <c r="AA11" s="28"/>
      <c r="AB11" s="25">
        <f t="shared" si="2"/>
        <v>0</v>
      </c>
      <c r="AC11" s="26">
        <f t="shared" si="13"/>
        <v>0</v>
      </c>
      <c r="AD11" s="20">
        <f t="shared" si="14"/>
        <v>563.62959999999907</v>
      </c>
      <c r="AE11" s="18"/>
      <c r="AF11" s="43">
        <v>9</v>
      </c>
      <c r="AG11" s="29" t="s">
        <v>19</v>
      </c>
      <c r="AH11" s="30"/>
      <c r="AI11" s="29" t="s">
        <v>18</v>
      </c>
      <c r="AJ11" s="30"/>
      <c r="AK11" s="29">
        <v>227</v>
      </c>
      <c r="AL11" s="30">
        <v>1.8695000000000002</v>
      </c>
      <c r="AM11" s="29" t="s">
        <v>19</v>
      </c>
      <c r="AN11" s="30"/>
      <c r="AO11" s="29">
        <v>-244</v>
      </c>
      <c r="AP11" s="30">
        <f t="shared" si="45"/>
        <v>-1.7236</v>
      </c>
      <c r="AQ11" s="25">
        <f t="shared" si="15"/>
        <v>227</v>
      </c>
      <c r="AR11" s="26">
        <f t="shared" si="16"/>
        <v>0.14590000000000014</v>
      </c>
      <c r="AS11" s="20">
        <f t="shared" si="17"/>
        <v>567.10309999999924</v>
      </c>
      <c r="AT11" s="18"/>
      <c r="AU11" s="15">
        <v>9</v>
      </c>
      <c r="AV11" s="29" t="s">
        <v>19</v>
      </c>
      <c r="AW11" s="30"/>
      <c r="AX11" s="29">
        <v>-91</v>
      </c>
      <c r="AY11" s="30">
        <v>-0.83080000000000009</v>
      </c>
      <c r="AZ11" s="29" t="s">
        <v>19</v>
      </c>
      <c r="BA11" s="30"/>
      <c r="BB11" s="29">
        <v>65</v>
      </c>
      <c r="BC11" s="30">
        <v>0.51249999999999996</v>
      </c>
      <c r="BD11" s="29">
        <v>-127</v>
      </c>
      <c r="BE11" s="30">
        <f t="shared" si="18"/>
        <v>-0.9163</v>
      </c>
      <c r="BF11" s="25">
        <f t="shared" si="3"/>
        <v>-26</v>
      </c>
      <c r="BG11" s="30">
        <f t="shared" si="19"/>
        <v>-1.2346000000000001</v>
      </c>
      <c r="BH11" s="20">
        <f t="shared" si="20"/>
        <v>616.55429999999967</v>
      </c>
      <c r="BI11" s="18"/>
      <c r="BJ11" s="15">
        <v>9</v>
      </c>
      <c r="BK11" s="27"/>
      <c r="BL11" s="28"/>
      <c r="BM11" s="27"/>
      <c r="BN11" s="28"/>
      <c r="BO11" s="27"/>
      <c r="BP11" s="28"/>
      <c r="BQ11" s="27"/>
      <c r="BR11" s="28"/>
      <c r="BS11" s="27"/>
      <c r="BT11" s="28"/>
      <c r="BU11" s="25">
        <f t="shared" si="21"/>
        <v>0</v>
      </c>
      <c r="BV11" s="26">
        <f t="shared" si="22"/>
        <v>0</v>
      </c>
      <c r="BW11" s="20">
        <f t="shared" si="23"/>
        <v>624.98969999999952</v>
      </c>
      <c r="BX11" s="18"/>
      <c r="BY11" s="15">
        <v>9</v>
      </c>
      <c r="BZ11" s="29" t="s">
        <v>18</v>
      </c>
      <c r="CA11" s="30"/>
      <c r="CB11" s="29" t="s">
        <v>18</v>
      </c>
      <c r="CC11" s="30"/>
      <c r="CD11" s="29" t="s">
        <v>19</v>
      </c>
      <c r="CE11" s="30"/>
      <c r="CF11" s="29">
        <v>-2</v>
      </c>
      <c r="CG11" s="30">
        <v>-5.7000000000000002E-2</v>
      </c>
      <c r="CH11" s="29">
        <v>-171</v>
      </c>
      <c r="CI11" s="30">
        <f t="shared" si="24"/>
        <v>-1.2199</v>
      </c>
      <c r="CJ11" s="34">
        <f t="shared" si="4"/>
        <v>-2</v>
      </c>
      <c r="CK11" s="35">
        <f t="shared" si="25"/>
        <v>-1.2768999999999999</v>
      </c>
      <c r="CL11" s="20">
        <f t="shared" si="26"/>
        <v>638.04639999999938</v>
      </c>
      <c r="CM11" s="36"/>
      <c r="CN11" s="15">
        <v>9</v>
      </c>
      <c r="CO11" s="29">
        <v>158</v>
      </c>
      <c r="CP11" s="30">
        <v>1.0502</v>
      </c>
      <c r="CQ11" s="29">
        <v>-65</v>
      </c>
      <c r="CR11" s="30">
        <v>-0.60200000000000009</v>
      </c>
      <c r="CS11" s="29" t="s">
        <v>19</v>
      </c>
      <c r="CT11" s="30"/>
      <c r="CU11" s="29">
        <v>-31</v>
      </c>
      <c r="CV11" s="30">
        <v>-0.30349999999999999</v>
      </c>
      <c r="CW11" s="29">
        <v>0</v>
      </c>
      <c r="CX11" s="30"/>
      <c r="CY11" s="34">
        <f t="shared" si="6"/>
        <v>62</v>
      </c>
      <c r="CZ11" s="35">
        <f t="shared" si="27"/>
        <v>0.14469999999999994</v>
      </c>
      <c r="DA11" s="20">
        <f t="shared" si="28"/>
        <v>653.30299999999932</v>
      </c>
      <c r="DB11" s="18"/>
      <c r="DC11" s="15">
        <v>9</v>
      </c>
      <c r="DD11" s="27"/>
      <c r="DE11" s="28"/>
      <c r="DF11" s="27"/>
      <c r="DG11" s="28"/>
      <c r="DH11" s="27"/>
      <c r="DI11" s="28"/>
      <c r="DJ11" s="27"/>
      <c r="DK11" s="28"/>
      <c r="DL11" s="27"/>
      <c r="DM11" s="28"/>
      <c r="DN11" s="44">
        <f t="shared" si="7"/>
        <v>0</v>
      </c>
      <c r="DO11" s="102">
        <f t="shared" si="29"/>
        <v>0</v>
      </c>
      <c r="DP11" s="20">
        <f t="shared" si="30"/>
        <v>663.4548999999995</v>
      </c>
      <c r="DQ11" s="18"/>
      <c r="DR11" s="22">
        <v>9</v>
      </c>
      <c r="DS11" s="29" t="s">
        <v>18</v>
      </c>
      <c r="DT11" s="30"/>
      <c r="DU11" s="29" t="s">
        <v>18</v>
      </c>
      <c r="DV11" s="30"/>
      <c r="DW11" s="29" t="s">
        <v>18</v>
      </c>
      <c r="DX11" s="30"/>
      <c r="DY11" s="29" t="s">
        <v>18</v>
      </c>
      <c r="DZ11" s="30"/>
      <c r="EA11" s="29">
        <v>-108</v>
      </c>
      <c r="EB11" s="30">
        <f t="shared" si="53"/>
        <v>-0.78520000000000001</v>
      </c>
      <c r="EC11" s="44">
        <f t="shared" si="31"/>
        <v>0</v>
      </c>
      <c r="ED11" s="35">
        <f t="shared" si="32"/>
        <v>-0.78520000000000001</v>
      </c>
      <c r="EE11" s="20">
        <f t="shared" si="33"/>
        <v>672.3833999999996</v>
      </c>
      <c r="EF11" s="21"/>
      <c r="EG11" s="15">
        <v>9</v>
      </c>
      <c r="EH11" s="29">
        <v>19</v>
      </c>
      <c r="EI11" s="30">
        <v>8.1600000000000006E-2</v>
      </c>
      <c r="EJ11" s="29" t="s">
        <v>19</v>
      </c>
      <c r="EK11" s="30"/>
      <c r="EL11" s="29">
        <v>263</v>
      </c>
      <c r="EM11" s="30">
        <v>2.1755</v>
      </c>
      <c r="EN11" s="29" t="s">
        <v>19</v>
      </c>
      <c r="EO11" s="30"/>
      <c r="EP11" s="29">
        <v>-77</v>
      </c>
      <c r="EQ11" s="30">
        <f t="shared" si="51"/>
        <v>-0.57130000000000003</v>
      </c>
      <c r="ER11" s="44">
        <f t="shared" si="34"/>
        <v>282</v>
      </c>
      <c r="ES11" s="35">
        <f t="shared" si="35"/>
        <v>1.6858</v>
      </c>
      <c r="ET11" s="20">
        <f t="shared" si="36"/>
        <v>685.04189999999949</v>
      </c>
      <c r="EU11" s="18"/>
      <c r="EV11" s="15">
        <v>9</v>
      </c>
      <c r="EW11" s="29">
        <v>4</v>
      </c>
      <c r="EX11" s="30">
        <f t="shared" ref="EX11:EX15" si="56">EW11*0.0064-0.04</f>
        <v>-1.44E-2</v>
      </c>
      <c r="EY11" s="29">
        <v>115</v>
      </c>
      <c r="EZ11" s="30">
        <f t="shared" ref="EZ11:EZ12" si="57">EY11*0.0088-0.03</f>
        <v>0.98199999999999998</v>
      </c>
      <c r="FA11" s="29" t="s">
        <v>19</v>
      </c>
      <c r="FB11" s="30"/>
      <c r="FC11" s="29" t="s">
        <v>19</v>
      </c>
      <c r="FD11" s="30"/>
      <c r="FE11" s="29">
        <v>204</v>
      </c>
      <c r="FF11" s="30">
        <f t="shared" ref="FF11:FF15" si="58">FE11*0.0069-0.04</f>
        <v>1.3675999999999999</v>
      </c>
      <c r="FG11" s="34">
        <f t="shared" si="38"/>
        <v>119</v>
      </c>
      <c r="FH11" s="35">
        <f t="shared" si="39"/>
        <v>2.3351999999999999</v>
      </c>
      <c r="FI11" s="20">
        <f t="shared" si="40"/>
        <v>695.57339999999988</v>
      </c>
      <c r="FJ11" s="18"/>
      <c r="FK11" s="15">
        <v>9</v>
      </c>
      <c r="FL11" s="29" t="s">
        <v>19</v>
      </c>
      <c r="FM11" s="30"/>
      <c r="FN11" s="29" t="s">
        <v>19</v>
      </c>
      <c r="FO11" s="30"/>
      <c r="FP11" s="29">
        <v>316</v>
      </c>
      <c r="FQ11" s="30">
        <f>FP11*0.0085-0.06</f>
        <v>2.6260000000000003</v>
      </c>
      <c r="FR11" s="29">
        <v>90</v>
      </c>
      <c r="FS11" s="30">
        <f>FR11*0.0085-0.04</f>
        <v>0.72499999999999998</v>
      </c>
      <c r="FT11" s="29">
        <v>-49</v>
      </c>
      <c r="FU11" s="30">
        <f t="shared" si="55"/>
        <v>-0.37809999999999999</v>
      </c>
      <c r="FV11" s="34">
        <f t="shared" si="41"/>
        <v>406</v>
      </c>
      <c r="FW11" s="35">
        <f t="shared" si="42"/>
        <v>3.3510000000000004</v>
      </c>
      <c r="FX11" s="20">
        <f t="shared" si="43"/>
        <v>706.61509999999976</v>
      </c>
    </row>
    <row r="12" spans="1:184" x14ac:dyDescent="0.3">
      <c r="A12" s="114"/>
      <c r="B12" s="15">
        <v>10</v>
      </c>
      <c r="C12" s="29" t="s">
        <v>19</v>
      </c>
      <c r="D12" s="30"/>
      <c r="E12" s="29">
        <v>104</v>
      </c>
      <c r="F12" s="30">
        <v>0.88519999999999999</v>
      </c>
      <c r="G12" s="29">
        <v>-142</v>
      </c>
      <c r="H12" s="30">
        <v>-1.2670000000000001</v>
      </c>
      <c r="I12" s="29" t="s">
        <v>19</v>
      </c>
      <c r="J12" s="30"/>
      <c r="K12" s="29">
        <v>162</v>
      </c>
      <c r="L12" s="30">
        <f>K12*0.0069-0.04</f>
        <v>1.0777999999999999</v>
      </c>
      <c r="M12" s="25">
        <f t="shared" si="0"/>
        <v>-38</v>
      </c>
      <c r="N12" s="30">
        <f t="shared" si="44"/>
        <v>0.69599999999999973</v>
      </c>
      <c r="O12" s="20">
        <f t="shared" si="12"/>
        <v>559.81119999999908</v>
      </c>
      <c r="P12" s="10"/>
      <c r="Q12" s="15">
        <v>10</v>
      </c>
      <c r="R12" s="29" t="s">
        <v>19</v>
      </c>
      <c r="S12" s="30"/>
      <c r="T12" s="29" t="s">
        <v>18</v>
      </c>
      <c r="U12" s="30"/>
      <c r="V12" s="29" t="s">
        <v>19</v>
      </c>
      <c r="W12" s="30"/>
      <c r="X12" s="29" t="s">
        <v>19</v>
      </c>
      <c r="Y12" s="30"/>
      <c r="Z12" s="29">
        <v>27</v>
      </c>
      <c r="AA12" s="30">
        <f t="shared" si="48"/>
        <v>0.14629999999999999</v>
      </c>
      <c r="AB12" s="25">
        <f t="shared" si="2"/>
        <v>0</v>
      </c>
      <c r="AC12" s="26">
        <f t="shared" si="13"/>
        <v>0.14629999999999999</v>
      </c>
      <c r="AD12" s="20">
        <f t="shared" si="14"/>
        <v>563.77589999999907</v>
      </c>
      <c r="AE12" s="18"/>
      <c r="AF12" s="43">
        <v>10</v>
      </c>
      <c r="AG12" s="29">
        <v>264</v>
      </c>
      <c r="AH12" s="30">
        <v>1.7815999999999999</v>
      </c>
      <c r="AI12" s="29">
        <v>169</v>
      </c>
      <c r="AJ12" s="30">
        <v>1.4572000000000001</v>
      </c>
      <c r="AK12" s="29">
        <v>349</v>
      </c>
      <c r="AL12" s="30">
        <v>2.9065000000000003</v>
      </c>
      <c r="AM12" s="29">
        <v>567</v>
      </c>
      <c r="AN12" s="30">
        <v>4.7795000000000005</v>
      </c>
      <c r="AO12" s="29">
        <v>0</v>
      </c>
      <c r="AP12" s="30">
        <f t="shared" si="45"/>
        <v>-0.04</v>
      </c>
      <c r="AQ12" s="25">
        <f t="shared" si="15"/>
        <v>1349</v>
      </c>
      <c r="AR12" s="26">
        <f t="shared" si="16"/>
        <v>10.884800000000002</v>
      </c>
      <c r="AS12" s="20">
        <f t="shared" si="17"/>
        <v>577.98789999999929</v>
      </c>
      <c r="AT12" s="18"/>
      <c r="AU12" s="31">
        <v>10</v>
      </c>
      <c r="AV12" s="32"/>
      <c r="AW12" s="33"/>
      <c r="AX12" s="32"/>
      <c r="AY12" s="33"/>
      <c r="AZ12" s="32"/>
      <c r="BA12" s="33"/>
      <c r="BB12" s="32"/>
      <c r="BC12" s="33"/>
      <c r="BD12" s="32"/>
      <c r="BE12" s="33"/>
      <c r="BF12" s="25">
        <f t="shared" si="3"/>
        <v>0</v>
      </c>
      <c r="BG12" s="30">
        <f t="shared" si="19"/>
        <v>0</v>
      </c>
      <c r="BH12" s="20">
        <f t="shared" si="20"/>
        <v>616.55429999999967</v>
      </c>
      <c r="BI12" s="18"/>
      <c r="BJ12" s="15">
        <v>10</v>
      </c>
      <c r="BK12" s="27"/>
      <c r="BL12" s="28"/>
      <c r="BM12" s="27"/>
      <c r="BN12" s="28"/>
      <c r="BO12" s="27"/>
      <c r="BP12" s="28"/>
      <c r="BQ12" s="27"/>
      <c r="BR12" s="28"/>
      <c r="BS12" s="27"/>
      <c r="BT12" s="28"/>
      <c r="BU12" s="25">
        <f t="shared" si="21"/>
        <v>0</v>
      </c>
      <c r="BV12" s="26">
        <f t="shared" si="22"/>
        <v>0</v>
      </c>
      <c r="BW12" s="20">
        <f t="shared" si="23"/>
        <v>624.98969999999952</v>
      </c>
      <c r="BX12" s="18"/>
      <c r="BY12" s="15">
        <v>10</v>
      </c>
      <c r="BZ12" s="29" t="s">
        <v>18</v>
      </c>
      <c r="CA12" s="30"/>
      <c r="CB12" s="29" t="s">
        <v>18</v>
      </c>
      <c r="CC12" s="30"/>
      <c r="CD12" s="29" t="s">
        <v>19</v>
      </c>
      <c r="CE12" s="30"/>
      <c r="CF12" s="29" t="s">
        <v>19</v>
      </c>
      <c r="CG12" s="30"/>
      <c r="CH12" s="29">
        <v>-177</v>
      </c>
      <c r="CI12" s="30">
        <f t="shared" si="24"/>
        <v>-1.2613000000000001</v>
      </c>
      <c r="CJ12" s="34">
        <f t="shared" si="4"/>
        <v>0</v>
      </c>
      <c r="CK12" s="35">
        <f t="shared" si="25"/>
        <v>-1.2613000000000001</v>
      </c>
      <c r="CL12" s="20">
        <f t="shared" si="26"/>
        <v>636.78509999999937</v>
      </c>
      <c r="CM12" s="36"/>
      <c r="CN12" s="15">
        <v>10</v>
      </c>
      <c r="CO12" s="29">
        <v>164</v>
      </c>
      <c r="CP12" s="30">
        <v>1.0915999999999999</v>
      </c>
      <c r="CQ12" s="29" t="s">
        <v>18</v>
      </c>
      <c r="CR12" s="30"/>
      <c r="CS12" s="29">
        <v>-32</v>
      </c>
      <c r="CT12" s="30">
        <v>-0.33200000000000002</v>
      </c>
      <c r="CU12" s="29" t="s">
        <v>19</v>
      </c>
      <c r="CV12" s="30"/>
      <c r="CW12" s="29">
        <v>-136</v>
      </c>
      <c r="CX12" s="30">
        <f>CW12*0.0069-0.04</f>
        <v>-0.97840000000000005</v>
      </c>
      <c r="CY12" s="34">
        <f t="shared" si="6"/>
        <v>132</v>
      </c>
      <c r="CZ12" s="35">
        <f t="shared" si="27"/>
        <v>-0.21880000000000022</v>
      </c>
      <c r="DA12" s="20">
        <f t="shared" si="28"/>
        <v>653.08419999999933</v>
      </c>
      <c r="DB12" s="18"/>
      <c r="DC12" s="15">
        <v>10</v>
      </c>
      <c r="DD12" s="29">
        <v>140</v>
      </c>
      <c r="DE12" s="30">
        <v>0.92599999999999993</v>
      </c>
      <c r="DF12" s="29" t="s">
        <v>18</v>
      </c>
      <c r="DG12" s="30"/>
      <c r="DH12" s="29">
        <v>183</v>
      </c>
      <c r="DI12" s="30">
        <v>1.4955000000000001</v>
      </c>
      <c r="DJ12" s="29">
        <v>82</v>
      </c>
      <c r="DK12" s="30">
        <v>0.65700000000000003</v>
      </c>
      <c r="DL12" s="29">
        <v>49</v>
      </c>
      <c r="DM12" s="30">
        <f t="shared" ref="DM12:DM16" si="59">DL12*0.0069-0.04</f>
        <v>0.29810000000000003</v>
      </c>
      <c r="DN12" s="44">
        <f t="shared" si="7"/>
        <v>405</v>
      </c>
      <c r="DO12" s="102">
        <f t="shared" si="29"/>
        <v>3.3765999999999998</v>
      </c>
      <c r="DP12" s="20">
        <f t="shared" si="30"/>
        <v>666.83149999999955</v>
      </c>
      <c r="DQ12" s="18"/>
      <c r="DR12" s="15">
        <v>10</v>
      </c>
      <c r="DS12" s="29">
        <v>91</v>
      </c>
      <c r="DT12" s="30">
        <v>0.54239999999999999</v>
      </c>
      <c r="DU12" s="29" t="s">
        <v>18</v>
      </c>
      <c r="DV12" s="30"/>
      <c r="DW12" s="29">
        <v>643</v>
      </c>
      <c r="DX12" s="30">
        <v>5.2869000000000002</v>
      </c>
      <c r="DY12" s="29">
        <v>63</v>
      </c>
      <c r="DZ12" s="30">
        <v>0.49550000000000011</v>
      </c>
      <c r="EA12" s="29">
        <v>240</v>
      </c>
      <c r="EB12" s="30">
        <f t="shared" si="53"/>
        <v>1.6159999999999999</v>
      </c>
      <c r="EC12" s="40">
        <f t="shared" si="31"/>
        <v>797</v>
      </c>
      <c r="ED12" s="35">
        <f t="shared" si="32"/>
        <v>7.9407999999999994</v>
      </c>
      <c r="EE12" s="20">
        <f t="shared" si="33"/>
        <v>680.32419999999956</v>
      </c>
      <c r="EF12" s="21"/>
      <c r="EG12" s="15">
        <v>10</v>
      </c>
      <c r="EH12" s="27"/>
      <c r="EI12" s="28"/>
      <c r="EJ12" s="27"/>
      <c r="EK12" s="28"/>
      <c r="EL12" s="27"/>
      <c r="EM12" s="28"/>
      <c r="EN12" s="27"/>
      <c r="EO12" s="28"/>
      <c r="EP12" s="27"/>
      <c r="EQ12" s="28"/>
      <c r="ER12" s="44"/>
      <c r="ES12" s="35">
        <f t="shared" si="35"/>
        <v>0</v>
      </c>
      <c r="ET12" s="20">
        <f t="shared" si="36"/>
        <v>685.04189999999949</v>
      </c>
      <c r="EU12" s="18"/>
      <c r="EV12" s="15">
        <v>10</v>
      </c>
      <c r="EW12" s="29">
        <v>-100</v>
      </c>
      <c r="EX12" s="30">
        <f t="shared" si="56"/>
        <v>-0.68</v>
      </c>
      <c r="EY12" s="29">
        <v>-42</v>
      </c>
      <c r="EZ12" s="30">
        <f t="shared" si="57"/>
        <v>-0.39960000000000007</v>
      </c>
      <c r="FA12" s="29">
        <v>-49</v>
      </c>
      <c r="FB12" s="30">
        <f>FA12*0.0085-0.06</f>
        <v>-0.47650000000000003</v>
      </c>
      <c r="FC12" s="29" t="s">
        <v>19</v>
      </c>
      <c r="FD12" s="30"/>
      <c r="FE12" s="29">
        <v>-185</v>
      </c>
      <c r="FF12" s="30">
        <f t="shared" si="58"/>
        <v>-1.3165</v>
      </c>
      <c r="FG12" s="34">
        <f t="shared" si="38"/>
        <v>-191</v>
      </c>
      <c r="FH12" s="35">
        <f t="shared" si="39"/>
        <v>-2.8726000000000003</v>
      </c>
      <c r="FI12" s="20">
        <f t="shared" si="40"/>
        <v>692.70079999999984</v>
      </c>
      <c r="FJ12" s="18"/>
      <c r="FK12" s="15">
        <v>10</v>
      </c>
      <c r="FL12" s="29" t="s">
        <v>19</v>
      </c>
      <c r="FM12" s="30"/>
      <c r="FN12" s="29" t="s">
        <v>19</v>
      </c>
      <c r="FO12" s="30"/>
      <c r="FP12" s="29" t="s">
        <v>19</v>
      </c>
      <c r="FQ12" s="30"/>
      <c r="FR12" s="29" t="s">
        <v>19</v>
      </c>
      <c r="FS12" s="30"/>
      <c r="FT12" s="29">
        <v>298</v>
      </c>
      <c r="FU12" s="30">
        <f t="shared" si="55"/>
        <v>2.0162</v>
      </c>
      <c r="FV12" s="34">
        <f t="shared" si="41"/>
        <v>0</v>
      </c>
      <c r="FW12" s="35">
        <f t="shared" si="42"/>
        <v>0</v>
      </c>
      <c r="FX12" s="20">
        <f t="shared" si="43"/>
        <v>706.61509999999976</v>
      </c>
    </row>
    <row r="13" spans="1:184" x14ac:dyDescent="0.3">
      <c r="A13" s="114"/>
      <c r="B13" s="15">
        <v>11</v>
      </c>
      <c r="C13" s="27"/>
      <c r="D13" s="28"/>
      <c r="E13" s="27"/>
      <c r="F13" s="28"/>
      <c r="G13" s="27"/>
      <c r="H13" s="28"/>
      <c r="I13" s="27"/>
      <c r="J13" s="28"/>
      <c r="K13" s="27"/>
      <c r="L13" s="28"/>
      <c r="M13" s="25">
        <f t="shared" si="0"/>
        <v>0</v>
      </c>
      <c r="N13" s="30">
        <f t="shared" si="44"/>
        <v>0</v>
      </c>
      <c r="O13" s="20">
        <f t="shared" si="12"/>
        <v>559.81119999999908</v>
      </c>
      <c r="P13" s="10"/>
      <c r="Q13" s="15">
        <v>11</v>
      </c>
      <c r="R13" s="29">
        <v>-2</v>
      </c>
      <c r="S13" s="30">
        <v>-5.3800000000000001E-2</v>
      </c>
      <c r="T13" s="29" t="s">
        <v>18</v>
      </c>
      <c r="U13" s="30"/>
      <c r="V13" s="29" t="s">
        <v>19</v>
      </c>
      <c r="W13" s="30"/>
      <c r="X13" s="29" t="s">
        <v>19</v>
      </c>
      <c r="Y13" s="30"/>
      <c r="Z13" s="29">
        <v>26</v>
      </c>
      <c r="AA13" s="30">
        <f t="shared" si="48"/>
        <v>0.1394</v>
      </c>
      <c r="AB13" s="25">
        <f t="shared" si="2"/>
        <v>-2</v>
      </c>
      <c r="AC13" s="26">
        <f t="shared" si="13"/>
        <v>8.5599999999999996E-2</v>
      </c>
      <c r="AD13" s="20">
        <f t="shared" si="14"/>
        <v>563.86149999999907</v>
      </c>
      <c r="AE13" s="18"/>
      <c r="AF13" s="43">
        <v>11</v>
      </c>
      <c r="AG13" s="29">
        <v>-218</v>
      </c>
      <c r="AH13" s="30">
        <v>-1.5442</v>
      </c>
      <c r="AI13" s="29" t="s">
        <v>18</v>
      </c>
      <c r="AJ13" s="30"/>
      <c r="AK13" s="29" t="s">
        <v>19</v>
      </c>
      <c r="AL13" s="30"/>
      <c r="AM13" s="29" t="s">
        <v>19</v>
      </c>
      <c r="AN13" s="30"/>
      <c r="AO13" s="29">
        <v>-91</v>
      </c>
      <c r="AP13" s="30">
        <f t="shared" si="45"/>
        <v>-0.66790000000000005</v>
      </c>
      <c r="AQ13" s="25">
        <f t="shared" si="15"/>
        <v>-218</v>
      </c>
      <c r="AR13" s="26">
        <f t="shared" si="16"/>
        <v>-2.2121</v>
      </c>
      <c r="AS13" s="20">
        <f t="shared" si="17"/>
        <v>575.77579999999932</v>
      </c>
      <c r="AT13" s="18"/>
      <c r="AU13" s="15">
        <v>11</v>
      </c>
      <c r="AV13" s="27"/>
      <c r="AW13" s="28"/>
      <c r="AX13" s="27"/>
      <c r="AY13" s="28"/>
      <c r="AZ13" s="27"/>
      <c r="BA13" s="28"/>
      <c r="BB13" s="27"/>
      <c r="BC13" s="28"/>
      <c r="BD13" s="27"/>
      <c r="BE13" s="28"/>
      <c r="BF13" s="25">
        <f t="shared" si="3"/>
        <v>0</v>
      </c>
      <c r="BG13" s="30">
        <f t="shared" si="19"/>
        <v>0</v>
      </c>
      <c r="BH13" s="20">
        <f t="shared" si="20"/>
        <v>616.55429999999967</v>
      </c>
      <c r="BI13" s="18"/>
      <c r="BJ13" s="15">
        <v>11</v>
      </c>
      <c r="BK13" s="29" t="s">
        <v>19</v>
      </c>
      <c r="BL13" s="30"/>
      <c r="BM13" s="29" t="s">
        <v>18</v>
      </c>
      <c r="BN13" s="30"/>
      <c r="BO13" s="29" t="s">
        <v>19</v>
      </c>
      <c r="BP13" s="30"/>
      <c r="BQ13" s="29" t="s">
        <v>19</v>
      </c>
      <c r="BR13" s="30"/>
      <c r="BS13" s="29">
        <v>250</v>
      </c>
      <c r="BT13" s="124">
        <f t="shared" si="49"/>
        <v>1.6849999999999998</v>
      </c>
      <c r="BU13" s="25">
        <f t="shared" si="21"/>
        <v>0</v>
      </c>
      <c r="BV13" s="26">
        <f t="shared" si="22"/>
        <v>1.6849999999999998</v>
      </c>
      <c r="BW13" s="20">
        <f t="shared" si="23"/>
        <v>626.67469999999946</v>
      </c>
      <c r="BX13" s="18"/>
      <c r="BY13" s="15">
        <v>11</v>
      </c>
      <c r="BZ13" s="29">
        <v>285</v>
      </c>
      <c r="CA13" s="30">
        <v>1.9264999999999999</v>
      </c>
      <c r="CB13" s="29" t="s">
        <v>18</v>
      </c>
      <c r="CC13" s="30"/>
      <c r="CD13" s="29" t="s">
        <v>19</v>
      </c>
      <c r="CE13" s="30"/>
      <c r="CF13" s="29">
        <v>168</v>
      </c>
      <c r="CG13" s="30">
        <v>1.3880000000000001</v>
      </c>
      <c r="CH13" s="29">
        <v>291</v>
      </c>
      <c r="CI13" s="30">
        <f t="shared" si="24"/>
        <v>1.9678999999999998</v>
      </c>
      <c r="CJ13" s="34">
        <f t="shared" si="4"/>
        <v>453</v>
      </c>
      <c r="CK13" s="35">
        <f t="shared" si="25"/>
        <v>5.2823999999999991</v>
      </c>
      <c r="CL13" s="20">
        <f t="shared" si="26"/>
        <v>642.06749999999943</v>
      </c>
      <c r="CM13" s="36"/>
      <c r="CN13" s="15">
        <v>11</v>
      </c>
      <c r="CO13" s="27"/>
      <c r="CP13" s="28"/>
      <c r="CQ13" s="27"/>
      <c r="CR13" s="28"/>
      <c r="CS13" s="27"/>
      <c r="CT13" s="28"/>
      <c r="CU13" s="27"/>
      <c r="CV13" s="28"/>
      <c r="CW13" s="27"/>
      <c r="CX13" s="28"/>
      <c r="CY13" s="34">
        <f t="shared" si="6"/>
        <v>0</v>
      </c>
      <c r="CZ13" s="35">
        <f t="shared" si="27"/>
        <v>0</v>
      </c>
      <c r="DA13" s="20">
        <f t="shared" si="28"/>
        <v>653.08419999999933</v>
      </c>
      <c r="DB13" s="18"/>
      <c r="DC13" s="15">
        <v>11</v>
      </c>
      <c r="DD13" s="29">
        <v>-134</v>
      </c>
      <c r="DE13" s="30">
        <v>-0.96460000000000001</v>
      </c>
      <c r="DF13" s="29">
        <v>-117</v>
      </c>
      <c r="DG13" s="30">
        <v>-1.0596000000000001</v>
      </c>
      <c r="DH13" s="29">
        <v>-25</v>
      </c>
      <c r="DI13" s="30">
        <v>-0.27250000000000002</v>
      </c>
      <c r="DJ13" s="29">
        <v>57</v>
      </c>
      <c r="DK13" s="30">
        <v>0.44450000000000006</v>
      </c>
      <c r="DL13" s="29">
        <v>-131</v>
      </c>
      <c r="DM13" s="30">
        <f t="shared" si="59"/>
        <v>-0.94390000000000007</v>
      </c>
      <c r="DN13" s="44">
        <f t="shared" si="7"/>
        <v>-219</v>
      </c>
      <c r="DO13" s="102">
        <f t="shared" si="29"/>
        <v>-2.7961</v>
      </c>
      <c r="DP13" s="20">
        <f t="shared" si="30"/>
        <v>664.03539999999953</v>
      </c>
      <c r="DQ13" s="18"/>
      <c r="DR13" s="15">
        <v>11</v>
      </c>
      <c r="DS13" s="29" t="s">
        <v>18</v>
      </c>
      <c r="DT13" s="30"/>
      <c r="DU13" s="29">
        <v>-86</v>
      </c>
      <c r="DV13" s="30">
        <v>-0.78680000000000005</v>
      </c>
      <c r="DW13" s="29">
        <v>-181</v>
      </c>
      <c r="DX13" s="30">
        <v>-1.5523</v>
      </c>
      <c r="DY13" s="29" t="s">
        <v>18</v>
      </c>
      <c r="DZ13" s="30"/>
      <c r="EA13" s="29">
        <v>-115</v>
      </c>
      <c r="EB13" s="30">
        <f t="shared" si="53"/>
        <v>-0.83350000000000002</v>
      </c>
      <c r="EC13" s="40">
        <f t="shared" si="31"/>
        <v>-267</v>
      </c>
      <c r="ED13" s="35">
        <f t="shared" si="32"/>
        <v>-3.1726000000000001</v>
      </c>
      <c r="EE13" s="20">
        <f t="shared" si="33"/>
        <v>677.15159999999958</v>
      </c>
      <c r="EF13" s="21"/>
      <c r="EG13" s="15">
        <v>11</v>
      </c>
      <c r="EH13" s="27"/>
      <c r="EI13" s="28"/>
      <c r="EJ13" s="27"/>
      <c r="EK13" s="28"/>
      <c r="EL13" s="27"/>
      <c r="EM13" s="28"/>
      <c r="EN13" s="27"/>
      <c r="EO13" s="28"/>
      <c r="EP13" s="27"/>
      <c r="EQ13" s="28"/>
      <c r="ER13" s="44"/>
      <c r="ES13" s="35">
        <f t="shared" si="35"/>
        <v>0</v>
      </c>
      <c r="ET13" s="20">
        <f t="shared" si="36"/>
        <v>685.04189999999949</v>
      </c>
      <c r="EU13" s="18"/>
      <c r="EV13" s="15">
        <v>11</v>
      </c>
      <c r="EW13" s="29" t="s">
        <v>19</v>
      </c>
      <c r="EX13" s="30"/>
      <c r="EY13" s="29" t="s">
        <v>19</v>
      </c>
      <c r="EZ13" s="30"/>
      <c r="FA13" s="29" t="s">
        <v>19</v>
      </c>
      <c r="FB13" s="30"/>
      <c r="FC13" s="29">
        <v>102</v>
      </c>
      <c r="FD13" s="30">
        <f t="shared" ref="FD13:FD14" si="60">FC13*0.0085-0.04</f>
        <v>0.82700000000000007</v>
      </c>
      <c r="FE13" s="29">
        <v>-90</v>
      </c>
      <c r="FF13" s="30">
        <f t="shared" si="58"/>
        <v>-0.66100000000000003</v>
      </c>
      <c r="FG13" s="34">
        <f t="shared" si="38"/>
        <v>102</v>
      </c>
      <c r="FH13" s="35">
        <f t="shared" si="39"/>
        <v>0.16600000000000004</v>
      </c>
      <c r="FI13" s="20">
        <f t="shared" si="40"/>
        <v>692.8667999999999</v>
      </c>
      <c r="FJ13" s="18"/>
      <c r="FK13" s="15">
        <v>11</v>
      </c>
      <c r="FL13" s="29" t="s">
        <v>18</v>
      </c>
      <c r="FM13" s="30"/>
      <c r="FN13" s="29" t="s">
        <v>18</v>
      </c>
      <c r="FO13" s="30"/>
      <c r="FP13" s="29">
        <v>-1</v>
      </c>
      <c r="FQ13" s="30">
        <f>FP13*0.0085-0.06</f>
        <v>-6.8500000000000005E-2</v>
      </c>
      <c r="FR13" s="29" t="s">
        <v>18</v>
      </c>
      <c r="FS13" s="30"/>
      <c r="FT13" s="29">
        <v>47</v>
      </c>
      <c r="FU13" s="30">
        <f t="shared" si="55"/>
        <v>0.2843</v>
      </c>
      <c r="FV13" s="34">
        <f t="shared" si="41"/>
        <v>-1</v>
      </c>
      <c r="FW13" s="35">
        <f t="shared" si="42"/>
        <v>-6.8500000000000005E-2</v>
      </c>
      <c r="FX13" s="20">
        <f t="shared" si="43"/>
        <v>706.54659999999978</v>
      </c>
    </row>
    <row r="14" spans="1:184" x14ac:dyDescent="0.3">
      <c r="A14" s="114"/>
      <c r="B14" s="15">
        <v>12</v>
      </c>
      <c r="C14" s="27"/>
      <c r="D14" s="28"/>
      <c r="E14" s="27"/>
      <c r="F14" s="28"/>
      <c r="G14" s="27"/>
      <c r="H14" s="28"/>
      <c r="I14" s="27"/>
      <c r="J14" s="28"/>
      <c r="K14" s="27"/>
      <c r="L14" s="28"/>
      <c r="M14" s="25">
        <f t="shared" si="0"/>
        <v>0</v>
      </c>
      <c r="N14" s="30">
        <f t="shared" si="44"/>
        <v>0</v>
      </c>
      <c r="O14" s="20">
        <f t="shared" si="12"/>
        <v>559.81119999999908</v>
      </c>
      <c r="P14" s="10"/>
      <c r="Q14" s="15">
        <v>12</v>
      </c>
      <c r="R14" s="29" t="s">
        <v>19</v>
      </c>
      <c r="S14" s="30"/>
      <c r="T14" s="29">
        <v>-33</v>
      </c>
      <c r="U14" s="30">
        <v>-0.32040000000000002</v>
      </c>
      <c r="V14" s="29">
        <v>-122</v>
      </c>
      <c r="W14" s="30">
        <v>-1.0970000000000002</v>
      </c>
      <c r="X14" s="29">
        <v>-45</v>
      </c>
      <c r="Y14" s="30">
        <v>-0.42249999999999999</v>
      </c>
      <c r="Z14" s="29">
        <v>23</v>
      </c>
      <c r="AA14" s="30">
        <f t="shared" si="48"/>
        <v>0.1187</v>
      </c>
      <c r="AB14" s="25">
        <f t="shared" si="2"/>
        <v>-200</v>
      </c>
      <c r="AC14" s="26">
        <f t="shared" si="13"/>
        <v>-1.7212000000000001</v>
      </c>
      <c r="AD14" s="20">
        <f t="shared" si="14"/>
        <v>562.14029999999912</v>
      </c>
      <c r="AE14" s="18"/>
      <c r="AF14" s="43">
        <v>12</v>
      </c>
      <c r="AG14" s="29" t="s">
        <v>19</v>
      </c>
      <c r="AH14" s="30"/>
      <c r="AI14" s="29" t="s">
        <v>18</v>
      </c>
      <c r="AJ14" s="30"/>
      <c r="AK14" s="29" t="s">
        <v>19</v>
      </c>
      <c r="AL14" s="30"/>
      <c r="AM14" s="29">
        <v>405</v>
      </c>
      <c r="AN14" s="30">
        <v>3.4025000000000003</v>
      </c>
      <c r="AO14" s="29">
        <v>415</v>
      </c>
      <c r="AP14" s="30">
        <f t="shared" si="45"/>
        <v>2.8235000000000001</v>
      </c>
      <c r="AQ14" s="25">
        <f t="shared" si="15"/>
        <v>405</v>
      </c>
      <c r="AR14" s="26">
        <f t="shared" si="16"/>
        <v>6.2260000000000009</v>
      </c>
      <c r="AS14" s="20">
        <f t="shared" si="17"/>
        <v>582.00179999999932</v>
      </c>
      <c r="AT14" s="18"/>
      <c r="AU14" s="15">
        <v>12</v>
      </c>
      <c r="AV14" s="27"/>
      <c r="AW14" s="28"/>
      <c r="AX14" s="27"/>
      <c r="AY14" s="28"/>
      <c r="AZ14" s="27"/>
      <c r="BA14" s="28"/>
      <c r="BB14" s="27"/>
      <c r="BC14" s="28"/>
      <c r="BD14" s="27"/>
      <c r="BE14" s="28"/>
      <c r="BF14" s="25">
        <f t="shared" si="3"/>
        <v>0</v>
      </c>
      <c r="BG14" s="30">
        <f t="shared" si="19"/>
        <v>0</v>
      </c>
      <c r="BH14" s="20">
        <f t="shared" si="20"/>
        <v>616.55429999999967</v>
      </c>
      <c r="BI14" s="18"/>
      <c r="BJ14" s="15">
        <v>12</v>
      </c>
      <c r="BK14" s="29" t="s">
        <v>19</v>
      </c>
      <c r="BL14" s="30"/>
      <c r="BM14" s="29" t="s">
        <v>18</v>
      </c>
      <c r="BN14" s="30"/>
      <c r="BO14" s="29">
        <v>285</v>
      </c>
      <c r="BP14" s="30">
        <f>BO14*0.0085-0.06</f>
        <v>2.3625000000000003</v>
      </c>
      <c r="BQ14" s="29">
        <v>-14</v>
      </c>
      <c r="BR14" s="30">
        <f>BQ14*0.0085-0.04</f>
        <v>-0.159</v>
      </c>
      <c r="BS14" s="29">
        <v>7</v>
      </c>
      <c r="BT14" s="124">
        <f t="shared" si="49"/>
        <v>8.2999999999999949E-3</v>
      </c>
      <c r="BU14" s="25">
        <f t="shared" si="21"/>
        <v>271</v>
      </c>
      <c r="BV14" s="26">
        <f t="shared" si="22"/>
        <v>2.2118000000000007</v>
      </c>
      <c r="BW14" s="20">
        <f t="shared" si="23"/>
        <v>628.8864999999995</v>
      </c>
      <c r="BX14" s="18"/>
      <c r="BY14" s="15">
        <v>12</v>
      </c>
      <c r="BZ14" s="29">
        <v>263</v>
      </c>
      <c r="CA14" s="30">
        <v>1.7746999999999999</v>
      </c>
      <c r="CB14" s="29" t="s">
        <v>18</v>
      </c>
      <c r="CC14" s="30"/>
      <c r="CD14" s="29" t="s">
        <v>19</v>
      </c>
      <c r="CE14" s="30"/>
      <c r="CF14" s="29" t="s">
        <v>19</v>
      </c>
      <c r="CG14" s="30"/>
      <c r="CH14" s="29">
        <v>399</v>
      </c>
      <c r="CI14" s="30">
        <f t="shared" si="24"/>
        <v>2.7130999999999998</v>
      </c>
      <c r="CJ14" s="34">
        <f t="shared" si="4"/>
        <v>263</v>
      </c>
      <c r="CK14" s="35">
        <f t="shared" si="25"/>
        <v>4.4878</v>
      </c>
      <c r="CL14" s="20">
        <f t="shared" si="26"/>
        <v>646.55529999999942</v>
      </c>
      <c r="CM14" s="36"/>
      <c r="CN14" s="15">
        <v>12</v>
      </c>
      <c r="CO14" s="27"/>
      <c r="CP14" s="28"/>
      <c r="CQ14" s="27"/>
      <c r="CR14" s="28"/>
      <c r="CS14" s="27"/>
      <c r="CT14" s="28"/>
      <c r="CU14" s="27"/>
      <c r="CV14" s="28"/>
      <c r="CW14" s="27"/>
      <c r="CX14" s="28"/>
      <c r="CY14" s="34">
        <f t="shared" si="6"/>
        <v>0</v>
      </c>
      <c r="CZ14" s="35">
        <f t="shared" si="27"/>
        <v>0</v>
      </c>
      <c r="DA14" s="20">
        <f t="shared" si="28"/>
        <v>653.08419999999933</v>
      </c>
      <c r="DB14" s="18"/>
      <c r="DC14" s="15">
        <v>12</v>
      </c>
      <c r="DD14" s="29" t="s">
        <v>18</v>
      </c>
      <c r="DE14" s="30"/>
      <c r="DF14" s="29">
        <v>26</v>
      </c>
      <c r="DG14" s="30">
        <v>0.1988</v>
      </c>
      <c r="DH14" s="29">
        <v>-162</v>
      </c>
      <c r="DI14" s="30">
        <v>-1.4370000000000001</v>
      </c>
      <c r="DJ14" s="29" t="s">
        <v>18</v>
      </c>
      <c r="DK14" s="30"/>
      <c r="DL14" s="29">
        <v>-88</v>
      </c>
      <c r="DM14" s="30">
        <f t="shared" si="59"/>
        <v>-0.6472</v>
      </c>
      <c r="DN14" s="44">
        <f t="shared" si="7"/>
        <v>-136</v>
      </c>
      <c r="DO14" s="102">
        <f t="shared" si="29"/>
        <v>-1.8854</v>
      </c>
      <c r="DP14" s="20">
        <f t="shared" si="30"/>
        <v>662.14999999999952</v>
      </c>
      <c r="DQ14" s="18"/>
      <c r="DR14" s="15">
        <v>12</v>
      </c>
      <c r="DS14" s="27"/>
      <c r="DT14" s="28"/>
      <c r="DU14" s="27"/>
      <c r="DV14" s="28"/>
      <c r="DW14" s="27"/>
      <c r="DX14" s="28"/>
      <c r="DY14" s="27"/>
      <c r="DZ14" s="28"/>
      <c r="EA14" s="27"/>
      <c r="EB14" s="28"/>
      <c r="EC14" s="40">
        <f t="shared" si="31"/>
        <v>0</v>
      </c>
      <c r="ED14" s="35">
        <f t="shared" si="32"/>
        <v>0</v>
      </c>
      <c r="EE14" s="20">
        <f t="shared" si="33"/>
        <v>677.15159999999958</v>
      </c>
      <c r="EF14" s="21"/>
      <c r="EG14" s="31">
        <v>12</v>
      </c>
      <c r="EH14" s="32"/>
      <c r="EI14" s="33"/>
      <c r="EJ14" s="32"/>
      <c r="EK14" s="33"/>
      <c r="EL14" s="32"/>
      <c r="EM14" s="33"/>
      <c r="EN14" s="32"/>
      <c r="EO14" s="33"/>
      <c r="EP14" s="32"/>
      <c r="EQ14" s="33"/>
      <c r="ER14" s="44"/>
      <c r="ES14" s="35">
        <f t="shared" si="35"/>
        <v>0</v>
      </c>
      <c r="ET14" s="20">
        <f t="shared" si="36"/>
        <v>685.04189999999949</v>
      </c>
      <c r="EU14" s="18"/>
      <c r="EV14" s="15">
        <v>12</v>
      </c>
      <c r="EW14" s="29" t="s">
        <v>19</v>
      </c>
      <c r="EX14" s="30"/>
      <c r="EY14" s="29">
        <v>-69</v>
      </c>
      <c r="EZ14" s="30">
        <f t="shared" ref="EZ14:EZ15" si="61">EY14*0.0088-0.03</f>
        <v>-0.6372000000000001</v>
      </c>
      <c r="FA14" s="29">
        <v>-110</v>
      </c>
      <c r="FB14" s="30">
        <f t="shared" ref="FB14:FB15" si="62">FA14*0.0085-0.06</f>
        <v>-0.99500000000000011</v>
      </c>
      <c r="FC14" s="29">
        <v>-69</v>
      </c>
      <c r="FD14" s="30">
        <f t="shared" si="60"/>
        <v>-0.62650000000000006</v>
      </c>
      <c r="FE14" s="29">
        <v>150</v>
      </c>
      <c r="FF14" s="30">
        <f t="shared" si="58"/>
        <v>0.99499999999999988</v>
      </c>
      <c r="FG14" s="34">
        <f t="shared" si="38"/>
        <v>-248</v>
      </c>
      <c r="FH14" s="35">
        <f t="shared" si="39"/>
        <v>-1.2637000000000003</v>
      </c>
      <c r="FI14" s="20">
        <f t="shared" si="40"/>
        <v>691.60309999999993</v>
      </c>
      <c r="FJ14" s="18"/>
      <c r="FK14" s="15">
        <v>12</v>
      </c>
      <c r="FL14" s="27"/>
      <c r="FM14" s="28"/>
      <c r="FN14" s="27"/>
      <c r="FO14" s="28"/>
      <c r="FP14" s="27"/>
      <c r="FQ14" s="28"/>
      <c r="FR14" s="27"/>
      <c r="FS14" s="28"/>
      <c r="FT14" s="27"/>
      <c r="FU14" s="28"/>
      <c r="FV14" s="34">
        <f t="shared" si="41"/>
        <v>0</v>
      </c>
      <c r="FW14" s="35">
        <f t="shared" si="42"/>
        <v>0</v>
      </c>
      <c r="FX14" s="20">
        <f t="shared" si="43"/>
        <v>706.54659999999978</v>
      </c>
    </row>
    <row r="15" spans="1:184" x14ac:dyDescent="0.3">
      <c r="A15" s="114"/>
      <c r="B15" s="15">
        <v>13</v>
      </c>
      <c r="C15" s="29" t="s">
        <v>19</v>
      </c>
      <c r="D15" s="30"/>
      <c r="E15" s="29">
        <v>72</v>
      </c>
      <c r="F15" s="30">
        <v>0.60360000000000003</v>
      </c>
      <c r="G15" s="29">
        <v>-133</v>
      </c>
      <c r="H15" s="30">
        <v>-1.1905000000000001</v>
      </c>
      <c r="I15" s="29" t="s">
        <v>19</v>
      </c>
      <c r="J15" s="30"/>
      <c r="K15" s="29">
        <v>-39</v>
      </c>
      <c r="L15" s="30">
        <f>K15*0.0069-0.04</f>
        <v>-0.30909999999999999</v>
      </c>
      <c r="M15" s="25">
        <f t="shared" si="0"/>
        <v>-61</v>
      </c>
      <c r="N15" s="30">
        <f t="shared" si="44"/>
        <v>-0.89600000000000013</v>
      </c>
      <c r="O15" s="20">
        <f t="shared" si="12"/>
        <v>558.91519999999912</v>
      </c>
      <c r="P15" s="10"/>
      <c r="Q15" s="15">
        <v>13</v>
      </c>
      <c r="R15" s="29">
        <v>-63</v>
      </c>
      <c r="S15" s="30">
        <v>-0.47469999999999996</v>
      </c>
      <c r="T15" s="29">
        <v>-60</v>
      </c>
      <c r="U15" s="30">
        <v>-0.55800000000000005</v>
      </c>
      <c r="V15" s="29" t="s">
        <v>19</v>
      </c>
      <c r="W15" s="30"/>
      <c r="X15" s="29" t="s">
        <v>19</v>
      </c>
      <c r="Y15" s="30"/>
      <c r="Z15" s="29">
        <v>11</v>
      </c>
      <c r="AA15" s="30">
        <f t="shared" si="48"/>
        <v>3.5899999999999994E-2</v>
      </c>
      <c r="AB15" s="25">
        <f t="shared" si="2"/>
        <v>-123</v>
      </c>
      <c r="AC15" s="26">
        <f t="shared" si="13"/>
        <v>-0.99679999999999991</v>
      </c>
      <c r="AD15" s="20">
        <f t="shared" si="14"/>
        <v>561.14349999999911</v>
      </c>
      <c r="AE15" s="18"/>
      <c r="AF15" s="43">
        <v>13</v>
      </c>
      <c r="AG15" s="29" t="s">
        <v>19</v>
      </c>
      <c r="AH15" s="30"/>
      <c r="AI15" s="29">
        <v>201</v>
      </c>
      <c r="AJ15" s="30">
        <v>1.7388000000000001</v>
      </c>
      <c r="AK15" s="29" t="s">
        <v>19</v>
      </c>
      <c r="AL15" s="30"/>
      <c r="AM15" s="29" t="s">
        <v>19</v>
      </c>
      <c r="AN15" s="30"/>
      <c r="AO15" s="29">
        <v>-248</v>
      </c>
      <c r="AP15" s="30">
        <f t="shared" si="45"/>
        <v>-1.7512000000000001</v>
      </c>
      <c r="AQ15" s="25">
        <f t="shared" si="15"/>
        <v>201</v>
      </c>
      <c r="AR15" s="26">
        <f t="shared" si="16"/>
        <v>-1.2399999999999967E-2</v>
      </c>
      <c r="AS15" s="20">
        <f t="shared" si="17"/>
        <v>581.98939999999936</v>
      </c>
      <c r="AT15" s="18"/>
      <c r="AU15" s="22">
        <v>13</v>
      </c>
      <c r="AV15" s="29">
        <v>-79</v>
      </c>
      <c r="AW15" s="30">
        <v>-0.58510000000000006</v>
      </c>
      <c r="AX15" s="29">
        <v>251</v>
      </c>
      <c r="AY15" s="30">
        <v>2.1788000000000003</v>
      </c>
      <c r="AZ15" s="29">
        <v>141</v>
      </c>
      <c r="BA15" s="30">
        <v>1.1385000000000001</v>
      </c>
      <c r="BB15" s="29" t="s">
        <v>19</v>
      </c>
      <c r="BC15" s="30"/>
      <c r="BD15" s="29">
        <v>-187</v>
      </c>
      <c r="BE15" s="30">
        <f t="shared" si="18"/>
        <v>-1.3303</v>
      </c>
      <c r="BF15" s="25">
        <f t="shared" si="3"/>
        <v>313</v>
      </c>
      <c r="BG15" s="30">
        <f t="shared" si="19"/>
        <v>1.4019000000000001</v>
      </c>
      <c r="BH15" s="20">
        <f t="shared" si="20"/>
        <v>617.95619999999963</v>
      </c>
      <c r="BI15" s="18"/>
      <c r="BJ15" s="15">
        <v>13</v>
      </c>
      <c r="BK15" s="29">
        <v>-15</v>
      </c>
      <c r="BL15" s="30">
        <f>BK15*0.0069-0.04</f>
        <v>-0.14349999999999999</v>
      </c>
      <c r="BM15" s="29">
        <v>282</v>
      </c>
      <c r="BN15" s="30">
        <f>BM15*0.0088-0.03</f>
        <v>2.4516000000000004</v>
      </c>
      <c r="BO15" s="29" t="s">
        <v>19</v>
      </c>
      <c r="BP15" s="30"/>
      <c r="BQ15" s="29" t="s">
        <v>19</v>
      </c>
      <c r="BR15" s="30"/>
      <c r="BS15" s="29">
        <v>-116</v>
      </c>
      <c r="BT15" s="124">
        <f t="shared" si="49"/>
        <v>-0.84040000000000004</v>
      </c>
      <c r="BU15" s="25">
        <f>SUM(BK15,BM15,BO15,BQ15)</f>
        <v>267</v>
      </c>
      <c r="BV15" s="26">
        <f t="shared" si="22"/>
        <v>1.4677000000000004</v>
      </c>
      <c r="BW15" s="20">
        <f t="shared" si="23"/>
        <v>630.35419999999954</v>
      </c>
      <c r="BX15" s="18"/>
      <c r="BY15" s="15">
        <v>13</v>
      </c>
      <c r="BZ15" s="27"/>
      <c r="CA15" s="28"/>
      <c r="CB15" s="27"/>
      <c r="CC15" s="28"/>
      <c r="CD15" s="27"/>
      <c r="CE15" s="28"/>
      <c r="CF15" s="27"/>
      <c r="CG15" s="28"/>
      <c r="CH15" s="27"/>
      <c r="CI15" s="28"/>
      <c r="CJ15" s="34">
        <f t="shared" si="4"/>
        <v>0</v>
      </c>
      <c r="CK15" s="35">
        <f t="shared" si="25"/>
        <v>0</v>
      </c>
      <c r="CL15" s="20">
        <f t="shared" si="26"/>
        <v>646.55529999999942</v>
      </c>
      <c r="CM15" s="36"/>
      <c r="CN15" s="15">
        <v>13</v>
      </c>
      <c r="CO15" s="29">
        <v>118</v>
      </c>
      <c r="CP15" s="30">
        <v>0.7742</v>
      </c>
      <c r="CQ15" s="29">
        <v>86</v>
      </c>
      <c r="CR15" s="30">
        <v>0.7268</v>
      </c>
      <c r="CS15" s="29">
        <v>-57</v>
      </c>
      <c r="CT15" s="30">
        <v>-0.54449999999999998</v>
      </c>
      <c r="CU15" s="29" t="s">
        <v>19</v>
      </c>
      <c r="CV15" s="30"/>
      <c r="CW15" s="29">
        <v>-114</v>
      </c>
      <c r="CX15" s="30">
        <f t="shared" ref="CX15:CX19" si="63">CW15*0.0069-0.04</f>
        <v>-0.8266</v>
      </c>
      <c r="CY15" s="34">
        <f t="shared" si="6"/>
        <v>147</v>
      </c>
      <c r="CZ15" s="35">
        <f t="shared" si="27"/>
        <v>0.1298999999999999</v>
      </c>
      <c r="DA15" s="20">
        <f t="shared" si="28"/>
        <v>653.21409999999935</v>
      </c>
      <c r="DB15" s="18"/>
      <c r="DC15" s="15">
        <v>13</v>
      </c>
      <c r="DD15" s="29" t="s">
        <v>18</v>
      </c>
      <c r="DE15" s="30"/>
      <c r="DF15" s="29" t="s">
        <v>18</v>
      </c>
      <c r="DG15" s="30"/>
      <c r="DH15" s="29" t="s">
        <v>18</v>
      </c>
      <c r="DI15" s="30"/>
      <c r="DJ15" s="29" t="s">
        <v>18</v>
      </c>
      <c r="DK15" s="30"/>
      <c r="DL15" s="29">
        <v>128</v>
      </c>
      <c r="DM15" s="30">
        <f t="shared" si="59"/>
        <v>0.84319999999999995</v>
      </c>
      <c r="DN15" s="44">
        <f t="shared" si="7"/>
        <v>0</v>
      </c>
      <c r="DO15" s="102">
        <f t="shared" si="29"/>
        <v>0.84319999999999995</v>
      </c>
      <c r="DP15" s="20">
        <f t="shared" si="30"/>
        <v>662.99319999999955</v>
      </c>
      <c r="DQ15" s="18"/>
      <c r="DR15" s="15">
        <v>13</v>
      </c>
      <c r="DS15" s="27"/>
      <c r="DT15" s="28"/>
      <c r="DU15" s="27"/>
      <c r="DV15" s="28"/>
      <c r="DW15" s="27"/>
      <c r="DX15" s="28"/>
      <c r="DY15" s="27"/>
      <c r="DZ15" s="28"/>
      <c r="EA15" s="27"/>
      <c r="EB15" s="28"/>
      <c r="EC15" s="40">
        <f t="shared" si="31"/>
        <v>0</v>
      </c>
      <c r="ED15" s="35">
        <f t="shared" si="32"/>
        <v>0</v>
      </c>
      <c r="EE15" s="20">
        <f t="shared" si="33"/>
        <v>677.15159999999958</v>
      </c>
      <c r="EF15" s="21"/>
      <c r="EG15" s="15">
        <v>13</v>
      </c>
      <c r="EH15" s="29" t="s">
        <v>19</v>
      </c>
      <c r="EI15" s="30"/>
      <c r="EJ15" s="29" t="s">
        <v>18</v>
      </c>
      <c r="EK15" s="30"/>
      <c r="EL15" s="29" t="s">
        <v>18</v>
      </c>
      <c r="EM15" s="30"/>
      <c r="EN15" s="29" t="s">
        <v>19</v>
      </c>
      <c r="EO15" s="30"/>
      <c r="EP15" s="29">
        <v>-72</v>
      </c>
      <c r="EQ15" s="30">
        <f t="shared" ref="EQ15:EQ18" si="64">EP15*0.0069-0.04</f>
        <v>-0.53680000000000005</v>
      </c>
      <c r="ER15" s="44">
        <f t="shared" si="34"/>
        <v>0</v>
      </c>
      <c r="ES15" s="35">
        <f t="shared" si="35"/>
        <v>-0.53680000000000005</v>
      </c>
      <c r="ET15" s="20">
        <f t="shared" si="36"/>
        <v>684.50509999999952</v>
      </c>
      <c r="EU15" s="18"/>
      <c r="EV15" s="15">
        <v>13</v>
      </c>
      <c r="EW15" s="29">
        <v>188</v>
      </c>
      <c r="EX15" s="30">
        <f t="shared" si="56"/>
        <v>1.1632</v>
      </c>
      <c r="EY15" s="29">
        <v>84</v>
      </c>
      <c r="EZ15" s="30">
        <f t="shared" si="61"/>
        <v>0.70920000000000005</v>
      </c>
      <c r="FA15" s="29">
        <v>37</v>
      </c>
      <c r="FB15" s="30">
        <f t="shared" si="62"/>
        <v>0.2545</v>
      </c>
      <c r="FC15" s="29" t="s">
        <v>19</v>
      </c>
      <c r="FD15" s="30"/>
      <c r="FE15" s="29">
        <v>209</v>
      </c>
      <c r="FF15" s="30">
        <f t="shared" si="58"/>
        <v>1.4020999999999999</v>
      </c>
      <c r="FG15" s="34">
        <f t="shared" si="38"/>
        <v>309</v>
      </c>
      <c r="FH15" s="35">
        <f t="shared" si="39"/>
        <v>3.5289999999999999</v>
      </c>
      <c r="FI15" s="20">
        <f t="shared" si="40"/>
        <v>695.13209999999992</v>
      </c>
      <c r="FJ15" s="18"/>
      <c r="FK15" s="15">
        <v>13</v>
      </c>
      <c r="FL15" s="27"/>
      <c r="FM15" s="28"/>
      <c r="FN15" s="27"/>
      <c r="FO15" s="28"/>
      <c r="FP15" s="27"/>
      <c r="FQ15" s="28"/>
      <c r="FR15" s="27"/>
      <c r="FS15" s="28"/>
      <c r="FT15" s="27"/>
      <c r="FU15" s="28"/>
      <c r="FV15" s="34">
        <f t="shared" si="41"/>
        <v>0</v>
      </c>
      <c r="FW15" s="35">
        <f t="shared" si="42"/>
        <v>0</v>
      </c>
      <c r="FX15" s="20">
        <f t="shared" si="43"/>
        <v>706.54659999999978</v>
      </c>
    </row>
    <row r="16" spans="1:184" x14ac:dyDescent="0.3">
      <c r="A16" s="114"/>
      <c r="B16" s="15">
        <v>14</v>
      </c>
      <c r="C16" s="29">
        <v>93</v>
      </c>
      <c r="D16" s="30">
        <v>0.6016999999999999</v>
      </c>
      <c r="E16" s="29" t="s">
        <v>19</v>
      </c>
      <c r="F16" s="30"/>
      <c r="G16" s="29">
        <v>-78</v>
      </c>
      <c r="H16" s="30">
        <v>-0.72300000000000009</v>
      </c>
      <c r="I16" s="29" t="s">
        <v>19</v>
      </c>
      <c r="J16" s="30"/>
      <c r="K16" s="29">
        <v>-18</v>
      </c>
      <c r="L16" s="30">
        <f>K16*0.0069-0.04</f>
        <v>-0.16420000000000001</v>
      </c>
      <c r="M16" s="25">
        <f t="shared" si="0"/>
        <v>15</v>
      </c>
      <c r="N16" s="30">
        <f t="shared" si="44"/>
        <v>-0.2855000000000002</v>
      </c>
      <c r="O16" s="20">
        <f t="shared" si="12"/>
        <v>558.62969999999916</v>
      </c>
      <c r="P16" s="10"/>
      <c r="Q16" s="15">
        <v>14</v>
      </c>
      <c r="R16" s="29">
        <v>-70</v>
      </c>
      <c r="S16" s="30">
        <v>-0.52300000000000002</v>
      </c>
      <c r="T16" s="29" t="s">
        <v>18</v>
      </c>
      <c r="U16" s="30"/>
      <c r="V16" s="29" t="s">
        <v>19</v>
      </c>
      <c r="W16" s="30"/>
      <c r="X16" s="29">
        <v>-28</v>
      </c>
      <c r="Y16" s="30">
        <v>-0.27800000000000002</v>
      </c>
      <c r="Z16" s="29">
        <v>-22</v>
      </c>
      <c r="AA16" s="30">
        <f t="shared" si="48"/>
        <v>-0.1918</v>
      </c>
      <c r="AB16" s="25">
        <f t="shared" si="2"/>
        <v>-98</v>
      </c>
      <c r="AC16" s="26">
        <f t="shared" si="13"/>
        <v>-0.99280000000000002</v>
      </c>
      <c r="AD16" s="20">
        <f t="shared" si="14"/>
        <v>560.15069999999912</v>
      </c>
      <c r="AE16" s="18"/>
      <c r="AF16" s="43">
        <v>14</v>
      </c>
      <c r="AG16" s="27"/>
      <c r="AH16" s="28"/>
      <c r="AI16" s="27"/>
      <c r="AJ16" s="28"/>
      <c r="AK16" s="27"/>
      <c r="AL16" s="28"/>
      <c r="AM16" s="27"/>
      <c r="AN16" s="28"/>
      <c r="AO16" s="27"/>
      <c r="AP16" s="28"/>
      <c r="AQ16" s="25">
        <f t="shared" si="15"/>
        <v>0</v>
      </c>
      <c r="AR16" s="26">
        <f t="shared" si="16"/>
        <v>0</v>
      </c>
      <c r="AS16" s="20">
        <f t="shared" si="17"/>
        <v>581.98939999999936</v>
      </c>
      <c r="AT16" s="18"/>
      <c r="AU16" s="22">
        <v>14</v>
      </c>
      <c r="AV16" s="29">
        <v>155</v>
      </c>
      <c r="AW16" s="30">
        <v>1.0294999999999999</v>
      </c>
      <c r="AX16" s="29" t="s">
        <v>18</v>
      </c>
      <c r="AY16" s="30"/>
      <c r="AZ16" s="29">
        <v>-89</v>
      </c>
      <c r="BA16" s="30">
        <v>-0.8165</v>
      </c>
      <c r="BB16" s="29">
        <v>122</v>
      </c>
      <c r="BC16" s="30">
        <v>0.99700000000000011</v>
      </c>
      <c r="BD16" s="29">
        <v>155</v>
      </c>
      <c r="BE16" s="30">
        <f t="shared" si="18"/>
        <v>1.0294999999999999</v>
      </c>
      <c r="BF16" s="25">
        <f t="shared" si="3"/>
        <v>188</v>
      </c>
      <c r="BG16" s="30">
        <f t="shared" si="19"/>
        <v>2.2394999999999996</v>
      </c>
      <c r="BH16" s="20">
        <f t="shared" si="20"/>
        <v>620.19569999999965</v>
      </c>
      <c r="BI16" s="18"/>
      <c r="BJ16" s="15">
        <v>14</v>
      </c>
      <c r="BK16" s="29" t="s">
        <v>19</v>
      </c>
      <c r="BL16" s="30"/>
      <c r="BM16" s="29" t="s">
        <v>18</v>
      </c>
      <c r="BN16" s="30"/>
      <c r="BO16" s="29" t="s">
        <v>19</v>
      </c>
      <c r="BP16" s="30"/>
      <c r="BQ16" s="29" t="s">
        <v>19</v>
      </c>
      <c r="BR16" s="30"/>
      <c r="BS16" s="29">
        <v>-164</v>
      </c>
      <c r="BT16" s="124">
        <f t="shared" si="49"/>
        <v>-1.1716</v>
      </c>
      <c r="BU16" s="25">
        <f>SUM(BK16,BM16,BO16,BQ16)</f>
        <v>0</v>
      </c>
      <c r="BV16" s="26">
        <f t="shared" si="22"/>
        <v>-1.1716</v>
      </c>
      <c r="BW16" s="20">
        <f t="shared" si="23"/>
        <v>629.18259999999952</v>
      </c>
      <c r="BX16" s="18"/>
      <c r="BY16" s="15">
        <v>14</v>
      </c>
      <c r="BZ16" s="27"/>
      <c r="CA16" s="28"/>
      <c r="CB16" s="27"/>
      <c r="CC16" s="28"/>
      <c r="CD16" s="27"/>
      <c r="CE16" s="28"/>
      <c r="CF16" s="27"/>
      <c r="CG16" s="28"/>
      <c r="CH16" s="27"/>
      <c r="CI16" s="28"/>
      <c r="CJ16" s="34">
        <f t="shared" si="4"/>
        <v>0</v>
      </c>
      <c r="CK16" s="35">
        <f t="shared" si="25"/>
        <v>0</v>
      </c>
      <c r="CL16" s="20">
        <f t="shared" si="26"/>
        <v>646.55529999999942</v>
      </c>
      <c r="CM16" s="36"/>
      <c r="CN16" s="15">
        <v>14</v>
      </c>
      <c r="CO16" s="29">
        <v>-115</v>
      </c>
      <c r="CP16" s="30">
        <v>-0.83350000000000002</v>
      </c>
      <c r="CQ16" s="29" t="s">
        <v>18</v>
      </c>
      <c r="CR16" s="30"/>
      <c r="CS16" s="29">
        <v>132</v>
      </c>
      <c r="CT16" s="30">
        <v>1.0620000000000001</v>
      </c>
      <c r="CU16" s="29" t="s">
        <v>19</v>
      </c>
      <c r="CV16" s="30"/>
      <c r="CW16" s="29">
        <v>37</v>
      </c>
      <c r="CX16" s="30">
        <f t="shared" si="63"/>
        <v>0.21529999999999996</v>
      </c>
      <c r="CY16" s="34">
        <f t="shared" si="6"/>
        <v>17</v>
      </c>
      <c r="CZ16" s="35">
        <f t="shared" si="27"/>
        <v>0.44379999999999997</v>
      </c>
      <c r="DA16" s="20">
        <f t="shared" si="28"/>
        <v>653.65789999999936</v>
      </c>
      <c r="DB16" s="18"/>
      <c r="DC16" s="15">
        <v>14</v>
      </c>
      <c r="DD16" s="29" t="s">
        <v>18</v>
      </c>
      <c r="DE16" s="30"/>
      <c r="DF16" s="29" t="s">
        <v>18</v>
      </c>
      <c r="DG16" s="30"/>
      <c r="DH16" s="29" t="s">
        <v>18</v>
      </c>
      <c r="DI16" s="30"/>
      <c r="DJ16" s="29" t="s">
        <v>18</v>
      </c>
      <c r="DK16" s="30"/>
      <c r="DL16" s="29">
        <v>20</v>
      </c>
      <c r="DM16" s="30">
        <f t="shared" si="59"/>
        <v>9.8000000000000004E-2</v>
      </c>
      <c r="DN16" s="44">
        <f t="shared" si="7"/>
        <v>0</v>
      </c>
      <c r="DO16" s="102">
        <f t="shared" si="29"/>
        <v>9.8000000000000004E-2</v>
      </c>
      <c r="DP16" s="20">
        <f t="shared" si="30"/>
        <v>663.0911999999995</v>
      </c>
      <c r="DQ16" s="18"/>
      <c r="DR16" s="15">
        <v>14</v>
      </c>
      <c r="DS16" s="29">
        <v>-110</v>
      </c>
      <c r="DT16" s="30">
        <v>-0.74400000000000011</v>
      </c>
      <c r="DU16" s="29">
        <v>86</v>
      </c>
      <c r="DV16" s="30">
        <v>0.7268</v>
      </c>
      <c r="DW16" s="29" t="s">
        <v>18</v>
      </c>
      <c r="DX16" s="30"/>
      <c r="DY16" s="29" t="s">
        <v>18</v>
      </c>
      <c r="DZ16" s="30"/>
      <c r="EA16" s="29">
        <v>-94</v>
      </c>
      <c r="EB16" s="30">
        <f t="shared" ref="EB16:EB20" si="65">EA16*0.0069-0.04</f>
        <v>-0.68859999999999999</v>
      </c>
      <c r="EC16" s="40">
        <f t="shared" si="31"/>
        <v>-24</v>
      </c>
      <c r="ED16" s="35">
        <f t="shared" si="32"/>
        <v>-0.70580000000000009</v>
      </c>
      <c r="EE16" s="20">
        <f t="shared" si="33"/>
        <v>676.44579999999962</v>
      </c>
      <c r="EF16" s="21"/>
      <c r="EG16" s="15">
        <v>14</v>
      </c>
      <c r="EH16" s="29">
        <v>-78</v>
      </c>
      <c r="EI16" s="30">
        <v>-0.53920000000000001</v>
      </c>
      <c r="EJ16" s="29" t="s">
        <v>19</v>
      </c>
      <c r="EK16" s="30"/>
      <c r="EL16" s="29" t="s">
        <v>19</v>
      </c>
      <c r="EM16" s="30"/>
      <c r="EN16" s="29" t="s">
        <v>19</v>
      </c>
      <c r="EO16" s="30"/>
      <c r="EP16" s="29">
        <v>-112</v>
      </c>
      <c r="EQ16" s="30">
        <f t="shared" si="64"/>
        <v>-0.81279999999999997</v>
      </c>
      <c r="ER16" s="44">
        <f t="shared" si="34"/>
        <v>-78</v>
      </c>
      <c r="ES16" s="35">
        <f t="shared" si="35"/>
        <v>-1.3519999999999999</v>
      </c>
      <c r="ET16" s="20">
        <f t="shared" si="36"/>
        <v>683.15309999999954</v>
      </c>
      <c r="EU16" s="18"/>
      <c r="EV16" s="15">
        <v>14</v>
      </c>
      <c r="EW16" s="27"/>
      <c r="EX16" s="28"/>
      <c r="EY16" s="27"/>
      <c r="EZ16" s="28"/>
      <c r="FA16" s="27"/>
      <c r="FB16" s="28"/>
      <c r="FC16" s="27"/>
      <c r="FD16" s="28"/>
      <c r="FE16" s="27"/>
      <c r="FF16" s="28"/>
      <c r="FG16" s="34">
        <f t="shared" si="38"/>
        <v>0</v>
      </c>
      <c r="FH16" s="35">
        <f t="shared" si="39"/>
        <v>0</v>
      </c>
      <c r="FI16" s="20">
        <f t="shared" si="40"/>
        <v>695.13209999999992</v>
      </c>
      <c r="FJ16" s="18"/>
      <c r="FK16" s="15">
        <v>14</v>
      </c>
      <c r="FL16" s="29" t="s">
        <v>18</v>
      </c>
      <c r="FM16" s="30"/>
      <c r="FN16" s="29" t="s">
        <v>18</v>
      </c>
      <c r="FO16" s="30"/>
      <c r="FP16" s="29" t="s">
        <v>18</v>
      </c>
      <c r="FQ16" s="30"/>
      <c r="FR16" s="29">
        <v>-41</v>
      </c>
      <c r="FS16" s="30">
        <f>FR16*0.0085-0.04</f>
        <v>-0.38850000000000001</v>
      </c>
      <c r="FT16" s="29">
        <v>-43</v>
      </c>
      <c r="FU16" s="30">
        <f t="shared" ref="FU16:FU20" si="66">FT16*0.0069-0.04</f>
        <v>-0.3367</v>
      </c>
      <c r="FV16" s="34">
        <f t="shared" si="41"/>
        <v>-41</v>
      </c>
      <c r="FW16" s="35">
        <f t="shared" si="42"/>
        <v>-0.38850000000000001</v>
      </c>
      <c r="FX16" s="20">
        <f t="shared" si="43"/>
        <v>706.15809999999976</v>
      </c>
    </row>
    <row r="17" spans="1:180" x14ac:dyDescent="0.3">
      <c r="A17" s="114"/>
      <c r="B17" s="15">
        <v>15</v>
      </c>
      <c r="C17" s="29">
        <v>114</v>
      </c>
      <c r="D17" s="30">
        <v>0.74659999999999993</v>
      </c>
      <c r="E17" s="29">
        <v>121</v>
      </c>
      <c r="F17" s="30">
        <v>1.0347999999999999</v>
      </c>
      <c r="G17" s="29" t="s">
        <v>19</v>
      </c>
      <c r="H17" s="30"/>
      <c r="I17" s="29">
        <v>-17</v>
      </c>
      <c r="J17" s="30">
        <v>-0.18450000000000003</v>
      </c>
      <c r="K17" s="29">
        <v>123</v>
      </c>
      <c r="L17" s="30">
        <f>K17*0.0069-0.04</f>
        <v>0.80869999999999997</v>
      </c>
      <c r="M17" s="25">
        <f t="shared" si="0"/>
        <v>218</v>
      </c>
      <c r="N17" s="30">
        <f t="shared" si="44"/>
        <v>2.4055999999999997</v>
      </c>
      <c r="O17" s="20">
        <f t="shared" si="12"/>
        <v>561.03529999999921</v>
      </c>
      <c r="P17" s="10"/>
      <c r="Q17" s="15">
        <v>15</v>
      </c>
      <c r="R17" s="27"/>
      <c r="S17" s="28"/>
      <c r="T17" s="27"/>
      <c r="U17" s="28"/>
      <c r="V17" s="27"/>
      <c r="W17" s="28"/>
      <c r="X17" s="27"/>
      <c r="Y17" s="28"/>
      <c r="Z17" s="27"/>
      <c r="AA17" s="28"/>
      <c r="AB17" s="25">
        <f t="shared" si="2"/>
        <v>0</v>
      </c>
      <c r="AC17" s="26">
        <f t="shared" si="13"/>
        <v>0</v>
      </c>
      <c r="AD17" s="20">
        <f t="shared" si="14"/>
        <v>560.15069999999912</v>
      </c>
      <c r="AE17" s="18"/>
      <c r="AF17" s="43">
        <v>15</v>
      </c>
      <c r="AG17" s="27"/>
      <c r="AH17" s="28"/>
      <c r="AI17" s="27"/>
      <c r="AJ17" s="28"/>
      <c r="AK17" s="27"/>
      <c r="AL17" s="28"/>
      <c r="AM17" s="27"/>
      <c r="AN17" s="28"/>
      <c r="AO17" s="27"/>
      <c r="AP17" s="28"/>
      <c r="AQ17" s="25">
        <f t="shared" si="15"/>
        <v>0</v>
      </c>
      <c r="AR17" s="26">
        <f t="shared" si="16"/>
        <v>0</v>
      </c>
      <c r="AS17" s="20">
        <f t="shared" si="17"/>
        <v>581.98939999999936</v>
      </c>
      <c r="AT17" s="18"/>
      <c r="AU17" s="22">
        <v>15</v>
      </c>
      <c r="AV17" s="29" t="s">
        <v>19</v>
      </c>
      <c r="AW17" s="30"/>
      <c r="AX17" s="29">
        <v>-93</v>
      </c>
      <c r="AY17" s="30">
        <v>-0.84840000000000004</v>
      </c>
      <c r="AZ17" s="29">
        <v>433</v>
      </c>
      <c r="BA17" s="30">
        <v>3.6205000000000003</v>
      </c>
      <c r="BB17" s="29" t="s">
        <v>19</v>
      </c>
      <c r="BC17" s="30"/>
      <c r="BD17" s="29">
        <v>-362</v>
      </c>
      <c r="BE17" s="30">
        <f t="shared" si="18"/>
        <v>-2.5377999999999998</v>
      </c>
      <c r="BF17" s="25">
        <f t="shared" si="3"/>
        <v>340</v>
      </c>
      <c r="BG17" s="30">
        <f t="shared" si="19"/>
        <v>0.23430000000000017</v>
      </c>
      <c r="BH17" s="20">
        <f t="shared" si="20"/>
        <v>620.42999999999961</v>
      </c>
      <c r="BI17" s="18"/>
      <c r="BJ17" s="15">
        <v>15</v>
      </c>
      <c r="BK17" s="29" t="s">
        <v>19</v>
      </c>
      <c r="BL17" s="30"/>
      <c r="BM17" s="29">
        <v>13</v>
      </c>
      <c r="BN17" s="30">
        <f>BM17*0.0088-0.03</f>
        <v>8.4400000000000003E-2</v>
      </c>
      <c r="BO17" s="29" t="s">
        <v>19</v>
      </c>
      <c r="BP17" s="30"/>
      <c r="BQ17" s="29">
        <v>-78</v>
      </c>
      <c r="BR17" s="30">
        <f>BQ17*0.0085-0.04</f>
        <v>-0.70300000000000007</v>
      </c>
      <c r="BS17" s="29">
        <v>321</v>
      </c>
      <c r="BT17" s="124">
        <f t="shared" si="49"/>
        <v>2.1749000000000001</v>
      </c>
      <c r="BU17" s="25">
        <f t="shared" ref="BU17:BU33" si="67">SUM(BK17,BM17,BO17,BQ17)</f>
        <v>-65</v>
      </c>
      <c r="BV17" s="26">
        <f t="shared" si="22"/>
        <v>1.5563</v>
      </c>
      <c r="BW17" s="20">
        <f t="shared" si="23"/>
        <v>630.73889999999949</v>
      </c>
      <c r="BX17" s="18"/>
      <c r="BY17" s="15">
        <v>15</v>
      </c>
      <c r="BZ17" s="29" t="s">
        <v>18</v>
      </c>
      <c r="CA17" s="30"/>
      <c r="CB17" s="29" t="s">
        <v>18</v>
      </c>
      <c r="CC17" s="30"/>
      <c r="CD17" s="29">
        <v>373</v>
      </c>
      <c r="CE17" s="30">
        <v>3.1105</v>
      </c>
      <c r="CF17" s="29">
        <v>-65</v>
      </c>
      <c r="CG17" s="30">
        <v>-0.59250000000000003</v>
      </c>
      <c r="CH17" s="29">
        <v>199</v>
      </c>
      <c r="CI17" s="30">
        <f t="shared" si="24"/>
        <v>1.3331</v>
      </c>
      <c r="CJ17" s="34">
        <f t="shared" si="4"/>
        <v>308</v>
      </c>
      <c r="CK17" s="35">
        <f t="shared" si="25"/>
        <v>3.8510999999999997</v>
      </c>
      <c r="CL17" s="20">
        <f t="shared" si="26"/>
        <v>650.40639999999939</v>
      </c>
      <c r="CM17" s="36"/>
      <c r="CN17" s="15">
        <v>15</v>
      </c>
      <c r="CO17" s="29">
        <v>28</v>
      </c>
      <c r="CP17" s="30">
        <v>0.15319999999999998</v>
      </c>
      <c r="CQ17" s="29">
        <v>99</v>
      </c>
      <c r="CR17" s="30">
        <v>0.84120000000000006</v>
      </c>
      <c r="CS17" s="29">
        <v>10</v>
      </c>
      <c r="CT17" s="30">
        <v>2.5000000000000008E-2</v>
      </c>
      <c r="CU17" s="29" t="s">
        <v>19</v>
      </c>
      <c r="CV17" s="30"/>
      <c r="CW17" s="29">
        <v>-166</v>
      </c>
      <c r="CX17" s="30">
        <f t="shared" si="63"/>
        <v>-1.1854</v>
      </c>
      <c r="CY17" s="34">
        <f t="shared" si="6"/>
        <v>137</v>
      </c>
      <c r="CZ17" s="35">
        <f t="shared" si="27"/>
        <v>-0.16599999999999993</v>
      </c>
      <c r="DA17" s="20">
        <f t="shared" si="28"/>
        <v>653.4918999999993</v>
      </c>
      <c r="DB17" s="18"/>
      <c r="DC17" s="15">
        <v>15</v>
      </c>
      <c r="DD17" s="27"/>
      <c r="DE17" s="28"/>
      <c r="DF17" s="27"/>
      <c r="DG17" s="28"/>
      <c r="DH17" s="27"/>
      <c r="DI17" s="28"/>
      <c r="DJ17" s="27"/>
      <c r="DK17" s="28"/>
      <c r="DL17" s="27"/>
      <c r="DM17" s="28"/>
      <c r="DN17" s="44">
        <f t="shared" si="7"/>
        <v>0</v>
      </c>
      <c r="DO17" s="102">
        <f t="shared" si="29"/>
        <v>0</v>
      </c>
      <c r="DP17" s="20">
        <f t="shared" si="30"/>
        <v>663.0911999999995</v>
      </c>
      <c r="DQ17" s="39"/>
      <c r="DR17" s="15">
        <v>15</v>
      </c>
      <c r="DS17" s="29">
        <v>133</v>
      </c>
      <c r="DT17" s="30">
        <v>0.81120000000000003</v>
      </c>
      <c r="DU17" s="29" t="s">
        <v>18</v>
      </c>
      <c r="DV17" s="30"/>
      <c r="DW17" s="29">
        <v>256</v>
      </c>
      <c r="DX17" s="30">
        <v>2.0748000000000002</v>
      </c>
      <c r="DY17" s="29" t="s">
        <v>18</v>
      </c>
      <c r="DZ17" s="30"/>
      <c r="EA17" s="29">
        <v>272</v>
      </c>
      <c r="EB17" s="30">
        <f t="shared" si="65"/>
        <v>1.8368</v>
      </c>
      <c r="EC17" s="40">
        <f t="shared" si="31"/>
        <v>389</v>
      </c>
      <c r="ED17" s="35">
        <f t="shared" si="32"/>
        <v>4.7228000000000003</v>
      </c>
      <c r="EE17" s="20">
        <f t="shared" si="33"/>
        <v>681.16859999999963</v>
      </c>
      <c r="EF17" s="21"/>
      <c r="EG17" s="15">
        <v>15</v>
      </c>
      <c r="EH17" s="29" t="s">
        <v>19</v>
      </c>
      <c r="EI17" s="30"/>
      <c r="EJ17" s="29" t="s">
        <v>18</v>
      </c>
      <c r="EK17" s="30"/>
      <c r="EL17" s="29" t="s">
        <v>19</v>
      </c>
      <c r="EM17" s="30"/>
      <c r="EN17" s="29">
        <v>-2</v>
      </c>
      <c r="EO17" s="30">
        <v>-5.7000000000000002E-2</v>
      </c>
      <c r="EP17" s="29">
        <v>-86</v>
      </c>
      <c r="EQ17" s="30">
        <f t="shared" si="64"/>
        <v>-0.63340000000000007</v>
      </c>
      <c r="ER17" s="44">
        <f t="shared" si="34"/>
        <v>-2</v>
      </c>
      <c r="ES17" s="35">
        <f t="shared" si="35"/>
        <v>-0.69040000000000012</v>
      </c>
      <c r="ET17" s="20">
        <f t="shared" si="36"/>
        <v>682.46269999999959</v>
      </c>
      <c r="EU17" s="18"/>
      <c r="EV17" s="15">
        <v>15</v>
      </c>
      <c r="EW17" s="27"/>
      <c r="EX17" s="28"/>
      <c r="EY17" s="27"/>
      <c r="EZ17" s="28"/>
      <c r="FA17" s="27"/>
      <c r="FB17" s="28"/>
      <c r="FC17" s="27"/>
      <c r="FD17" s="28"/>
      <c r="FE17" s="27"/>
      <c r="FF17" s="28"/>
      <c r="FG17" s="34">
        <f t="shared" si="38"/>
        <v>0</v>
      </c>
      <c r="FH17" s="35">
        <f t="shared" si="39"/>
        <v>0</v>
      </c>
      <c r="FI17" s="20">
        <f t="shared" si="40"/>
        <v>695.13209999999992</v>
      </c>
      <c r="FJ17" s="18"/>
      <c r="FK17" s="15">
        <v>15</v>
      </c>
      <c r="FL17" s="29" t="s">
        <v>19</v>
      </c>
      <c r="FM17" s="30"/>
      <c r="FN17" s="29" t="s">
        <v>19</v>
      </c>
      <c r="FO17" s="30"/>
      <c r="FP17" s="29" t="s">
        <v>19</v>
      </c>
      <c r="FQ17" s="30"/>
      <c r="FR17" s="29" t="s">
        <v>19</v>
      </c>
      <c r="FS17" s="30"/>
      <c r="FT17" s="29">
        <v>-75</v>
      </c>
      <c r="FU17" s="30">
        <f t="shared" si="66"/>
        <v>-0.5575</v>
      </c>
      <c r="FV17" s="34">
        <f t="shared" si="41"/>
        <v>0</v>
      </c>
      <c r="FW17" s="35">
        <f t="shared" si="42"/>
        <v>0</v>
      </c>
      <c r="FX17" s="20">
        <f t="shared" si="43"/>
        <v>706.15809999999976</v>
      </c>
    </row>
    <row r="18" spans="1:180" x14ac:dyDescent="0.3">
      <c r="A18" s="114"/>
      <c r="B18" s="15">
        <v>16</v>
      </c>
      <c r="C18" s="29">
        <v>78</v>
      </c>
      <c r="D18" s="30">
        <v>0.49820000000000003</v>
      </c>
      <c r="E18" s="29">
        <v>84</v>
      </c>
      <c r="F18" s="30">
        <v>0.70920000000000005</v>
      </c>
      <c r="G18" s="29">
        <v>-106</v>
      </c>
      <c r="H18" s="30">
        <v>-0.96100000000000008</v>
      </c>
      <c r="I18" s="29" t="s">
        <v>19</v>
      </c>
      <c r="J18" s="30"/>
      <c r="K18" s="29">
        <v>82</v>
      </c>
      <c r="L18" s="30">
        <f>K18*0.0069-0.04</f>
        <v>0.52579999999999993</v>
      </c>
      <c r="M18" s="25">
        <f t="shared" si="0"/>
        <v>56</v>
      </c>
      <c r="N18" s="30">
        <f t="shared" si="44"/>
        <v>0.77219999999999989</v>
      </c>
      <c r="O18" s="20">
        <f t="shared" si="12"/>
        <v>561.80749999999921</v>
      </c>
      <c r="P18" s="10"/>
      <c r="Q18" s="15">
        <v>16</v>
      </c>
      <c r="R18" s="27"/>
      <c r="S18" s="28"/>
      <c r="T18" s="27"/>
      <c r="U18" s="28"/>
      <c r="V18" s="27"/>
      <c r="W18" s="28"/>
      <c r="X18" s="27"/>
      <c r="Y18" s="28"/>
      <c r="Z18" s="27"/>
      <c r="AA18" s="28"/>
      <c r="AB18" s="25">
        <f t="shared" si="2"/>
        <v>0</v>
      </c>
      <c r="AC18" s="26">
        <f t="shared" si="13"/>
        <v>0</v>
      </c>
      <c r="AD18" s="20">
        <f t="shared" si="14"/>
        <v>560.15069999999912</v>
      </c>
      <c r="AE18" s="18"/>
      <c r="AF18" s="43">
        <v>16</v>
      </c>
      <c r="AG18" s="29" t="s">
        <v>19</v>
      </c>
      <c r="AH18" s="30"/>
      <c r="AI18" s="29" t="s">
        <v>18</v>
      </c>
      <c r="AJ18" s="30"/>
      <c r="AK18" s="29" t="s">
        <v>19</v>
      </c>
      <c r="AL18" s="30"/>
      <c r="AM18" s="29">
        <v>-300</v>
      </c>
      <c r="AN18" s="30">
        <v>-2.5900000000000003</v>
      </c>
      <c r="AO18" s="29">
        <v>33</v>
      </c>
      <c r="AP18" s="30">
        <f t="shared" si="45"/>
        <v>0.18769999999999998</v>
      </c>
      <c r="AQ18" s="25">
        <f t="shared" si="15"/>
        <v>-300</v>
      </c>
      <c r="AR18" s="26">
        <f t="shared" si="16"/>
        <v>-2.4023000000000003</v>
      </c>
      <c r="AS18" s="20">
        <f t="shared" si="17"/>
        <v>579.5870999999994</v>
      </c>
      <c r="AT18" s="18"/>
      <c r="AU18" s="22">
        <v>16</v>
      </c>
      <c r="AV18" s="29">
        <v>334</v>
      </c>
      <c r="AW18" s="30">
        <v>2.2645999999999997</v>
      </c>
      <c r="AX18" s="29" t="s">
        <v>18</v>
      </c>
      <c r="AY18" s="30"/>
      <c r="AZ18" s="29">
        <v>-6</v>
      </c>
      <c r="BA18" s="30">
        <v>-0.111</v>
      </c>
      <c r="BB18" s="29" t="s">
        <v>19</v>
      </c>
      <c r="BC18" s="30"/>
      <c r="BD18" s="29">
        <v>-84</v>
      </c>
      <c r="BE18" s="30">
        <f t="shared" si="18"/>
        <v>-0.61960000000000004</v>
      </c>
      <c r="BF18" s="25">
        <f t="shared" si="3"/>
        <v>328</v>
      </c>
      <c r="BG18" s="30">
        <f t="shared" si="19"/>
        <v>1.5339999999999994</v>
      </c>
      <c r="BH18" s="20">
        <f t="shared" si="20"/>
        <v>621.9639999999996</v>
      </c>
      <c r="BI18" s="18"/>
      <c r="BJ18" s="15">
        <v>16</v>
      </c>
      <c r="BK18" s="27"/>
      <c r="BL18" s="28"/>
      <c r="BM18" s="27"/>
      <c r="BN18" s="28"/>
      <c r="BO18" s="27"/>
      <c r="BP18" s="28"/>
      <c r="BQ18" s="27"/>
      <c r="BR18" s="28"/>
      <c r="BS18" s="27"/>
      <c r="BT18" s="28"/>
      <c r="BU18" s="25">
        <f t="shared" si="67"/>
        <v>0</v>
      </c>
      <c r="BV18" s="26">
        <f t="shared" si="22"/>
        <v>0</v>
      </c>
      <c r="BW18" s="20">
        <f t="shared" si="23"/>
        <v>630.73889999999949</v>
      </c>
      <c r="BX18" s="18"/>
      <c r="BY18" s="15">
        <v>16</v>
      </c>
      <c r="BZ18" s="29" t="s">
        <v>18</v>
      </c>
      <c r="CA18" s="30"/>
      <c r="CB18" s="29" t="s">
        <v>18</v>
      </c>
      <c r="CC18" s="30"/>
      <c r="CD18" s="29" t="s">
        <v>19</v>
      </c>
      <c r="CE18" s="30"/>
      <c r="CF18" s="29">
        <v>-55</v>
      </c>
      <c r="CG18" s="30">
        <v>-0.50750000000000006</v>
      </c>
      <c r="CH18" s="29">
        <v>-213</v>
      </c>
      <c r="CI18" s="30">
        <f t="shared" si="24"/>
        <v>-1.5097</v>
      </c>
      <c r="CJ18" s="34">
        <f t="shared" si="4"/>
        <v>-55</v>
      </c>
      <c r="CK18" s="35">
        <f t="shared" si="25"/>
        <v>-2.0171999999999999</v>
      </c>
      <c r="CL18" s="20">
        <f t="shared" si="26"/>
        <v>648.38919999999939</v>
      </c>
      <c r="CM18" s="36"/>
      <c r="CN18" s="15">
        <v>16</v>
      </c>
      <c r="CO18" s="29">
        <v>-67</v>
      </c>
      <c r="CP18" s="30">
        <v>-0.50229999999999997</v>
      </c>
      <c r="CQ18" s="29">
        <v>99</v>
      </c>
      <c r="CR18" s="30">
        <v>0.84120000000000006</v>
      </c>
      <c r="CS18" s="29">
        <v>297</v>
      </c>
      <c r="CT18" s="30">
        <v>2.4645000000000001</v>
      </c>
      <c r="CU18" s="29" t="s">
        <v>19</v>
      </c>
      <c r="CV18" s="30"/>
      <c r="CW18" s="29">
        <v>125</v>
      </c>
      <c r="CX18" s="30">
        <f t="shared" si="63"/>
        <v>0.8224999999999999</v>
      </c>
      <c r="CY18" s="34">
        <f t="shared" si="6"/>
        <v>329</v>
      </c>
      <c r="CZ18" s="35">
        <f t="shared" si="27"/>
        <v>3.6259000000000001</v>
      </c>
      <c r="DA18" s="20">
        <f t="shared" si="28"/>
        <v>657.11779999999931</v>
      </c>
      <c r="DB18" s="18"/>
      <c r="DC18" s="15">
        <v>16</v>
      </c>
      <c r="DD18" s="27"/>
      <c r="DE18" s="28"/>
      <c r="DF18" s="27"/>
      <c r="DG18" s="28"/>
      <c r="DH18" s="27"/>
      <c r="DI18" s="28"/>
      <c r="DJ18" s="27"/>
      <c r="DK18" s="28"/>
      <c r="DL18" s="27"/>
      <c r="DM18" s="28"/>
      <c r="DN18" s="44">
        <f t="shared" si="7"/>
        <v>0</v>
      </c>
      <c r="DO18" s="102">
        <f t="shared" si="29"/>
        <v>0</v>
      </c>
      <c r="DP18" s="20">
        <f t="shared" si="30"/>
        <v>663.0911999999995</v>
      </c>
      <c r="DQ18" s="39"/>
      <c r="DR18" s="15">
        <v>16</v>
      </c>
      <c r="DS18" s="29">
        <v>-109</v>
      </c>
      <c r="DT18" s="30">
        <v>-0.73760000000000003</v>
      </c>
      <c r="DU18" s="29">
        <v>-73</v>
      </c>
      <c r="DV18" s="30">
        <v>-0.67240000000000011</v>
      </c>
      <c r="DW18" s="29" t="s">
        <v>18</v>
      </c>
      <c r="DX18" s="30"/>
      <c r="DY18" s="29" t="s">
        <v>18</v>
      </c>
      <c r="DZ18" s="30"/>
      <c r="EA18" s="29">
        <v>-81</v>
      </c>
      <c r="EB18" s="30">
        <f t="shared" si="65"/>
        <v>-0.59889999999999999</v>
      </c>
      <c r="EC18" s="40">
        <f t="shared" si="31"/>
        <v>-182</v>
      </c>
      <c r="ED18" s="35">
        <f t="shared" si="32"/>
        <v>-2.0089000000000001</v>
      </c>
      <c r="EE18" s="20">
        <f t="shared" si="33"/>
        <v>679.15969999999959</v>
      </c>
      <c r="EF18" s="21"/>
      <c r="EG18" s="15">
        <v>16</v>
      </c>
      <c r="EH18" s="29" t="s">
        <v>19</v>
      </c>
      <c r="EI18" s="30"/>
      <c r="EJ18" s="29" t="s">
        <v>19</v>
      </c>
      <c r="EK18" s="30"/>
      <c r="EL18" s="29" t="s">
        <v>19</v>
      </c>
      <c r="EM18" s="30"/>
      <c r="EN18" s="29">
        <v>-27</v>
      </c>
      <c r="EO18" s="30">
        <v>-0.26950000000000002</v>
      </c>
      <c r="EP18" s="29">
        <v>61</v>
      </c>
      <c r="EQ18" s="30">
        <f t="shared" si="64"/>
        <v>0.38090000000000002</v>
      </c>
      <c r="ER18" s="44">
        <f t="shared" si="34"/>
        <v>-27</v>
      </c>
      <c r="ES18" s="35">
        <f t="shared" si="35"/>
        <v>0.1114</v>
      </c>
      <c r="ET18" s="20">
        <f t="shared" si="36"/>
        <v>682.57409999999959</v>
      </c>
      <c r="EU18" s="18"/>
      <c r="EV18" s="15">
        <v>16</v>
      </c>
      <c r="EW18" s="29" t="s">
        <v>19</v>
      </c>
      <c r="EX18" s="30"/>
      <c r="EY18" s="29" t="s">
        <v>19</v>
      </c>
      <c r="EZ18" s="30"/>
      <c r="FA18" s="29" t="s">
        <v>19</v>
      </c>
      <c r="FB18" s="30"/>
      <c r="FC18" s="29" t="s">
        <v>19</v>
      </c>
      <c r="FD18" s="30"/>
      <c r="FE18" s="29">
        <v>30</v>
      </c>
      <c r="FF18" s="30">
        <f t="shared" ref="FF18:FF22" si="68">FE18*0.0069-0.04</f>
        <v>0.16699999999999998</v>
      </c>
      <c r="FG18" s="34">
        <f t="shared" si="38"/>
        <v>0</v>
      </c>
      <c r="FH18" s="35">
        <f t="shared" si="39"/>
        <v>0.16699999999999998</v>
      </c>
      <c r="FI18" s="20">
        <f t="shared" si="40"/>
        <v>695.29909999999995</v>
      </c>
      <c r="FJ18" s="18"/>
      <c r="FK18" s="15">
        <v>16</v>
      </c>
      <c r="FL18" s="29" t="s">
        <v>18</v>
      </c>
      <c r="FM18" s="30"/>
      <c r="FN18" s="29" t="s">
        <v>18</v>
      </c>
      <c r="FO18" s="30"/>
      <c r="FP18" s="29">
        <v>-66</v>
      </c>
      <c r="FQ18" s="30">
        <f>FP18*0.0085-0.06</f>
        <v>-0.621</v>
      </c>
      <c r="FR18" s="29" t="s">
        <v>18</v>
      </c>
      <c r="FS18" s="30"/>
      <c r="FT18" s="29">
        <v>-33</v>
      </c>
      <c r="FU18" s="30">
        <f t="shared" si="66"/>
        <v>-0.26769999999999999</v>
      </c>
      <c r="FV18" s="34">
        <f t="shared" si="41"/>
        <v>-66</v>
      </c>
      <c r="FW18" s="35">
        <f t="shared" si="42"/>
        <v>-0.621</v>
      </c>
      <c r="FX18" s="20">
        <f t="shared" si="43"/>
        <v>705.53709999999978</v>
      </c>
    </row>
    <row r="19" spans="1:180" x14ac:dyDescent="0.3">
      <c r="A19" s="114"/>
      <c r="B19" s="15">
        <v>17</v>
      </c>
      <c r="C19" s="29">
        <v>-10</v>
      </c>
      <c r="D19" s="30">
        <v>-0.10900000000000001</v>
      </c>
      <c r="E19" s="29" t="s">
        <v>19</v>
      </c>
      <c r="F19" s="30"/>
      <c r="G19" s="29" t="s">
        <v>19</v>
      </c>
      <c r="H19" s="30"/>
      <c r="I19" s="29" t="s">
        <v>19</v>
      </c>
      <c r="J19" s="30"/>
      <c r="K19" s="29">
        <v>-38</v>
      </c>
      <c r="L19" s="30">
        <f>K19*0.0069-0.04</f>
        <v>-0.30219999999999997</v>
      </c>
      <c r="M19" s="25">
        <f t="shared" si="0"/>
        <v>-10</v>
      </c>
      <c r="N19" s="30">
        <f t="shared" si="44"/>
        <v>-0.41120000000000001</v>
      </c>
      <c r="O19" s="20">
        <f t="shared" si="12"/>
        <v>561.3962999999992</v>
      </c>
      <c r="P19" s="10"/>
      <c r="Q19" s="15">
        <v>17</v>
      </c>
      <c r="R19" s="29">
        <v>-39</v>
      </c>
      <c r="S19" s="30">
        <v>-0.30909999999999999</v>
      </c>
      <c r="T19" s="29">
        <v>-34</v>
      </c>
      <c r="U19" s="30">
        <v>-0.32920000000000005</v>
      </c>
      <c r="V19" s="29" t="s">
        <v>19</v>
      </c>
      <c r="W19" s="30"/>
      <c r="X19" s="29">
        <v>-16</v>
      </c>
      <c r="Y19" s="30">
        <v>-0.17600000000000002</v>
      </c>
      <c r="Z19" s="29">
        <v>-39</v>
      </c>
      <c r="AA19" s="30">
        <f t="shared" si="48"/>
        <v>-0.30909999999999999</v>
      </c>
      <c r="AB19" s="25">
        <f t="shared" si="2"/>
        <v>-89</v>
      </c>
      <c r="AC19" s="26">
        <f t="shared" si="13"/>
        <v>-1.1234000000000002</v>
      </c>
      <c r="AD19" s="20">
        <f t="shared" si="14"/>
        <v>559.02729999999917</v>
      </c>
      <c r="AE19" s="18"/>
      <c r="AF19" s="43">
        <v>17</v>
      </c>
      <c r="AG19" s="29" t="s">
        <v>19</v>
      </c>
      <c r="AH19" s="30"/>
      <c r="AI19" s="29" t="s">
        <v>18</v>
      </c>
      <c r="AJ19" s="30"/>
      <c r="AK19" s="29" t="s">
        <v>19</v>
      </c>
      <c r="AL19" s="30"/>
      <c r="AM19" s="29">
        <v>498</v>
      </c>
      <c r="AN19" s="30">
        <v>4.1930000000000005</v>
      </c>
      <c r="AO19" s="29">
        <v>-254</v>
      </c>
      <c r="AP19" s="30">
        <f t="shared" si="45"/>
        <v>-1.7926</v>
      </c>
      <c r="AQ19" s="25">
        <f t="shared" si="15"/>
        <v>498</v>
      </c>
      <c r="AR19" s="26">
        <f t="shared" si="16"/>
        <v>2.4004000000000003</v>
      </c>
      <c r="AS19" s="20">
        <f t="shared" si="17"/>
        <v>581.98749999999939</v>
      </c>
      <c r="AT19" s="18"/>
      <c r="AU19" s="22">
        <v>17</v>
      </c>
      <c r="AV19" s="29" t="s">
        <v>19</v>
      </c>
      <c r="AW19" s="30"/>
      <c r="AX19" s="29" t="s">
        <v>18</v>
      </c>
      <c r="AY19" s="30"/>
      <c r="AZ19" s="29" t="s">
        <v>19</v>
      </c>
      <c r="BA19" s="30"/>
      <c r="BB19" s="29" t="s">
        <v>19</v>
      </c>
      <c r="BC19" s="30"/>
      <c r="BD19" s="29">
        <v>-147</v>
      </c>
      <c r="BE19" s="30">
        <f t="shared" si="18"/>
        <v>-1.0543</v>
      </c>
      <c r="BF19" s="25">
        <f t="shared" si="3"/>
        <v>0</v>
      </c>
      <c r="BG19" s="30">
        <f t="shared" si="19"/>
        <v>-1.0543</v>
      </c>
      <c r="BH19" s="20">
        <f t="shared" si="20"/>
        <v>620.90969999999959</v>
      </c>
      <c r="BI19" s="18"/>
      <c r="BJ19" s="15">
        <v>17</v>
      </c>
      <c r="BK19" s="27"/>
      <c r="BL19" s="28"/>
      <c r="BM19" s="27"/>
      <c r="BN19" s="28"/>
      <c r="BO19" s="27"/>
      <c r="BP19" s="28"/>
      <c r="BQ19" s="27"/>
      <c r="BR19" s="28"/>
      <c r="BS19" s="27"/>
      <c r="BT19" s="28"/>
      <c r="BU19" s="25">
        <f t="shared" si="67"/>
        <v>0</v>
      </c>
      <c r="BV19" s="26">
        <f t="shared" si="22"/>
        <v>0</v>
      </c>
      <c r="BW19" s="20">
        <f t="shared" si="23"/>
        <v>630.73889999999949</v>
      </c>
      <c r="BX19" s="18"/>
      <c r="BY19" s="15">
        <v>17</v>
      </c>
      <c r="BZ19" s="29" t="s">
        <v>18</v>
      </c>
      <c r="CA19" s="30"/>
      <c r="CB19" s="29">
        <v>-71</v>
      </c>
      <c r="CC19" s="30">
        <v>-0.65480000000000005</v>
      </c>
      <c r="CD19" s="29" t="s">
        <v>19</v>
      </c>
      <c r="CE19" s="30"/>
      <c r="CF19" s="29">
        <v>85</v>
      </c>
      <c r="CG19" s="30">
        <v>0.6825</v>
      </c>
      <c r="CH19" s="29">
        <v>-89</v>
      </c>
      <c r="CI19" s="30">
        <f t="shared" si="24"/>
        <v>-0.65410000000000001</v>
      </c>
      <c r="CJ19" s="34">
        <f t="shared" si="4"/>
        <v>14</v>
      </c>
      <c r="CK19" s="35">
        <f t="shared" si="25"/>
        <v>-0.62640000000000007</v>
      </c>
      <c r="CL19" s="20">
        <f t="shared" si="26"/>
        <v>647.7627999999994</v>
      </c>
      <c r="CM19" s="36"/>
      <c r="CN19" s="15">
        <v>17</v>
      </c>
      <c r="CO19" s="29" t="s">
        <v>18</v>
      </c>
      <c r="CP19" s="30"/>
      <c r="CQ19" s="29" t="s">
        <v>18</v>
      </c>
      <c r="CR19" s="30"/>
      <c r="CS19" s="29" t="s">
        <v>18</v>
      </c>
      <c r="CT19" s="30"/>
      <c r="CU19" s="29">
        <v>79</v>
      </c>
      <c r="CV19" s="30">
        <v>0.63150000000000006</v>
      </c>
      <c r="CW19" s="29">
        <v>-116</v>
      </c>
      <c r="CX19" s="30">
        <f t="shared" si="63"/>
        <v>-0.84040000000000004</v>
      </c>
      <c r="CY19" s="34">
        <f t="shared" si="6"/>
        <v>79</v>
      </c>
      <c r="CZ19" s="35">
        <f t="shared" si="27"/>
        <v>-0.20889999999999997</v>
      </c>
      <c r="DA19" s="20">
        <f t="shared" si="28"/>
        <v>656.90889999999933</v>
      </c>
      <c r="DB19" s="18"/>
      <c r="DC19" s="15">
        <v>17</v>
      </c>
      <c r="DD19" s="29" t="s">
        <v>18</v>
      </c>
      <c r="DE19" s="30"/>
      <c r="DF19" s="29" t="s">
        <v>18</v>
      </c>
      <c r="DG19" s="30"/>
      <c r="DH19" s="29" t="s">
        <v>18</v>
      </c>
      <c r="DI19" s="30"/>
      <c r="DJ19" s="29" t="s">
        <v>18</v>
      </c>
      <c r="DK19" s="30"/>
      <c r="DL19" s="29">
        <v>-39</v>
      </c>
      <c r="DM19" s="30">
        <f t="shared" ref="DM19:DM23" si="69">DL19*0.0069-0.04</f>
        <v>-0.30909999999999999</v>
      </c>
      <c r="DN19" s="44">
        <f t="shared" si="7"/>
        <v>0</v>
      </c>
      <c r="DO19" s="102">
        <f t="shared" si="29"/>
        <v>-0.30909999999999999</v>
      </c>
      <c r="DP19" s="20">
        <f t="shared" si="30"/>
        <v>662.78209999999956</v>
      </c>
      <c r="DQ19" s="18"/>
      <c r="DR19" s="15">
        <v>17</v>
      </c>
      <c r="DS19" s="29" t="s">
        <v>18</v>
      </c>
      <c r="DT19" s="30"/>
      <c r="DU19" s="29">
        <v>-138</v>
      </c>
      <c r="DV19" s="30">
        <v>-1.2444000000000002</v>
      </c>
      <c r="DW19" s="29" t="s">
        <v>18</v>
      </c>
      <c r="DX19" s="30"/>
      <c r="DY19" s="29" t="s">
        <v>18</v>
      </c>
      <c r="DZ19" s="30"/>
      <c r="EA19" s="29">
        <v>-173</v>
      </c>
      <c r="EB19" s="30">
        <f t="shared" si="65"/>
        <v>-1.2337</v>
      </c>
      <c r="EC19" s="40">
        <f t="shared" si="31"/>
        <v>-138</v>
      </c>
      <c r="ED19" s="35">
        <f t="shared" si="32"/>
        <v>-2.4781000000000004</v>
      </c>
      <c r="EE19" s="20">
        <f t="shared" si="33"/>
        <v>676.68159999999955</v>
      </c>
      <c r="EF19" s="21"/>
      <c r="EG19" s="15">
        <v>17</v>
      </c>
      <c r="EH19" s="27"/>
      <c r="EI19" s="28"/>
      <c r="EJ19" s="27"/>
      <c r="EK19" s="28"/>
      <c r="EL19" s="27"/>
      <c r="EM19" s="28"/>
      <c r="EN19" s="27"/>
      <c r="EO19" s="28"/>
      <c r="EP19" s="27"/>
      <c r="EQ19" s="28"/>
      <c r="ER19" s="44"/>
      <c r="ES19" s="35">
        <f t="shared" si="35"/>
        <v>0</v>
      </c>
      <c r="ET19" s="20">
        <f t="shared" si="36"/>
        <v>682.57409999999959</v>
      </c>
      <c r="EU19" s="18"/>
      <c r="EV19" s="15">
        <v>17</v>
      </c>
      <c r="EW19" s="29" t="s">
        <v>19</v>
      </c>
      <c r="EX19" s="30"/>
      <c r="EY19" s="29" t="s">
        <v>19</v>
      </c>
      <c r="EZ19" s="30"/>
      <c r="FA19" s="29">
        <v>1</v>
      </c>
      <c r="FB19" s="30">
        <f>FA19*0.0085-0.06</f>
        <v>-5.1499999999999997E-2</v>
      </c>
      <c r="FC19" s="29" t="s">
        <v>19</v>
      </c>
      <c r="FD19" s="30"/>
      <c r="FE19" s="29">
        <v>-134</v>
      </c>
      <c r="FF19" s="30">
        <f t="shared" si="68"/>
        <v>-0.96460000000000001</v>
      </c>
      <c r="FG19" s="34">
        <f t="shared" si="38"/>
        <v>1</v>
      </c>
      <c r="FH19" s="35">
        <f t="shared" si="39"/>
        <v>-1.0161</v>
      </c>
      <c r="FI19" s="20">
        <f t="shared" si="40"/>
        <v>694.2829999999999</v>
      </c>
      <c r="FJ19" s="18"/>
      <c r="FK19" s="15">
        <v>17</v>
      </c>
      <c r="FL19" s="29" t="s">
        <v>18</v>
      </c>
      <c r="FM19" s="30"/>
      <c r="FN19" s="29" t="s">
        <v>18</v>
      </c>
      <c r="FO19" s="30"/>
      <c r="FP19" s="29">
        <v>-141</v>
      </c>
      <c r="FQ19" s="30">
        <f>FP19*0.0085-0.06</f>
        <v>-1.2585000000000002</v>
      </c>
      <c r="FR19" s="29" t="s">
        <v>18</v>
      </c>
      <c r="FS19" s="30"/>
      <c r="FT19" s="29">
        <v>-10</v>
      </c>
      <c r="FU19" s="30">
        <f t="shared" si="66"/>
        <v>-0.10900000000000001</v>
      </c>
      <c r="FV19" s="34">
        <f t="shared" si="41"/>
        <v>-141</v>
      </c>
      <c r="FW19" s="35">
        <f t="shared" si="42"/>
        <v>-1.2585000000000002</v>
      </c>
      <c r="FX19" s="20">
        <f t="shared" si="43"/>
        <v>704.27859999999976</v>
      </c>
    </row>
    <row r="20" spans="1:180" x14ac:dyDescent="0.3">
      <c r="A20" s="114"/>
      <c r="B20" s="15">
        <v>18</v>
      </c>
      <c r="C20" s="27"/>
      <c r="D20" s="28"/>
      <c r="E20" s="27"/>
      <c r="F20" s="28"/>
      <c r="G20" s="27"/>
      <c r="H20" s="28"/>
      <c r="I20" s="27"/>
      <c r="J20" s="28"/>
      <c r="K20" s="27"/>
      <c r="L20" s="28"/>
      <c r="M20" s="25">
        <f t="shared" si="0"/>
        <v>0</v>
      </c>
      <c r="N20" s="30">
        <f t="shared" si="44"/>
        <v>0</v>
      </c>
      <c r="O20" s="20">
        <f t="shared" si="12"/>
        <v>561.3962999999992</v>
      </c>
      <c r="P20" s="10"/>
      <c r="Q20" s="15">
        <v>18</v>
      </c>
      <c r="R20" s="29">
        <v>-19</v>
      </c>
      <c r="S20" s="30">
        <v>-0.1711</v>
      </c>
      <c r="T20" s="29">
        <v>-73</v>
      </c>
      <c r="U20" s="30">
        <v>-0.67240000000000011</v>
      </c>
      <c r="V20" s="29" t="s">
        <v>19</v>
      </c>
      <c r="W20" s="30"/>
      <c r="X20" s="29" t="s">
        <v>19</v>
      </c>
      <c r="Y20" s="30"/>
      <c r="Z20" s="29">
        <v>12</v>
      </c>
      <c r="AA20" s="30">
        <f t="shared" si="48"/>
        <v>4.2799999999999998E-2</v>
      </c>
      <c r="AB20" s="25">
        <f t="shared" si="2"/>
        <v>-92</v>
      </c>
      <c r="AC20" s="26">
        <f t="shared" si="13"/>
        <v>-0.80070000000000019</v>
      </c>
      <c r="AD20" s="20">
        <f t="shared" si="14"/>
        <v>558.22659999999917</v>
      </c>
      <c r="AE20" s="18"/>
      <c r="AF20" s="43">
        <v>18</v>
      </c>
      <c r="AG20" s="29" t="s">
        <v>19</v>
      </c>
      <c r="AH20" s="30"/>
      <c r="AI20" s="29" t="s">
        <v>18</v>
      </c>
      <c r="AJ20" s="30"/>
      <c r="AK20" s="29" t="s">
        <v>19</v>
      </c>
      <c r="AL20" s="30"/>
      <c r="AM20" s="29" t="s">
        <v>19</v>
      </c>
      <c r="AN20" s="30"/>
      <c r="AO20" s="29">
        <v>-412</v>
      </c>
      <c r="AP20" s="30">
        <f t="shared" si="45"/>
        <v>-2.8828</v>
      </c>
      <c r="AQ20" s="25">
        <f t="shared" si="15"/>
        <v>0</v>
      </c>
      <c r="AR20" s="26">
        <f t="shared" si="16"/>
        <v>-2.8828</v>
      </c>
      <c r="AS20" s="20">
        <f t="shared" si="17"/>
        <v>579.10469999999941</v>
      </c>
      <c r="AT20" s="18"/>
      <c r="AU20" s="22">
        <v>18</v>
      </c>
      <c r="AV20" s="27"/>
      <c r="AW20" s="28"/>
      <c r="AX20" s="27"/>
      <c r="AY20" s="28"/>
      <c r="AZ20" s="27"/>
      <c r="BA20" s="28"/>
      <c r="BB20" s="27"/>
      <c r="BC20" s="28"/>
      <c r="BD20" s="27"/>
      <c r="BE20" s="28"/>
      <c r="BF20" s="25">
        <f t="shared" si="3"/>
        <v>0</v>
      </c>
      <c r="BG20" s="30">
        <f t="shared" si="19"/>
        <v>0</v>
      </c>
      <c r="BH20" s="20">
        <f t="shared" si="20"/>
        <v>620.90969999999959</v>
      </c>
      <c r="BI20" s="18"/>
      <c r="BJ20" s="15">
        <v>18</v>
      </c>
      <c r="BK20" s="29" t="s">
        <v>19</v>
      </c>
      <c r="BL20" s="30"/>
      <c r="BM20" s="29" t="s">
        <v>18</v>
      </c>
      <c r="BN20" s="30"/>
      <c r="BO20" s="29" t="s">
        <v>19</v>
      </c>
      <c r="BP20" s="30"/>
      <c r="BQ20" s="29" t="s">
        <v>19</v>
      </c>
      <c r="BR20" s="30"/>
      <c r="BS20" s="29">
        <v>-112</v>
      </c>
      <c r="BT20" s="124">
        <f t="shared" si="49"/>
        <v>-0.81279999999999997</v>
      </c>
      <c r="BU20" s="25">
        <f t="shared" si="67"/>
        <v>0</v>
      </c>
      <c r="BV20" s="26">
        <f t="shared" si="22"/>
        <v>-0.81279999999999997</v>
      </c>
      <c r="BW20" s="20">
        <f t="shared" si="23"/>
        <v>629.92609999999945</v>
      </c>
      <c r="BX20" s="18"/>
      <c r="BY20" s="15">
        <v>18</v>
      </c>
      <c r="BZ20" s="29" t="s">
        <v>18</v>
      </c>
      <c r="CA20" s="30"/>
      <c r="CB20" s="29">
        <v>219</v>
      </c>
      <c r="CC20" s="30">
        <v>1.8972</v>
      </c>
      <c r="CD20" s="29">
        <v>190</v>
      </c>
      <c r="CE20" s="30">
        <v>1.5550000000000002</v>
      </c>
      <c r="CF20" s="29" t="s">
        <v>19</v>
      </c>
      <c r="CG20" s="30"/>
      <c r="CH20" s="29">
        <v>-159</v>
      </c>
      <c r="CI20" s="30">
        <f t="shared" si="24"/>
        <v>-1.1371</v>
      </c>
      <c r="CJ20" s="34">
        <f t="shared" si="4"/>
        <v>409</v>
      </c>
      <c r="CK20" s="35">
        <f t="shared" si="25"/>
        <v>2.3151000000000002</v>
      </c>
      <c r="CL20" s="20">
        <f t="shared" si="26"/>
        <v>650.07789999999943</v>
      </c>
      <c r="CM20" s="36"/>
      <c r="CN20" s="15">
        <v>18</v>
      </c>
      <c r="CO20" s="27"/>
      <c r="CP20" s="28"/>
      <c r="CQ20" s="27"/>
      <c r="CR20" s="28"/>
      <c r="CS20" s="27"/>
      <c r="CT20" s="28"/>
      <c r="CU20" s="27"/>
      <c r="CV20" s="28"/>
      <c r="CW20" s="27"/>
      <c r="CX20" s="28"/>
      <c r="CY20" s="34">
        <f t="shared" si="6"/>
        <v>0</v>
      </c>
      <c r="CZ20" s="35">
        <f t="shared" si="27"/>
        <v>0</v>
      </c>
      <c r="DA20" s="20">
        <f t="shared" si="28"/>
        <v>656.90889999999933</v>
      </c>
      <c r="DB20" s="18"/>
      <c r="DC20" s="15">
        <v>18</v>
      </c>
      <c r="DD20" s="29">
        <v>112</v>
      </c>
      <c r="DE20" s="30">
        <v>0.7327999999999999</v>
      </c>
      <c r="DF20" s="29" t="s">
        <v>18</v>
      </c>
      <c r="DG20" s="30"/>
      <c r="DH20" s="29" t="s">
        <v>18</v>
      </c>
      <c r="DI20" s="30"/>
      <c r="DJ20" s="29">
        <v>-89</v>
      </c>
      <c r="DK20" s="30">
        <v>-0.7965000000000001</v>
      </c>
      <c r="DL20" s="29">
        <v>-128</v>
      </c>
      <c r="DM20" s="30">
        <f t="shared" si="69"/>
        <v>-0.92320000000000002</v>
      </c>
      <c r="DN20" s="44">
        <f t="shared" si="7"/>
        <v>23</v>
      </c>
      <c r="DO20" s="102">
        <f t="shared" si="29"/>
        <v>-0.98690000000000022</v>
      </c>
      <c r="DP20" s="20">
        <f t="shared" si="30"/>
        <v>661.79519999999957</v>
      </c>
      <c r="DQ20" s="18"/>
      <c r="DR20" s="15">
        <v>18</v>
      </c>
      <c r="DS20" s="29">
        <v>-78</v>
      </c>
      <c r="DT20" s="30">
        <v>-0.53920000000000001</v>
      </c>
      <c r="DU20" s="29" t="s">
        <v>18</v>
      </c>
      <c r="DV20" s="30"/>
      <c r="DW20" s="29">
        <v>2</v>
      </c>
      <c r="DX20" s="30"/>
      <c r="DY20" s="29" t="s">
        <v>18</v>
      </c>
      <c r="DZ20" s="30"/>
      <c r="EA20" s="29">
        <v>-98</v>
      </c>
      <c r="EB20" s="30">
        <f t="shared" si="65"/>
        <v>-0.71620000000000006</v>
      </c>
      <c r="EC20" s="40">
        <f t="shared" si="31"/>
        <v>-76</v>
      </c>
      <c r="ED20" s="35">
        <f t="shared" si="32"/>
        <v>-1.2554000000000001</v>
      </c>
      <c r="EE20" s="20">
        <f t="shared" si="33"/>
        <v>675.42619999999954</v>
      </c>
      <c r="EF20" s="21"/>
      <c r="EG20" s="15">
        <v>18</v>
      </c>
      <c r="EH20" s="27"/>
      <c r="EI20" s="28"/>
      <c r="EJ20" s="27"/>
      <c r="EK20" s="28"/>
      <c r="EL20" s="27"/>
      <c r="EM20" s="28"/>
      <c r="EN20" s="27"/>
      <c r="EO20" s="28"/>
      <c r="EP20" s="27"/>
      <c r="EQ20" s="28"/>
      <c r="ER20" s="44"/>
      <c r="ES20" s="35">
        <f t="shared" si="35"/>
        <v>0</v>
      </c>
      <c r="ET20" s="20">
        <f t="shared" si="36"/>
        <v>682.57409999999959</v>
      </c>
      <c r="EU20" s="18"/>
      <c r="EV20" s="15">
        <v>18</v>
      </c>
      <c r="EW20" s="29">
        <v>166</v>
      </c>
      <c r="EX20" s="30">
        <f t="shared" ref="EX20:EX22" si="70">EW20*0.0064-0.04</f>
        <v>1.0224</v>
      </c>
      <c r="EY20" s="29">
        <v>90</v>
      </c>
      <c r="EZ20" s="30">
        <f t="shared" ref="EZ20:EZ21" si="71">EY20*0.0088-0.03</f>
        <v>0.76200000000000001</v>
      </c>
      <c r="FA20" s="29" t="s">
        <v>19</v>
      </c>
      <c r="FB20" s="30"/>
      <c r="FC20" s="29" t="s">
        <v>19</v>
      </c>
      <c r="FD20" s="30"/>
      <c r="FE20" s="29">
        <v>15</v>
      </c>
      <c r="FF20" s="30">
        <f t="shared" si="68"/>
        <v>6.3500000000000001E-2</v>
      </c>
      <c r="FG20" s="34">
        <f t="shared" si="38"/>
        <v>256</v>
      </c>
      <c r="FH20" s="35">
        <f t="shared" si="39"/>
        <v>1.8479000000000001</v>
      </c>
      <c r="FI20" s="20">
        <f t="shared" si="40"/>
        <v>696.13089999999988</v>
      </c>
      <c r="FJ20" s="18"/>
      <c r="FK20" s="15">
        <v>18</v>
      </c>
      <c r="FL20" s="29">
        <v>-96</v>
      </c>
      <c r="FM20" s="30">
        <f t="shared" ref="FM20" si="72">FL20*0.0064-0.04</f>
        <v>-0.65440000000000009</v>
      </c>
      <c r="FN20" s="29" t="s">
        <v>18</v>
      </c>
      <c r="FO20" s="30"/>
      <c r="FP20" s="29">
        <v>-45</v>
      </c>
      <c r="FQ20" s="30">
        <f>FP20*0.0085-0.06</f>
        <v>-0.4425</v>
      </c>
      <c r="FR20" s="29" t="s">
        <v>18</v>
      </c>
      <c r="FS20" s="30"/>
      <c r="FT20" s="29">
        <v>-79</v>
      </c>
      <c r="FU20" s="30">
        <f t="shared" si="66"/>
        <v>-0.58510000000000006</v>
      </c>
      <c r="FV20" s="34">
        <f t="shared" si="41"/>
        <v>-141</v>
      </c>
      <c r="FW20" s="35">
        <f t="shared" si="42"/>
        <v>-1.0969000000000002</v>
      </c>
      <c r="FX20" s="20">
        <f t="shared" si="43"/>
        <v>703.18169999999975</v>
      </c>
    </row>
    <row r="21" spans="1:180" x14ac:dyDescent="0.3">
      <c r="A21" s="114"/>
      <c r="B21" s="15">
        <v>19</v>
      </c>
      <c r="C21" s="27"/>
      <c r="D21" s="28"/>
      <c r="E21" s="27"/>
      <c r="F21" s="28"/>
      <c r="G21" s="27"/>
      <c r="H21" s="28"/>
      <c r="I21" s="27"/>
      <c r="J21" s="28"/>
      <c r="K21" s="27"/>
      <c r="L21" s="28"/>
      <c r="M21" s="25">
        <f t="shared" si="0"/>
        <v>0</v>
      </c>
      <c r="N21" s="30">
        <f t="shared" si="44"/>
        <v>0</v>
      </c>
      <c r="O21" s="20">
        <f t="shared" si="12"/>
        <v>561.3962999999992</v>
      </c>
      <c r="P21" s="10"/>
      <c r="Q21" s="15">
        <v>19</v>
      </c>
      <c r="R21" s="29" t="s">
        <v>19</v>
      </c>
      <c r="S21" s="30"/>
      <c r="T21" s="29" t="s">
        <v>18</v>
      </c>
      <c r="U21" s="30"/>
      <c r="V21" s="29" t="s">
        <v>19</v>
      </c>
      <c r="W21" s="30"/>
      <c r="X21" s="29" t="s">
        <v>19</v>
      </c>
      <c r="Y21" s="30"/>
      <c r="Z21" s="29">
        <v>-67</v>
      </c>
      <c r="AA21" s="30">
        <f t="shared" si="48"/>
        <v>-0.50229999999999997</v>
      </c>
      <c r="AB21" s="25">
        <f t="shared" si="2"/>
        <v>0</v>
      </c>
      <c r="AC21" s="26">
        <f t="shared" si="13"/>
        <v>-0.50229999999999997</v>
      </c>
      <c r="AD21" s="20">
        <f t="shared" si="14"/>
        <v>557.72429999999918</v>
      </c>
      <c r="AE21" s="18"/>
      <c r="AF21" s="43">
        <v>19</v>
      </c>
      <c r="AG21" s="29">
        <v>-300</v>
      </c>
      <c r="AH21" s="30">
        <v>-2.11</v>
      </c>
      <c r="AI21" s="29">
        <v>831</v>
      </c>
      <c r="AJ21" s="30">
        <v>7.2827999999999999</v>
      </c>
      <c r="AK21" s="29" t="s">
        <v>19</v>
      </c>
      <c r="AL21" s="30"/>
      <c r="AM21" s="29" t="s">
        <v>19</v>
      </c>
      <c r="AN21" s="30"/>
      <c r="AO21" s="29">
        <v>300</v>
      </c>
      <c r="AP21" s="30">
        <f t="shared" si="45"/>
        <v>2.0299999999999998</v>
      </c>
      <c r="AQ21" s="25">
        <f t="shared" si="15"/>
        <v>531</v>
      </c>
      <c r="AR21" s="26">
        <f t="shared" si="16"/>
        <v>7.2027999999999999</v>
      </c>
      <c r="AS21" s="20">
        <f t="shared" si="17"/>
        <v>586.30749999999944</v>
      </c>
      <c r="AT21" s="18"/>
      <c r="AU21" s="22">
        <v>19</v>
      </c>
      <c r="AV21" s="27"/>
      <c r="AW21" s="28"/>
      <c r="AX21" s="27"/>
      <c r="AY21" s="28"/>
      <c r="AZ21" s="27"/>
      <c r="BA21" s="28"/>
      <c r="BB21" s="27"/>
      <c r="BC21" s="28"/>
      <c r="BD21" s="27"/>
      <c r="BE21" s="28"/>
      <c r="BF21" s="25">
        <f t="shared" si="3"/>
        <v>0</v>
      </c>
      <c r="BG21" s="30">
        <f t="shared" si="19"/>
        <v>0</v>
      </c>
      <c r="BH21" s="20">
        <f t="shared" si="20"/>
        <v>620.90969999999959</v>
      </c>
      <c r="BI21" s="18"/>
      <c r="BJ21" s="15">
        <v>19</v>
      </c>
      <c r="BK21" s="29" t="s">
        <v>19</v>
      </c>
      <c r="BL21" s="30"/>
      <c r="BM21" s="29">
        <v>7</v>
      </c>
      <c r="BN21" s="30">
        <f>BM21*0.0088-0.03</f>
        <v>3.1600000000000003E-2</v>
      </c>
      <c r="BO21" s="29" t="s">
        <v>19</v>
      </c>
      <c r="BP21" s="30"/>
      <c r="BQ21" s="29" t="s">
        <v>19</v>
      </c>
      <c r="BR21" s="30"/>
      <c r="BS21" s="29">
        <v>319</v>
      </c>
      <c r="BT21" s="124">
        <f t="shared" si="49"/>
        <v>2.1610999999999998</v>
      </c>
      <c r="BU21" s="25">
        <f t="shared" si="67"/>
        <v>7</v>
      </c>
      <c r="BV21" s="26">
        <f t="shared" si="22"/>
        <v>2.1926999999999999</v>
      </c>
      <c r="BW21" s="20">
        <f t="shared" si="23"/>
        <v>632.1187999999994</v>
      </c>
      <c r="BX21" s="18"/>
      <c r="BY21" s="15">
        <v>19</v>
      </c>
      <c r="BZ21" s="29">
        <v>-134</v>
      </c>
      <c r="CA21" s="30">
        <v>-0.96460000000000001</v>
      </c>
      <c r="CB21" s="29">
        <v>163</v>
      </c>
      <c r="CC21" s="30">
        <v>1.4044000000000001</v>
      </c>
      <c r="CD21" s="29" t="s">
        <v>19</v>
      </c>
      <c r="CE21" s="30"/>
      <c r="CF21" s="29" t="s">
        <v>19</v>
      </c>
      <c r="CG21" s="30"/>
      <c r="CH21" s="29">
        <v>-166</v>
      </c>
      <c r="CI21" s="30">
        <f t="shared" si="24"/>
        <v>-1.1854</v>
      </c>
      <c r="CJ21" s="34">
        <f t="shared" si="4"/>
        <v>29</v>
      </c>
      <c r="CK21" s="35">
        <f t="shared" si="25"/>
        <v>-0.74559999999999993</v>
      </c>
      <c r="CL21" s="20">
        <f t="shared" si="26"/>
        <v>649.33229999999946</v>
      </c>
      <c r="CM21" s="36"/>
      <c r="CN21" s="15">
        <v>19</v>
      </c>
      <c r="CO21" s="27"/>
      <c r="CP21" s="28"/>
      <c r="CQ21" s="27"/>
      <c r="CR21" s="28"/>
      <c r="CS21" s="27"/>
      <c r="CT21" s="28"/>
      <c r="CU21" s="27"/>
      <c r="CV21" s="28"/>
      <c r="CW21" s="27"/>
      <c r="CX21" s="28"/>
      <c r="CY21" s="34">
        <f t="shared" si="6"/>
        <v>0</v>
      </c>
      <c r="CZ21" s="35">
        <f t="shared" si="27"/>
        <v>0</v>
      </c>
      <c r="DA21" s="20">
        <f t="shared" si="28"/>
        <v>656.90889999999933</v>
      </c>
      <c r="DB21" s="18"/>
      <c r="DC21" s="15">
        <v>19</v>
      </c>
      <c r="DD21" s="29">
        <v>10</v>
      </c>
      <c r="DE21" s="30">
        <v>2.9000000000000005E-2</v>
      </c>
      <c r="DF21" s="29">
        <v>97</v>
      </c>
      <c r="DG21" s="30">
        <v>0.8236</v>
      </c>
      <c r="DH21" s="29" t="s">
        <v>18</v>
      </c>
      <c r="DI21" s="30"/>
      <c r="DJ21" s="29">
        <v>91</v>
      </c>
      <c r="DK21" s="30">
        <v>0.73350000000000004</v>
      </c>
      <c r="DL21" s="29">
        <v>113</v>
      </c>
      <c r="DM21" s="30">
        <f t="shared" si="69"/>
        <v>0.73969999999999991</v>
      </c>
      <c r="DN21" s="44">
        <f t="shared" si="7"/>
        <v>198</v>
      </c>
      <c r="DO21" s="102">
        <f t="shared" si="29"/>
        <v>2.3258000000000001</v>
      </c>
      <c r="DP21" s="20">
        <f t="shared" si="30"/>
        <v>664.12099999999953</v>
      </c>
      <c r="DQ21" s="18"/>
      <c r="DR21" s="15">
        <v>19</v>
      </c>
      <c r="DS21" s="27"/>
      <c r="DT21" s="28"/>
      <c r="DU21" s="27"/>
      <c r="DV21" s="28"/>
      <c r="DW21" s="27"/>
      <c r="DX21" s="28"/>
      <c r="DY21" s="27"/>
      <c r="DZ21" s="28"/>
      <c r="EA21" s="27"/>
      <c r="EB21" s="28"/>
      <c r="EC21" s="40">
        <f t="shared" si="31"/>
        <v>0</v>
      </c>
      <c r="ED21" s="35">
        <f t="shared" si="32"/>
        <v>0</v>
      </c>
      <c r="EE21" s="20">
        <f t="shared" si="33"/>
        <v>675.42619999999954</v>
      </c>
      <c r="EF21" s="21"/>
      <c r="EG21" s="15">
        <v>19</v>
      </c>
      <c r="EH21" s="29" t="s">
        <v>19</v>
      </c>
      <c r="EI21" s="30"/>
      <c r="EJ21" s="29">
        <v>100</v>
      </c>
      <c r="EK21" s="30">
        <v>0.85</v>
      </c>
      <c r="EL21" s="29" t="s">
        <v>19</v>
      </c>
      <c r="EM21" s="30"/>
      <c r="EN21" s="29">
        <v>67</v>
      </c>
      <c r="EO21" s="30">
        <v>0.52949999999999997</v>
      </c>
      <c r="EP21" s="29">
        <v>-100</v>
      </c>
      <c r="EQ21" s="30">
        <f t="shared" ref="EQ21:EQ25" si="73">EP21*0.0069-0.04</f>
        <v>-0.73</v>
      </c>
      <c r="ER21" s="44">
        <f t="shared" si="34"/>
        <v>167</v>
      </c>
      <c r="ES21" s="35">
        <f t="shared" si="35"/>
        <v>0.64949999999999997</v>
      </c>
      <c r="ET21" s="20">
        <f t="shared" si="36"/>
        <v>683.22359999999958</v>
      </c>
      <c r="EU21" s="18"/>
      <c r="EV21" s="15">
        <v>19</v>
      </c>
      <c r="EW21" s="29">
        <v>177</v>
      </c>
      <c r="EX21" s="30">
        <f t="shared" si="70"/>
        <v>1.0928</v>
      </c>
      <c r="EY21" s="29">
        <v>-64</v>
      </c>
      <c r="EZ21" s="30">
        <f t="shared" si="71"/>
        <v>-0.59320000000000006</v>
      </c>
      <c r="FA21" s="29">
        <v>-154</v>
      </c>
      <c r="FB21" s="30">
        <f t="shared" ref="FB21:FB22" si="74">FA21*0.0085-0.06</f>
        <v>-1.3690000000000002</v>
      </c>
      <c r="FC21" s="29">
        <v>31</v>
      </c>
      <c r="FD21" s="30">
        <f>FC21*0.0085-0.04</f>
        <v>0.2235</v>
      </c>
      <c r="FE21" s="29">
        <v>-154</v>
      </c>
      <c r="FF21" s="30">
        <f t="shared" si="68"/>
        <v>-1.1026</v>
      </c>
      <c r="FG21" s="34">
        <f t="shared" si="38"/>
        <v>-10</v>
      </c>
      <c r="FH21" s="35">
        <f t="shared" si="39"/>
        <v>-1.7485000000000004</v>
      </c>
      <c r="FI21" s="20">
        <f t="shared" si="40"/>
        <v>694.38239999999985</v>
      </c>
      <c r="FJ21" s="18"/>
      <c r="FK21" s="15">
        <v>19</v>
      </c>
      <c r="FL21" s="27"/>
      <c r="FM21" s="28"/>
      <c r="FN21" s="27"/>
      <c r="FO21" s="28"/>
      <c r="FP21" s="27"/>
      <c r="FQ21" s="28"/>
      <c r="FR21" s="27"/>
      <c r="FS21" s="28"/>
      <c r="FT21" s="27"/>
      <c r="FU21" s="28"/>
      <c r="FV21" s="34">
        <f t="shared" si="41"/>
        <v>0</v>
      </c>
      <c r="FW21" s="35">
        <f t="shared" si="42"/>
        <v>0</v>
      </c>
      <c r="FX21" s="20">
        <f t="shared" si="43"/>
        <v>703.18169999999975</v>
      </c>
    </row>
    <row r="22" spans="1:180" x14ac:dyDescent="0.3">
      <c r="A22" s="114"/>
      <c r="B22" s="15">
        <v>20</v>
      </c>
      <c r="C22" s="29">
        <v>60</v>
      </c>
      <c r="D22" s="30">
        <v>0.374</v>
      </c>
      <c r="E22" s="29" t="s">
        <v>19</v>
      </c>
      <c r="F22" s="30"/>
      <c r="G22" s="29">
        <v>-95</v>
      </c>
      <c r="H22" s="30">
        <v>-0.86750000000000016</v>
      </c>
      <c r="I22" s="29" t="s">
        <v>19</v>
      </c>
      <c r="J22" s="30"/>
      <c r="K22" s="29">
        <v>27</v>
      </c>
      <c r="L22" s="30">
        <f>K22*0.0069-0.04</f>
        <v>0.14629999999999999</v>
      </c>
      <c r="M22" s="25">
        <f t="shared" si="0"/>
        <v>-35</v>
      </c>
      <c r="N22" s="30">
        <f t="shared" si="44"/>
        <v>-0.34720000000000018</v>
      </c>
      <c r="O22" s="20">
        <f t="shared" si="12"/>
        <v>561.04909999999916</v>
      </c>
      <c r="P22" s="10"/>
      <c r="Q22" s="15">
        <v>20</v>
      </c>
      <c r="R22" s="29">
        <v>-36</v>
      </c>
      <c r="S22" s="30">
        <v>-0.28839999999999999</v>
      </c>
      <c r="T22" s="29" t="s">
        <v>18</v>
      </c>
      <c r="U22" s="30"/>
      <c r="V22" s="29" t="s">
        <v>19</v>
      </c>
      <c r="W22" s="30"/>
      <c r="X22" s="29" t="s">
        <v>19</v>
      </c>
      <c r="Y22" s="30"/>
      <c r="Z22" s="29">
        <v>208</v>
      </c>
      <c r="AA22" s="30">
        <f t="shared" si="48"/>
        <v>1.3952</v>
      </c>
      <c r="AB22" s="25">
        <f t="shared" si="2"/>
        <v>-36</v>
      </c>
      <c r="AC22" s="26">
        <f t="shared" si="13"/>
        <v>1.1068</v>
      </c>
      <c r="AD22" s="20">
        <f t="shared" si="14"/>
        <v>558.8310999999992</v>
      </c>
      <c r="AE22" s="18"/>
      <c r="AF22" s="43">
        <v>20</v>
      </c>
      <c r="AG22" s="29" t="s">
        <v>19</v>
      </c>
      <c r="AH22" s="30"/>
      <c r="AI22" s="29" t="s">
        <v>18</v>
      </c>
      <c r="AJ22" s="30"/>
      <c r="AK22" s="29">
        <v>546</v>
      </c>
      <c r="AL22" s="30">
        <v>4.5810000000000004</v>
      </c>
      <c r="AM22" s="29" t="s">
        <v>19</v>
      </c>
      <c r="AN22" s="30"/>
      <c r="AO22" s="29">
        <v>-268</v>
      </c>
      <c r="AP22" s="30">
        <f t="shared" si="45"/>
        <v>-1.8892</v>
      </c>
      <c r="AQ22" s="25">
        <f t="shared" si="15"/>
        <v>546</v>
      </c>
      <c r="AR22" s="26">
        <f t="shared" si="16"/>
        <v>2.6918000000000006</v>
      </c>
      <c r="AS22" s="20">
        <f t="shared" si="17"/>
        <v>588.99929999999949</v>
      </c>
      <c r="AT22" s="18"/>
      <c r="AU22" s="22">
        <v>20</v>
      </c>
      <c r="AV22" s="29" t="s">
        <v>19</v>
      </c>
      <c r="AW22" s="30"/>
      <c r="AX22" s="29">
        <v>-41</v>
      </c>
      <c r="AY22" s="30">
        <v>-1.6404000000000001</v>
      </c>
      <c r="AZ22" s="29" t="s">
        <v>19</v>
      </c>
      <c r="BA22" s="30"/>
      <c r="BB22" s="29" t="s">
        <v>19</v>
      </c>
      <c r="BC22" s="30"/>
      <c r="BD22" s="29">
        <v>330</v>
      </c>
      <c r="BE22" s="30">
        <f t="shared" si="18"/>
        <v>2.2370000000000001</v>
      </c>
      <c r="BF22" s="25">
        <f t="shared" si="3"/>
        <v>-41</v>
      </c>
      <c r="BG22" s="30">
        <f t="shared" si="19"/>
        <v>0.59660000000000002</v>
      </c>
      <c r="BH22" s="20">
        <f t="shared" si="20"/>
        <v>621.50629999999956</v>
      </c>
      <c r="BI22" s="18"/>
      <c r="BJ22" s="15">
        <v>20</v>
      </c>
      <c r="BK22" s="29" t="s">
        <v>19</v>
      </c>
      <c r="BL22" s="30"/>
      <c r="BM22" s="29" t="s">
        <v>18</v>
      </c>
      <c r="BN22" s="30"/>
      <c r="BO22" s="29" t="s">
        <v>19</v>
      </c>
      <c r="BP22" s="30"/>
      <c r="BQ22" s="29" t="s">
        <v>19</v>
      </c>
      <c r="BR22" s="30"/>
      <c r="BS22" s="29">
        <v>-224</v>
      </c>
      <c r="BT22" s="124">
        <f t="shared" si="49"/>
        <v>-1.5855999999999999</v>
      </c>
      <c r="BU22" s="25">
        <f t="shared" si="67"/>
        <v>0</v>
      </c>
      <c r="BV22" s="26">
        <f t="shared" si="22"/>
        <v>-1.5855999999999999</v>
      </c>
      <c r="BW22" s="20">
        <f t="shared" si="23"/>
        <v>630.5331999999994</v>
      </c>
      <c r="BX22" s="18"/>
      <c r="BY22" s="15">
        <v>20</v>
      </c>
      <c r="BZ22" s="27"/>
      <c r="CA22" s="28"/>
      <c r="CB22" s="27"/>
      <c r="CC22" s="28"/>
      <c r="CD22" s="27"/>
      <c r="CE22" s="28"/>
      <c r="CF22" s="27"/>
      <c r="CG22" s="28"/>
      <c r="CH22" s="27"/>
      <c r="CI22" s="28"/>
      <c r="CJ22" s="34">
        <f t="shared" si="4"/>
        <v>0</v>
      </c>
      <c r="CK22" s="35">
        <f t="shared" si="25"/>
        <v>0</v>
      </c>
      <c r="CL22" s="20">
        <f t="shared" si="26"/>
        <v>649.33229999999946</v>
      </c>
      <c r="CM22" s="36"/>
      <c r="CN22" s="15">
        <v>20</v>
      </c>
      <c r="CO22" s="29">
        <v>136</v>
      </c>
      <c r="CP22" s="30">
        <v>0.89839999999999998</v>
      </c>
      <c r="CQ22" s="29">
        <v>73</v>
      </c>
      <c r="CR22" s="30">
        <v>0.61240000000000006</v>
      </c>
      <c r="CS22" s="29" t="s">
        <v>18</v>
      </c>
      <c r="CT22" s="30"/>
      <c r="CU22" s="29" t="s">
        <v>19</v>
      </c>
      <c r="CV22" s="30"/>
      <c r="CW22" s="29">
        <v>-153</v>
      </c>
      <c r="CX22" s="30">
        <f t="shared" ref="CX22:CX26" si="75">CW22*0.0069-0.04</f>
        <v>-1.0957000000000001</v>
      </c>
      <c r="CY22" s="34">
        <f t="shared" si="6"/>
        <v>209</v>
      </c>
      <c r="CZ22" s="35">
        <f t="shared" si="27"/>
        <v>0.41510000000000002</v>
      </c>
      <c r="DA22" s="20">
        <f t="shared" si="28"/>
        <v>657.32399999999939</v>
      </c>
      <c r="DB22" s="18"/>
      <c r="DC22" s="15">
        <v>20</v>
      </c>
      <c r="DD22" s="29">
        <v>174</v>
      </c>
      <c r="DE22" s="30">
        <v>1.1605999999999999</v>
      </c>
      <c r="DF22" s="29">
        <v>149</v>
      </c>
      <c r="DG22" s="30">
        <v>1.2812000000000001</v>
      </c>
      <c r="DH22" s="29" t="s">
        <v>18</v>
      </c>
      <c r="DI22" s="30"/>
      <c r="DJ22" s="29" t="s">
        <v>18</v>
      </c>
      <c r="DK22" s="30"/>
      <c r="DL22" s="29">
        <v>479</v>
      </c>
      <c r="DM22" s="30">
        <f t="shared" si="69"/>
        <v>3.2650999999999999</v>
      </c>
      <c r="DN22" s="44">
        <f t="shared" si="7"/>
        <v>323</v>
      </c>
      <c r="DO22" s="102">
        <f t="shared" si="29"/>
        <v>5.7068999999999992</v>
      </c>
      <c r="DP22" s="20">
        <f t="shared" si="30"/>
        <v>669.82789999999954</v>
      </c>
      <c r="DQ22" s="39"/>
      <c r="DR22" s="15">
        <v>20</v>
      </c>
      <c r="DS22" s="27"/>
      <c r="DT22" s="28"/>
      <c r="DU22" s="27"/>
      <c r="DV22" s="28"/>
      <c r="DW22" s="27"/>
      <c r="DX22" s="28"/>
      <c r="DY22" s="27"/>
      <c r="DZ22" s="28"/>
      <c r="EA22" s="27"/>
      <c r="EB22" s="28"/>
      <c r="EC22" s="40">
        <f t="shared" si="31"/>
        <v>0</v>
      </c>
      <c r="ED22" s="35">
        <f t="shared" si="32"/>
        <v>0</v>
      </c>
      <c r="EE22" s="20">
        <f t="shared" si="33"/>
        <v>675.42619999999954</v>
      </c>
      <c r="EF22" s="21"/>
      <c r="EG22" s="15">
        <v>20</v>
      </c>
      <c r="EH22" s="29">
        <v>59</v>
      </c>
      <c r="EI22" s="30">
        <v>0.33760000000000001</v>
      </c>
      <c r="EJ22" s="29">
        <v>93</v>
      </c>
      <c r="EK22" s="30">
        <v>0.78839999999999999</v>
      </c>
      <c r="EL22" s="29" t="s">
        <v>19</v>
      </c>
      <c r="EM22" s="30"/>
      <c r="EN22" s="29" t="s">
        <v>19</v>
      </c>
      <c r="EO22" s="30"/>
      <c r="EP22" s="29">
        <v>-86</v>
      </c>
      <c r="EQ22" s="30">
        <f t="shared" si="73"/>
        <v>-0.63340000000000007</v>
      </c>
      <c r="ER22" s="44">
        <f t="shared" si="34"/>
        <v>152</v>
      </c>
      <c r="ES22" s="35">
        <f t="shared" si="35"/>
        <v>0.49259999999999982</v>
      </c>
      <c r="ET22" s="20">
        <f t="shared" si="36"/>
        <v>683.71619999999962</v>
      </c>
      <c r="EU22" s="18"/>
      <c r="EV22" s="15">
        <v>20</v>
      </c>
      <c r="EW22" s="29">
        <v>108</v>
      </c>
      <c r="EX22" s="30">
        <f t="shared" si="70"/>
        <v>0.6512</v>
      </c>
      <c r="EY22" s="29" t="s">
        <v>19</v>
      </c>
      <c r="EZ22" s="30"/>
      <c r="FA22" s="29">
        <v>-96</v>
      </c>
      <c r="FB22" s="30">
        <f t="shared" si="74"/>
        <v>-0.87600000000000011</v>
      </c>
      <c r="FC22" s="29" t="s">
        <v>19</v>
      </c>
      <c r="FD22" s="30"/>
      <c r="FE22" s="29">
        <v>305</v>
      </c>
      <c r="FF22" s="30">
        <f t="shared" si="68"/>
        <v>2.0644999999999998</v>
      </c>
      <c r="FG22" s="34">
        <f t="shared" si="38"/>
        <v>12</v>
      </c>
      <c r="FH22" s="35">
        <f t="shared" si="39"/>
        <v>1.8396999999999997</v>
      </c>
      <c r="FI22" s="20">
        <f t="shared" si="40"/>
        <v>696.22209999999984</v>
      </c>
      <c r="FJ22" s="18"/>
      <c r="FK22" s="15">
        <v>20</v>
      </c>
      <c r="FL22" s="27"/>
      <c r="FM22" s="28"/>
      <c r="FN22" s="27"/>
      <c r="FO22" s="28"/>
      <c r="FP22" s="27"/>
      <c r="FQ22" s="28"/>
      <c r="FR22" s="27"/>
      <c r="FS22" s="28"/>
      <c r="FT22" s="27"/>
      <c r="FU22" s="28"/>
      <c r="FV22" s="34">
        <f t="shared" si="41"/>
        <v>0</v>
      </c>
      <c r="FW22" s="35">
        <f t="shared" si="42"/>
        <v>0</v>
      </c>
      <c r="FX22" s="20">
        <f t="shared" si="43"/>
        <v>703.18169999999975</v>
      </c>
    </row>
    <row r="23" spans="1:180" x14ac:dyDescent="0.3">
      <c r="A23" s="114"/>
      <c r="B23" s="15">
        <v>21</v>
      </c>
      <c r="C23" s="29" t="s">
        <v>19</v>
      </c>
      <c r="D23" s="30"/>
      <c r="E23" s="29">
        <v>-19</v>
      </c>
      <c r="F23" s="30">
        <v>-0.19720000000000001</v>
      </c>
      <c r="G23" s="29">
        <v>-27</v>
      </c>
      <c r="H23" s="30">
        <v>-0.28949999999999998</v>
      </c>
      <c r="I23" s="29" t="s">
        <v>19</v>
      </c>
      <c r="J23" s="30"/>
      <c r="K23" s="29">
        <v>88</v>
      </c>
      <c r="L23" s="30">
        <f>K23*0.0069-0.04</f>
        <v>0.56719999999999993</v>
      </c>
      <c r="M23" s="25">
        <f t="shared" si="0"/>
        <v>-46</v>
      </c>
      <c r="N23" s="30">
        <f t="shared" si="44"/>
        <v>8.0499999999999905E-2</v>
      </c>
      <c r="O23" s="20">
        <f t="shared" si="12"/>
        <v>561.12959999999919</v>
      </c>
      <c r="P23" s="10"/>
      <c r="Q23" s="15">
        <v>21</v>
      </c>
      <c r="R23" s="29">
        <v>105</v>
      </c>
      <c r="S23" s="30">
        <v>0.6845</v>
      </c>
      <c r="T23" s="29">
        <v>89</v>
      </c>
      <c r="U23" s="30"/>
      <c r="V23" s="29" t="s">
        <v>19</v>
      </c>
      <c r="W23" s="30"/>
      <c r="X23" s="29" t="s">
        <v>19</v>
      </c>
      <c r="Y23" s="30"/>
      <c r="Z23" s="29">
        <v>-82</v>
      </c>
      <c r="AA23" s="30">
        <f t="shared" si="48"/>
        <v>-0.60580000000000001</v>
      </c>
      <c r="AB23" s="25">
        <f t="shared" si="2"/>
        <v>194</v>
      </c>
      <c r="AC23" s="26">
        <f t="shared" si="13"/>
        <v>7.8699999999999992E-2</v>
      </c>
      <c r="AD23" s="20">
        <f t="shared" si="14"/>
        <v>558.90979999999922</v>
      </c>
      <c r="AE23" s="18"/>
      <c r="AF23" s="43">
        <v>21</v>
      </c>
      <c r="AG23" s="27"/>
      <c r="AH23" s="28"/>
      <c r="AI23" s="27"/>
      <c r="AJ23" s="28"/>
      <c r="AK23" s="27"/>
      <c r="AL23" s="28"/>
      <c r="AM23" s="27"/>
      <c r="AN23" s="28"/>
      <c r="AO23" s="27"/>
      <c r="AP23" s="28"/>
      <c r="AQ23" s="25">
        <f t="shared" si="15"/>
        <v>0</v>
      </c>
      <c r="AR23" s="26">
        <f t="shared" si="16"/>
        <v>0</v>
      </c>
      <c r="AS23" s="20">
        <f t="shared" si="17"/>
        <v>588.99929999999949</v>
      </c>
      <c r="AT23" s="18"/>
      <c r="AU23" s="22">
        <v>21</v>
      </c>
      <c r="AV23" s="29">
        <v>309</v>
      </c>
      <c r="AW23" s="30">
        <v>2.0920999999999998</v>
      </c>
      <c r="AX23" s="29" t="s">
        <v>18</v>
      </c>
      <c r="AY23" s="30"/>
      <c r="AZ23" s="29" t="s">
        <v>19</v>
      </c>
      <c r="BA23" s="30"/>
      <c r="BB23" s="29" t="s">
        <v>19</v>
      </c>
      <c r="BC23" s="30"/>
      <c r="BD23" s="29">
        <v>165</v>
      </c>
      <c r="BE23" s="30">
        <f t="shared" si="18"/>
        <v>1.0985</v>
      </c>
      <c r="BF23" s="25">
        <f t="shared" si="3"/>
        <v>309</v>
      </c>
      <c r="BG23" s="30">
        <f t="shared" si="19"/>
        <v>3.1905999999999999</v>
      </c>
      <c r="BH23" s="20">
        <f t="shared" si="20"/>
        <v>624.69689999999957</v>
      </c>
      <c r="BI23" s="18"/>
      <c r="BJ23" s="15">
        <v>21</v>
      </c>
      <c r="BK23" s="29" t="s">
        <v>19</v>
      </c>
      <c r="BL23" s="30"/>
      <c r="BM23" s="29" t="s">
        <v>18</v>
      </c>
      <c r="BN23" s="30"/>
      <c r="BO23" s="29" t="s">
        <v>19</v>
      </c>
      <c r="BP23" s="30"/>
      <c r="BQ23" s="29">
        <v>-52</v>
      </c>
      <c r="BR23" s="30">
        <f>BQ23*0.0085-0.04</f>
        <v>-0.48200000000000004</v>
      </c>
      <c r="BS23" s="29">
        <v>287</v>
      </c>
      <c r="BT23" s="124">
        <f t="shared" si="49"/>
        <v>1.9402999999999999</v>
      </c>
      <c r="BU23" s="25">
        <f t="shared" si="67"/>
        <v>-52</v>
      </c>
      <c r="BV23" s="26">
        <f t="shared" si="22"/>
        <v>1.4582999999999999</v>
      </c>
      <c r="BW23" s="20">
        <f t="shared" si="23"/>
        <v>631.99149999999941</v>
      </c>
      <c r="BX23" s="18"/>
      <c r="BY23" s="15">
        <v>21</v>
      </c>
      <c r="BZ23" s="27"/>
      <c r="CA23" s="28"/>
      <c r="CB23" s="27"/>
      <c r="CC23" s="28"/>
      <c r="CD23" s="27"/>
      <c r="CE23" s="28"/>
      <c r="CF23" s="27"/>
      <c r="CG23" s="28"/>
      <c r="CH23" s="27"/>
      <c r="CI23" s="28"/>
      <c r="CJ23" s="34">
        <f t="shared" si="4"/>
        <v>0</v>
      </c>
      <c r="CK23" s="35">
        <f t="shared" si="25"/>
        <v>0</v>
      </c>
      <c r="CL23" s="20">
        <f t="shared" si="26"/>
        <v>649.33229999999946</v>
      </c>
      <c r="CM23" s="36"/>
      <c r="CN23" s="15">
        <v>21</v>
      </c>
      <c r="CO23" s="29" t="s">
        <v>18</v>
      </c>
      <c r="CP23" s="30"/>
      <c r="CQ23" s="29" t="s">
        <v>18</v>
      </c>
      <c r="CR23" s="30"/>
      <c r="CS23" s="29" t="s">
        <v>18</v>
      </c>
      <c r="CT23" s="30"/>
      <c r="CU23" s="29" t="s">
        <v>19</v>
      </c>
      <c r="CV23" s="30"/>
      <c r="CW23" s="29">
        <v>-135</v>
      </c>
      <c r="CX23" s="30">
        <f t="shared" si="75"/>
        <v>-0.97150000000000003</v>
      </c>
      <c r="CY23" s="34">
        <f t="shared" si="6"/>
        <v>0</v>
      </c>
      <c r="CZ23" s="35">
        <f t="shared" si="27"/>
        <v>-0.97150000000000003</v>
      </c>
      <c r="DA23" s="20">
        <f t="shared" si="28"/>
        <v>656.3524999999994</v>
      </c>
      <c r="DB23" s="18"/>
      <c r="DC23" s="15">
        <v>21</v>
      </c>
      <c r="DD23" s="29" t="s">
        <v>18</v>
      </c>
      <c r="DE23" s="30"/>
      <c r="DF23" s="29" t="s">
        <v>18</v>
      </c>
      <c r="DG23" s="30"/>
      <c r="DH23" s="29">
        <v>403</v>
      </c>
      <c r="DI23" s="30">
        <v>3.3655000000000004</v>
      </c>
      <c r="DJ23" s="29" t="s">
        <v>18</v>
      </c>
      <c r="DK23" s="30"/>
      <c r="DL23" s="29">
        <v>-53</v>
      </c>
      <c r="DM23" s="30">
        <f t="shared" si="69"/>
        <v>-0.40569999999999995</v>
      </c>
      <c r="DN23" s="44">
        <f t="shared" si="7"/>
        <v>403</v>
      </c>
      <c r="DO23" s="102">
        <f t="shared" si="29"/>
        <v>2.9598000000000004</v>
      </c>
      <c r="DP23" s="20">
        <f t="shared" si="30"/>
        <v>672.78769999999952</v>
      </c>
      <c r="DQ23" s="39"/>
      <c r="DR23" s="15">
        <v>21</v>
      </c>
      <c r="DS23" s="29" t="s">
        <v>18</v>
      </c>
      <c r="DT23" s="30"/>
      <c r="DU23" s="29" t="s">
        <v>18</v>
      </c>
      <c r="DV23" s="30"/>
      <c r="DW23" s="29" t="s">
        <v>18</v>
      </c>
      <c r="DX23" s="30"/>
      <c r="DY23" s="29" t="s">
        <v>18</v>
      </c>
      <c r="DZ23" s="30"/>
      <c r="EA23" s="29">
        <v>257</v>
      </c>
      <c r="EB23" s="30">
        <f t="shared" ref="EB23:EB27" si="76">EA23*0.0069-0.04</f>
        <v>1.7332999999999998</v>
      </c>
      <c r="EC23" s="40">
        <f t="shared" si="31"/>
        <v>0</v>
      </c>
      <c r="ED23" s="35">
        <f t="shared" si="32"/>
        <v>1.7332999999999998</v>
      </c>
      <c r="EE23" s="20">
        <f t="shared" si="33"/>
        <v>677.15949999999953</v>
      </c>
      <c r="EF23" s="21"/>
      <c r="EG23" s="15">
        <v>21</v>
      </c>
      <c r="EH23" s="29" t="s">
        <v>19</v>
      </c>
      <c r="EI23" s="30"/>
      <c r="EJ23" s="29" t="s">
        <v>18</v>
      </c>
      <c r="EK23" s="30"/>
      <c r="EL23" s="29" t="s">
        <v>19</v>
      </c>
      <c r="EM23" s="30"/>
      <c r="EN23" s="29" t="s">
        <v>19</v>
      </c>
      <c r="EO23" s="30"/>
      <c r="EP23" s="29">
        <v>-54</v>
      </c>
      <c r="EQ23" s="30">
        <f t="shared" si="73"/>
        <v>-0.41259999999999997</v>
      </c>
      <c r="ER23" s="44">
        <f t="shared" si="34"/>
        <v>0</v>
      </c>
      <c r="ES23" s="35">
        <f t="shared" si="35"/>
        <v>-0.41259999999999997</v>
      </c>
      <c r="ET23" s="20">
        <f t="shared" si="36"/>
        <v>683.30359999999962</v>
      </c>
      <c r="EU23" s="18"/>
      <c r="EV23" s="15">
        <v>21</v>
      </c>
      <c r="EW23" s="27"/>
      <c r="EX23" s="28"/>
      <c r="EY23" s="27"/>
      <c r="EZ23" s="28"/>
      <c r="FA23" s="27"/>
      <c r="FB23" s="28"/>
      <c r="FC23" s="27"/>
      <c r="FD23" s="28"/>
      <c r="FE23" s="27"/>
      <c r="FF23" s="28"/>
      <c r="FG23" s="34">
        <f t="shared" si="38"/>
        <v>0</v>
      </c>
      <c r="FH23" s="35">
        <f t="shared" si="39"/>
        <v>0</v>
      </c>
      <c r="FI23" s="20">
        <f t="shared" si="40"/>
        <v>696.22209999999984</v>
      </c>
      <c r="FJ23" s="18"/>
      <c r="FK23" s="15">
        <v>21</v>
      </c>
      <c r="FL23" s="29" t="s">
        <v>18</v>
      </c>
      <c r="FM23" s="30"/>
      <c r="FN23" s="29" t="s">
        <v>18</v>
      </c>
      <c r="FO23" s="30"/>
      <c r="FP23" s="29" t="s">
        <v>18</v>
      </c>
      <c r="FQ23" s="30"/>
      <c r="FR23" s="29">
        <v>-5</v>
      </c>
      <c r="FS23" s="30">
        <f>FR23*0.0085-0.04</f>
        <v>-8.2500000000000004E-2</v>
      </c>
      <c r="FT23" s="29">
        <v>-127</v>
      </c>
      <c r="FU23" s="30">
        <f t="shared" ref="FU23:FU26" si="77">FT23*0.0069-0.04</f>
        <v>-0.9163</v>
      </c>
      <c r="FV23" s="34">
        <f t="shared" si="41"/>
        <v>-5</v>
      </c>
      <c r="FW23" s="35">
        <f t="shared" si="42"/>
        <v>-8.2500000000000004E-2</v>
      </c>
      <c r="FX23" s="20">
        <f t="shared" si="43"/>
        <v>703.09919999999977</v>
      </c>
    </row>
    <row r="24" spans="1:180" x14ac:dyDescent="0.3">
      <c r="A24" s="114"/>
      <c r="B24" s="15">
        <v>22</v>
      </c>
      <c r="C24" s="29" t="s">
        <v>19</v>
      </c>
      <c r="D24" s="30"/>
      <c r="E24" s="29">
        <v>-17</v>
      </c>
      <c r="F24" s="30">
        <v>-0.17960000000000001</v>
      </c>
      <c r="G24" s="29" t="s">
        <v>19</v>
      </c>
      <c r="H24" s="30"/>
      <c r="I24" s="29" t="s">
        <v>19</v>
      </c>
      <c r="J24" s="30"/>
      <c r="K24" s="29">
        <v>717</v>
      </c>
      <c r="L24" s="30">
        <f>K24*0.0069-0.04</f>
        <v>4.9073000000000002</v>
      </c>
      <c r="M24" s="25">
        <f t="shared" si="0"/>
        <v>-17</v>
      </c>
      <c r="N24" s="30">
        <f t="shared" si="44"/>
        <v>4.7277000000000005</v>
      </c>
      <c r="O24" s="20">
        <f t="shared" si="12"/>
        <v>565.85729999999921</v>
      </c>
      <c r="P24" s="10"/>
      <c r="Q24" s="15">
        <v>22</v>
      </c>
      <c r="R24" s="27"/>
      <c r="S24" s="28"/>
      <c r="T24" s="27"/>
      <c r="U24" s="28"/>
      <c r="V24" s="27"/>
      <c r="W24" s="28"/>
      <c r="X24" s="27"/>
      <c r="Y24" s="28"/>
      <c r="Z24" s="27"/>
      <c r="AA24" s="28"/>
      <c r="AB24" s="25">
        <f t="shared" si="2"/>
        <v>0</v>
      </c>
      <c r="AC24" s="26">
        <f t="shared" si="13"/>
        <v>0</v>
      </c>
      <c r="AD24" s="20">
        <f t="shared" si="14"/>
        <v>558.90979999999922</v>
      </c>
      <c r="AE24" s="18"/>
      <c r="AF24" s="43">
        <v>22</v>
      </c>
      <c r="AG24" s="27"/>
      <c r="AH24" s="28"/>
      <c r="AI24" s="27"/>
      <c r="AJ24" s="28"/>
      <c r="AK24" s="27"/>
      <c r="AL24" s="28"/>
      <c r="AM24" s="27"/>
      <c r="AN24" s="28"/>
      <c r="AO24" s="27"/>
      <c r="AP24" s="28"/>
      <c r="AQ24" s="25">
        <f t="shared" si="15"/>
        <v>0</v>
      </c>
      <c r="AR24" s="26">
        <f t="shared" si="16"/>
        <v>0</v>
      </c>
      <c r="AS24" s="20">
        <f t="shared" si="17"/>
        <v>588.99929999999949</v>
      </c>
      <c r="AT24" s="18"/>
      <c r="AU24" s="22">
        <v>22</v>
      </c>
      <c r="AV24" s="29">
        <v>-162</v>
      </c>
      <c r="AW24" s="30">
        <v>-1.1577999999999999</v>
      </c>
      <c r="AX24" s="29" t="s">
        <v>18</v>
      </c>
      <c r="AY24" s="30"/>
      <c r="AZ24" s="29" t="s">
        <v>19</v>
      </c>
      <c r="BA24" s="30"/>
      <c r="BB24" s="29">
        <v>-163</v>
      </c>
      <c r="BC24" s="30">
        <v>-1.4255000000000002</v>
      </c>
      <c r="BD24" s="29">
        <v>42</v>
      </c>
      <c r="BE24" s="30">
        <f t="shared" si="18"/>
        <v>0.24979999999999999</v>
      </c>
      <c r="BF24" s="25">
        <f t="shared" si="3"/>
        <v>-325</v>
      </c>
      <c r="BG24" s="30">
        <f t="shared" si="19"/>
        <v>-2.3335000000000004</v>
      </c>
      <c r="BH24" s="20">
        <f t="shared" si="20"/>
        <v>622.36339999999961</v>
      </c>
      <c r="BI24" s="18"/>
      <c r="BJ24" s="15">
        <v>22</v>
      </c>
      <c r="BK24" s="29">
        <v>-114</v>
      </c>
      <c r="BL24" s="30">
        <f>BK24*0.0069-0.04</f>
        <v>-0.8266</v>
      </c>
      <c r="BM24" s="29">
        <v>-10</v>
      </c>
      <c r="BN24" s="30">
        <f>BM24*0.0088-0.03</f>
        <v>-0.11800000000000001</v>
      </c>
      <c r="BO24" s="29">
        <v>95</v>
      </c>
      <c r="BP24" s="30">
        <f>BO24*0.0085-0.06</f>
        <v>0.74750000000000005</v>
      </c>
      <c r="BQ24" s="29" t="s">
        <v>19</v>
      </c>
      <c r="BR24" s="30"/>
      <c r="BS24" s="29">
        <v>-77</v>
      </c>
      <c r="BT24" s="124">
        <f t="shared" si="49"/>
        <v>-0.57130000000000003</v>
      </c>
      <c r="BU24" s="25">
        <f t="shared" si="67"/>
        <v>-29</v>
      </c>
      <c r="BV24" s="26">
        <f t="shared" si="22"/>
        <v>-0.76839999999999997</v>
      </c>
      <c r="BW24" s="20">
        <f t="shared" si="23"/>
        <v>631.22309999999936</v>
      </c>
      <c r="BX24" s="18"/>
      <c r="BY24" s="15">
        <v>22</v>
      </c>
      <c r="BZ24" s="29">
        <v>171</v>
      </c>
      <c r="CA24" s="30">
        <v>1.1398999999999999</v>
      </c>
      <c r="CB24" s="29" t="s">
        <v>18</v>
      </c>
      <c r="CC24" s="30"/>
      <c r="CD24" s="29">
        <v>123</v>
      </c>
      <c r="CE24" s="30">
        <v>0.98550000000000004</v>
      </c>
      <c r="CF24" s="29">
        <v>45</v>
      </c>
      <c r="CG24" s="30">
        <v>0.34250000000000003</v>
      </c>
      <c r="CH24" s="29">
        <v>-161</v>
      </c>
      <c r="CI24" s="30">
        <f t="shared" si="24"/>
        <v>-1.1509</v>
      </c>
      <c r="CJ24" s="34">
        <f t="shared" si="4"/>
        <v>339</v>
      </c>
      <c r="CK24" s="35">
        <f t="shared" si="25"/>
        <v>1.3170000000000002</v>
      </c>
      <c r="CL24" s="20">
        <f t="shared" si="26"/>
        <v>650.64929999999947</v>
      </c>
      <c r="CM24" s="36"/>
      <c r="CN24" s="15">
        <v>22</v>
      </c>
      <c r="CO24" s="29" t="s">
        <v>18</v>
      </c>
      <c r="CP24" s="30"/>
      <c r="CQ24" s="29">
        <v>-42</v>
      </c>
      <c r="CR24" s="30">
        <v>-0.39960000000000007</v>
      </c>
      <c r="CS24" s="29" t="s">
        <v>18</v>
      </c>
      <c r="CT24" s="30"/>
      <c r="CU24" s="29" t="s">
        <v>19</v>
      </c>
      <c r="CV24" s="30"/>
      <c r="CW24" s="29">
        <v>300</v>
      </c>
      <c r="CX24" s="30">
        <f t="shared" si="75"/>
        <v>2.0299999999999998</v>
      </c>
      <c r="CY24" s="34">
        <f t="shared" si="6"/>
        <v>-42</v>
      </c>
      <c r="CZ24" s="35">
        <f t="shared" si="27"/>
        <v>1.6303999999999998</v>
      </c>
      <c r="DA24" s="20">
        <f t="shared" si="28"/>
        <v>657.9828999999994</v>
      </c>
      <c r="DB24" s="18"/>
      <c r="DC24" s="15">
        <v>22</v>
      </c>
      <c r="DD24" s="27"/>
      <c r="DE24" s="28"/>
      <c r="DF24" s="27"/>
      <c r="DG24" s="28"/>
      <c r="DH24" s="27"/>
      <c r="DI24" s="28"/>
      <c r="DJ24" s="27"/>
      <c r="DK24" s="28"/>
      <c r="DL24" s="27"/>
      <c r="DM24" s="28"/>
      <c r="DN24" s="44">
        <f t="shared" si="7"/>
        <v>0</v>
      </c>
      <c r="DO24" s="102">
        <f t="shared" si="29"/>
        <v>0</v>
      </c>
      <c r="DP24" s="20">
        <f t="shared" si="30"/>
        <v>672.78769999999952</v>
      </c>
      <c r="DQ24" s="39"/>
      <c r="DR24" s="15">
        <v>22</v>
      </c>
      <c r="DS24" s="29" t="s">
        <v>18</v>
      </c>
      <c r="DT24" s="30"/>
      <c r="DU24" s="29">
        <v>182</v>
      </c>
      <c r="DV24" s="30">
        <v>1.5716000000000001</v>
      </c>
      <c r="DW24" s="29">
        <v>402</v>
      </c>
      <c r="DX24" s="30">
        <v>3.2866000000000004</v>
      </c>
      <c r="DY24" s="29">
        <v>97</v>
      </c>
      <c r="DZ24" s="30">
        <v>0.78449999999999998</v>
      </c>
      <c r="EA24" s="29">
        <v>148</v>
      </c>
      <c r="EB24" s="30">
        <f t="shared" si="76"/>
        <v>0.98119999999999985</v>
      </c>
      <c r="EC24" s="40">
        <f t="shared" si="31"/>
        <v>681</v>
      </c>
      <c r="ED24" s="35">
        <f t="shared" si="32"/>
        <v>6.623899999999999</v>
      </c>
      <c r="EE24" s="20">
        <f t="shared" si="33"/>
        <v>683.78339999999957</v>
      </c>
      <c r="EF24" s="21"/>
      <c r="EG24" s="15">
        <v>22</v>
      </c>
      <c r="EH24" s="29" t="s">
        <v>19</v>
      </c>
      <c r="EI24" s="30"/>
      <c r="EJ24" s="29" t="s">
        <v>19</v>
      </c>
      <c r="EK24" s="30"/>
      <c r="EL24" s="29" t="s">
        <v>19</v>
      </c>
      <c r="EM24" s="30"/>
      <c r="EN24" s="29">
        <v>-19</v>
      </c>
      <c r="EO24" s="30">
        <v>-0.20150000000000001</v>
      </c>
      <c r="EP24" s="29">
        <v>-86</v>
      </c>
      <c r="EQ24" s="30">
        <f t="shared" si="73"/>
        <v>-0.63340000000000007</v>
      </c>
      <c r="ER24" s="44">
        <f t="shared" si="34"/>
        <v>-19</v>
      </c>
      <c r="ES24" s="35">
        <f t="shared" si="35"/>
        <v>-0.83490000000000009</v>
      </c>
      <c r="ET24" s="20">
        <f t="shared" si="36"/>
        <v>682.46869999999967</v>
      </c>
      <c r="EU24" s="18"/>
      <c r="EV24" s="15">
        <v>22</v>
      </c>
      <c r="EW24" s="27"/>
      <c r="EX24" s="28"/>
      <c r="EY24" s="27"/>
      <c r="EZ24" s="28"/>
      <c r="FA24" s="27"/>
      <c r="FB24" s="28"/>
      <c r="FC24" s="27"/>
      <c r="FD24" s="28"/>
      <c r="FE24" s="27"/>
      <c r="FF24" s="28"/>
      <c r="FG24" s="34">
        <f t="shared" si="38"/>
        <v>0</v>
      </c>
      <c r="FH24" s="35">
        <f t="shared" si="39"/>
        <v>0</v>
      </c>
      <c r="FI24" s="20">
        <f t="shared" si="40"/>
        <v>696.22209999999984</v>
      </c>
      <c r="FJ24" s="18"/>
      <c r="FK24" s="15">
        <v>22</v>
      </c>
      <c r="FL24" s="29">
        <v>-35</v>
      </c>
      <c r="FM24" s="30">
        <f t="shared" ref="FM24:FM25" si="78">FL24*0.0064-0.04</f>
        <v>-0.26400000000000001</v>
      </c>
      <c r="FN24" s="29">
        <v>-125</v>
      </c>
      <c r="FO24" s="30">
        <f>FN24*0.0088-0.03</f>
        <v>-1.1300000000000001</v>
      </c>
      <c r="FP24" s="29">
        <v>-300</v>
      </c>
      <c r="FQ24" s="30">
        <f>FP24*0.0085-0.06</f>
        <v>-2.6100000000000003</v>
      </c>
      <c r="FR24" s="29" t="s">
        <v>18</v>
      </c>
      <c r="FS24" s="30"/>
      <c r="FT24" s="29">
        <v>116</v>
      </c>
      <c r="FU24" s="30">
        <f t="shared" si="77"/>
        <v>0.76039999999999996</v>
      </c>
      <c r="FV24" s="34">
        <f t="shared" si="41"/>
        <v>-460</v>
      </c>
      <c r="FW24" s="35">
        <f t="shared" si="42"/>
        <v>-4.0040000000000004</v>
      </c>
      <c r="FX24" s="20">
        <f t="shared" si="43"/>
        <v>699.09519999999975</v>
      </c>
    </row>
    <row r="25" spans="1:180" x14ac:dyDescent="0.3">
      <c r="A25" s="114"/>
      <c r="B25" s="15">
        <v>23</v>
      </c>
      <c r="C25" s="29" t="s">
        <v>19</v>
      </c>
      <c r="D25" s="30"/>
      <c r="E25" s="29">
        <v>109</v>
      </c>
      <c r="F25" s="30">
        <v>0.92920000000000003</v>
      </c>
      <c r="G25" s="29" t="s">
        <v>19</v>
      </c>
      <c r="H25" s="30"/>
      <c r="I25" s="29" t="s">
        <v>19</v>
      </c>
      <c r="J25" s="30"/>
      <c r="K25" s="29">
        <v>-71</v>
      </c>
      <c r="L25" s="30">
        <f>K25*0.0069-0.04</f>
        <v>-0.52990000000000004</v>
      </c>
      <c r="M25" s="25">
        <f t="shared" si="0"/>
        <v>109</v>
      </c>
      <c r="N25" s="30">
        <f t="shared" si="44"/>
        <v>0.39929999999999999</v>
      </c>
      <c r="O25" s="20">
        <f t="shared" si="12"/>
        <v>566.25659999999925</v>
      </c>
      <c r="P25" s="10"/>
      <c r="Q25" s="15">
        <v>23</v>
      </c>
      <c r="R25" s="27"/>
      <c r="S25" s="28"/>
      <c r="T25" s="27"/>
      <c r="U25" s="28"/>
      <c r="V25" s="27"/>
      <c r="W25" s="28"/>
      <c r="X25" s="27"/>
      <c r="Y25" s="28"/>
      <c r="Z25" s="27"/>
      <c r="AA25" s="28"/>
      <c r="AB25" s="25">
        <f t="shared" si="2"/>
        <v>0</v>
      </c>
      <c r="AC25" s="26">
        <f t="shared" si="13"/>
        <v>0</v>
      </c>
      <c r="AD25" s="20">
        <f t="shared" si="14"/>
        <v>558.90979999999922</v>
      </c>
      <c r="AE25" s="18"/>
      <c r="AF25" s="43">
        <v>23</v>
      </c>
      <c r="AG25" s="29">
        <v>748</v>
      </c>
      <c r="AH25" s="30">
        <v>5.1212</v>
      </c>
      <c r="AI25" s="29" t="s">
        <v>18</v>
      </c>
      <c r="AJ25" s="30"/>
      <c r="AK25" s="29">
        <v>-300</v>
      </c>
      <c r="AL25" s="30">
        <v>-2.6100000000000003</v>
      </c>
      <c r="AM25" s="29">
        <v>407</v>
      </c>
      <c r="AN25" s="30">
        <v>3.4195000000000002</v>
      </c>
      <c r="AO25" s="29">
        <v>740</v>
      </c>
      <c r="AP25" s="30">
        <f t="shared" si="45"/>
        <v>5.0659999999999998</v>
      </c>
      <c r="AQ25" s="25">
        <f t="shared" si="15"/>
        <v>855</v>
      </c>
      <c r="AR25" s="26">
        <f t="shared" si="16"/>
        <v>10.996700000000001</v>
      </c>
      <c r="AS25" s="20">
        <f t="shared" si="17"/>
        <v>599.99599999999953</v>
      </c>
      <c r="AT25" s="18"/>
      <c r="AU25" s="22">
        <v>23</v>
      </c>
      <c r="AV25" s="29" t="s">
        <v>19</v>
      </c>
      <c r="AW25" s="30"/>
      <c r="AX25" s="29" t="s">
        <v>18</v>
      </c>
      <c r="AY25" s="30"/>
      <c r="AZ25" s="29" t="s">
        <v>19</v>
      </c>
      <c r="BA25" s="30"/>
      <c r="BB25" s="29" t="s">
        <v>19</v>
      </c>
      <c r="BC25" s="30"/>
      <c r="BD25" s="29">
        <v>-261</v>
      </c>
      <c r="BE25" s="30">
        <f t="shared" si="18"/>
        <v>-1.8409</v>
      </c>
      <c r="BF25" s="25">
        <f t="shared" si="3"/>
        <v>0</v>
      </c>
      <c r="BG25" s="30">
        <f t="shared" si="19"/>
        <v>-1.8409</v>
      </c>
      <c r="BH25" s="20">
        <f t="shared" si="20"/>
        <v>620.52249999999958</v>
      </c>
      <c r="BI25" s="18"/>
      <c r="BJ25" s="15">
        <v>23</v>
      </c>
      <c r="BK25" s="27"/>
      <c r="BL25" s="28"/>
      <c r="BM25" s="27"/>
      <c r="BN25" s="28"/>
      <c r="BO25" s="27"/>
      <c r="BP25" s="28"/>
      <c r="BQ25" s="27"/>
      <c r="BR25" s="28"/>
      <c r="BS25" s="27"/>
      <c r="BT25" s="28"/>
      <c r="BU25" s="25">
        <f t="shared" si="67"/>
        <v>0</v>
      </c>
      <c r="BV25" s="26">
        <f t="shared" si="22"/>
        <v>0</v>
      </c>
      <c r="BW25" s="20">
        <f t="shared" si="23"/>
        <v>631.22309999999936</v>
      </c>
      <c r="BX25" s="18"/>
      <c r="BY25" s="15">
        <v>23</v>
      </c>
      <c r="BZ25" s="29" t="s">
        <v>18</v>
      </c>
      <c r="CA25" s="30"/>
      <c r="CB25" s="29" t="s">
        <v>18</v>
      </c>
      <c r="CC25" s="30"/>
      <c r="CD25" s="29" t="s">
        <v>19</v>
      </c>
      <c r="CE25" s="30"/>
      <c r="CF25" s="29" t="s">
        <v>19</v>
      </c>
      <c r="CG25" s="30"/>
      <c r="CH25" s="29">
        <v>-146</v>
      </c>
      <c r="CI25" s="30">
        <f t="shared" si="24"/>
        <v>-1.0474000000000001</v>
      </c>
      <c r="CJ25" s="34">
        <f t="shared" si="4"/>
        <v>0</v>
      </c>
      <c r="CK25" s="35">
        <f t="shared" si="25"/>
        <v>-1.0474000000000001</v>
      </c>
      <c r="CL25" s="20">
        <f t="shared" si="26"/>
        <v>649.60189999999943</v>
      </c>
      <c r="CM25" s="36"/>
      <c r="CN25" s="15">
        <v>23</v>
      </c>
      <c r="CO25" s="29">
        <v>-124</v>
      </c>
      <c r="CP25" s="30">
        <v>-0.89560000000000006</v>
      </c>
      <c r="CQ25" s="29">
        <v>-53</v>
      </c>
      <c r="CR25" s="30">
        <v>-0.49640000000000006</v>
      </c>
      <c r="CS25" s="29">
        <v>223</v>
      </c>
      <c r="CT25" s="30">
        <v>1.8355000000000001</v>
      </c>
      <c r="CU25" s="29">
        <v>82</v>
      </c>
      <c r="CV25" s="30">
        <v>0.65700000000000003</v>
      </c>
      <c r="CW25" s="29">
        <v>106</v>
      </c>
      <c r="CX25" s="30">
        <f t="shared" si="75"/>
        <v>0.6913999999999999</v>
      </c>
      <c r="CY25" s="34">
        <f t="shared" si="6"/>
        <v>128</v>
      </c>
      <c r="CZ25" s="35">
        <f t="shared" si="27"/>
        <v>1.7919</v>
      </c>
      <c r="DA25" s="20">
        <f t="shared" si="28"/>
        <v>659.77479999999946</v>
      </c>
      <c r="DB25" s="18"/>
      <c r="DC25" s="15">
        <v>23</v>
      </c>
      <c r="DD25" s="27"/>
      <c r="DE25" s="28"/>
      <c r="DF25" s="27"/>
      <c r="DG25" s="28"/>
      <c r="DH25" s="27"/>
      <c r="DI25" s="28"/>
      <c r="DJ25" s="27"/>
      <c r="DK25" s="28"/>
      <c r="DL25" s="27"/>
      <c r="DM25" s="28"/>
      <c r="DN25" s="44">
        <f t="shared" si="7"/>
        <v>0</v>
      </c>
      <c r="DO25" s="102">
        <f t="shared" si="29"/>
        <v>0</v>
      </c>
      <c r="DP25" s="20">
        <f t="shared" si="30"/>
        <v>672.78769999999952</v>
      </c>
      <c r="DQ25" s="39"/>
      <c r="DR25" s="15">
        <v>23</v>
      </c>
      <c r="DS25" s="29">
        <v>31</v>
      </c>
      <c r="DT25" s="30">
        <v>0.15840000000000001</v>
      </c>
      <c r="DU25" s="29">
        <v>-80</v>
      </c>
      <c r="DV25" s="30">
        <v>-0.7340000000000001</v>
      </c>
      <c r="DW25" s="29" t="s">
        <v>18</v>
      </c>
      <c r="DX25" s="30"/>
      <c r="DY25" s="29" t="s">
        <v>18</v>
      </c>
      <c r="DZ25" s="30"/>
      <c r="EA25" s="29">
        <v>-78</v>
      </c>
      <c r="EB25" s="30">
        <f t="shared" si="76"/>
        <v>-0.57820000000000005</v>
      </c>
      <c r="EC25" s="40">
        <f t="shared" si="31"/>
        <v>-49</v>
      </c>
      <c r="ED25" s="35">
        <f t="shared" si="32"/>
        <v>-1.1538000000000002</v>
      </c>
      <c r="EE25" s="20">
        <f t="shared" si="33"/>
        <v>682.62959999999953</v>
      </c>
      <c r="EF25" s="21"/>
      <c r="EG25" s="15">
        <v>23</v>
      </c>
      <c r="EH25" s="29">
        <v>121</v>
      </c>
      <c r="EI25" s="30">
        <v>0.73440000000000005</v>
      </c>
      <c r="EJ25" s="29" t="s">
        <v>19</v>
      </c>
      <c r="EK25" s="30"/>
      <c r="EL25" s="29" t="s">
        <v>19</v>
      </c>
      <c r="EM25" s="30"/>
      <c r="EN25" s="29">
        <v>-16</v>
      </c>
      <c r="EO25" s="30">
        <v>-0.17600000000000002</v>
      </c>
      <c r="EP25" s="29">
        <v>-61</v>
      </c>
      <c r="EQ25" s="30">
        <f t="shared" si="73"/>
        <v>-0.46089999999999998</v>
      </c>
      <c r="ER25" s="44">
        <f t="shared" si="34"/>
        <v>105</v>
      </c>
      <c r="ES25" s="35">
        <f t="shared" si="35"/>
        <v>9.7500000000000031E-2</v>
      </c>
      <c r="ET25" s="20">
        <f t="shared" si="36"/>
        <v>682.56619999999964</v>
      </c>
      <c r="EU25" s="18"/>
      <c r="EV25" s="15">
        <v>23</v>
      </c>
      <c r="EW25" s="29" t="s">
        <v>18</v>
      </c>
      <c r="EX25" s="30"/>
      <c r="EY25" s="29">
        <v>104</v>
      </c>
      <c r="EZ25" s="30">
        <f t="shared" ref="EZ25:EZ28" si="79">EY25*0.0088-0.03</f>
        <v>0.88519999999999999</v>
      </c>
      <c r="FA25" s="29">
        <v>460</v>
      </c>
      <c r="FB25" s="30">
        <f t="shared" ref="FB25:FB27" si="80">FA25*0.0085-0.06</f>
        <v>3.85</v>
      </c>
      <c r="FC25" s="29" t="s">
        <v>18</v>
      </c>
      <c r="FD25" s="30"/>
      <c r="FE25" s="29">
        <v>-188</v>
      </c>
      <c r="FF25" s="30">
        <f t="shared" ref="FF25:FF29" si="81">FE25*0.0069-0.04</f>
        <v>-1.3371999999999999</v>
      </c>
      <c r="FG25" s="34">
        <f t="shared" si="38"/>
        <v>564</v>
      </c>
      <c r="FH25" s="35">
        <f t="shared" si="39"/>
        <v>3.3979999999999997</v>
      </c>
      <c r="FI25" s="20">
        <f t="shared" si="40"/>
        <v>699.62009999999987</v>
      </c>
      <c r="FJ25" s="18"/>
      <c r="FK25" s="15">
        <v>23</v>
      </c>
      <c r="FL25" s="29">
        <v>-60</v>
      </c>
      <c r="FM25" s="30">
        <f t="shared" si="78"/>
        <v>-0.42399999999999999</v>
      </c>
      <c r="FN25" s="29">
        <v>-120</v>
      </c>
      <c r="FO25" s="30">
        <f>FN25*0.0088-0.03</f>
        <v>-1.0860000000000001</v>
      </c>
      <c r="FP25" s="29" t="s">
        <v>18</v>
      </c>
      <c r="FQ25" s="30"/>
      <c r="FR25" s="29" t="s">
        <v>18</v>
      </c>
      <c r="FS25" s="30"/>
      <c r="FT25" s="29">
        <v>194</v>
      </c>
      <c r="FU25" s="30">
        <f t="shared" si="77"/>
        <v>1.2986</v>
      </c>
      <c r="FV25" s="34">
        <f t="shared" si="41"/>
        <v>-180</v>
      </c>
      <c r="FW25" s="35">
        <f t="shared" si="42"/>
        <v>-1.51</v>
      </c>
      <c r="FX25" s="20">
        <f t="shared" si="43"/>
        <v>697.58519999999976</v>
      </c>
    </row>
    <row r="26" spans="1:180" x14ac:dyDescent="0.3">
      <c r="A26" s="114"/>
      <c r="B26" s="15">
        <v>24</v>
      </c>
      <c r="C26" s="29">
        <v>30</v>
      </c>
      <c r="D26" s="30">
        <v>0.16699999999999998</v>
      </c>
      <c r="E26" s="29" t="s">
        <v>19</v>
      </c>
      <c r="F26" s="30"/>
      <c r="G26" s="29">
        <v>-100</v>
      </c>
      <c r="H26" s="30">
        <v>-0.91000000000000014</v>
      </c>
      <c r="I26" s="29">
        <v>74</v>
      </c>
      <c r="J26" s="30">
        <v>0.58899999999999997</v>
      </c>
      <c r="K26" s="29">
        <v>-22</v>
      </c>
      <c r="L26" s="30">
        <f>K26*0.0069-0.04</f>
        <v>-0.1918</v>
      </c>
      <c r="M26" s="25">
        <f t="shared" si="0"/>
        <v>4</v>
      </c>
      <c r="N26" s="30">
        <f t="shared" si="44"/>
        <v>-0.34580000000000011</v>
      </c>
      <c r="O26" s="20">
        <f t="shared" si="12"/>
        <v>565.9107999999992</v>
      </c>
      <c r="P26" s="10"/>
      <c r="Q26" s="15">
        <v>24</v>
      </c>
      <c r="R26" s="29">
        <v>151</v>
      </c>
      <c r="S26" s="30">
        <v>1.0019</v>
      </c>
      <c r="T26" s="29">
        <v>109</v>
      </c>
      <c r="U26" s="30">
        <v>0.92920000000000003</v>
      </c>
      <c r="V26" s="29" t="s">
        <v>19</v>
      </c>
      <c r="W26" s="30"/>
      <c r="X26" s="29">
        <v>118</v>
      </c>
      <c r="Y26" s="30">
        <v>0.96300000000000008</v>
      </c>
      <c r="Z26" s="29">
        <v>-96</v>
      </c>
      <c r="AA26" s="30">
        <f t="shared" si="48"/>
        <v>-0.70240000000000002</v>
      </c>
      <c r="AB26" s="25">
        <f t="shared" si="2"/>
        <v>378</v>
      </c>
      <c r="AC26" s="26">
        <f t="shared" si="13"/>
        <v>2.1917</v>
      </c>
      <c r="AD26" s="20">
        <f t="shared" si="14"/>
        <v>561.10149999999919</v>
      </c>
      <c r="AE26" s="18"/>
      <c r="AF26" s="43">
        <v>24</v>
      </c>
      <c r="AG26" s="29" t="s">
        <v>19</v>
      </c>
      <c r="AH26" s="30"/>
      <c r="AI26" s="29">
        <v>75</v>
      </c>
      <c r="AJ26" s="30">
        <v>0.63</v>
      </c>
      <c r="AK26" s="29" t="s">
        <v>19</v>
      </c>
      <c r="AL26" s="30"/>
      <c r="AM26" s="29">
        <v>336</v>
      </c>
      <c r="AN26" s="30">
        <v>2.8160000000000003</v>
      </c>
      <c r="AO26" s="29">
        <v>424</v>
      </c>
      <c r="AP26" s="30">
        <f t="shared" si="45"/>
        <v>2.8855999999999997</v>
      </c>
      <c r="AQ26" s="25">
        <f t="shared" si="15"/>
        <v>411</v>
      </c>
      <c r="AR26" s="26">
        <f t="shared" si="16"/>
        <v>6.3315999999999999</v>
      </c>
      <c r="AS26" s="20">
        <f t="shared" si="17"/>
        <v>606.32759999999951</v>
      </c>
      <c r="AT26" s="18"/>
      <c r="AU26" s="22">
        <v>24</v>
      </c>
      <c r="AV26" s="29">
        <v>-134</v>
      </c>
      <c r="AW26" s="30">
        <v>-0.96460000000000001</v>
      </c>
      <c r="AX26" s="29" t="s">
        <v>18</v>
      </c>
      <c r="AY26" s="30"/>
      <c r="AZ26" s="29" t="s">
        <v>19</v>
      </c>
      <c r="BA26" s="30"/>
      <c r="BB26" s="29" t="s">
        <v>19</v>
      </c>
      <c r="BC26" s="30"/>
      <c r="BD26" s="29">
        <v>-203</v>
      </c>
      <c r="BE26" s="30">
        <f t="shared" si="18"/>
        <v>-1.4407000000000001</v>
      </c>
      <c r="BF26" s="25">
        <f t="shared" si="3"/>
        <v>-134</v>
      </c>
      <c r="BG26" s="30">
        <f t="shared" si="19"/>
        <v>-2.4053</v>
      </c>
      <c r="BH26" s="20">
        <f t="shared" si="20"/>
        <v>618.11719999999957</v>
      </c>
      <c r="BI26" s="18"/>
      <c r="BJ26" s="15">
        <v>24</v>
      </c>
      <c r="BK26" s="27"/>
      <c r="BL26" s="28"/>
      <c r="BM26" s="27"/>
      <c r="BN26" s="28"/>
      <c r="BO26" s="27"/>
      <c r="BP26" s="28"/>
      <c r="BQ26" s="27"/>
      <c r="BR26" s="28"/>
      <c r="BS26" s="27"/>
      <c r="BT26" s="28"/>
      <c r="BU26" s="25">
        <f t="shared" si="67"/>
        <v>0</v>
      </c>
      <c r="BV26" s="26">
        <f t="shared" si="22"/>
        <v>0</v>
      </c>
      <c r="BW26" s="20">
        <f t="shared" si="23"/>
        <v>631.22309999999936</v>
      </c>
      <c r="BX26" s="18"/>
      <c r="BY26" s="15">
        <v>24</v>
      </c>
      <c r="BZ26" s="29">
        <v>-153</v>
      </c>
      <c r="CA26" s="30">
        <v>-1.0957000000000001</v>
      </c>
      <c r="CB26" s="29">
        <v>-127</v>
      </c>
      <c r="CC26" s="30">
        <v>-1.1476000000000002</v>
      </c>
      <c r="CD26" s="29" t="s">
        <v>19</v>
      </c>
      <c r="CE26" s="30"/>
      <c r="CF26" s="29">
        <v>78</v>
      </c>
      <c r="CG26" s="30">
        <v>0.623</v>
      </c>
      <c r="CH26" s="29">
        <v>-164</v>
      </c>
      <c r="CI26" s="30">
        <f t="shared" si="24"/>
        <v>-1.1716</v>
      </c>
      <c r="CJ26" s="34">
        <f t="shared" si="4"/>
        <v>-202</v>
      </c>
      <c r="CK26" s="35">
        <f t="shared" si="25"/>
        <v>-2.7919000000000005</v>
      </c>
      <c r="CL26" s="20">
        <f t="shared" si="26"/>
        <v>646.80999999999938</v>
      </c>
      <c r="CM26" s="36"/>
      <c r="CN26" s="15">
        <v>24</v>
      </c>
      <c r="CO26" s="29">
        <v>159</v>
      </c>
      <c r="CP26" s="30">
        <v>1.0570999999999999</v>
      </c>
      <c r="CQ26" s="29">
        <v>-39</v>
      </c>
      <c r="CR26" s="30">
        <v>-0.37319999999999998</v>
      </c>
      <c r="CS26" s="29" t="s">
        <v>18</v>
      </c>
      <c r="CT26" s="30"/>
      <c r="CU26" s="29" t="s">
        <v>19</v>
      </c>
      <c r="CV26" s="30"/>
      <c r="CW26" s="29">
        <v>67</v>
      </c>
      <c r="CX26" s="30">
        <f t="shared" si="75"/>
        <v>0.42230000000000001</v>
      </c>
      <c r="CY26" s="34">
        <f t="shared" si="6"/>
        <v>120</v>
      </c>
      <c r="CZ26" s="35">
        <f t="shared" si="27"/>
        <v>1.1061999999999999</v>
      </c>
      <c r="DA26" s="20">
        <f t="shared" si="28"/>
        <v>660.8809999999994</v>
      </c>
      <c r="DB26" s="18"/>
      <c r="DC26" s="15">
        <v>24</v>
      </c>
      <c r="DD26" s="32">
        <v>144</v>
      </c>
      <c r="DE26" s="33">
        <v>0.9536</v>
      </c>
      <c r="DF26" s="32">
        <v>20</v>
      </c>
      <c r="DG26" s="33">
        <v>0.14600000000000002</v>
      </c>
      <c r="DH26" s="32" t="s">
        <v>18</v>
      </c>
      <c r="DI26" s="33"/>
      <c r="DJ26" s="32">
        <v>76</v>
      </c>
      <c r="DK26" s="33">
        <v>0.60599999999999998</v>
      </c>
      <c r="DL26" s="32">
        <v>-82</v>
      </c>
      <c r="DM26" s="33">
        <f t="shared" ref="DM26:DM30" si="82">DL26*0.0069-0.04</f>
        <v>-0.60580000000000001</v>
      </c>
      <c r="DN26" s="44">
        <f t="shared" si="7"/>
        <v>240</v>
      </c>
      <c r="DO26" s="102">
        <f t="shared" si="29"/>
        <v>1.0998000000000001</v>
      </c>
      <c r="DP26" s="20">
        <f t="shared" si="30"/>
        <v>673.88749999999948</v>
      </c>
      <c r="DQ26" s="39"/>
      <c r="DR26" s="15">
        <v>24</v>
      </c>
      <c r="DS26" s="29">
        <v>-145</v>
      </c>
      <c r="DT26" s="30">
        <v>-0.96800000000000008</v>
      </c>
      <c r="DU26" s="29" t="s">
        <v>18</v>
      </c>
      <c r="DV26" s="30"/>
      <c r="DW26" s="29" t="s">
        <v>18</v>
      </c>
      <c r="DX26" s="30"/>
      <c r="DY26" s="29" t="s">
        <v>18</v>
      </c>
      <c r="DZ26" s="30"/>
      <c r="EA26" s="29">
        <v>-197</v>
      </c>
      <c r="EB26" s="30">
        <f t="shared" si="76"/>
        <v>-1.3993</v>
      </c>
      <c r="EC26" s="40">
        <f t="shared" si="31"/>
        <v>-145</v>
      </c>
      <c r="ED26" s="35">
        <f t="shared" si="32"/>
        <v>-2.3673000000000002</v>
      </c>
      <c r="EE26" s="20">
        <f t="shared" si="33"/>
        <v>680.26229999999953</v>
      </c>
      <c r="EF26" s="21"/>
      <c r="EG26" s="15">
        <v>24</v>
      </c>
      <c r="EH26" s="27"/>
      <c r="EI26" s="28"/>
      <c r="EJ26" s="27"/>
      <c r="EK26" s="28"/>
      <c r="EL26" s="27"/>
      <c r="EM26" s="28"/>
      <c r="EN26" s="27"/>
      <c r="EO26" s="28"/>
      <c r="EP26" s="27"/>
      <c r="EQ26" s="28"/>
      <c r="ER26" s="44"/>
      <c r="ES26" s="35">
        <f t="shared" si="35"/>
        <v>0</v>
      </c>
      <c r="ET26" s="20">
        <f t="shared" si="36"/>
        <v>682.56619999999964</v>
      </c>
      <c r="EU26" s="18"/>
      <c r="EV26" s="15">
        <v>24</v>
      </c>
      <c r="EW26" s="29">
        <v>255</v>
      </c>
      <c r="EX26" s="30">
        <f t="shared" ref="EX26:EX29" si="83">EW26*0.0064-0.04</f>
        <v>1.5920000000000001</v>
      </c>
      <c r="EY26" s="29" t="s">
        <v>18</v>
      </c>
      <c r="EZ26" s="30"/>
      <c r="FA26" s="29" t="s">
        <v>18</v>
      </c>
      <c r="FB26" s="30"/>
      <c r="FC26" s="29" t="s">
        <v>18</v>
      </c>
      <c r="FD26" s="30"/>
      <c r="FE26" s="29">
        <v>436</v>
      </c>
      <c r="FF26" s="30">
        <f t="shared" si="81"/>
        <v>2.9683999999999999</v>
      </c>
      <c r="FG26" s="34">
        <f t="shared" si="38"/>
        <v>255</v>
      </c>
      <c r="FH26" s="35">
        <f t="shared" si="39"/>
        <v>4.5603999999999996</v>
      </c>
      <c r="FI26" s="20">
        <f t="shared" si="40"/>
        <v>704.18049999999982</v>
      </c>
      <c r="FJ26" s="18"/>
      <c r="FK26" s="15">
        <v>24</v>
      </c>
      <c r="FL26" s="29" t="s">
        <v>18</v>
      </c>
      <c r="FM26" s="30"/>
      <c r="FN26" s="29" t="s">
        <v>18</v>
      </c>
      <c r="FO26" s="30"/>
      <c r="FP26" s="29" t="s">
        <v>18</v>
      </c>
      <c r="FQ26" s="30"/>
      <c r="FR26" s="29" t="s">
        <v>18</v>
      </c>
      <c r="FS26" s="30"/>
      <c r="FT26" s="29">
        <v>77</v>
      </c>
      <c r="FU26" s="30">
        <f t="shared" si="77"/>
        <v>0.49130000000000001</v>
      </c>
      <c r="FV26" s="34">
        <f t="shared" si="41"/>
        <v>0</v>
      </c>
      <c r="FW26" s="35">
        <f t="shared" si="42"/>
        <v>0</v>
      </c>
      <c r="FX26" s="20">
        <f t="shared" si="43"/>
        <v>697.58519999999976</v>
      </c>
    </row>
    <row r="27" spans="1:180" x14ac:dyDescent="0.3">
      <c r="A27" s="114"/>
      <c r="B27" s="15">
        <v>25</v>
      </c>
      <c r="C27" s="27"/>
      <c r="D27" s="28"/>
      <c r="E27" s="27"/>
      <c r="F27" s="28"/>
      <c r="G27" s="27"/>
      <c r="H27" s="28"/>
      <c r="I27" s="27"/>
      <c r="J27" s="28"/>
      <c r="K27" s="27"/>
      <c r="L27" s="28"/>
      <c r="M27" s="25">
        <f t="shared" si="0"/>
        <v>0</v>
      </c>
      <c r="N27" s="30">
        <f t="shared" si="44"/>
        <v>0</v>
      </c>
      <c r="O27" s="20">
        <f t="shared" si="12"/>
        <v>565.9107999999992</v>
      </c>
      <c r="P27" s="10"/>
      <c r="Q27" s="15">
        <v>25</v>
      </c>
      <c r="R27" s="29" t="s">
        <v>19</v>
      </c>
      <c r="S27" s="30"/>
      <c r="T27" s="29" t="s">
        <v>18</v>
      </c>
      <c r="U27" s="30"/>
      <c r="V27" s="29">
        <v>204</v>
      </c>
      <c r="W27" s="30">
        <v>1.6740000000000002</v>
      </c>
      <c r="X27" s="29" t="s">
        <v>19</v>
      </c>
      <c r="Y27" s="30"/>
      <c r="Z27" s="29">
        <v>-21</v>
      </c>
      <c r="AA27" s="30">
        <f t="shared" si="48"/>
        <v>-0.18490000000000001</v>
      </c>
      <c r="AB27" s="25">
        <f t="shared" si="2"/>
        <v>204</v>
      </c>
      <c r="AC27" s="26">
        <f t="shared" si="13"/>
        <v>1.4891000000000001</v>
      </c>
      <c r="AD27" s="20">
        <f t="shared" si="14"/>
        <v>562.5905999999992</v>
      </c>
      <c r="AE27" s="18"/>
      <c r="AF27" s="43">
        <v>25</v>
      </c>
      <c r="AG27" s="29" t="s">
        <v>19</v>
      </c>
      <c r="AH27" s="30"/>
      <c r="AI27" s="29">
        <v>467</v>
      </c>
      <c r="AJ27" s="30">
        <v>4.0796000000000001</v>
      </c>
      <c r="AK27" s="29" t="s">
        <v>19</v>
      </c>
      <c r="AL27" s="30"/>
      <c r="AM27" s="29">
        <v>35</v>
      </c>
      <c r="AN27" s="30">
        <v>0.25750000000000006</v>
      </c>
      <c r="AO27" s="29">
        <v>34</v>
      </c>
      <c r="AP27" s="30">
        <f t="shared" si="45"/>
        <v>0.1946</v>
      </c>
      <c r="AQ27" s="25">
        <f t="shared" si="15"/>
        <v>502</v>
      </c>
      <c r="AR27" s="26">
        <f t="shared" si="16"/>
        <v>4.5317000000000007</v>
      </c>
      <c r="AS27" s="20">
        <f t="shared" si="17"/>
        <v>610.85929999999951</v>
      </c>
      <c r="AT27" s="18"/>
      <c r="AU27" s="15">
        <v>25</v>
      </c>
      <c r="AV27" s="27"/>
      <c r="AW27" s="28"/>
      <c r="AX27" s="27"/>
      <c r="AY27" s="28"/>
      <c r="AZ27" s="27"/>
      <c r="BA27" s="28"/>
      <c r="BB27" s="27"/>
      <c r="BC27" s="28"/>
      <c r="BD27" s="27"/>
      <c r="BE27" s="28"/>
      <c r="BF27" s="25">
        <f t="shared" si="3"/>
        <v>0</v>
      </c>
      <c r="BG27" s="30">
        <f t="shared" si="19"/>
        <v>0</v>
      </c>
      <c r="BH27" s="20">
        <f t="shared" si="20"/>
        <v>618.11719999999957</v>
      </c>
      <c r="BI27" s="18"/>
      <c r="BJ27" s="15">
        <v>25</v>
      </c>
      <c r="BK27" s="29">
        <v>-70</v>
      </c>
      <c r="BL27" s="30">
        <f>BK27*0.0069-0.04</f>
        <v>-0.52300000000000002</v>
      </c>
      <c r="BM27" s="29" t="s">
        <v>18</v>
      </c>
      <c r="BN27" s="30"/>
      <c r="BO27" s="29" t="s">
        <v>19</v>
      </c>
      <c r="BP27" s="30"/>
      <c r="BQ27" s="29" t="s">
        <v>19</v>
      </c>
      <c r="BR27" s="30"/>
      <c r="BS27" s="29">
        <v>132</v>
      </c>
      <c r="BT27" s="124">
        <f t="shared" si="49"/>
        <v>0.87079999999999991</v>
      </c>
      <c r="BU27" s="25">
        <f t="shared" si="67"/>
        <v>-70</v>
      </c>
      <c r="BV27" s="26">
        <f t="shared" si="22"/>
        <v>0.34779999999999989</v>
      </c>
      <c r="BW27" s="20">
        <f t="shared" si="23"/>
        <v>631.57089999999937</v>
      </c>
      <c r="BX27" s="18"/>
      <c r="BY27" s="15">
        <v>25</v>
      </c>
      <c r="BZ27" s="29">
        <v>-103</v>
      </c>
      <c r="CA27" s="30">
        <v>-0.75070000000000003</v>
      </c>
      <c r="CB27" s="29">
        <v>-90</v>
      </c>
      <c r="CC27" s="30">
        <v>-0.82200000000000006</v>
      </c>
      <c r="CD27" s="29" t="s">
        <v>19</v>
      </c>
      <c r="CE27" s="30"/>
      <c r="CF27" s="29">
        <v>15</v>
      </c>
      <c r="CG27" s="30">
        <v>8.7499999999999994E-2</v>
      </c>
      <c r="CH27" s="29">
        <v>-36</v>
      </c>
      <c r="CI27" s="30">
        <f t="shared" si="24"/>
        <v>-0.28839999999999999</v>
      </c>
      <c r="CJ27" s="34">
        <f t="shared" si="4"/>
        <v>-178</v>
      </c>
      <c r="CK27" s="35">
        <f t="shared" si="25"/>
        <v>-1.7736000000000003</v>
      </c>
      <c r="CL27" s="20">
        <f t="shared" si="26"/>
        <v>645.03639999999939</v>
      </c>
      <c r="CM27" s="36"/>
      <c r="CN27" s="15">
        <v>25</v>
      </c>
      <c r="CO27" s="27"/>
      <c r="CP27" s="28"/>
      <c r="CQ27" s="27"/>
      <c r="CR27" s="28"/>
      <c r="CS27" s="27"/>
      <c r="CT27" s="28"/>
      <c r="CU27" s="27"/>
      <c r="CV27" s="28"/>
      <c r="CW27" s="27"/>
      <c r="CX27" s="28"/>
      <c r="CY27" s="34">
        <f t="shared" si="6"/>
        <v>0</v>
      </c>
      <c r="CZ27" s="35">
        <f t="shared" si="27"/>
        <v>0</v>
      </c>
      <c r="DA27" s="20">
        <f t="shared" si="28"/>
        <v>660.8809999999994</v>
      </c>
      <c r="DB27" s="18"/>
      <c r="DC27" s="15">
        <v>25</v>
      </c>
      <c r="DD27" s="32">
        <v>-53</v>
      </c>
      <c r="DE27" s="33">
        <v>-0.40569999999999995</v>
      </c>
      <c r="DF27" s="32" t="s">
        <v>18</v>
      </c>
      <c r="DG27" s="33"/>
      <c r="DH27" s="32">
        <v>-15</v>
      </c>
      <c r="DI27" s="33">
        <v>-0.1875</v>
      </c>
      <c r="DJ27" s="32">
        <v>-84</v>
      </c>
      <c r="DK27" s="33">
        <v>-0.75400000000000011</v>
      </c>
      <c r="DL27" s="32">
        <v>124</v>
      </c>
      <c r="DM27" s="33">
        <f t="shared" si="82"/>
        <v>0.81559999999999999</v>
      </c>
      <c r="DN27" s="44">
        <f t="shared" si="7"/>
        <v>-152</v>
      </c>
      <c r="DO27" s="102">
        <f t="shared" si="29"/>
        <v>-0.53159999999999996</v>
      </c>
      <c r="DP27" s="20">
        <f t="shared" si="30"/>
        <v>673.35589999999945</v>
      </c>
      <c r="DQ27" s="39"/>
      <c r="DR27" s="15">
        <v>25</v>
      </c>
      <c r="DS27" s="29" t="s">
        <v>18</v>
      </c>
      <c r="DT27" s="30"/>
      <c r="DU27" s="29" t="s">
        <v>18</v>
      </c>
      <c r="DV27" s="30"/>
      <c r="DW27" s="29" t="s">
        <v>18</v>
      </c>
      <c r="DX27" s="30"/>
      <c r="DY27" s="29" t="s">
        <v>18</v>
      </c>
      <c r="DZ27" s="30"/>
      <c r="EA27" s="29">
        <v>-117</v>
      </c>
      <c r="EB27" s="30">
        <f t="shared" si="76"/>
        <v>-0.84730000000000005</v>
      </c>
      <c r="EC27" s="40">
        <f t="shared" si="31"/>
        <v>0</v>
      </c>
      <c r="ED27" s="35">
        <f t="shared" si="32"/>
        <v>-0.84730000000000005</v>
      </c>
      <c r="EE27" s="20">
        <f t="shared" si="33"/>
        <v>679.41499999999951</v>
      </c>
      <c r="EF27" s="21"/>
      <c r="EG27" s="15">
        <v>25</v>
      </c>
      <c r="EH27" s="27"/>
      <c r="EI27" s="28"/>
      <c r="EJ27" s="27"/>
      <c r="EK27" s="28"/>
      <c r="EL27" s="27"/>
      <c r="EM27" s="28"/>
      <c r="EN27" s="27"/>
      <c r="EO27" s="28"/>
      <c r="EP27" s="27"/>
      <c r="EQ27" s="28"/>
      <c r="ER27" s="44"/>
      <c r="ES27" s="35">
        <f t="shared" si="35"/>
        <v>0</v>
      </c>
      <c r="ET27" s="20">
        <f t="shared" si="36"/>
        <v>682.56619999999964</v>
      </c>
      <c r="EU27" s="18"/>
      <c r="EV27" s="15">
        <v>25</v>
      </c>
      <c r="EW27" s="29">
        <v>-91</v>
      </c>
      <c r="EX27" s="30">
        <f t="shared" si="83"/>
        <v>-0.62240000000000006</v>
      </c>
      <c r="EY27" s="29">
        <v>110</v>
      </c>
      <c r="EZ27" s="30">
        <f t="shared" si="79"/>
        <v>0.93800000000000006</v>
      </c>
      <c r="FA27" s="29">
        <v>324</v>
      </c>
      <c r="FB27" s="30">
        <f t="shared" si="80"/>
        <v>2.694</v>
      </c>
      <c r="FC27" s="29">
        <v>85</v>
      </c>
      <c r="FD27" s="30">
        <f>FC27*0.0085-0.04</f>
        <v>0.6825</v>
      </c>
      <c r="FE27" s="29">
        <v>-77</v>
      </c>
      <c r="FF27" s="30">
        <f t="shared" si="81"/>
        <v>-0.57130000000000003</v>
      </c>
      <c r="FG27" s="34">
        <f t="shared" si="38"/>
        <v>428</v>
      </c>
      <c r="FH27" s="35">
        <f t="shared" si="39"/>
        <v>3.1208</v>
      </c>
      <c r="FI27" s="20">
        <f t="shared" si="40"/>
        <v>707.30129999999986</v>
      </c>
      <c r="FJ27" s="18"/>
      <c r="FK27" s="15">
        <v>25</v>
      </c>
      <c r="FL27" s="32"/>
      <c r="FM27" s="33"/>
      <c r="FN27" s="32"/>
      <c r="FO27" s="33"/>
      <c r="FP27" s="32"/>
      <c r="FQ27" s="33"/>
      <c r="FR27" s="32"/>
      <c r="FS27" s="33"/>
      <c r="FT27" s="32"/>
      <c r="FU27" s="33"/>
      <c r="FV27" s="34">
        <f t="shared" si="41"/>
        <v>0</v>
      </c>
      <c r="FW27" s="35">
        <f t="shared" si="42"/>
        <v>0</v>
      </c>
      <c r="FX27" s="20">
        <f t="shared" si="43"/>
        <v>697.58519999999976</v>
      </c>
    </row>
    <row r="28" spans="1:180" x14ac:dyDescent="0.3">
      <c r="A28" s="114"/>
      <c r="B28" s="15">
        <v>26</v>
      </c>
      <c r="C28" s="27"/>
      <c r="D28" s="28"/>
      <c r="E28" s="27"/>
      <c r="F28" s="28"/>
      <c r="G28" s="27"/>
      <c r="H28" s="28"/>
      <c r="I28" s="27"/>
      <c r="J28" s="28"/>
      <c r="K28" s="27"/>
      <c r="L28" s="28"/>
      <c r="M28" s="25">
        <f t="shared" si="0"/>
        <v>0</v>
      </c>
      <c r="N28" s="30">
        <f t="shared" si="44"/>
        <v>0</v>
      </c>
      <c r="O28" s="20">
        <f t="shared" si="12"/>
        <v>565.9107999999992</v>
      </c>
      <c r="P28" s="10"/>
      <c r="Q28" s="15">
        <v>26</v>
      </c>
      <c r="R28" s="29">
        <v>11</v>
      </c>
      <c r="S28" s="30">
        <v>3.5899999999999994E-2</v>
      </c>
      <c r="T28" s="29" t="s">
        <v>18</v>
      </c>
      <c r="U28" s="30"/>
      <c r="V28" s="29" t="s">
        <v>19</v>
      </c>
      <c r="W28" s="30"/>
      <c r="X28" s="29" t="s">
        <v>19</v>
      </c>
      <c r="Y28" s="30"/>
      <c r="Z28" s="29">
        <v>56</v>
      </c>
      <c r="AA28" s="30">
        <f t="shared" si="48"/>
        <v>0.34639999999999999</v>
      </c>
      <c r="AB28" s="25">
        <f t="shared" si="2"/>
        <v>11</v>
      </c>
      <c r="AC28" s="26">
        <f t="shared" si="13"/>
        <v>0.38229999999999997</v>
      </c>
      <c r="AD28" s="20">
        <f t="shared" si="14"/>
        <v>562.97289999999919</v>
      </c>
      <c r="AE28" s="18"/>
      <c r="AF28" s="43">
        <v>26</v>
      </c>
      <c r="AG28" s="29" t="s">
        <v>19</v>
      </c>
      <c r="AH28" s="30"/>
      <c r="AI28" s="29" t="s">
        <v>18</v>
      </c>
      <c r="AJ28" s="30"/>
      <c r="AK28" s="29" t="s">
        <v>19</v>
      </c>
      <c r="AL28" s="30"/>
      <c r="AM28" s="29" t="s">
        <v>19</v>
      </c>
      <c r="AN28" s="30"/>
      <c r="AO28" s="29">
        <v>-226</v>
      </c>
      <c r="AP28" s="30">
        <f t="shared" si="45"/>
        <v>-1.5993999999999999</v>
      </c>
      <c r="AQ28" s="25">
        <f t="shared" si="15"/>
        <v>0</v>
      </c>
      <c r="AR28" s="26">
        <f t="shared" si="16"/>
        <v>-1.5993999999999999</v>
      </c>
      <c r="AS28" s="20">
        <f t="shared" si="17"/>
        <v>609.25989999999956</v>
      </c>
      <c r="AT28" s="18"/>
      <c r="AU28" s="15">
        <v>26</v>
      </c>
      <c r="AV28" s="27"/>
      <c r="AW28" s="28"/>
      <c r="AX28" s="27"/>
      <c r="AY28" s="28"/>
      <c r="AZ28" s="27"/>
      <c r="BA28" s="28"/>
      <c r="BB28" s="27"/>
      <c r="BC28" s="28"/>
      <c r="BD28" s="27"/>
      <c r="BE28" s="28"/>
      <c r="BF28" s="25">
        <f t="shared" si="3"/>
        <v>0</v>
      </c>
      <c r="BG28" s="30">
        <f t="shared" si="19"/>
        <v>0</v>
      </c>
      <c r="BH28" s="20">
        <f t="shared" si="20"/>
        <v>618.11719999999957</v>
      </c>
      <c r="BI28" s="18"/>
      <c r="BJ28" s="15">
        <v>26</v>
      </c>
      <c r="BK28" s="29" t="s">
        <v>19</v>
      </c>
      <c r="BL28" s="30"/>
      <c r="BM28" s="29" t="s">
        <v>18</v>
      </c>
      <c r="BN28" s="30"/>
      <c r="BO28" s="29" t="s">
        <v>19</v>
      </c>
      <c r="BP28" s="30"/>
      <c r="BQ28" s="29" t="s">
        <v>19</v>
      </c>
      <c r="BR28" s="30"/>
      <c r="BS28" s="29">
        <v>-165</v>
      </c>
      <c r="BT28" s="124">
        <f t="shared" si="49"/>
        <v>-1.1785000000000001</v>
      </c>
      <c r="BU28" s="25">
        <f t="shared" si="67"/>
        <v>0</v>
      </c>
      <c r="BV28" s="26">
        <f t="shared" si="22"/>
        <v>-1.1785000000000001</v>
      </c>
      <c r="BW28" s="20">
        <f t="shared" si="23"/>
        <v>630.39239999999938</v>
      </c>
      <c r="BX28" s="18"/>
      <c r="BY28" s="15">
        <v>26</v>
      </c>
      <c r="BZ28" s="29" t="s">
        <v>18</v>
      </c>
      <c r="CA28" s="30"/>
      <c r="CB28" s="29" t="s">
        <v>18</v>
      </c>
      <c r="CC28" s="30"/>
      <c r="CD28" s="29" t="s">
        <v>19</v>
      </c>
      <c r="CE28" s="30"/>
      <c r="CF28" s="29" t="s">
        <v>19</v>
      </c>
      <c r="CG28" s="30"/>
      <c r="CH28" s="29">
        <v>-50</v>
      </c>
      <c r="CI28" s="30">
        <f t="shared" si="24"/>
        <v>-0.38499999999999995</v>
      </c>
      <c r="CJ28" s="34">
        <f t="shared" si="4"/>
        <v>0</v>
      </c>
      <c r="CK28" s="35">
        <f t="shared" si="25"/>
        <v>-0.38499999999999995</v>
      </c>
      <c r="CL28" s="20">
        <f t="shared" si="26"/>
        <v>644.6513999999994</v>
      </c>
      <c r="CM28" s="36"/>
      <c r="CN28" s="15">
        <v>26</v>
      </c>
      <c r="CO28" s="27"/>
      <c r="CP28" s="28"/>
      <c r="CQ28" s="27"/>
      <c r="CR28" s="28"/>
      <c r="CS28" s="27"/>
      <c r="CT28" s="28"/>
      <c r="CU28" s="27"/>
      <c r="CV28" s="28"/>
      <c r="CW28" s="27"/>
      <c r="CX28" s="28"/>
      <c r="CY28" s="34">
        <f t="shared" si="6"/>
        <v>0</v>
      </c>
      <c r="CZ28" s="35">
        <f t="shared" si="27"/>
        <v>0</v>
      </c>
      <c r="DA28" s="20">
        <f t="shared" si="28"/>
        <v>660.8809999999994</v>
      </c>
      <c r="DB28" s="18"/>
      <c r="DC28" s="15">
        <v>26</v>
      </c>
      <c r="DD28" s="32" t="s">
        <v>18</v>
      </c>
      <c r="DE28" s="33"/>
      <c r="DF28" s="32" t="s">
        <v>18</v>
      </c>
      <c r="DG28" s="33"/>
      <c r="DH28" s="32">
        <v>-84</v>
      </c>
      <c r="DI28" s="33">
        <v>-0.77400000000000002</v>
      </c>
      <c r="DJ28" s="32">
        <v>138</v>
      </c>
      <c r="DK28" s="33">
        <v>1.133</v>
      </c>
      <c r="DL28" s="32">
        <v>-54</v>
      </c>
      <c r="DM28" s="33">
        <f t="shared" si="82"/>
        <v>-0.41259999999999997</v>
      </c>
      <c r="DN28" s="44">
        <f t="shared" si="7"/>
        <v>54</v>
      </c>
      <c r="DO28" s="102">
        <f t="shared" si="29"/>
        <v>-5.3599999999999981E-2</v>
      </c>
      <c r="DP28" s="20">
        <f t="shared" si="30"/>
        <v>673.30229999999949</v>
      </c>
      <c r="DQ28" s="39"/>
      <c r="DR28" s="15">
        <v>26</v>
      </c>
      <c r="DS28" s="27"/>
      <c r="DT28" s="28"/>
      <c r="DU28" s="27"/>
      <c r="DV28" s="28"/>
      <c r="DW28" s="27"/>
      <c r="DX28" s="28"/>
      <c r="DY28" s="27"/>
      <c r="DZ28" s="28"/>
      <c r="EA28" s="27"/>
      <c r="EB28" s="28"/>
      <c r="EC28" s="40">
        <f t="shared" si="31"/>
        <v>0</v>
      </c>
      <c r="ED28" s="35">
        <f t="shared" si="32"/>
        <v>0</v>
      </c>
      <c r="EE28" s="20">
        <f t="shared" si="33"/>
        <v>679.41499999999951</v>
      </c>
      <c r="EF28" s="21"/>
      <c r="EG28" s="15">
        <v>26</v>
      </c>
      <c r="EH28" s="29" t="s">
        <v>19</v>
      </c>
      <c r="EI28" s="30"/>
      <c r="EJ28" s="29">
        <v>-92</v>
      </c>
      <c r="EK28" s="30">
        <v>-0.83960000000000012</v>
      </c>
      <c r="EL28" s="29">
        <v>-21</v>
      </c>
      <c r="EM28" s="30">
        <v>-0.23850000000000002</v>
      </c>
      <c r="EN28" s="29" t="s">
        <v>19</v>
      </c>
      <c r="EO28" s="30"/>
      <c r="EP28" s="29">
        <v>244</v>
      </c>
      <c r="EQ28" s="30">
        <f t="shared" ref="EQ28:EQ32" si="84">EP28*0.0069-0.04</f>
        <v>1.6435999999999999</v>
      </c>
      <c r="ER28" s="44">
        <f t="shared" si="34"/>
        <v>-113</v>
      </c>
      <c r="ES28" s="35">
        <f t="shared" si="35"/>
        <v>0.56549999999999989</v>
      </c>
      <c r="ET28" s="20">
        <f t="shared" si="36"/>
        <v>683.13169999999968</v>
      </c>
      <c r="EU28" s="18"/>
      <c r="EV28" s="15">
        <v>26</v>
      </c>
      <c r="EW28" s="29">
        <v>-25</v>
      </c>
      <c r="EX28" s="30">
        <f t="shared" si="83"/>
        <v>-0.2</v>
      </c>
      <c r="EY28" s="29">
        <v>-23</v>
      </c>
      <c r="EZ28" s="30">
        <f t="shared" si="79"/>
        <v>-0.23240000000000002</v>
      </c>
      <c r="FA28" s="29" t="s">
        <v>19</v>
      </c>
      <c r="FB28" s="30"/>
      <c r="FC28" s="29" t="s">
        <v>19</v>
      </c>
      <c r="FD28" s="30"/>
      <c r="FE28" s="29">
        <v>82</v>
      </c>
      <c r="FF28" s="30">
        <f t="shared" si="81"/>
        <v>0.52579999999999993</v>
      </c>
      <c r="FG28" s="34">
        <f t="shared" si="38"/>
        <v>-48</v>
      </c>
      <c r="FH28" s="35">
        <f t="shared" si="39"/>
        <v>9.3399999999999928E-2</v>
      </c>
      <c r="FI28" s="20">
        <f t="shared" si="40"/>
        <v>707.39469999999983</v>
      </c>
      <c r="FJ28" s="18"/>
      <c r="FK28" s="15">
        <v>26</v>
      </c>
      <c r="FL28" s="27"/>
      <c r="FM28" s="28"/>
      <c r="FN28" s="27"/>
      <c r="FO28" s="28"/>
      <c r="FP28" s="27"/>
      <c r="FQ28" s="28"/>
      <c r="FR28" s="27"/>
      <c r="FS28" s="28"/>
      <c r="FT28" s="27"/>
      <c r="FU28" s="28"/>
      <c r="FV28" s="34">
        <f t="shared" si="41"/>
        <v>0</v>
      </c>
      <c r="FW28" s="35">
        <f t="shared" si="42"/>
        <v>0</v>
      </c>
      <c r="FX28" s="20">
        <f t="shared" si="43"/>
        <v>697.58519999999976</v>
      </c>
    </row>
    <row r="29" spans="1:180" x14ac:dyDescent="0.3">
      <c r="A29" s="114"/>
      <c r="B29" s="15">
        <v>27</v>
      </c>
      <c r="C29" s="29">
        <v>-49</v>
      </c>
      <c r="D29" s="30">
        <v>-0.37809999999999999</v>
      </c>
      <c r="E29" s="29">
        <v>-39</v>
      </c>
      <c r="F29" s="30">
        <v>-0.37319999999999998</v>
      </c>
      <c r="G29" s="29">
        <v>28</v>
      </c>
      <c r="H29" s="30">
        <v>0.17800000000000002</v>
      </c>
      <c r="I29" s="29">
        <v>-59</v>
      </c>
      <c r="J29" s="30">
        <v>-0.54150000000000009</v>
      </c>
      <c r="K29" s="29">
        <v>-73</v>
      </c>
      <c r="L29" s="30">
        <f>K29*0.0069-0.04</f>
        <v>-0.54370000000000007</v>
      </c>
      <c r="M29" s="25">
        <f t="shared" si="0"/>
        <v>-119</v>
      </c>
      <c r="N29" s="30">
        <f t="shared" si="44"/>
        <v>-1.6585000000000001</v>
      </c>
      <c r="O29" s="20">
        <f t="shared" si="12"/>
        <v>564.2522999999992</v>
      </c>
      <c r="P29" s="10"/>
      <c r="Q29" s="15">
        <v>27</v>
      </c>
      <c r="R29" s="29" t="s">
        <v>19</v>
      </c>
      <c r="S29" s="30"/>
      <c r="T29" s="29" t="s">
        <v>18</v>
      </c>
      <c r="U29" s="30"/>
      <c r="V29" s="29" t="s">
        <v>19</v>
      </c>
      <c r="W29" s="30"/>
      <c r="X29" s="29" t="s">
        <v>19</v>
      </c>
      <c r="Y29" s="30"/>
      <c r="Z29" s="29">
        <v>51</v>
      </c>
      <c r="AA29" s="30">
        <f t="shared" si="48"/>
        <v>0.31190000000000001</v>
      </c>
      <c r="AB29" s="25">
        <f t="shared" si="2"/>
        <v>0</v>
      </c>
      <c r="AC29" s="26">
        <f t="shared" si="13"/>
        <v>0.31190000000000001</v>
      </c>
      <c r="AD29" s="20">
        <f t="shared" si="14"/>
        <v>563.28479999999922</v>
      </c>
      <c r="AE29" s="18"/>
      <c r="AF29" s="43">
        <v>27</v>
      </c>
      <c r="AG29" s="29" t="s">
        <v>19</v>
      </c>
      <c r="AH29" s="30"/>
      <c r="AI29" s="29" t="s">
        <v>18</v>
      </c>
      <c r="AJ29" s="30"/>
      <c r="AK29" s="29" t="s">
        <v>19</v>
      </c>
      <c r="AL29" s="30"/>
      <c r="AM29" s="29">
        <v>306</v>
      </c>
      <c r="AN29" s="30">
        <v>2.5609999999999999</v>
      </c>
      <c r="AO29" s="29">
        <v>243</v>
      </c>
      <c r="AP29" s="30">
        <f t="shared" si="45"/>
        <v>1.6367</v>
      </c>
      <c r="AQ29" s="25">
        <f t="shared" si="15"/>
        <v>306</v>
      </c>
      <c r="AR29" s="26">
        <f t="shared" si="16"/>
        <v>4.1977000000000002</v>
      </c>
      <c r="AS29" s="20">
        <f t="shared" si="17"/>
        <v>613.45759999999962</v>
      </c>
      <c r="AT29" s="18"/>
      <c r="AU29" s="15">
        <v>27</v>
      </c>
      <c r="AV29" s="29">
        <v>-115</v>
      </c>
      <c r="AW29" s="30">
        <v>-0.83350000000000002</v>
      </c>
      <c r="AX29" s="29" t="s">
        <v>18</v>
      </c>
      <c r="AY29" s="30"/>
      <c r="AZ29" s="29">
        <v>-61</v>
      </c>
      <c r="BA29" s="30">
        <v>-0.57850000000000001</v>
      </c>
      <c r="BB29" s="29">
        <v>83</v>
      </c>
      <c r="BC29" s="30">
        <v>0.66549999999999998</v>
      </c>
      <c r="BD29" s="29">
        <v>118</v>
      </c>
      <c r="BE29" s="30">
        <f t="shared" si="18"/>
        <v>0.7742</v>
      </c>
      <c r="BF29" s="25">
        <f t="shared" si="3"/>
        <v>-93</v>
      </c>
      <c r="BG29" s="30">
        <f t="shared" si="19"/>
        <v>2.7700000000000058E-2</v>
      </c>
      <c r="BH29" s="20">
        <f t="shared" si="20"/>
        <v>618.14489999999955</v>
      </c>
      <c r="BI29" s="18"/>
      <c r="BJ29" s="15">
        <v>27</v>
      </c>
      <c r="BK29" s="29">
        <v>267</v>
      </c>
      <c r="BL29" s="30">
        <f>BK29*0.0069-0.04</f>
        <v>1.8023</v>
      </c>
      <c r="BM29" s="29" t="s">
        <v>18</v>
      </c>
      <c r="BN29" s="30"/>
      <c r="BO29" s="29">
        <v>495</v>
      </c>
      <c r="BP29" s="30">
        <f>BO29*0.0085-0.06</f>
        <v>4.1475000000000009</v>
      </c>
      <c r="BQ29" s="29" t="s">
        <v>19</v>
      </c>
      <c r="BR29" s="30"/>
      <c r="BS29" s="29">
        <v>-210</v>
      </c>
      <c r="BT29" s="124">
        <f t="shared" si="49"/>
        <v>-1.4890000000000001</v>
      </c>
      <c r="BU29" s="25">
        <f t="shared" si="67"/>
        <v>762</v>
      </c>
      <c r="BV29" s="26">
        <f t="shared" si="22"/>
        <v>4.4608000000000008</v>
      </c>
      <c r="BW29" s="20">
        <f t="shared" si="23"/>
        <v>634.85319999999933</v>
      </c>
      <c r="BX29" s="18"/>
      <c r="BY29" s="15">
        <v>27</v>
      </c>
      <c r="BZ29" s="27"/>
      <c r="CA29" s="28"/>
      <c r="CB29" s="27"/>
      <c r="CC29" s="28"/>
      <c r="CD29" s="27"/>
      <c r="CE29" s="28"/>
      <c r="CF29" s="27"/>
      <c r="CG29" s="28"/>
      <c r="CH29" s="27"/>
      <c r="CI29" s="28"/>
      <c r="CJ29" s="34">
        <f t="shared" si="4"/>
        <v>0</v>
      </c>
      <c r="CK29" s="35">
        <f t="shared" si="25"/>
        <v>0</v>
      </c>
      <c r="CL29" s="20">
        <f t="shared" si="26"/>
        <v>644.6513999999994</v>
      </c>
      <c r="CM29" s="36"/>
      <c r="CN29" s="15">
        <v>27</v>
      </c>
      <c r="CO29" s="29">
        <v>-112</v>
      </c>
      <c r="CP29" s="30">
        <v>-0.81279999999999997</v>
      </c>
      <c r="CQ29" s="29" t="s">
        <v>18</v>
      </c>
      <c r="CR29" s="30"/>
      <c r="CS29" s="29" t="s">
        <v>18</v>
      </c>
      <c r="CT29" s="30"/>
      <c r="CU29" s="29" t="s">
        <v>19</v>
      </c>
      <c r="CV29" s="30"/>
      <c r="CW29" s="29">
        <v>-64</v>
      </c>
      <c r="CX29" s="30">
        <f t="shared" ref="CX29:CX33" si="85">CW29*0.0069-0.04</f>
        <v>-0.48159999999999997</v>
      </c>
      <c r="CY29" s="34">
        <f t="shared" si="6"/>
        <v>-112</v>
      </c>
      <c r="CZ29" s="35">
        <f t="shared" si="27"/>
        <v>-1.2944</v>
      </c>
      <c r="DA29" s="20">
        <f t="shared" si="28"/>
        <v>659.58659999999941</v>
      </c>
      <c r="DB29" s="18"/>
      <c r="DC29" s="15">
        <v>27</v>
      </c>
      <c r="DD29" s="32">
        <v>-153</v>
      </c>
      <c r="DE29" s="33">
        <v>-1.0957000000000001</v>
      </c>
      <c r="DF29" s="32" t="s">
        <v>18</v>
      </c>
      <c r="DG29" s="33"/>
      <c r="DH29" s="32" t="s">
        <v>18</v>
      </c>
      <c r="DI29" s="33"/>
      <c r="DJ29" s="32">
        <v>193</v>
      </c>
      <c r="DK29" s="33">
        <v>1.6005</v>
      </c>
      <c r="DL29" s="32">
        <v>-253</v>
      </c>
      <c r="DM29" s="33">
        <f t="shared" si="82"/>
        <v>-1.7857000000000001</v>
      </c>
      <c r="DN29" s="44">
        <f t="shared" si="7"/>
        <v>40</v>
      </c>
      <c r="DO29" s="102">
        <f t="shared" si="29"/>
        <v>-1.2809000000000001</v>
      </c>
      <c r="DP29" s="20">
        <f t="shared" si="30"/>
        <v>672.02139999999952</v>
      </c>
      <c r="DQ29" s="39"/>
      <c r="DR29" s="15">
        <v>27</v>
      </c>
      <c r="DS29" s="27"/>
      <c r="DT29" s="28"/>
      <c r="DU29" s="27"/>
      <c r="DV29" s="28"/>
      <c r="DW29" s="27"/>
      <c r="DX29" s="28"/>
      <c r="DY29" s="27"/>
      <c r="DZ29" s="28"/>
      <c r="EA29" s="27"/>
      <c r="EB29" s="28"/>
      <c r="EC29" s="40">
        <f t="shared" si="31"/>
        <v>0</v>
      </c>
      <c r="ED29" s="35">
        <f t="shared" si="32"/>
        <v>0</v>
      </c>
      <c r="EE29" s="20">
        <f t="shared" si="33"/>
        <v>679.41499999999951</v>
      </c>
      <c r="EF29" s="21"/>
      <c r="EG29" s="15">
        <v>27</v>
      </c>
      <c r="EH29" s="29" t="s">
        <v>19</v>
      </c>
      <c r="EI29" s="30"/>
      <c r="EJ29" s="29">
        <v>83</v>
      </c>
      <c r="EK29" s="30">
        <v>0.70040000000000002</v>
      </c>
      <c r="EL29" s="29" t="s">
        <v>18</v>
      </c>
      <c r="EM29" s="30"/>
      <c r="EN29" s="29">
        <v>148</v>
      </c>
      <c r="EO29" s="30">
        <v>1.218</v>
      </c>
      <c r="EP29" s="29">
        <v>141</v>
      </c>
      <c r="EQ29" s="30">
        <f t="shared" si="84"/>
        <v>0.93289999999999995</v>
      </c>
      <c r="ER29" s="44">
        <f t="shared" si="34"/>
        <v>231</v>
      </c>
      <c r="ES29" s="35">
        <f t="shared" si="35"/>
        <v>2.8513000000000002</v>
      </c>
      <c r="ET29" s="20">
        <f t="shared" si="36"/>
        <v>685.98299999999972</v>
      </c>
      <c r="EU29" s="18"/>
      <c r="EV29" s="15">
        <v>27</v>
      </c>
      <c r="EW29" s="29">
        <v>-91</v>
      </c>
      <c r="EX29" s="30">
        <f t="shared" si="83"/>
        <v>-0.62240000000000006</v>
      </c>
      <c r="EY29" s="29" t="s">
        <v>19</v>
      </c>
      <c r="EZ29" s="30"/>
      <c r="FA29" s="29">
        <v>-123</v>
      </c>
      <c r="FB29" s="30">
        <f t="shared" ref="FB29" si="86">FA29*0.0085-0.06</f>
        <v>-1.1055000000000001</v>
      </c>
      <c r="FC29" s="29">
        <v>2</v>
      </c>
      <c r="FD29" s="30">
        <f>FC29*0.0085-0.04</f>
        <v>-2.3E-2</v>
      </c>
      <c r="FE29" s="29">
        <v>-79</v>
      </c>
      <c r="FF29" s="30">
        <f t="shared" si="81"/>
        <v>-0.58510000000000006</v>
      </c>
      <c r="FG29" s="34">
        <f t="shared" si="38"/>
        <v>-212</v>
      </c>
      <c r="FH29" s="35">
        <f t="shared" si="39"/>
        <v>-2.3360000000000003</v>
      </c>
      <c r="FI29" s="20">
        <f t="shared" si="40"/>
        <v>705.05869999999982</v>
      </c>
      <c r="FJ29" s="18"/>
      <c r="FK29" s="15">
        <v>27</v>
      </c>
      <c r="FL29" s="27"/>
      <c r="FM29" s="28"/>
      <c r="FN29" s="27"/>
      <c r="FO29" s="28"/>
      <c r="FP29" s="27"/>
      <c r="FQ29" s="28"/>
      <c r="FR29" s="27"/>
      <c r="FS29" s="28"/>
      <c r="FT29" s="27"/>
      <c r="FU29" s="28"/>
      <c r="FV29" s="34">
        <f t="shared" si="41"/>
        <v>0</v>
      </c>
      <c r="FW29" s="35">
        <f t="shared" si="42"/>
        <v>0</v>
      </c>
      <c r="FX29" s="20">
        <f t="shared" si="43"/>
        <v>697.58519999999976</v>
      </c>
    </row>
    <row r="30" spans="1:180" x14ac:dyDescent="0.3">
      <c r="A30" s="114"/>
      <c r="B30" s="15">
        <v>28</v>
      </c>
      <c r="C30" s="29">
        <v>109</v>
      </c>
      <c r="D30" s="30">
        <v>0.71209999999999996</v>
      </c>
      <c r="E30" s="29" t="s">
        <v>19</v>
      </c>
      <c r="F30" s="30"/>
      <c r="G30" s="29" t="s">
        <v>19</v>
      </c>
      <c r="H30" s="30"/>
      <c r="I30" s="29">
        <v>43</v>
      </c>
      <c r="J30" s="30">
        <v>0.32550000000000007</v>
      </c>
      <c r="K30" s="29">
        <v>-52</v>
      </c>
      <c r="L30" s="30">
        <f>K30*0.0069-0.04</f>
        <v>-0.39879999999999999</v>
      </c>
      <c r="M30" s="25">
        <f t="shared" si="0"/>
        <v>152</v>
      </c>
      <c r="N30" s="30">
        <f t="shared" si="44"/>
        <v>0.63880000000000003</v>
      </c>
      <c r="O30" s="20">
        <f t="shared" si="12"/>
        <v>564.89109999999914</v>
      </c>
      <c r="P30" s="10"/>
      <c r="Q30" s="15">
        <v>28</v>
      </c>
      <c r="R30" s="29">
        <v>-113</v>
      </c>
      <c r="S30" s="30">
        <v>-0.81969999999999998</v>
      </c>
      <c r="T30" s="29" t="s">
        <v>18</v>
      </c>
      <c r="U30" s="30"/>
      <c r="V30" s="29" t="s">
        <v>19</v>
      </c>
      <c r="W30" s="30"/>
      <c r="X30" s="29">
        <v>242</v>
      </c>
      <c r="Y30" s="30">
        <v>2.0169999999999999</v>
      </c>
      <c r="Z30" s="29">
        <v>-123</v>
      </c>
      <c r="AA30" s="30">
        <f t="shared" si="48"/>
        <v>-0.88870000000000005</v>
      </c>
      <c r="AB30" s="25">
        <f t="shared" si="2"/>
        <v>129</v>
      </c>
      <c r="AC30" s="26">
        <f t="shared" si="13"/>
        <v>0.30859999999999976</v>
      </c>
      <c r="AD30" s="20">
        <f t="shared" si="14"/>
        <v>563.59339999999918</v>
      </c>
      <c r="AE30" s="18"/>
      <c r="AF30" s="15">
        <v>28</v>
      </c>
      <c r="AG30" s="27"/>
      <c r="AH30" s="28"/>
      <c r="AI30" s="27"/>
      <c r="AJ30" s="28"/>
      <c r="AK30" s="27"/>
      <c r="AL30" s="28"/>
      <c r="AM30" s="27"/>
      <c r="AN30" s="28"/>
      <c r="AO30" s="27"/>
      <c r="AP30" s="28"/>
      <c r="AQ30" s="25">
        <f t="shared" si="15"/>
        <v>0</v>
      </c>
      <c r="AR30" s="26">
        <f t="shared" si="16"/>
        <v>0</v>
      </c>
      <c r="AS30" s="20">
        <f t="shared" si="17"/>
        <v>613.45759999999962</v>
      </c>
      <c r="AT30" s="18"/>
      <c r="AU30" s="15">
        <v>28</v>
      </c>
      <c r="AV30" s="29" t="s">
        <v>19</v>
      </c>
      <c r="AW30" s="30"/>
      <c r="AX30" s="29" t="s">
        <v>18</v>
      </c>
      <c r="AY30" s="30"/>
      <c r="AZ30" s="29">
        <v>-27</v>
      </c>
      <c r="BA30" s="30">
        <v>-0.28949999999999998</v>
      </c>
      <c r="BB30" s="29">
        <v>103</v>
      </c>
      <c r="BC30" s="30">
        <v>0.83550000000000002</v>
      </c>
      <c r="BD30" s="29">
        <v>390</v>
      </c>
      <c r="BE30" s="30">
        <f t="shared" si="18"/>
        <v>2.6509999999999998</v>
      </c>
      <c r="BF30" s="25">
        <f t="shared" si="3"/>
        <v>76</v>
      </c>
      <c r="BG30" s="30">
        <f t="shared" si="19"/>
        <v>3.1970000000000001</v>
      </c>
      <c r="BH30" s="20">
        <f t="shared" si="20"/>
        <v>621.34189999999955</v>
      </c>
      <c r="BI30" s="18"/>
      <c r="BJ30" s="15">
        <v>28</v>
      </c>
      <c r="BK30" s="29" t="s">
        <v>19</v>
      </c>
      <c r="BL30" s="30"/>
      <c r="BM30" s="29" t="s">
        <v>18</v>
      </c>
      <c r="BN30" s="30"/>
      <c r="BO30" s="29" t="s">
        <v>19</v>
      </c>
      <c r="BP30" s="30"/>
      <c r="BQ30" s="29" t="s">
        <v>19</v>
      </c>
      <c r="BR30" s="30"/>
      <c r="BS30" s="29">
        <v>-50</v>
      </c>
      <c r="BT30" s="124">
        <f t="shared" si="49"/>
        <v>-0.38499999999999995</v>
      </c>
      <c r="BU30" s="25">
        <f t="shared" si="67"/>
        <v>0</v>
      </c>
      <c r="BV30" s="26">
        <f t="shared" si="22"/>
        <v>-0.38499999999999995</v>
      </c>
      <c r="BW30" s="20">
        <f t="shared" si="23"/>
        <v>634.46819999999934</v>
      </c>
      <c r="BX30" s="18"/>
      <c r="BY30" s="15">
        <v>28</v>
      </c>
      <c r="BZ30" s="27"/>
      <c r="CA30" s="28"/>
      <c r="CB30" s="27"/>
      <c r="CC30" s="28"/>
      <c r="CD30" s="27"/>
      <c r="CE30" s="28"/>
      <c r="CF30" s="27"/>
      <c r="CG30" s="28"/>
      <c r="CH30" s="27"/>
      <c r="CI30" s="28"/>
      <c r="CJ30" s="34">
        <f t="shared" si="4"/>
        <v>0</v>
      </c>
      <c r="CK30" s="35">
        <f t="shared" si="25"/>
        <v>0</v>
      </c>
      <c r="CL30" s="20">
        <f t="shared" si="26"/>
        <v>644.6513999999994</v>
      </c>
      <c r="CM30" s="36"/>
      <c r="CN30" s="15">
        <v>28</v>
      </c>
      <c r="CO30" s="29">
        <v>-124</v>
      </c>
      <c r="CP30" s="30">
        <v>-0.89560000000000006</v>
      </c>
      <c r="CQ30" s="29">
        <v>-82</v>
      </c>
      <c r="CR30" s="30">
        <v>-0.75160000000000005</v>
      </c>
      <c r="CS30" s="29" t="s">
        <v>18</v>
      </c>
      <c r="CT30" s="30"/>
      <c r="CU30" s="29" t="s">
        <v>19</v>
      </c>
      <c r="CV30" s="30"/>
      <c r="CW30" s="29">
        <v>-72</v>
      </c>
      <c r="CX30" s="30">
        <f t="shared" si="85"/>
        <v>-0.53680000000000005</v>
      </c>
      <c r="CY30" s="34">
        <f t="shared" si="6"/>
        <v>-206</v>
      </c>
      <c r="CZ30" s="35">
        <f t="shared" si="27"/>
        <v>-2.1840000000000002</v>
      </c>
      <c r="DA30" s="20">
        <f t="shared" si="28"/>
        <v>657.40259999999944</v>
      </c>
      <c r="DB30" s="18"/>
      <c r="DC30" s="15">
        <v>28</v>
      </c>
      <c r="DD30" s="32">
        <v>228</v>
      </c>
      <c r="DE30" s="33">
        <v>1.5331999999999999</v>
      </c>
      <c r="DF30" s="32" t="s">
        <v>18</v>
      </c>
      <c r="DG30" s="33"/>
      <c r="DH30" s="32" t="s">
        <v>18</v>
      </c>
      <c r="DI30" s="33"/>
      <c r="DJ30" s="32" t="s">
        <v>18</v>
      </c>
      <c r="DK30" s="33"/>
      <c r="DL30" s="32">
        <v>-43</v>
      </c>
      <c r="DM30" s="33">
        <f t="shared" si="82"/>
        <v>-0.3367</v>
      </c>
      <c r="DN30" s="44">
        <f t="shared" si="7"/>
        <v>228</v>
      </c>
      <c r="DO30" s="102">
        <f t="shared" si="29"/>
        <v>1.1964999999999999</v>
      </c>
      <c r="DP30" s="20">
        <f t="shared" si="30"/>
        <v>673.21789999999953</v>
      </c>
      <c r="DQ30" s="39"/>
      <c r="DR30" s="42">
        <v>28</v>
      </c>
      <c r="DS30" s="29">
        <v>-93</v>
      </c>
      <c r="DT30" s="30">
        <v>-0.6352000000000001</v>
      </c>
      <c r="DU30" s="29" t="s">
        <v>18</v>
      </c>
      <c r="DV30" s="30"/>
      <c r="DW30" s="29" t="s">
        <v>18</v>
      </c>
      <c r="DX30" s="30"/>
      <c r="DY30" s="29">
        <v>-36</v>
      </c>
      <c r="DZ30" s="30">
        <v>-0.34600000000000003</v>
      </c>
      <c r="EA30" s="29">
        <v>91</v>
      </c>
      <c r="EB30" s="30">
        <f t="shared" ref="EB30:EB32" si="87">EA30*0.0069-0.04</f>
        <v>0.58789999999999998</v>
      </c>
      <c r="EC30" s="40">
        <f t="shared" si="31"/>
        <v>-129</v>
      </c>
      <c r="ED30" s="35">
        <f t="shared" si="32"/>
        <v>-0.39330000000000009</v>
      </c>
      <c r="EE30" s="20">
        <f t="shared" si="33"/>
        <v>679.02169999999956</v>
      </c>
      <c r="EF30" s="21"/>
      <c r="EG30" s="15">
        <v>28</v>
      </c>
      <c r="EH30" s="29" t="s">
        <v>19</v>
      </c>
      <c r="EI30" s="30"/>
      <c r="EJ30" s="29" t="s">
        <v>18</v>
      </c>
      <c r="EK30" s="30"/>
      <c r="EL30" s="29" t="s">
        <v>18</v>
      </c>
      <c r="EM30" s="30"/>
      <c r="EN30" s="29" t="s">
        <v>19</v>
      </c>
      <c r="EO30" s="30"/>
      <c r="EP30" s="29">
        <v>-118</v>
      </c>
      <c r="EQ30" s="30">
        <f t="shared" si="84"/>
        <v>-0.85420000000000007</v>
      </c>
      <c r="ER30" s="44">
        <f t="shared" si="34"/>
        <v>0</v>
      </c>
      <c r="ES30" s="35">
        <f t="shared" si="35"/>
        <v>-0.85420000000000007</v>
      </c>
      <c r="ET30" s="20">
        <f t="shared" si="36"/>
        <v>685.12879999999973</v>
      </c>
      <c r="EU30" s="18"/>
      <c r="EV30" s="15">
        <v>28</v>
      </c>
      <c r="EW30" s="27"/>
      <c r="EX30" s="28"/>
      <c r="EY30" s="27"/>
      <c r="EZ30" s="28"/>
      <c r="FA30" s="27"/>
      <c r="FB30" s="28"/>
      <c r="FC30" s="27"/>
      <c r="FD30" s="28"/>
      <c r="FE30" s="27"/>
      <c r="FF30" s="28"/>
      <c r="FG30" s="34">
        <f t="shared" si="38"/>
        <v>0</v>
      </c>
      <c r="FH30" s="35">
        <f t="shared" si="39"/>
        <v>0</v>
      </c>
      <c r="FI30" s="20">
        <f t="shared" si="40"/>
        <v>705.05869999999982</v>
      </c>
      <c r="FJ30" s="18"/>
      <c r="FK30" s="15">
        <v>28</v>
      </c>
      <c r="FL30" s="29" t="s">
        <v>18</v>
      </c>
      <c r="FM30" s="30"/>
      <c r="FN30" s="29" t="s">
        <v>18</v>
      </c>
      <c r="FO30" s="30"/>
      <c r="FP30" s="29" t="s">
        <v>18</v>
      </c>
      <c r="FQ30" s="30"/>
      <c r="FR30" s="29">
        <v>140</v>
      </c>
      <c r="FS30" s="30">
        <f>FR30*0.0085-0.04</f>
        <v>1.1500000000000001</v>
      </c>
      <c r="FT30" s="29">
        <v>-41</v>
      </c>
      <c r="FU30" s="30">
        <f t="shared" ref="FU30:FU33" si="88">FT30*0.0069-0.04</f>
        <v>-0.32289999999999996</v>
      </c>
      <c r="FV30" s="34">
        <f t="shared" si="41"/>
        <v>140</v>
      </c>
      <c r="FW30" s="35">
        <f t="shared" si="42"/>
        <v>1.1500000000000001</v>
      </c>
      <c r="FX30" s="20">
        <f t="shared" si="43"/>
        <v>698.73519999999974</v>
      </c>
    </row>
    <row r="31" spans="1:180" x14ac:dyDescent="0.3">
      <c r="A31" s="114"/>
      <c r="B31" s="15">
        <v>29</v>
      </c>
      <c r="C31" s="29" t="s">
        <v>19</v>
      </c>
      <c r="D31" s="30"/>
      <c r="E31" s="29">
        <v>-23</v>
      </c>
      <c r="F31" s="30">
        <v>-0.23240000000000002</v>
      </c>
      <c r="G31" s="29" t="s">
        <v>19</v>
      </c>
      <c r="H31" s="30"/>
      <c r="I31" s="29" t="s">
        <v>19</v>
      </c>
      <c r="J31" s="30"/>
      <c r="K31" s="29">
        <v>-12</v>
      </c>
      <c r="L31" s="30">
        <f>K31*0.0069-0.04</f>
        <v>-0.12279999999999999</v>
      </c>
      <c r="M31" s="25">
        <f t="shared" si="0"/>
        <v>-23</v>
      </c>
      <c r="N31" s="30">
        <f t="shared" si="44"/>
        <v>-0.35520000000000002</v>
      </c>
      <c r="O31" s="20">
        <f t="shared" si="12"/>
        <v>564.53589999999917</v>
      </c>
      <c r="P31" s="10"/>
      <c r="Q31" s="15">
        <v>29</v>
      </c>
      <c r="R31" s="27"/>
      <c r="S31" s="28"/>
      <c r="T31" s="27"/>
      <c r="U31" s="28"/>
      <c r="V31" s="27"/>
      <c r="W31" s="28"/>
      <c r="X31" s="27"/>
      <c r="Y31" s="28"/>
      <c r="Z31" s="27"/>
      <c r="AA31" s="28"/>
      <c r="AB31" s="25">
        <f t="shared" si="2"/>
        <v>0</v>
      </c>
      <c r="AC31" s="26">
        <f t="shared" si="13"/>
        <v>0</v>
      </c>
      <c r="AD31" s="20">
        <f t="shared" si="14"/>
        <v>563.59339999999918</v>
      </c>
      <c r="AE31" s="10"/>
      <c r="AF31" s="15">
        <v>29</v>
      </c>
      <c r="AG31" s="27"/>
      <c r="AH31" s="28"/>
      <c r="AI31" s="27"/>
      <c r="AJ31" s="28"/>
      <c r="AK31" s="27"/>
      <c r="AL31" s="28"/>
      <c r="AM31" s="27"/>
      <c r="AN31" s="28"/>
      <c r="AO31" s="27"/>
      <c r="AP31" s="28"/>
      <c r="AQ31" s="25">
        <f t="shared" si="15"/>
        <v>0</v>
      </c>
      <c r="AR31" s="26">
        <f t="shared" si="16"/>
        <v>0</v>
      </c>
      <c r="AS31" s="20">
        <f t="shared" si="17"/>
        <v>613.45759999999962</v>
      </c>
      <c r="AT31" s="10"/>
      <c r="AU31" s="15">
        <v>29</v>
      </c>
      <c r="AV31" s="29">
        <v>-179</v>
      </c>
      <c r="AW31" s="30">
        <v>-1.2751000000000001</v>
      </c>
      <c r="AX31" s="29">
        <v>-111</v>
      </c>
      <c r="AY31" s="30">
        <v>-1.0068000000000001</v>
      </c>
      <c r="AZ31" s="29" t="s">
        <v>19</v>
      </c>
      <c r="BA31" s="30"/>
      <c r="BB31" s="29" t="s">
        <v>19</v>
      </c>
      <c r="BC31" s="30"/>
      <c r="BD31" s="29">
        <v>-89</v>
      </c>
      <c r="BE31" s="30">
        <f t="shared" si="18"/>
        <v>-0.65410000000000001</v>
      </c>
      <c r="BF31" s="25">
        <f t="shared" si="3"/>
        <v>-290</v>
      </c>
      <c r="BG31" s="30">
        <f t="shared" si="19"/>
        <v>-2.9360000000000004</v>
      </c>
      <c r="BH31" s="20">
        <f t="shared" si="20"/>
        <v>618.40589999999952</v>
      </c>
      <c r="BI31" s="18"/>
      <c r="BJ31" s="15">
        <v>29</v>
      </c>
      <c r="BK31" s="29">
        <v>240</v>
      </c>
      <c r="BL31" s="30">
        <f>BK31*0.0069-0.04</f>
        <v>1.6159999999999999</v>
      </c>
      <c r="BM31" s="29">
        <v>-73</v>
      </c>
      <c r="BN31" s="30">
        <f>BM31*0.0088-0.03</f>
        <v>-0.67240000000000011</v>
      </c>
      <c r="BO31" s="29">
        <v>-179</v>
      </c>
      <c r="BP31" s="30">
        <f>BO31*0.0085-0.06</f>
        <v>-1.5815000000000001</v>
      </c>
      <c r="BQ31" s="29">
        <v>82</v>
      </c>
      <c r="BR31" s="30">
        <f>BQ31*0.0085-0.04</f>
        <v>0.65700000000000003</v>
      </c>
      <c r="BS31" s="29">
        <v>-51</v>
      </c>
      <c r="BT31" s="124">
        <f t="shared" si="49"/>
        <v>-0.39189999999999997</v>
      </c>
      <c r="BU31" s="25">
        <f t="shared" si="67"/>
        <v>70</v>
      </c>
      <c r="BV31" s="26">
        <f t="shared" si="22"/>
        <v>-0.3728000000000003</v>
      </c>
      <c r="BW31" s="20">
        <f t="shared" si="23"/>
        <v>634.09539999999936</v>
      </c>
      <c r="BX31" s="18"/>
      <c r="BY31" s="15">
        <v>29</v>
      </c>
      <c r="BZ31" s="29">
        <v>144</v>
      </c>
      <c r="CA31" s="30">
        <v>0.9536</v>
      </c>
      <c r="CB31" s="29" t="s">
        <v>18</v>
      </c>
      <c r="CC31" s="30"/>
      <c r="CD31" s="29" t="s">
        <v>19</v>
      </c>
      <c r="CE31" s="30"/>
      <c r="CF31" s="29" t="s">
        <v>19</v>
      </c>
      <c r="CG31" s="30"/>
      <c r="CH31" s="29">
        <v>103</v>
      </c>
      <c r="CI31" s="30">
        <f t="shared" si="24"/>
        <v>0.67069999999999996</v>
      </c>
      <c r="CJ31" s="34">
        <f t="shared" si="4"/>
        <v>144</v>
      </c>
      <c r="CK31" s="35">
        <f t="shared" si="25"/>
        <v>1.6242999999999999</v>
      </c>
      <c r="CL31" s="20">
        <f t="shared" si="26"/>
        <v>646.27569999999935</v>
      </c>
      <c r="CM31" s="36"/>
      <c r="CN31" s="15">
        <v>29</v>
      </c>
      <c r="CO31" s="29">
        <v>-93</v>
      </c>
      <c r="CP31" s="30">
        <v>-0.68169999999999997</v>
      </c>
      <c r="CQ31" s="29">
        <v>-88</v>
      </c>
      <c r="CR31" s="30">
        <v>-0.80440000000000011</v>
      </c>
      <c r="CS31" s="29" t="s">
        <v>18</v>
      </c>
      <c r="CT31" s="30"/>
      <c r="CU31" s="29" t="s">
        <v>19</v>
      </c>
      <c r="CV31" s="30"/>
      <c r="CW31" s="29">
        <v>108</v>
      </c>
      <c r="CX31" s="30">
        <f t="shared" si="85"/>
        <v>0.70519999999999994</v>
      </c>
      <c r="CY31" s="34">
        <f t="shared" si="6"/>
        <v>-181</v>
      </c>
      <c r="CZ31" s="35">
        <f t="shared" si="27"/>
        <v>-0.78090000000000004</v>
      </c>
      <c r="DA31" s="20">
        <f t="shared" si="28"/>
        <v>656.62169999999946</v>
      </c>
      <c r="DB31" s="18"/>
      <c r="DC31" s="15">
        <v>29</v>
      </c>
      <c r="DD31" s="27"/>
      <c r="DE31" s="28"/>
      <c r="DF31" s="27"/>
      <c r="DG31" s="28"/>
      <c r="DH31" s="27"/>
      <c r="DI31" s="28"/>
      <c r="DJ31" s="27"/>
      <c r="DK31" s="28"/>
      <c r="DL31" s="27"/>
      <c r="DM31" s="28"/>
      <c r="DN31" s="44">
        <f t="shared" si="7"/>
        <v>0</v>
      </c>
      <c r="DO31" s="102">
        <f t="shared" si="29"/>
        <v>0</v>
      </c>
      <c r="DP31" s="20">
        <f t="shared" si="30"/>
        <v>673.21789999999953</v>
      </c>
      <c r="DQ31" s="39"/>
      <c r="DR31" s="15">
        <v>29</v>
      </c>
      <c r="DS31" s="29">
        <v>101</v>
      </c>
      <c r="DT31" s="30">
        <v>0.60640000000000005</v>
      </c>
      <c r="DU31" s="29" t="s">
        <v>18</v>
      </c>
      <c r="DV31" s="30"/>
      <c r="DW31" s="29" t="s">
        <v>18</v>
      </c>
      <c r="DX31" s="30"/>
      <c r="DY31" s="29" t="s">
        <v>18</v>
      </c>
      <c r="DZ31" s="30"/>
      <c r="EA31" s="29">
        <v>-90</v>
      </c>
      <c r="EB31" s="30">
        <f t="shared" si="87"/>
        <v>-0.66100000000000003</v>
      </c>
      <c r="EC31" s="40">
        <f t="shared" si="31"/>
        <v>101</v>
      </c>
      <c r="ED31" s="35">
        <f t="shared" si="32"/>
        <v>-5.4599999999999982E-2</v>
      </c>
      <c r="EE31" s="20">
        <f t="shared" si="33"/>
        <v>678.9670999999995</v>
      </c>
      <c r="EF31" s="21"/>
      <c r="EG31" s="15">
        <v>29</v>
      </c>
      <c r="EH31" s="29" t="s">
        <v>19</v>
      </c>
      <c r="EI31" s="30"/>
      <c r="EJ31" s="29" t="s">
        <v>19</v>
      </c>
      <c r="EK31" s="30"/>
      <c r="EL31" s="29" t="s">
        <v>19</v>
      </c>
      <c r="EM31" s="30"/>
      <c r="EN31" s="29">
        <v>212</v>
      </c>
      <c r="EO31" s="30">
        <v>1.762</v>
      </c>
      <c r="EP31" s="29">
        <v>232</v>
      </c>
      <c r="EQ31" s="30">
        <f t="shared" si="84"/>
        <v>1.5608</v>
      </c>
      <c r="ER31" s="44">
        <f t="shared" si="34"/>
        <v>212</v>
      </c>
      <c r="ES31" s="35">
        <f t="shared" si="35"/>
        <v>3.3228</v>
      </c>
      <c r="ET31" s="20">
        <f t="shared" si="36"/>
        <v>688.45159999999976</v>
      </c>
      <c r="EU31" s="18"/>
      <c r="EV31" s="15">
        <v>29</v>
      </c>
      <c r="EW31" s="27"/>
      <c r="EX31" s="28"/>
      <c r="EY31" s="27"/>
      <c r="EZ31" s="28"/>
      <c r="FA31" s="27"/>
      <c r="FB31" s="28"/>
      <c r="FC31" s="27"/>
      <c r="FD31" s="28"/>
      <c r="FE31" s="27"/>
      <c r="FF31" s="28"/>
      <c r="FG31" s="34">
        <f t="shared" si="38"/>
        <v>0</v>
      </c>
      <c r="FH31" s="35">
        <f t="shared" si="39"/>
        <v>0</v>
      </c>
      <c r="FI31" s="20">
        <f t="shared" si="40"/>
        <v>705.05869999999982</v>
      </c>
      <c r="FJ31" s="18"/>
      <c r="FK31" s="15">
        <v>29</v>
      </c>
      <c r="FL31" s="29" t="s">
        <v>18</v>
      </c>
      <c r="FM31" s="30"/>
      <c r="FN31" s="29" t="s">
        <v>18</v>
      </c>
      <c r="FO31" s="30"/>
      <c r="FP31" s="29" t="s">
        <v>18</v>
      </c>
      <c r="FQ31" s="30"/>
      <c r="FR31" s="29">
        <v>57</v>
      </c>
      <c r="FS31" s="30">
        <f>FR31*0.0085-0.04</f>
        <v>0.44450000000000006</v>
      </c>
      <c r="FT31" s="29">
        <v>26</v>
      </c>
      <c r="FU31" s="30">
        <f t="shared" si="88"/>
        <v>0.1394</v>
      </c>
      <c r="FV31" s="34">
        <f t="shared" si="41"/>
        <v>57</v>
      </c>
      <c r="FW31" s="35">
        <f t="shared" si="42"/>
        <v>0.44450000000000006</v>
      </c>
      <c r="FX31" s="20">
        <f t="shared" si="43"/>
        <v>699.17969999999968</v>
      </c>
    </row>
    <row r="32" spans="1:180" x14ac:dyDescent="0.3">
      <c r="A32" s="114"/>
      <c r="B32" s="15">
        <v>30</v>
      </c>
      <c r="C32" s="29">
        <v>-50</v>
      </c>
      <c r="D32" s="30">
        <v>-0.38499999999999995</v>
      </c>
      <c r="E32" s="29" t="s">
        <v>19</v>
      </c>
      <c r="F32" s="30"/>
      <c r="G32" s="29" t="s">
        <v>19</v>
      </c>
      <c r="H32" s="30"/>
      <c r="I32" s="29" t="s">
        <v>19</v>
      </c>
      <c r="J32" s="30"/>
      <c r="K32" s="29">
        <v>36</v>
      </c>
      <c r="L32" s="30">
        <f>K32*0.0069-0.04</f>
        <v>0.2084</v>
      </c>
      <c r="M32" s="25">
        <f t="shared" si="0"/>
        <v>-50</v>
      </c>
      <c r="N32" s="30">
        <f t="shared" si="44"/>
        <v>-0.17659999999999995</v>
      </c>
      <c r="O32" s="20">
        <f t="shared" si="12"/>
        <v>564.35929999999917</v>
      </c>
      <c r="P32" s="10"/>
      <c r="Q32" s="15">
        <v>30</v>
      </c>
      <c r="R32" s="27"/>
      <c r="S32" s="28"/>
      <c r="T32" s="27"/>
      <c r="U32" s="28"/>
      <c r="V32" s="27"/>
      <c r="W32" s="28"/>
      <c r="X32" s="27"/>
      <c r="Y32" s="28"/>
      <c r="Z32" s="27"/>
      <c r="AA32" s="28"/>
      <c r="AB32" s="25">
        <f t="shared" si="2"/>
        <v>0</v>
      </c>
      <c r="AC32" s="26">
        <f t="shared" si="13"/>
        <v>0</v>
      </c>
      <c r="AD32" s="20">
        <f t="shared" si="14"/>
        <v>563.59339999999918</v>
      </c>
      <c r="AE32" s="10"/>
      <c r="AF32" s="15">
        <v>30</v>
      </c>
      <c r="AG32" s="29" t="s">
        <v>19</v>
      </c>
      <c r="AH32" s="30"/>
      <c r="AI32" s="29" t="s">
        <v>18</v>
      </c>
      <c r="AJ32" s="30"/>
      <c r="AK32" s="29" t="s">
        <v>19</v>
      </c>
      <c r="AL32" s="30"/>
      <c r="AM32" s="29">
        <v>-230</v>
      </c>
      <c r="AN32" s="30">
        <v>-1.9950000000000001</v>
      </c>
      <c r="AO32" s="29">
        <v>-90</v>
      </c>
      <c r="AP32" s="30">
        <f t="shared" si="45"/>
        <v>-0.66100000000000003</v>
      </c>
      <c r="AQ32" s="25">
        <f t="shared" si="15"/>
        <v>-230</v>
      </c>
      <c r="AR32" s="26">
        <f t="shared" si="16"/>
        <v>-2.6560000000000001</v>
      </c>
      <c r="AS32" s="20">
        <f t="shared" si="17"/>
        <v>610.80159999999967</v>
      </c>
      <c r="AT32" s="10"/>
      <c r="AU32" s="15">
        <v>30</v>
      </c>
      <c r="AV32" s="29">
        <v>321</v>
      </c>
      <c r="AW32" s="30">
        <v>2.1749000000000001</v>
      </c>
      <c r="AX32" s="29" t="s">
        <v>18</v>
      </c>
      <c r="AY32" s="30"/>
      <c r="AZ32" s="29" t="s">
        <v>19</v>
      </c>
      <c r="BA32" s="30"/>
      <c r="BB32" s="29" t="s">
        <v>19</v>
      </c>
      <c r="BC32" s="30"/>
      <c r="BD32" s="29">
        <v>-200</v>
      </c>
      <c r="BE32" s="30">
        <f t="shared" si="18"/>
        <v>-1.42</v>
      </c>
      <c r="BF32" s="25">
        <f t="shared" si="3"/>
        <v>321</v>
      </c>
      <c r="BG32" s="30">
        <f t="shared" si="19"/>
        <v>0.75490000000000013</v>
      </c>
      <c r="BH32" s="20">
        <f t="shared" si="20"/>
        <v>619.16079999999954</v>
      </c>
      <c r="BI32" s="18"/>
      <c r="BJ32" s="15">
        <v>30</v>
      </c>
      <c r="BK32" s="27"/>
      <c r="BL32" s="28"/>
      <c r="BM32" s="27"/>
      <c r="BN32" s="28"/>
      <c r="BO32" s="27"/>
      <c r="BP32" s="28"/>
      <c r="BQ32" s="27"/>
      <c r="BR32" s="28"/>
      <c r="BS32" s="27"/>
      <c r="BT32" s="28"/>
      <c r="BU32" s="25">
        <f t="shared" si="67"/>
        <v>0</v>
      </c>
      <c r="BV32" s="26">
        <f t="shared" si="22"/>
        <v>0</v>
      </c>
      <c r="BW32" s="20">
        <f t="shared" si="23"/>
        <v>634.09539999999936</v>
      </c>
      <c r="BX32" s="18"/>
      <c r="BY32" s="15">
        <v>30</v>
      </c>
      <c r="BZ32" s="29">
        <v>170</v>
      </c>
      <c r="CA32" s="30">
        <v>1.133</v>
      </c>
      <c r="CB32" s="29" t="s">
        <v>18</v>
      </c>
      <c r="CC32" s="30"/>
      <c r="CD32" s="29">
        <v>367</v>
      </c>
      <c r="CE32" s="30">
        <v>3.0595000000000003</v>
      </c>
      <c r="CF32" s="29">
        <v>-32</v>
      </c>
      <c r="CG32" s="30">
        <v>-0.312</v>
      </c>
      <c r="CH32" s="29">
        <v>626</v>
      </c>
      <c r="CI32" s="30">
        <f t="shared" si="24"/>
        <v>4.2793999999999999</v>
      </c>
      <c r="CJ32" s="34">
        <f t="shared" si="4"/>
        <v>505</v>
      </c>
      <c r="CK32" s="35">
        <f t="shared" si="25"/>
        <v>8.1599000000000004</v>
      </c>
      <c r="CL32" s="20">
        <f t="shared" si="26"/>
        <v>654.43559999999934</v>
      </c>
      <c r="CM32" s="36"/>
      <c r="CN32" s="15">
        <v>30</v>
      </c>
      <c r="CO32" s="29" t="s">
        <v>18</v>
      </c>
      <c r="CP32" s="30"/>
      <c r="CQ32" s="29" t="s">
        <v>18</v>
      </c>
      <c r="CR32" s="30"/>
      <c r="CS32" s="29" t="s">
        <v>18</v>
      </c>
      <c r="CT32" s="30"/>
      <c r="CU32" s="29" t="s">
        <v>19</v>
      </c>
      <c r="CV32" s="30"/>
      <c r="CW32" s="29">
        <v>-143</v>
      </c>
      <c r="CX32" s="30">
        <f t="shared" si="85"/>
        <v>-1.0266999999999999</v>
      </c>
      <c r="CY32" s="34">
        <f t="shared" si="6"/>
        <v>0</v>
      </c>
      <c r="CZ32" s="35">
        <f t="shared" si="27"/>
        <v>-1.0266999999999999</v>
      </c>
      <c r="DA32" s="20">
        <f t="shared" si="28"/>
        <v>655.59499999999946</v>
      </c>
      <c r="DB32" s="18"/>
      <c r="DC32" s="15">
        <v>30</v>
      </c>
      <c r="DD32" s="27"/>
      <c r="DE32" s="28"/>
      <c r="DF32" s="27"/>
      <c r="DG32" s="28"/>
      <c r="DH32" s="27"/>
      <c r="DI32" s="28"/>
      <c r="DJ32" s="27"/>
      <c r="DK32" s="28"/>
      <c r="DL32" s="27"/>
      <c r="DM32" s="28"/>
      <c r="DN32" s="44">
        <f t="shared" si="7"/>
        <v>0</v>
      </c>
      <c r="DO32" s="102">
        <f t="shared" si="29"/>
        <v>0</v>
      </c>
      <c r="DP32" s="20">
        <f t="shared" si="30"/>
        <v>673.21789999999953</v>
      </c>
      <c r="DQ32" s="39"/>
      <c r="DR32" s="15">
        <v>30</v>
      </c>
      <c r="DS32" s="29" t="s">
        <v>18</v>
      </c>
      <c r="DT32" s="30"/>
      <c r="DU32" s="29" t="s">
        <v>18</v>
      </c>
      <c r="DV32" s="30"/>
      <c r="DW32" s="29">
        <v>316</v>
      </c>
      <c r="DX32" s="30">
        <v>2.5728000000000004</v>
      </c>
      <c r="DY32" s="29" t="s">
        <v>18</v>
      </c>
      <c r="DZ32" s="30"/>
      <c r="EA32" s="29">
        <v>350</v>
      </c>
      <c r="EB32" s="30">
        <f t="shared" si="87"/>
        <v>2.375</v>
      </c>
      <c r="EC32" s="40">
        <f t="shared" si="31"/>
        <v>316</v>
      </c>
      <c r="ED32" s="35">
        <f t="shared" si="32"/>
        <v>4.9478000000000009</v>
      </c>
      <c r="EE32" s="20">
        <f t="shared" si="33"/>
        <v>683.91489999999953</v>
      </c>
      <c r="EF32" s="21"/>
      <c r="EG32" s="15">
        <v>30</v>
      </c>
      <c r="EH32" s="29">
        <v>164</v>
      </c>
      <c r="EI32" s="30">
        <v>1.0096000000000001</v>
      </c>
      <c r="EJ32" s="29">
        <v>15</v>
      </c>
      <c r="EK32" s="30">
        <v>0.10200000000000001</v>
      </c>
      <c r="EL32" s="29">
        <v>-132</v>
      </c>
      <c r="EM32" s="30">
        <v>-1.1820000000000002</v>
      </c>
      <c r="EN32" s="29" t="s">
        <v>19</v>
      </c>
      <c r="EO32" s="30"/>
      <c r="EP32" s="29">
        <v>-134</v>
      </c>
      <c r="EQ32" s="30">
        <f t="shared" si="84"/>
        <v>-0.96460000000000001</v>
      </c>
      <c r="ER32" s="44">
        <f t="shared" si="34"/>
        <v>47</v>
      </c>
      <c r="ES32" s="35">
        <f t="shared" si="35"/>
        <v>-1.0350000000000001</v>
      </c>
      <c r="ET32" s="20">
        <f t="shared" si="36"/>
        <v>687.41659999999979</v>
      </c>
      <c r="EU32" s="18"/>
      <c r="EV32" s="15">
        <v>30</v>
      </c>
      <c r="EW32" s="29" t="s">
        <v>19</v>
      </c>
      <c r="EX32" s="30"/>
      <c r="EY32" s="29">
        <v>-63</v>
      </c>
      <c r="EZ32" s="30">
        <f t="shared" ref="EZ32" si="89">EY32*0.0088-0.03</f>
        <v>-0.58440000000000003</v>
      </c>
      <c r="FA32" s="29" t="s">
        <v>19</v>
      </c>
      <c r="FB32" s="30"/>
      <c r="FC32" s="29" t="s">
        <v>19</v>
      </c>
      <c r="FD32" s="30"/>
      <c r="FE32" s="29">
        <v>-115</v>
      </c>
      <c r="FF32" s="30">
        <f t="shared" ref="FF32" si="90">FE32*0.0069-0.04</f>
        <v>-0.83350000000000002</v>
      </c>
      <c r="FG32" s="34">
        <f t="shared" si="38"/>
        <v>-63</v>
      </c>
      <c r="FH32" s="35">
        <f t="shared" si="39"/>
        <v>-1.4178999999999999</v>
      </c>
      <c r="FI32" s="20">
        <f t="shared" si="40"/>
        <v>703.64079999999979</v>
      </c>
      <c r="FJ32" s="18"/>
      <c r="FK32" s="15">
        <v>30</v>
      </c>
      <c r="FL32" s="29">
        <v>-57</v>
      </c>
      <c r="FM32" s="30">
        <f t="shared" ref="FM32" si="91">FL32*0.0064-0.04</f>
        <v>-0.40479999999999999</v>
      </c>
      <c r="FN32" s="29" t="s">
        <v>18</v>
      </c>
      <c r="FO32" s="30"/>
      <c r="FP32" s="29" t="s">
        <v>18</v>
      </c>
      <c r="FQ32" s="30"/>
      <c r="FR32" s="29">
        <v>108</v>
      </c>
      <c r="FS32" s="30">
        <f>FR32*0.0085-0.04</f>
        <v>0.878</v>
      </c>
      <c r="FT32" s="29">
        <v>-98</v>
      </c>
      <c r="FU32" s="30">
        <f t="shared" si="88"/>
        <v>-0.71620000000000006</v>
      </c>
      <c r="FV32" s="34">
        <f t="shared" si="41"/>
        <v>51</v>
      </c>
      <c r="FW32" s="35">
        <f t="shared" si="42"/>
        <v>0.47320000000000001</v>
      </c>
      <c r="FX32" s="20">
        <f t="shared" si="43"/>
        <v>699.6528999999997</v>
      </c>
    </row>
    <row r="33" spans="1:180" x14ac:dyDescent="0.3">
      <c r="A33" s="114"/>
      <c r="B33" s="50">
        <v>31</v>
      </c>
      <c r="C33" s="51" t="s">
        <v>19</v>
      </c>
      <c r="D33" s="30"/>
      <c r="E33" s="51" t="s">
        <v>19</v>
      </c>
      <c r="F33" s="30"/>
      <c r="G33" s="51" t="s">
        <v>19</v>
      </c>
      <c r="H33" s="30"/>
      <c r="I33" s="51" t="s">
        <v>19</v>
      </c>
      <c r="J33" s="30"/>
      <c r="K33" s="51">
        <v>-40</v>
      </c>
      <c r="L33" s="30">
        <f>K33*0.0069-0.04</f>
        <v>-0.316</v>
      </c>
      <c r="M33" s="25">
        <f t="shared" si="0"/>
        <v>0</v>
      </c>
      <c r="N33" s="30">
        <f t="shared" si="44"/>
        <v>-0.316</v>
      </c>
      <c r="O33" s="20">
        <f t="shared" si="12"/>
        <v>564.04329999999914</v>
      </c>
      <c r="P33" s="10"/>
      <c r="Q33" s="50">
        <v>31</v>
      </c>
      <c r="R33" s="52"/>
      <c r="S33" s="28"/>
      <c r="T33" s="52"/>
      <c r="U33" s="28"/>
      <c r="V33" s="52"/>
      <c r="W33" s="28"/>
      <c r="X33" s="52"/>
      <c r="Y33" s="28"/>
      <c r="Z33" s="52"/>
      <c r="AA33" s="28"/>
      <c r="AB33" s="25">
        <f t="shared" si="2"/>
        <v>0</v>
      </c>
      <c r="AC33" s="26">
        <f t="shared" si="13"/>
        <v>0</v>
      </c>
      <c r="AD33" s="20">
        <f t="shared" si="14"/>
        <v>563.59339999999918</v>
      </c>
      <c r="AE33" s="10"/>
      <c r="AF33" s="50">
        <v>31</v>
      </c>
      <c r="AG33" s="51">
        <v>819</v>
      </c>
      <c r="AH33" s="30">
        <v>5.6110999999999995</v>
      </c>
      <c r="AI33" s="51">
        <v>-42</v>
      </c>
      <c r="AJ33" s="30">
        <v>-0.39960000000000007</v>
      </c>
      <c r="AK33" s="51" t="s">
        <v>19</v>
      </c>
      <c r="AL33" s="30"/>
      <c r="AM33" s="51">
        <v>-64</v>
      </c>
      <c r="AN33" s="30">
        <v>-0.58400000000000007</v>
      </c>
      <c r="AO33" s="51">
        <v>-67</v>
      </c>
      <c r="AP33" s="30">
        <f t="shared" si="45"/>
        <v>-0.50229999999999997</v>
      </c>
      <c r="AQ33" s="25">
        <f t="shared" si="15"/>
        <v>713</v>
      </c>
      <c r="AR33" s="26">
        <f t="shared" si="16"/>
        <v>4.1251999999999995</v>
      </c>
      <c r="AS33" s="20">
        <f t="shared" si="17"/>
        <v>614.92679999999962</v>
      </c>
      <c r="AT33" s="10"/>
      <c r="AU33" s="50">
        <v>31</v>
      </c>
      <c r="AV33" s="52"/>
      <c r="AW33" s="28"/>
      <c r="AX33" s="52"/>
      <c r="AY33" s="28"/>
      <c r="AZ33" s="52"/>
      <c r="BA33" s="28"/>
      <c r="BB33" s="52"/>
      <c r="BC33" s="28"/>
      <c r="BD33" s="52"/>
      <c r="BE33" s="28"/>
      <c r="BF33" s="25">
        <f t="shared" si="3"/>
        <v>0</v>
      </c>
      <c r="BG33" s="30">
        <f t="shared" si="19"/>
        <v>0</v>
      </c>
      <c r="BH33" s="20">
        <f t="shared" si="20"/>
        <v>619.16079999999954</v>
      </c>
      <c r="BI33" s="10"/>
      <c r="BJ33" s="50">
        <v>31</v>
      </c>
      <c r="BK33" s="52"/>
      <c r="BL33" s="28"/>
      <c r="BM33" s="52"/>
      <c r="BN33" s="28"/>
      <c r="BO33" s="52"/>
      <c r="BP33" s="28"/>
      <c r="BQ33" s="52"/>
      <c r="BR33" s="28"/>
      <c r="BS33" s="52"/>
      <c r="BT33" s="28"/>
      <c r="BU33" s="25">
        <f t="shared" si="67"/>
        <v>0</v>
      </c>
      <c r="BV33" s="26">
        <f t="shared" si="22"/>
        <v>0</v>
      </c>
      <c r="BW33" s="20">
        <f t="shared" si="23"/>
        <v>634.09539999999936</v>
      </c>
      <c r="BX33" s="10"/>
      <c r="BY33" s="50"/>
      <c r="BZ33" s="51"/>
      <c r="CA33" s="30"/>
      <c r="CB33" s="51"/>
      <c r="CC33" s="30"/>
      <c r="CD33" s="51"/>
      <c r="CE33" s="30"/>
      <c r="CF33" s="51"/>
      <c r="CG33" s="30"/>
      <c r="CH33" s="51"/>
      <c r="CI33" s="30"/>
      <c r="CJ33" s="34">
        <f t="shared" si="4"/>
        <v>0</v>
      </c>
      <c r="CK33" s="35">
        <f t="shared" si="25"/>
        <v>0</v>
      </c>
      <c r="CL33" s="20">
        <f t="shared" si="26"/>
        <v>654.43559999999934</v>
      </c>
      <c r="CM33" s="36"/>
      <c r="CN33" s="50">
        <v>31</v>
      </c>
      <c r="CO33" s="51" t="s">
        <v>18</v>
      </c>
      <c r="CP33" s="30"/>
      <c r="CQ33" s="51" t="s">
        <v>18</v>
      </c>
      <c r="CR33" s="30"/>
      <c r="CS33" s="51" t="s">
        <v>18</v>
      </c>
      <c r="CT33" s="30"/>
      <c r="CU33" s="51" t="s">
        <v>19</v>
      </c>
      <c r="CV33" s="30"/>
      <c r="CW33" s="51">
        <v>191</v>
      </c>
      <c r="CX33" s="30">
        <f t="shared" si="85"/>
        <v>1.2779</v>
      </c>
      <c r="CY33" s="34">
        <f t="shared" si="6"/>
        <v>0</v>
      </c>
      <c r="CZ33" s="35">
        <f t="shared" si="27"/>
        <v>1.2779</v>
      </c>
      <c r="DA33" s="20">
        <f t="shared" si="28"/>
        <v>656.8728999999995</v>
      </c>
      <c r="DB33" s="18"/>
      <c r="DC33" s="50">
        <v>31</v>
      </c>
      <c r="DD33" s="51" t="s">
        <v>18</v>
      </c>
      <c r="DE33" s="30"/>
      <c r="DF33" s="51" t="s">
        <v>18</v>
      </c>
      <c r="DG33" s="30"/>
      <c r="DH33" s="51">
        <v>185</v>
      </c>
      <c r="DI33" s="30">
        <v>1.5125</v>
      </c>
      <c r="DJ33" s="51" t="s">
        <v>18</v>
      </c>
      <c r="DK33" s="30"/>
      <c r="DL33" s="51">
        <v>-116</v>
      </c>
      <c r="DM33" s="30">
        <f>DL33*0.0069-0.04</f>
        <v>-0.84040000000000004</v>
      </c>
      <c r="DN33" s="44">
        <f t="shared" si="7"/>
        <v>185</v>
      </c>
      <c r="DO33" s="102">
        <f t="shared" si="29"/>
        <v>0.67209999999999992</v>
      </c>
      <c r="DP33" s="20">
        <f t="shared" si="30"/>
        <v>673.88999999999953</v>
      </c>
      <c r="DQ33" s="39"/>
      <c r="DR33" s="50">
        <v>31</v>
      </c>
      <c r="DS33" s="52"/>
      <c r="DT33" s="28"/>
      <c r="DU33" s="52"/>
      <c r="DV33" s="28"/>
      <c r="DW33" s="52"/>
      <c r="DX33" s="28"/>
      <c r="DY33" s="52"/>
      <c r="DZ33" s="28"/>
      <c r="EA33" s="52"/>
      <c r="EB33" s="28"/>
      <c r="EC33" s="40">
        <f t="shared" si="31"/>
        <v>0</v>
      </c>
      <c r="ED33" s="35">
        <f t="shared" si="32"/>
        <v>0</v>
      </c>
      <c r="EE33" s="20">
        <f t="shared" si="33"/>
        <v>683.91489999999953</v>
      </c>
      <c r="EF33" s="21"/>
      <c r="EG33" s="50">
        <v>31</v>
      </c>
      <c r="EH33" s="52"/>
      <c r="EI33" s="28"/>
      <c r="EJ33" s="52"/>
      <c r="EK33" s="28"/>
      <c r="EL33" s="52"/>
      <c r="EM33" s="28"/>
      <c r="EN33" s="52"/>
      <c r="EO33" s="28"/>
      <c r="EP33" s="52"/>
      <c r="EQ33" s="28"/>
      <c r="ER33" s="44">
        <f t="shared" si="34"/>
        <v>0</v>
      </c>
      <c r="ES33" s="35">
        <f t="shared" si="35"/>
        <v>0</v>
      </c>
      <c r="ET33" s="20">
        <f t="shared" si="36"/>
        <v>687.41659999999979</v>
      </c>
      <c r="EU33" s="18"/>
      <c r="EV33" s="50">
        <v>31</v>
      </c>
      <c r="EW33" s="52"/>
      <c r="EX33" s="28"/>
      <c r="EY33" s="52"/>
      <c r="EZ33" s="28"/>
      <c r="FA33" s="52"/>
      <c r="FB33" s="28"/>
      <c r="FC33" s="52"/>
      <c r="FD33" s="28"/>
      <c r="FE33" s="52"/>
      <c r="FF33" s="28"/>
      <c r="FG33" s="34">
        <f t="shared" si="38"/>
        <v>0</v>
      </c>
      <c r="FH33" s="35">
        <f t="shared" si="39"/>
        <v>0</v>
      </c>
      <c r="FI33" s="20">
        <f t="shared" si="40"/>
        <v>703.64079999999979</v>
      </c>
      <c r="FJ33" s="18"/>
      <c r="FK33" s="50">
        <v>31</v>
      </c>
      <c r="FL33" s="51" t="s">
        <v>18</v>
      </c>
      <c r="FM33" s="30"/>
      <c r="FN33" s="51">
        <v>143</v>
      </c>
      <c r="FO33" s="30">
        <f>FN33*0.0088-0.03</f>
        <v>1.2284000000000002</v>
      </c>
      <c r="FP33" s="51" t="s">
        <v>18</v>
      </c>
      <c r="FQ33" s="30"/>
      <c r="FR33" s="51" t="s">
        <v>18</v>
      </c>
      <c r="FS33" s="30"/>
      <c r="FT33" s="51">
        <v>387</v>
      </c>
      <c r="FU33" s="30">
        <f t="shared" si="88"/>
        <v>2.6303000000000001</v>
      </c>
      <c r="FV33" s="34">
        <f t="shared" si="41"/>
        <v>143</v>
      </c>
      <c r="FW33" s="35">
        <f t="shared" si="42"/>
        <v>1.2284000000000002</v>
      </c>
      <c r="FX33" s="20">
        <f t="shared" si="43"/>
        <v>700.88129999999967</v>
      </c>
    </row>
    <row r="34" spans="1:180" x14ac:dyDescent="0.3">
      <c r="A34" s="114"/>
      <c r="B34" s="53"/>
      <c r="C34" s="54">
        <f>SUM(C3:C33)</f>
        <v>522</v>
      </c>
      <c r="D34" s="57">
        <f>SUM(D3:D33)</f>
        <v>3.1217999999999999</v>
      </c>
      <c r="E34" s="56">
        <f>SUM(E3:E33)</f>
        <v>399</v>
      </c>
      <c r="F34" s="57">
        <f>SUM(F3:F33)</f>
        <v>3.1212</v>
      </c>
      <c r="G34" s="58">
        <f>SUM(G3:G33)</f>
        <v>-811</v>
      </c>
      <c r="H34" s="55">
        <f>SUM(H4:H33)</f>
        <v>-7.4335000000000013</v>
      </c>
      <c r="I34" s="56">
        <f t="shared" ref="I34:N34" si="92">SUM(I3:I33)</f>
        <v>151</v>
      </c>
      <c r="J34" s="57">
        <f t="shared" si="92"/>
        <v>1.0435000000000001</v>
      </c>
      <c r="K34" s="54">
        <f t="shared" si="92"/>
        <v>1315</v>
      </c>
      <c r="L34" s="57">
        <f t="shared" si="92"/>
        <v>8.1935000000000002</v>
      </c>
      <c r="M34" s="59">
        <f t="shared" si="92"/>
        <v>261</v>
      </c>
      <c r="N34" s="71">
        <f t="shared" si="92"/>
        <v>8.0464999999999964</v>
      </c>
      <c r="O34" s="21"/>
      <c r="P34" s="10"/>
      <c r="Q34" s="53"/>
      <c r="R34" s="54">
        <f t="shared" ref="R34:W34" si="93">SUM(R3:R33)</f>
        <v>51</v>
      </c>
      <c r="S34" s="55">
        <f t="shared" si="93"/>
        <v>-0.16809999999999992</v>
      </c>
      <c r="T34" s="56">
        <f t="shared" si="93"/>
        <v>-20</v>
      </c>
      <c r="U34" s="55">
        <f t="shared" si="93"/>
        <v>-1.1392000000000004</v>
      </c>
      <c r="V34" s="56">
        <f t="shared" si="93"/>
        <v>82</v>
      </c>
      <c r="W34" s="57">
        <f t="shared" si="93"/>
        <v>0.57699999999999996</v>
      </c>
      <c r="X34" s="56">
        <f>SUM(X3:X33)</f>
        <v>325</v>
      </c>
      <c r="Y34" s="57">
        <f t="shared" ref="Y34" si="94">SUM(Y5:Y33)</f>
        <v>2.5225</v>
      </c>
      <c r="Z34" s="54">
        <f t="shared" ref="Z34:AA34" si="95">SUM(Z3:Z33)</f>
        <v>-209</v>
      </c>
      <c r="AA34" s="55">
        <f t="shared" si="95"/>
        <v>-2.2420999999999993</v>
      </c>
      <c r="AB34" s="59">
        <f>SUM(AB3:AB33)</f>
        <v>438</v>
      </c>
      <c r="AC34" s="125">
        <f>SUM(AC3:AC33)</f>
        <v>-0.44989999999999997</v>
      </c>
      <c r="AD34" s="21"/>
      <c r="AE34" s="18"/>
      <c r="AF34" s="53"/>
      <c r="AG34" s="54">
        <f>SUM(AG4:AG33)</f>
        <v>1216</v>
      </c>
      <c r="AH34" s="57">
        <f>SUM(AH3:AH33)</f>
        <v>8.1503999999999994</v>
      </c>
      <c r="AI34" s="56">
        <f>SUM(AI3:AI33)</f>
        <v>1631</v>
      </c>
      <c r="AJ34" s="57">
        <f>SUM(AJ3:AJ33)</f>
        <v>14.142800000000001</v>
      </c>
      <c r="AK34" s="56">
        <f t="shared" ref="AK34" si="96">SUM(AK5:AK33)</f>
        <v>636</v>
      </c>
      <c r="AL34" s="57">
        <f>SUM(AL3:AL33)</f>
        <v>5.0460000000000003</v>
      </c>
      <c r="AM34" s="56">
        <f>SUM(AM3:AM33)</f>
        <v>2237</v>
      </c>
      <c r="AN34" s="57">
        <f t="shared" ref="AN34" si="97">SUM(AN5:AN33)</f>
        <v>18.5745</v>
      </c>
      <c r="AO34" s="54">
        <f>SUM(AO4:AO33)</f>
        <v>913</v>
      </c>
      <c r="AP34" s="57">
        <f>SUM(AP3:AP33)</f>
        <v>5.4197000000000006</v>
      </c>
      <c r="AQ34" s="59">
        <f>SUM(AQ3:AQ33)</f>
        <v>5720</v>
      </c>
      <c r="AR34" s="60">
        <f>SUM(AR3:AR33)</f>
        <v>51.333400000000005</v>
      </c>
      <c r="AS34" s="63"/>
      <c r="AT34" s="18"/>
      <c r="AU34" s="53"/>
      <c r="AV34" s="54">
        <f t="shared" ref="AV34:BA34" si="98">SUM(AV3:AV33)</f>
        <v>178</v>
      </c>
      <c r="AW34" s="57">
        <f t="shared" si="98"/>
        <v>0.74819999999999864</v>
      </c>
      <c r="AX34" s="56">
        <f t="shared" si="98"/>
        <v>-357</v>
      </c>
      <c r="AY34" s="55">
        <f t="shared" si="98"/>
        <v>-4.6012000000000004</v>
      </c>
      <c r="AZ34" s="56">
        <f t="shared" si="98"/>
        <v>216</v>
      </c>
      <c r="BA34" s="57">
        <f t="shared" si="98"/>
        <v>1.4160000000000004</v>
      </c>
      <c r="BB34" s="56">
        <f t="shared" ref="BB34:BC34" si="99">SUM(BB5:BB33)</f>
        <v>161</v>
      </c>
      <c r="BC34" s="57">
        <f t="shared" si="99"/>
        <v>1.1284999999999998</v>
      </c>
      <c r="BD34" s="54">
        <f t="shared" ref="BD34:BE34" si="100">SUM(BD3:BD33)</f>
        <v>925</v>
      </c>
      <c r="BE34" s="57">
        <f t="shared" si="100"/>
        <v>5.5424999999999986</v>
      </c>
      <c r="BF34" s="59">
        <f>SUM(BF3:BF33)</f>
        <v>198</v>
      </c>
      <c r="BG34" s="71">
        <f>SUM(BG3:BG33)</f>
        <v>4.2339999999999982</v>
      </c>
      <c r="BH34" s="63"/>
      <c r="BI34" s="18"/>
      <c r="BK34" s="54">
        <f>SUM(BK3:BK33)</f>
        <v>231</v>
      </c>
      <c r="BL34" s="57">
        <f>SUM(BL3:BL33)</f>
        <v>1.3538999999999999</v>
      </c>
      <c r="BM34" s="56">
        <f t="shared" ref="BM34" si="101">SUM(BM5:BM33)</f>
        <v>152</v>
      </c>
      <c r="BN34" s="57">
        <f>SUM(BN3:BN33)</f>
        <v>0.21240000000000048</v>
      </c>
      <c r="BO34" s="56">
        <f t="shared" ref="BO34" si="102">SUM(BO5:BO33)</f>
        <v>474</v>
      </c>
      <c r="BP34" s="57">
        <f>SUM(BP3:BP33)</f>
        <v>3.6690000000000005</v>
      </c>
      <c r="BQ34" s="58">
        <f>SUM(BQ3:BQ33)</f>
        <v>-62</v>
      </c>
      <c r="BR34" s="55">
        <f t="shared" ref="BR34" si="103">SUM(BR5:BR33)</f>
        <v>-0.68700000000000006</v>
      </c>
      <c r="BS34" s="54">
        <f>SUM(BS3:BS33)</f>
        <v>1627</v>
      </c>
      <c r="BT34" s="57">
        <f>SUM(BT3:BT33)</f>
        <v>10.386299999999999</v>
      </c>
      <c r="BU34" s="59">
        <f>SUM(BU3:BU33)</f>
        <v>698</v>
      </c>
      <c r="BV34" s="64">
        <f>SUM(BV3:BV33)</f>
        <v>14.934600000000003</v>
      </c>
      <c r="BW34" s="63"/>
      <c r="BX34" s="18"/>
      <c r="BZ34" s="65">
        <f>SUM(BZ3:BZ33)</f>
        <v>625</v>
      </c>
      <c r="CA34" s="57">
        <f>SUM(CA3:CA33)</f>
        <v>3.8724999999999996</v>
      </c>
      <c r="CB34" s="66">
        <f t="shared" ref="CB34:CG34" si="104">SUM(CB5:CB33)</f>
        <v>16</v>
      </c>
      <c r="CC34" s="67">
        <f t="shared" si="104"/>
        <v>-6.920000000000015E-2</v>
      </c>
      <c r="CD34" s="66">
        <f>SUM(CD3:CD33)</f>
        <v>843</v>
      </c>
      <c r="CE34" s="67">
        <f>SUM(CE3:CE33)</f>
        <v>6.8655000000000008</v>
      </c>
      <c r="CF34" s="66">
        <f>SUM(CF3:CF33)</f>
        <v>207</v>
      </c>
      <c r="CG34" s="67">
        <f t="shared" si="104"/>
        <v>1.2794999999999999</v>
      </c>
      <c r="CH34" s="65">
        <f>SUM(CH3:CH33)</f>
        <v>1255</v>
      </c>
      <c r="CI34" s="57">
        <f>SUM(CI3:CI33)</f>
        <v>7.7795000000000005</v>
      </c>
      <c r="CJ34" s="65"/>
      <c r="CK34" s="64">
        <f>SUM(CK3:CK33)</f>
        <v>20.340200000000003</v>
      </c>
      <c r="CL34" s="36"/>
      <c r="CM34" s="36"/>
      <c r="CO34" s="65">
        <f>SUM(CO3:CO33)</f>
        <v>96</v>
      </c>
      <c r="CP34" s="55">
        <f t="shared" ref="CP34:CZ34" si="105">SUM(CP3:CP33)</f>
        <v>-1.7599999999999505E-2</v>
      </c>
      <c r="CQ34" s="66">
        <f t="shared" si="105"/>
        <v>25</v>
      </c>
      <c r="CR34" s="55">
        <f t="shared" si="105"/>
        <v>-0.20000000000000007</v>
      </c>
      <c r="CS34" s="66">
        <f>SUM(CS3:CS33)</f>
        <v>877</v>
      </c>
      <c r="CT34" s="67">
        <f t="shared" si="105"/>
        <v>6.9145000000000003</v>
      </c>
      <c r="CU34" s="66">
        <f>SUM(CU3:CU33)</f>
        <v>75</v>
      </c>
      <c r="CV34" s="67">
        <f>SUM(CV3:CV33)</f>
        <v>0.47750000000000004</v>
      </c>
      <c r="CW34" s="65">
        <f>SUM(CW3:CW33)</f>
        <v>-559</v>
      </c>
      <c r="CX34" s="55">
        <f t="shared" ref="CX34" si="106">SUM(CX3:CX33)</f>
        <v>-4.7371000000000016</v>
      </c>
      <c r="CY34" s="68">
        <f t="shared" si="105"/>
        <v>1073</v>
      </c>
      <c r="CZ34" s="64">
        <f t="shared" si="105"/>
        <v>2.4372999999999996</v>
      </c>
      <c r="DD34" s="54">
        <f>SUM(DD3:DD33)</f>
        <v>604</v>
      </c>
      <c r="DE34" s="57">
        <f t="shared" ref="DE34:DI34" si="107">SUM(DE3:DE33)</f>
        <v>3.7275999999999989</v>
      </c>
      <c r="DF34" s="56">
        <f>SUM(DF3:DF33)</f>
        <v>341</v>
      </c>
      <c r="DG34" s="57">
        <f t="shared" si="107"/>
        <v>2.7607999999999997</v>
      </c>
      <c r="DH34" s="66">
        <f>SUM(DH3:DH33)</f>
        <v>959</v>
      </c>
      <c r="DI34" s="67">
        <f t="shared" si="107"/>
        <v>7.5515000000000008</v>
      </c>
      <c r="DJ34" s="66">
        <f>SUM(DJ3:DJ33)</f>
        <v>464</v>
      </c>
      <c r="DK34" s="67">
        <f>SUM(DK3:DK33)</f>
        <v>3.6239999999999997</v>
      </c>
      <c r="DL34" s="54">
        <f>SUM(DL3:DL33)</f>
        <v>28</v>
      </c>
      <c r="DM34" s="55">
        <f t="shared" ref="DM34" si="108">SUM(DM3:DM33)</f>
        <v>-0.64679999999999982</v>
      </c>
      <c r="DN34" s="70">
        <f>SUM(DN3:DN33)</f>
        <v>2368</v>
      </c>
      <c r="DO34" s="71">
        <f>SUM(DO3:DO33)</f>
        <v>17.017099999999999</v>
      </c>
      <c r="DQ34" s="18"/>
      <c r="DS34" s="65">
        <f>SUM(DS3:DS33)</f>
        <v>-178</v>
      </c>
      <c r="DT34" s="67">
        <f>SUM(DT3:DT33)</f>
        <v>-1.6192000000000004</v>
      </c>
      <c r="DU34" s="66">
        <f>SUM(DU3:DU33)</f>
        <v>-109</v>
      </c>
      <c r="DV34" s="67">
        <f>SUM(DV3:DV33)</f>
        <v>-1.1392000000000002</v>
      </c>
      <c r="DW34" s="66">
        <f t="shared" ref="DW34:DZ34" si="109">SUM(DW5:DW33)</f>
        <v>1438</v>
      </c>
      <c r="DX34" s="67">
        <f t="shared" si="109"/>
        <v>11.668800000000001</v>
      </c>
      <c r="DY34" s="56">
        <f t="shared" si="109"/>
        <v>246</v>
      </c>
      <c r="DZ34" s="57">
        <f t="shared" si="109"/>
        <v>1.891</v>
      </c>
      <c r="EA34" s="65">
        <f>SUM(EA3:EA33)</f>
        <v>15</v>
      </c>
      <c r="EB34" s="55">
        <f>SUM(EB3:EB33)</f>
        <v>-0.7765000000000013</v>
      </c>
      <c r="EC34" s="70">
        <f>SUM(EC3:EC33)</f>
        <v>1397</v>
      </c>
      <c r="ED34" s="64">
        <f>SUM(ED3:ED33)</f>
        <v>10.024899999999997</v>
      </c>
      <c r="EF34" s="18"/>
      <c r="EH34" s="65">
        <f>SUM(EH3:EH33)</f>
        <v>229</v>
      </c>
      <c r="EI34" s="67">
        <f>SUM(EI3:EI33)</f>
        <v>1.1456</v>
      </c>
      <c r="EJ34" s="66">
        <f t="shared" ref="EJ34:EN34" si="110">SUM(EJ5:EJ33)</f>
        <v>51</v>
      </c>
      <c r="EK34" s="67">
        <f t="shared" si="110"/>
        <v>0.84599999999999986</v>
      </c>
      <c r="EL34" s="66">
        <f t="shared" si="110"/>
        <v>63</v>
      </c>
      <c r="EM34" s="67">
        <f>SUM(EM3:EM33)</f>
        <v>0.29549999999999987</v>
      </c>
      <c r="EN34" s="66">
        <f t="shared" si="110"/>
        <v>548</v>
      </c>
      <c r="EO34" s="67">
        <f>SUM(EO3:EO33)</f>
        <v>3.5719999999999996</v>
      </c>
      <c r="EP34" s="65">
        <f>SUM(EP3:EP33)</f>
        <v>-426</v>
      </c>
      <c r="EQ34" s="55">
        <f>SUM(EQ3:EQ33)</f>
        <v>-3.7793999999999985</v>
      </c>
      <c r="ER34" s="70">
        <f>SUM(ER3:ER33)</f>
        <v>980</v>
      </c>
      <c r="ES34" s="64">
        <f>SUM(ES3:ES33)</f>
        <v>3.5016999999999996</v>
      </c>
      <c r="EU34" s="18"/>
      <c r="EW34" s="65">
        <f>SUM(EW3:EW33)</f>
        <v>821</v>
      </c>
      <c r="EX34" s="67">
        <f>SUM(EX3:EX33)</f>
        <v>4.7343999999999999</v>
      </c>
      <c r="EY34" s="66">
        <f t="shared" ref="EY34:FD34" si="111">SUM(EY5:EY33)</f>
        <v>242</v>
      </c>
      <c r="EZ34" s="67">
        <f t="shared" si="111"/>
        <v>1.8295999999999997</v>
      </c>
      <c r="FA34" s="66">
        <f t="shared" si="111"/>
        <v>290</v>
      </c>
      <c r="FB34" s="67">
        <f t="shared" si="111"/>
        <v>1.9249999999999994</v>
      </c>
      <c r="FC34" s="66">
        <f t="shared" si="111"/>
        <v>14</v>
      </c>
      <c r="FD34" s="67">
        <f t="shared" si="111"/>
        <v>-0.12099999999999997</v>
      </c>
      <c r="FE34" s="65">
        <f>SUM(FE3:FE33)</f>
        <v>1400</v>
      </c>
      <c r="FF34" s="67">
        <f>SUM(FF3:FF33)</f>
        <v>8.8199999999999967</v>
      </c>
      <c r="FG34" s="65"/>
      <c r="FH34" s="64">
        <f>SUM(FH3:FH33)</f>
        <v>16.2242</v>
      </c>
      <c r="FL34" s="65">
        <f>SUM(FL3:FL33)</f>
        <v>-397</v>
      </c>
      <c r="FM34" s="67">
        <f>SUM(FM3:FM33)</f>
        <v>-2.8607999999999998</v>
      </c>
      <c r="FN34" s="66">
        <f t="shared" ref="FN34:FS34" si="112">SUM(FN5:FN33)</f>
        <v>-102</v>
      </c>
      <c r="FO34" s="67">
        <f t="shared" si="112"/>
        <v>-0.98760000000000003</v>
      </c>
      <c r="FP34" s="66">
        <f t="shared" si="112"/>
        <v>-454</v>
      </c>
      <c r="FQ34" s="67">
        <f t="shared" si="112"/>
        <v>-4.2789999999999999</v>
      </c>
      <c r="FR34" s="66">
        <f t="shared" si="112"/>
        <v>360</v>
      </c>
      <c r="FS34" s="67">
        <f t="shared" si="112"/>
        <v>2.7800000000000002</v>
      </c>
      <c r="FT34" s="65">
        <f>SUM(FT3:FT33)</f>
        <v>73</v>
      </c>
      <c r="FU34" s="55">
        <f>SUM(FU3:FU33)</f>
        <v>-0.37630000000000008</v>
      </c>
      <c r="FV34" s="65"/>
      <c r="FW34" s="126">
        <f>SUM(FW3:FW33)</f>
        <v>-2.7595000000000001</v>
      </c>
    </row>
    <row r="35" spans="1:180" x14ac:dyDescent="0.3">
      <c r="A35" s="114"/>
      <c r="B35" s="73" t="s">
        <v>20</v>
      </c>
      <c r="C35" s="74"/>
      <c r="D35" s="75">
        <f>SUMIF(D3:D33,"&gt;0")/COUNTIF(D3:D33,"&gt;0")</f>
        <v>0.60946250000000002</v>
      </c>
      <c r="E35" s="74"/>
      <c r="F35" s="75">
        <f>SUMIF(F3:F33,"&gt;0")/COUNTIF(F3:F33,"&gt;0")</f>
        <v>0.58929999999999993</v>
      </c>
      <c r="G35" s="74"/>
      <c r="H35" s="76">
        <f>SUMIF(H3:H33,"&gt;0")/COUNTIF(H3:H33,"&gt;0")</f>
        <v>0.17800000000000002</v>
      </c>
      <c r="I35" s="74"/>
      <c r="J35" s="76">
        <f>SUMIF(J3:J33,"&gt;0")/COUNTIF(J3:J33,"&gt;0")</f>
        <v>0.60033333333333339</v>
      </c>
      <c r="K35" s="74"/>
      <c r="L35" s="75">
        <f>SUMIF(L3:L33,"&gt;0")/COUNTIF(L3:L33,"&gt;0")</f>
        <v>1.1085363636363637</v>
      </c>
      <c r="M35" s="74"/>
      <c r="N35" s="76">
        <f>SUMIF(N3:N33,"&gt;0")/COUNTIF(N3:N33,"&gt;0")</f>
        <v>1.2913818181818182</v>
      </c>
      <c r="O35" s="4"/>
      <c r="P35" s="49"/>
      <c r="Q35" s="73" t="s">
        <v>20</v>
      </c>
      <c r="R35" s="74"/>
      <c r="S35" s="75">
        <f>SUMIF(S3:S33,"&gt;0")/COUNTIF(S3:S33,"&gt;0")</f>
        <v>0.58789999999999998</v>
      </c>
      <c r="T35" s="74"/>
      <c r="U35" s="75">
        <f>SUMIF(U3:U33,"&gt;0")/COUNTIF(U3:U33,"&gt;0")</f>
        <v>0.92920000000000003</v>
      </c>
      <c r="V35" s="74"/>
      <c r="W35" s="76">
        <f>SUMIF(W3:W33,"&gt;0")/COUNTIF(W3:W33,"&gt;0")</f>
        <v>1.6740000000000002</v>
      </c>
      <c r="X35" s="74"/>
      <c r="Y35" s="76">
        <f>SUMIF(Y3:Y33,"&gt;0")/COUNTIF(Y3:Y33,"&gt;0")</f>
        <v>1.133</v>
      </c>
      <c r="Z35" s="74"/>
      <c r="AA35" s="75">
        <f>SUMIF(AA3:AA33,"&gt;0")/COUNTIF(AA3:AA33,"&gt;0")</f>
        <v>0.36020000000000002</v>
      </c>
      <c r="AB35" s="74"/>
      <c r="AC35" s="76">
        <f>SUMIF(AC3:AC33,"&gt;0")/COUNTIF(AC3:AC33,"&gt;0")</f>
        <v>0.7084636363636363</v>
      </c>
      <c r="AD35" s="4"/>
      <c r="AE35" s="49"/>
      <c r="AF35" s="73" t="s">
        <v>20</v>
      </c>
      <c r="AG35" s="74"/>
      <c r="AH35" s="75">
        <f>SUMIF(AH3:AH33,"&gt;0")/COUNTIF(AH3:AH33,"&gt;0")</f>
        <v>4.1712999999999996</v>
      </c>
      <c r="AI35" s="74"/>
      <c r="AJ35" s="75">
        <f>SUMIF(AJ3:AJ33,"&gt;0")/COUNTIF(AJ3:AJ33,"&gt;0")</f>
        <v>3.0376800000000004</v>
      </c>
      <c r="AK35" s="74"/>
      <c r="AL35" s="76">
        <f>SUMIF(AL3:AL33,"&gt;0")/COUNTIF(AL3:AL33,"&gt;0")</f>
        <v>2.3540000000000001</v>
      </c>
      <c r="AM35" s="74"/>
      <c r="AN35" s="76">
        <f>SUMIF(AN3:AN33,"&gt;0")/COUNTIF(AN3:AN33,"&gt;0")</f>
        <v>2.9679375000000001</v>
      </c>
      <c r="AO35" s="74"/>
      <c r="AP35" s="75">
        <f>SUMIF(AP3:AP33,"&gt;0")/COUNTIF(AP3:AP33,"&gt;0")</f>
        <v>2.1595666666666671</v>
      </c>
      <c r="AQ35" s="74"/>
      <c r="AR35" s="76">
        <f>SUMIF(AR3:AR33,"&gt;0")/COUNTIF(AR3:AR33,"&gt;0")</f>
        <v>4.8954615384615385</v>
      </c>
      <c r="AS35" s="4"/>
      <c r="AT35" s="49"/>
      <c r="AU35" s="73" t="s">
        <v>20</v>
      </c>
      <c r="AV35" s="74"/>
      <c r="AW35" s="75">
        <f>SUMIF(AW3:AW33,"&gt;0")/COUNTIF(AW3:AW33,"&gt;0")</f>
        <v>1.8781999999999996</v>
      </c>
      <c r="AX35" s="74"/>
      <c r="AY35" s="75">
        <f>SUMIF(AY3:AY33,"&gt;0")/COUNTIF(AY3:AY33,"&gt;0")</f>
        <v>2.1788000000000003</v>
      </c>
      <c r="AZ35" s="74"/>
      <c r="BA35" s="76">
        <f>SUMIF(BA3:BA33,"&gt;0")/COUNTIF(BA3:BA33,"&gt;0")</f>
        <v>2.3795000000000002</v>
      </c>
      <c r="BB35" s="74"/>
      <c r="BC35" s="76">
        <f>SUMIF(BC3:BC33,"&gt;0")/COUNTIF(BC3:BC33,"&gt;0")</f>
        <v>0.75262499999999999</v>
      </c>
      <c r="BD35" s="74"/>
      <c r="BE35" s="75">
        <f>SUMIF(BE3:BE33,"&gt;0")/COUNTIF(BE3:BE33,"&gt;0")</f>
        <v>1.9630699999999996</v>
      </c>
      <c r="BF35" s="74"/>
      <c r="BG35" s="76">
        <f>SUMIF(BG3:BG33,"&gt;0")/COUNTIF(BG3:BG33,"&gt;0")</f>
        <v>1.928991666666666</v>
      </c>
      <c r="BH35" s="4"/>
      <c r="BI35" s="96"/>
      <c r="BJ35" s="73" t="s">
        <v>20</v>
      </c>
      <c r="BK35" s="74"/>
      <c r="BL35" s="75">
        <f>SUMIF(BL3:BL33,"&gt;0")/COUNTIF(BL3:BL33,"&gt;0")</f>
        <v>1.7091499999999999</v>
      </c>
      <c r="BM35" s="74"/>
      <c r="BN35" s="75">
        <f>SUMIF(BN3:BN33,"&gt;0")/COUNTIF(BN3:BN33,"&gt;0")</f>
        <v>0.85586666666666689</v>
      </c>
      <c r="BO35" s="74"/>
      <c r="BP35" s="76">
        <f>SUMIF(BP3:BP33,"&gt;0")/COUNTIF(BP3:BP33,"&gt;0")</f>
        <v>2.4191666666666669</v>
      </c>
      <c r="BQ35" s="74"/>
      <c r="BR35" s="76">
        <f>SUMIF(BR3:BR33,"&gt;0")/COUNTIF(BR3:BR33,"&gt;0")</f>
        <v>0.65700000000000003</v>
      </c>
      <c r="BS35" s="74"/>
      <c r="BT35" s="75">
        <f>SUMIF(BT3:BT33,"&gt;0")/COUNTIF(BT3:BT33,"&gt;0")</f>
        <v>2.2921999999999998</v>
      </c>
      <c r="BU35" s="74"/>
      <c r="BV35" s="76">
        <f>SUMIF(BV3:BV33,"&gt;0")/COUNTIF(BV3:BV33,"&gt;0")</f>
        <v>2.2757909090909094</v>
      </c>
      <c r="BW35" s="4"/>
      <c r="BX35" s="49"/>
      <c r="BY35" s="73" t="s">
        <v>20</v>
      </c>
      <c r="BZ35" s="74"/>
      <c r="CA35" s="75">
        <f>SUMIF(CA3:CA33,"&gt;0")/COUNTIF(CA3:CA33,"&gt;0")</f>
        <v>1.5826499999999999</v>
      </c>
      <c r="CB35" s="74"/>
      <c r="CC35" s="75">
        <f>SUMIF(CC3:CC33,"&gt;0")/COUNTIF(CC3:CC33,"&gt;0")</f>
        <v>1.1315999999999999</v>
      </c>
      <c r="CD35" s="74"/>
      <c r="CE35" s="76">
        <f>SUMIF(CE3:CE33,"&gt;0")/COUNTIF(CE3:CE33,"&gt;0")</f>
        <v>2.1776249999999999</v>
      </c>
      <c r="CF35" s="74"/>
      <c r="CG35" s="76">
        <f>SUMIF(CG3:CG33,"&gt;0")/COUNTIF(CG3:CG33,"&gt;0")</f>
        <v>0.72358333333333347</v>
      </c>
      <c r="CH35" s="74"/>
      <c r="CI35" s="75">
        <f>SUMIF(CI3:CI33,"&gt;0")/COUNTIF(CI3:CI33,"&gt;0")</f>
        <v>2.6803249999999998</v>
      </c>
      <c r="CJ35" s="74"/>
      <c r="CK35" s="2">
        <f>SUMIF(CK3:CK33,"&gt;0")/COUNTIF(CK3:CK33,"&gt;0")</f>
        <v>3.5810636363636363</v>
      </c>
      <c r="CN35" s="73" t="s">
        <v>20</v>
      </c>
      <c r="CO35" s="74"/>
      <c r="CP35" s="75">
        <f>SUMIF(CP3:CP33,"&gt;0")/COUNTIF(CP3:CP33,"&gt;0")</f>
        <v>0.88718749999999991</v>
      </c>
      <c r="CQ35" s="74"/>
      <c r="CR35" s="75">
        <f>SUMIF(CR3:CR33,"&gt;0")/COUNTIF(CR3:CR33,"&gt;0")</f>
        <v>0.73119999999999996</v>
      </c>
      <c r="CS35" s="74"/>
      <c r="CT35" s="76">
        <f>SUMIF(CT3:CT33,"&gt;0")/COUNTIF(CT3:CT33,"&gt;0")</f>
        <v>1.4190000000000003</v>
      </c>
      <c r="CU35" s="74"/>
      <c r="CV35" s="76">
        <f>SUMIF(CV3:CV33,"&gt;0")/COUNTIF(CV3:CV33,"&gt;0")</f>
        <v>0.64424999999999999</v>
      </c>
      <c r="CW35" s="74"/>
      <c r="CX35" s="75">
        <f>SUMIF(CX3:CX33,"&gt;0")/COUNTIF(CX3:CX33,"&gt;0")</f>
        <v>0.81301249999999992</v>
      </c>
      <c r="CY35" s="74"/>
      <c r="CZ35" s="2">
        <f>SUMIF(CZ3:CZ33,"&gt;0")/COUNTIF(CZ3:CZ33,"&gt;0")</f>
        <v>1.19085</v>
      </c>
      <c r="DC35" s="73" t="s">
        <v>20</v>
      </c>
      <c r="DD35" s="74"/>
      <c r="DE35" s="75">
        <f>SUMIF(DE3:DE33,"&gt;0")/COUNTIF(DE3:DE33,"&gt;0")</f>
        <v>0.95951428571428554</v>
      </c>
      <c r="DF35" s="74"/>
      <c r="DG35" s="75">
        <f>SUMIF(DG3:DG33,"&gt;0")/COUNTIF(DG3:DG33,"&gt;0")</f>
        <v>0.71066666666666667</v>
      </c>
      <c r="DH35" s="74"/>
      <c r="DI35" s="76">
        <f>SUMIF(DI3:DI33,"&gt;0")/COUNTIF(DI3:DI33,"&gt;0")</f>
        <v>1.7037500000000001</v>
      </c>
      <c r="DJ35" s="74"/>
      <c r="DK35" s="76">
        <f>SUMIF(DK3:DK33,"&gt;0")/COUNTIF(DK3:DK33,"&gt;0")</f>
        <v>0.86241666666666672</v>
      </c>
      <c r="DL35" s="74"/>
      <c r="DM35" s="75">
        <f>SUMIF(DM3:DM33,"&gt;0")/COUNTIF(DM3:DM33,"&gt;0")</f>
        <v>1.4070285714285713</v>
      </c>
      <c r="DN35" s="74"/>
      <c r="DO35" s="2">
        <f>SUMIF(DO3:DO33,"&gt;0")/COUNTIF(DO3:DO33,"&gt;0")</f>
        <v>2.2088000000000001</v>
      </c>
      <c r="DQ35" s="10"/>
      <c r="DR35" s="73" t="s">
        <v>20</v>
      </c>
      <c r="DS35" s="74"/>
      <c r="DT35" s="75">
        <f>SUMIF(DT3:DT33,"&gt;0")/COUNTIF(DT3:DT33,"&gt;0")</f>
        <v>0.45599999999999996</v>
      </c>
      <c r="DU35" s="76"/>
      <c r="DV35" s="75">
        <f>SUMIF(DV3:DV33,"&gt;0")/COUNTIF(DV3:DV33,"&gt;0")</f>
        <v>1.1492</v>
      </c>
      <c r="DW35" s="74"/>
      <c r="DX35" s="76">
        <f>SUMIF(DX3:DX33,"&gt;0")/COUNTIF(DX3:DX33,"&gt;0")</f>
        <v>3.3052750000000004</v>
      </c>
      <c r="DY35" s="74"/>
      <c r="DZ35" s="76">
        <f>SUMIF(DZ3:DZ33,"&gt;0")/COUNTIF(DZ3:DZ33,"&gt;0")</f>
        <v>0.78166666666666662</v>
      </c>
      <c r="EA35" s="74"/>
      <c r="EB35" s="75">
        <f>SUMIF(EB3:EB33,"&gt;0")/COUNTIF(EB3:EB33,"&gt;0")</f>
        <v>1.1897333333333333</v>
      </c>
      <c r="EC35" s="74"/>
      <c r="ED35" s="2">
        <f>SUMIF(ED3:ED33,"&gt;0")/COUNTIF(ED3:ED33,"&gt;0")</f>
        <v>3.6258749999999997</v>
      </c>
      <c r="EG35" s="73" t="s">
        <v>20</v>
      </c>
      <c r="EH35" s="74"/>
      <c r="EI35" s="75">
        <f>SUMIF(EI3:EI33,"&gt;0")/COUNTIF(EI3:EI33,"&gt;0")</f>
        <v>0.63583999999999996</v>
      </c>
      <c r="EJ35" s="74"/>
      <c r="EK35" s="75">
        <f>SUMIF(EK3:EK33,"&gt;0")/COUNTIF(EK3:EK33,"&gt;0")</f>
        <v>0.77256000000000014</v>
      </c>
      <c r="EL35" s="74"/>
      <c r="EM35" s="76">
        <f>SUMIF(EM3:EM33,"&gt;0")/COUNTIF(EM3:EM33,"&gt;0")</f>
        <v>2.1755</v>
      </c>
      <c r="EN35" s="74"/>
      <c r="EO35" s="76">
        <f>SUMIF(EO3:EO33,"&gt;0")/COUNTIF(EO3:EO33,"&gt;0")</f>
        <v>1.0004000000000002</v>
      </c>
      <c r="EP35" s="74"/>
      <c r="EQ35" s="75">
        <f>SUMIF(EQ3:EQ33,"&gt;0")/COUNTIF(EQ3:EQ33,"&gt;0")</f>
        <v>1.3924399999999999</v>
      </c>
      <c r="ER35" s="74"/>
      <c r="ES35" s="2">
        <f>SUMIF(ES3:ES33,"&gt;0")/COUNTIF(ES3:ES33,"&gt;0")</f>
        <v>1.5266555555555554</v>
      </c>
      <c r="EV35" s="73" t="s">
        <v>20</v>
      </c>
      <c r="EW35" s="74"/>
      <c r="EX35" s="75">
        <f>SUMIF(EX3:EX33,"&gt;0")/COUNTIF(EX3:EX33,"&gt;0")</f>
        <v>0.85919999999999996</v>
      </c>
      <c r="EY35" s="74"/>
      <c r="EZ35" s="75">
        <f>SUMIF(EZ3:EZ33,"&gt;0")/COUNTIF(EZ3:EZ33,"&gt;0")</f>
        <v>0.85527999999999993</v>
      </c>
      <c r="FA35" s="74"/>
      <c r="FB35" s="76">
        <f>SUMIF(FB3:FB33,"&gt;0")/COUNTIF(FB3:FB33,"&gt;0")</f>
        <v>2.2661666666666664</v>
      </c>
      <c r="FC35" s="74"/>
      <c r="FD35" s="76">
        <f>SUMIF(FD3:FD33,"&gt;0")/COUNTIF(FD3:FD33,"&gt;0")</f>
        <v>0.57766666666666666</v>
      </c>
      <c r="FE35" s="74"/>
      <c r="FF35" s="75">
        <f>SUMIF(FF3:FF33,"&gt;0")/COUNTIF(FF3:FF33,"&gt;0")</f>
        <v>1.4572999999999994</v>
      </c>
      <c r="FG35" s="74"/>
      <c r="FH35" s="2">
        <f>SUMIF(FH3:FH33,"&gt;0")/COUNTIF(FH3:FH33,"&gt;0")</f>
        <v>2.0813285714285712</v>
      </c>
      <c r="FK35" s="73" t="s">
        <v>20</v>
      </c>
      <c r="FL35" s="74"/>
      <c r="FM35" s="75">
        <f>SUMIF(FM3:FM33,"&gt;0")/COUNTIF(FM3:FM33,"&gt;0")</f>
        <v>0.24160000000000001</v>
      </c>
      <c r="FN35" s="74"/>
      <c r="FO35" s="75">
        <f>SUMIF(FO3:FO33,"&gt;0")/COUNTIF(FO3:FO33,"&gt;0")</f>
        <v>1.026</v>
      </c>
      <c r="FP35" s="74"/>
      <c r="FQ35" s="76">
        <f>SUMIF(FQ3:FQ33,"&gt;0")/COUNTIF(FQ3:FQ33,"&gt;0")</f>
        <v>1.6513333333333335</v>
      </c>
      <c r="FR35" s="74"/>
      <c r="FS35" s="76">
        <f>SUMIF(FS3:FS33,"&gt;0")/COUNTIF(FS3:FS33,"&gt;0")</f>
        <v>0.65020000000000011</v>
      </c>
      <c r="FT35" s="74"/>
      <c r="FU35" s="75">
        <f>SUMIF(FU3:FU33,"&gt;0")/COUNTIF(FU3:FU33,"&gt;0")</f>
        <v>1.0886428571428572</v>
      </c>
      <c r="FV35" s="74"/>
      <c r="FW35" s="2">
        <f>SUMIF(FW3:FW33,"&gt;0")/COUNTIF(FW3:FW33,"&gt;0")</f>
        <v>1.1576625000000003</v>
      </c>
    </row>
    <row r="36" spans="1:180" x14ac:dyDescent="0.3">
      <c r="A36" s="114"/>
      <c r="B36" s="73" t="s">
        <v>22</v>
      </c>
      <c r="C36" s="74"/>
      <c r="D36" s="75">
        <f>SUMIF(D3:D33,"&lt;0")/COUNTIF(D3:D33,"&lt;0")</f>
        <v>-0.438475</v>
      </c>
      <c r="E36" s="74"/>
      <c r="F36" s="75">
        <f>SUMIF(F3:F33,"&lt;0")/COUNTIF(F3:F33,"&lt;0")</f>
        <v>-0.31863999999999998</v>
      </c>
      <c r="G36" s="74"/>
      <c r="H36" s="76">
        <f>SUMIF(H3:H33,"&lt;0")/COUNTIF(H3:H33,"&lt;0")</f>
        <v>-0.95143750000000016</v>
      </c>
      <c r="I36" s="74"/>
      <c r="J36" s="76">
        <f>SUMIF(J3:J33,"&lt;0")/COUNTIF(J3:J33,"&lt;0")</f>
        <v>-0.2525</v>
      </c>
      <c r="K36" s="74"/>
      <c r="L36" s="75">
        <f>SUMIF(L3:L33,"&lt;0")/COUNTIF(L3:L33,"&lt;0")</f>
        <v>-0.36367272727272737</v>
      </c>
      <c r="M36" s="74"/>
      <c r="N36" s="76">
        <f>SUMIF(N3:N33,"&lt;0")/COUNTIF(N3:N33,"&lt;0")</f>
        <v>-0.55988181818181826</v>
      </c>
      <c r="O36" s="77"/>
      <c r="P36" s="49"/>
      <c r="Q36" s="73" t="s">
        <v>22</v>
      </c>
      <c r="R36" s="74"/>
      <c r="S36" s="75">
        <f>SUMIF(S3:S33,"&lt;0")/COUNTIF(S3:S33,"&lt;0")</f>
        <v>-0.38844999999999996</v>
      </c>
      <c r="T36" s="74"/>
      <c r="U36" s="75">
        <f>SUMIF(U3:U33,"&lt;0")/COUNTIF(U3:U33,"&lt;0")</f>
        <v>-0.4136800000000001</v>
      </c>
      <c r="V36" s="74"/>
      <c r="W36" s="76">
        <f>SUMIF(W3:W33,"&lt;0")/COUNTIF(W3:W33,"&lt;0")</f>
        <v>-1.0970000000000002</v>
      </c>
      <c r="X36" s="74"/>
      <c r="Y36" s="76">
        <f>SUMIF(Y3:Y33,"&lt;0")/COUNTIF(Y3:Y33,"&lt;0")</f>
        <v>-0.29216666666666669</v>
      </c>
      <c r="Z36" s="74"/>
      <c r="AA36" s="75">
        <f>SUMIF(AA3:AA33,"&lt;0")/COUNTIF(AA3:AA33,"&lt;0")</f>
        <v>-0.49853636363636367</v>
      </c>
      <c r="AB36" s="74"/>
      <c r="AC36" s="76">
        <f>SUMIF(AC3:AC33,"&lt;0")/COUNTIF(AC3:AC33,"&lt;0")</f>
        <v>-0.91588888888888897</v>
      </c>
      <c r="AD36" s="77"/>
      <c r="AE36" s="49"/>
      <c r="AF36" s="73" t="s">
        <v>22</v>
      </c>
      <c r="AG36" s="74"/>
      <c r="AH36" s="75">
        <f>SUMIF(AH3:AH33,"&lt;0")/COUNTIF(AH3:AH33,"&lt;0")</f>
        <v>-1.4545000000000001</v>
      </c>
      <c r="AI36" s="74"/>
      <c r="AJ36" s="75">
        <f>SUMIF(AJ3:AJ33,"&lt;0")/COUNTIF(AJ3:AJ33,"&lt;0")</f>
        <v>-0.52280000000000004</v>
      </c>
      <c r="AK36" s="74"/>
      <c r="AL36" s="76">
        <f>SUMIF(AL3:AL33,"&lt;0")/COUNTIF(AL3:AL33,"&lt;0")</f>
        <v>-2.1850000000000005</v>
      </c>
      <c r="AM36" s="74"/>
      <c r="AN36" s="76">
        <f>SUMIF(AN3:AN33,"&lt;0")/COUNTIF(AN3:AN33,"&lt;0")</f>
        <v>-1.7230000000000001</v>
      </c>
      <c r="AO36" s="74"/>
      <c r="AP36" s="75">
        <f>SUMIF(AP3:AP33,"&lt;0")/COUNTIF(AP3:AP33,"&lt;0")</f>
        <v>-1.0781846153846153</v>
      </c>
      <c r="AQ36" s="74"/>
      <c r="AR36" s="76">
        <f>SUMIF(AR3:AR33,"&lt;0")/COUNTIF(AR3:AR33,"&lt;0")</f>
        <v>-1.3675111111111109</v>
      </c>
      <c r="AS36" s="77"/>
      <c r="AT36" s="49"/>
      <c r="AU36" s="73" t="s">
        <v>22</v>
      </c>
      <c r="AV36" s="74"/>
      <c r="AW36" s="75">
        <f>SUMIF(AW3:AW33,"&lt;0")/COUNTIF(AW3:AW33,"&lt;0")</f>
        <v>-1.2346857142857144</v>
      </c>
      <c r="AX36" s="74"/>
      <c r="AY36" s="75">
        <f>SUMIF(AY3:AY33,"&lt;0")/COUNTIF(AY3:AY33,"&lt;0")</f>
        <v>-1.1300000000000001</v>
      </c>
      <c r="AZ36" s="74"/>
      <c r="BA36" s="76">
        <f>SUMIF(BA3:BA33,"&lt;0")/COUNTIF(BA3:BA33,"&lt;0")</f>
        <v>-0.66859999999999997</v>
      </c>
      <c r="BB36" s="74"/>
      <c r="BC36" s="76">
        <f>SUMIF(BC3:BC33,"&lt;0")/COUNTIF(BC3:BC33,"&lt;0")</f>
        <v>-0.94100000000000006</v>
      </c>
      <c r="BD36" s="74"/>
      <c r="BE36" s="75">
        <f>SUMIF(BE3:BE33,"&lt;0")/COUNTIF(BE3:BE33,"&lt;0")</f>
        <v>-1.2807454545454544</v>
      </c>
      <c r="BF36" s="74"/>
      <c r="BG36" s="76">
        <f>SUMIF(BG3:BG33,"&lt;0")/COUNTIF(BG3:BG33,"&lt;0")</f>
        <v>-2.1015444444444444</v>
      </c>
      <c r="BH36" s="77"/>
      <c r="BI36" s="96"/>
      <c r="BJ36" s="73" t="s">
        <v>22</v>
      </c>
      <c r="BK36" s="74"/>
      <c r="BL36" s="75">
        <f>SUMIF(BL3:BL33,"&lt;0")/COUNTIF(BL3:BL33,"&lt;0")</f>
        <v>-0.5161</v>
      </c>
      <c r="BM36" s="74"/>
      <c r="BN36" s="75">
        <f>SUMIF(BN3:BN33,"&lt;0")/COUNTIF(BN3:BN33,"&lt;0")</f>
        <v>-0.58879999999999999</v>
      </c>
      <c r="BO36" s="74"/>
      <c r="BP36" s="76">
        <f>SUMIF(BP3:BP33,"&lt;0")/COUNTIF(BP3:BP33,"&lt;0")</f>
        <v>-1.1961666666666668</v>
      </c>
      <c r="BQ36" s="74"/>
      <c r="BR36" s="76">
        <f>SUMIF(BR3:BR33,"&lt;0")/COUNTIF(BR3:BR33,"&lt;0")</f>
        <v>-0.44800000000000001</v>
      </c>
      <c r="BS36" s="74"/>
      <c r="BT36" s="75">
        <f>SUMIF(BT3:BT33,"&lt;0")/COUNTIF(BT3:BT33,"&lt;0")</f>
        <v>-0.85362500000000008</v>
      </c>
      <c r="BU36" s="74"/>
      <c r="BV36" s="76">
        <f>SUMIF(BV3:BV33,"&lt;0")/COUNTIF(BV3:BV33,"&lt;0")</f>
        <v>-1.0099099999999999</v>
      </c>
      <c r="BW36" s="77"/>
      <c r="BX36" s="49"/>
      <c r="BY36" s="73" t="s">
        <v>22</v>
      </c>
      <c r="BZ36" s="74"/>
      <c r="CA36" s="75">
        <f>SUMIF(CA3:CA33,"&lt;0")/COUNTIF(CA3:CA33,"&lt;0")</f>
        <v>-1.1246800000000001</v>
      </c>
      <c r="CB36" s="74"/>
      <c r="CC36" s="75">
        <f>SUMIF(CC3:CC33,"&lt;0")/COUNTIF(CC3:CC33,"&lt;0")</f>
        <v>-0.99580000000000013</v>
      </c>
      <c r="CD36" s="74"/>
      <c r="CE36" s="76">
        <f>SUMIF(CE3:CE33,"&lt;0")/COUNTIF(CE3:CE33,"&lt;0")</f>
        <v>-1.8450000000000002</v>
      </c>
      <c r="CF36" s="74"/>
      <c r="CG36" s="76">
        <f>SUMIF(CG3:CG33,"&lt;0")/COUNTIF(CG3:CG33,"&lt;0")</f>
        <v>-0.51033333333333331</v>
      </c>
      <c r="CH36" s="74"/>
      <c r="CI36" s="75">
        <f>SUMIF(CI3:CI33,"&lt;0")/COUNTIF(CI3:CI33,"&lt;0")</f>
        <v>-0.97593571428571413</v>
      </c>
      <c r="CJ36" s="74"/>
      <c r="CK36" s="2">
        <f>SUMIF(CK3:CK33,"&lt;0")/COUNTIF(CK3:CK33,"&lt;0")</f>
        <v>-1.7319545454545457</v>
      </c>
      <c r="CL36" s="48"/>
      <c r="CM36" s="48"/>
      <c r="CN36" s="73" t="s">
        <v>22</v>
      </c>
      <c r="CO36" s="74"/>
      <c r="CP36" s="75">
        <f>SUMIF(CP3:CP33,"&lt;0")/COUNTIF(CP3:CP33,"&lt;0")</f>
        <v>-0.79056666666666664</v>
      </c>
      <c r="CQ36" s="74"/>
      <c r="CR36" s="75">
        <f>SUMIF(CR3:CR33,"&lt;0")/COUNTIF(CR3:CR33,"&lt;0")</f>
        <v>-0.57340000000000002</v>
      </c>
      <c r="CS36" s="74"/>
      <c r="CT36" s="76">
        <f>SUMIF(CT3:CT33,"&lt;0")/COUNTIF(CT3:CT33,"&lt;0")</f>
        <v>-0.53316666666666668</v>
      </c>
      <c r="CU36" s="74"/>
      <c r="CV36" s="76">
        <f>SUMIF(CV3:CV33,"&lt;0")/COUNTIF(CV3:CV33,"&lt;0")</f>
        <v>-0.40550000000000003</v>
      </c>
      <c r="CW36" s="74"/>
      <c r="CX36" s="75">
        <f>SUMIF(CX3:CX33,"&lt;0")/COUNTIF(CX3:CX33,"&lt;0")</f>
        <v>-0.80294285714285707</v>
      </c>
      <c r="CY36" s="74"/>
      <c r="CZ36" s="2">
        <f>SUMIF(CZ3:CZ33,"&lt;0")/COUNTIF(CZ3:CZ33,"&lt;0")</f>
        <v>-1.0775363636363637</v>
      </c>
      <c r="DA36" s="48"/>
      <c r="DB36" s="48"/>
      <c r="DC36" s="73" t="s">
        <v>22</v>
      </c>
      <c r="DD36" s="74"/>
      <c r="DE36" s="75">
        <f>SUMIF(DE3:DE33,"&lt;0")/COUNTIF(DE3:DE33,"&lt;0")</f>
        <v>-0.74724999999999997</v>
      </c>
      <c r="DF36" s="74"/>
      <c r="DG36" s="75">
        <f>SUMIF(DG3:DG33,"&lt;0")/COUNTIF(DG3:DG33,"&lt;0")</f>
        <v>-0.75160000000000005</v>
      </c>
      <c r="DH36" s="74"/>
      <c r="DI36" s="76">
        <f>SUMIF(DI3:DI33,"&lt;0")/COUNTIF(DI3:DI33,"&lt;0")</f>
        <v>-0.66775000000000007</v>
      </c>
      <c r="DJ36" s="74"/>
      <c r="DK36" s="76">
        <f>SUMIF(DK3:DK33,"&lt;0")/COUNTIF(DK3:DK33,"&lt;0")</f>
        <v>-0.77525000000000011</v>
      </c>
      <c r="DL36" s="74"/>
      <c r="DM36" s="75">
        <f>SUMIF(DM3:DM33,"&lt;0")/COUNTIF(DM3:DM33,"&lt;0")</f>
        <v>-0.74971428571428578</v>
      </c>
      <c r="DN36" s="74"/>
      <c r="DO36" s="2">
        <f>SUMIF(DO3:DO33,"&lt;0")/COUNTIF(DO3:DO33,"&lt;0")</f>
        <v>-1.0542777777777779</v>
      </c>
      <c r="DP36" s="48"/>
      <c r="DQ36" s="18"/>
      <c r="DR36" s="73" t="s">
        <v>22</v>
      </c>
      <c r="DS36" s="74"/>
      <c r="DT36" s="75">
        <f>SUMIF(DT3:DT33,"&lt;0")/COUNTIF(DT3:DT33,"&lt;0")</f>
        <v>-0.72586666666666666</v>
      </c>
      <c r="DU36" s="74"/>
      <c r="DV36" s="75">
        <f>SUMIF(DV3:DV33,"&lt;0")/COUNTIF(DV3:DV33,"&lt;0")</f>
        <v>-0.85940000000000005</v>
      </c>
      <c r="DW36" s="74"/>
      <c r="DX36" s="76">
        <f>SUMIF(DX3:DX33,"&lt;0")/COUNTIF(DX3:DX33,"&lt;0")</f>
        <v>-1.5523</v>
      </c>
      <c r="DY36" s="74"/>
      <c r="DZ36" s="76">
        <f>SUMIF(DZ3:DZ33,"&lt;0")/COUNTIF(DZ3:DZ33,"&lt;0")</f>
        <v>-0.22700000000000004</v>
      </c>
      <c r="EA36" s="74"/>
      <c r="EB36" s="75">
        <f>SUMIF(EB3:EB33,"&lt;0")/COUNTIF(EB3:EB33,"&lt;0")</f>
        <v>-0.88339230769230781</v>
      </c>
      <c r="EC36" s="74"/>
      <c r="ED36" s="2">
        <f>SUMIF(ED3:ED33,"&lt;0")/COUNTIF(ED3:ED33,"&lt;0")</f>
        <v>-1.355864285714286</v>
      </c>
      <c r="EE36" s="48"/>
      <c r="EF36" s="48"/>
      <c r="EG36" s="73" t="s">
        <v>22</v>
      </c>
      <c r="EH36" s="74"/>
      <c r="EI36" s="75">
        <f>SUMIF(EI3:EI33,"&lt;0")/COUNTIF(EI3:EI33,"&lt;0")</f>
        <v>-0.67786666666666673</v>
      </c>
      <c r="EJ36" s="74"/>
      <c r="EK36" s="75">
        <f>SUMIF(EK3:EK33,"&lt;0")/COUNTIF(EK3:EK33,"&lt;0")</f>
        <v>-0.53160000000000007</v>
      </c>
      <c r="EL36" s="74"/>
      <c r="EM36" s="76">
        <f>SUMIF(EM3:EM33,"&lt;0")/COUNTIF(EM3:EM33,"&lt;0")</f>
        <v>-0.62666666666666682</v>
      </c>
      <c r="EN36" s="74"/>
      <c r="EO36" s="76">
        <f>SUMIF(EO3:EO33,"&lt;0")/COUNTIF(EO3:EO33,"&lt;0")</f>
        <v>-0.23833333333333337</v>
      </c>
      <c r="EP36" s="74"/>
      <c r="EQ36" s="75">
        <f>SUMIF(EQ3:EQ33,"&lt;0")/COUNTIF(EQ3:EQ33,"&lt;0")</f>
        <v>-0.67135000000000022</v>
      </c>
      <c r="ER36" s="74"/>
      <c r="ES36" s="2">
        <f>SUMIF(ES3:ES33,"&lt;0")/COUNTIF(ES3:ES33,"&lt;0")</f>
        <v>-0.8531833333333334</v>
      </c>
      <c r="ET36" s="48"/>
      <c r="EU36" s="48"/>
      <c r="EV36" s="73" t="s">
        <v>22</v>
      </c>
      <c r="EW36" s="74"/>
      <c r="EX36" s="75">
        <f>SUMIF(EX3:EX33,"&lt;0")/COUNTIF(EX3:EX33,"&lt;0")</f>
        <v>-0.42784000000000005</v>
      </c>
      <c r="EY36" s="74"/>
      <c r="EZ36" s="75">
        <f>SUMIF(EZ3:EZ33,"&lt;0")/COUNTIF(EZ3:EZ33,"&lt;0")</f>
        <v>-0.50226666666666675</v>
      </c>
      <c r="FA36" s="74"/>
      <c r="FB36" s="76">
        <f>SUMIF(FB3:FB33,"&lt;0")/COUNTIF(FB3:FB33,"&lt;0")</f>
        <v>-0.81225000000000014</v>
      </c>
      <c r="FC36" s="74"/>
      <c r="FD36" s="76">
        <f>SUMIF(FD3:FD33,"&lt;0")/COUNTIF(FD3:FD33,"&lt;0")</f>
        <v>-0.56275000000000008</v>
      </c>
      <c r="FE36" s="74"/>
      <c r="FF36" s="75">
        <f>SUMIF(FF3:FF33,"&lt;0")/COUNTIF(FF3:FF33,"&lt;0")</f>
        <v>-0.96306666666666674</v>
      </c>
      <c r="FG36" s="74"/>
      <c r="FH36" s="2">
        <f>SUMIF(FH3:FH33,"&lt;0")/COUNTIF(FH3:FH33,"&lt;0")</f>
        <v>-1.8449142857142857</v>
      </c>
      <c r="FI36" s="48"/>
      <c r="FJ36" s="48"/>
      <c r="FK36" s="73" t="s">
        <v>22</v>
      </c>
      <c r="FL36" s="74"/>
      <c r="FM36" s="75">
        <f>SUMIF(FM3:FM33,"&lt;0")/COUNTIF(FM3:FM33,"&lt;0")</f>
        <v>-0.44319999999999998</v>
      </c>
      <c r="FN36" s="74"/>
      <c r="FO36" s="75">
        <f>SUMIF(FO3:FO33,"&lt;0")/COUNTIF(FO3:FO33,"&lt;0")</f>
        <v>-0.9217333333333334</v>
      </c>
      <c r="FP36" s="74"/>
      <c r="FQ36" s="76">
        <f>SUMIF(FQ3:FQ33,"&lt;0")/COUNTIF(FQ3:FQ33,"&lt;0")</f>
        <v>-1.1508333333333336</v>
      </c>
      <c r="FR36" s="74"/>
      <c r="FS36" s="76">
        <f>SUMIF(FS3:FS33,"&lt;0")/COUNTIF(FS3:FS33,"&lt;0")</f>
        <v>-0.16183333333333336</v>
      </c>
      <c r="FT36" s="74"/>
      <c r="FU36" s="75">
        <f>SUMIF(FU3:FU33,"&lt;0")/COUNTIF(FU3:FU33,"&lt;0")</f>
        <v>-0.53311999999999993</v>
      </c>
      <c r="FV36" s="74"/>
      <c r="FW36" s="2">
        <f>SUMIF(FW3:FW33,"&lt;0")/COUNTIF(FW3:FW33,"&lt;0")</f>
        <v>-1.0928</v>
      </c>
      <c r="FX36" s="48"/>
    </row>
    <row r="37" spans="1:180" x14ac:dyDescent="0.3">
      <c r="A37" s="114"/>
      <c r="B37" s="73" t="s">
        <v>24</v>
      </c>
      <c r="C37" s="74"/>
      <c r="D37" s="78">
        <f>COUNT(D3:D33)</f>
        <v>12</v>
      </c>
      <c r="E37" s="74"/>
      <c r="F37" s="78">
        <f>COUNT(F3:F33)</f>
        <v>13</v>
      </c>
      <c r="G37" s="74"/>
      <c r="H37" s="79">
        <f>COUNT(H3:H33)</f>
        <v>9</v>
      </c>
      <c r="I37" s="74"/>
      <c r="J37" s="79">
        <f>COUNT(J3:J33)</f>
        <v>6</v>
      </c>
      <c r="K37" s="74"/>
      <c r="L37" s="78">
        <f>COUNT(L3:L33)</f>
        <v>22</v>
      </c>
      <c r="M37" s="74"/>
      <c r="N37" s="79">
        <f>SUM(B37,D37,F37,H37)</f>
        <v>34</v>
      </c>
      <c r="O37" s="49"/>
      <c r="P37" s="49"/>
      <c r="Q37" s="73" t="s">
        <v>24</v>
      </c>
      <c r="R37" s="74"/>
      <c r="S37" s="78">
        <f>COUNT(S3:S33)</f>
        <v>13</v>
      </c>
      <c r="T37" s="74"/>
      <c r="U37" s="75">
        <f>COUNT(U3:U33)</f>
        <v>6</v>
      </c>
      <c r="V37" s="74"/>
      <c r="W37" s="76">
        <f>COUNT(W3:W33)</f>
        <v>2</v>
      </c>
      <c r="X37" s="74"/>
      <c r="Y37" s="76">
        <f>COUNT(Y3:Y33)</f>
        <v>6</v>
      </c>
      <c r="Z37" s="74"/>
      <c r="AA37" s="78">
        <f>COUNT(AA3:AA33)</f>
        <v>20</v>
      </c>
      <c r="AB37" s="74"/>
      <c r="AC37" s="79">
        <f>SUM(S37,U37,W37,Y37,AA37)</f>
        <v>47</v>
      </c>
      <c r="AD37" s="49"/>
      <c r="AE37" s="49"/>
      <c r="AF37" s="73" t="s">
        <v>24</v>
      </c>
      <c r="AG37" s="74"/>
      <c r="AH37" s="78">
        <f>COUNT(AH3:AH33)</f>
        <v>6</v>
      </c>
      <c r="AI37" s="74"/>
      <c r="AJ37" s="78">
        <f>COUNT(AJ3:AJ33)</f>
        <v>7</v>
      </c>
      <c r="AK37" s="74"/>
      <c r="AL37" s="79">
        <f>COUNT(AL3:AL33)</f>
        <v>6</v>
      </c>
      <c r="AM37" s="79"/>
      <c r="AN37" s="79">
        <f>COUNT(AN3:AN33)</f>
        <v>11</v>
      </c>
      <c r="AO37" s="74"/>
      <c r="AP37" s="78">
        <f>COUNT(AP3:AP33)</f>
        <v>22</v>
      </c>
      <c r="AQ37" s="79"/>
      <c r="AR37" s="79">
        <f>SUM(AH37,AJ37,AL37,AN37,AP37)</f>
        <v>52</v>
      </c>
      <c r="AS37" s="49"/>
      <c r="AT37" s="49"/>
      <c r="AU37" s="73" t="s">
        <v>24</v>
      </c>
      <c r="AV37" s="74"/>
      <c r="AW37" s="78">
        <f>COUNT(AW3:AW33)</f>
        <v>12</v>
      </c>
      <c r="AX37" s="74"/>
      <c r="AY37" s="78">
        <f>COUNT(AY3:AY33)</f>
        <v>7</v>
      </c>
      <c r="AZ37" s="74"/>
      <c r="BA37" s="79">
        <f>COUNT(BA3:BA33)</f>
        <v>7</v>
      </c>
      <c r="BB37" s="74"/>
      <c r="BC37" s="79">
        <f>COUNT(BC3:BC33)</f>
        <v>6</v>
      </c>
      <c r="BD37" s="74"/>
      <c r="BE37" s="78">
        <f>COUNT(BE3:BE33)</f>
        <v>21</v>
      </c>
      <c r="BF37" s="74"/>
      <c r="BG37" s="79">
        <f>SUM(AW37,AY37,BA37,BC37,BE37)</f>
        <v>53</v>
      </c>
      <c r="BH37" s="49"/>
      <c r="BI37" s="96"/>
      <c r="BJ37" s="73" t="s">
        <v>24</v>
      </c>
      <c r="BK37" s="74"/>
      <c r="BL37" s="78">
        <f>COUNT(BL3:BL33)</f>
        <v>6</v>
      </c>
      <c r="BM37" s="74"/>
      <c r="BN37" s="78">
        <f>COUNT(BN3:BN33)</f>
        <v>7</v>
      </c>
      <c r="BO37" s="74"/>
      <c r="BP37" s="79">
        <f>COUNT(BP3:BP33)</f>
        <v>6</v>
      </c>
      <c r="BQ37" s="74"/>
      <c r="BR37" s="79">
        <f>COUNT(BR3:BR33)</f>
        <v>4</v>
      </c>
      <c r="BS37" s="74"/>
      <c r="BT37" s="78">
        <f>COUNT(BT3:BT33)</f>
        <v>21</v>
      </c>
      <c r="BU37" s="74"/>
      <c r="BV37" s="79">
        <f>SUM(BL37,BN37,BP37,BR37,BT37)</f>
        <v>44</v>
      </c>
      <c r="BW37" s="49"/>
      <c r="BX37" s="49"/>
      <c r="BY37" s="73" t="s">
        <v>24</v>
      </c>
      <c r="BZ37" s="74"/>
      <c r="CA37" s="78">
        <f>COUNT(CA3:CA33)</f>
        <v>11</v>
      </c>
      <c r="CB37" s="74"/>
      <c r="CC37" s="75">
        <f>COUNT(CC3:CC33)</f>
        <v>8</v>
      </c>
      <c r="CD37" s="74"/>
      <c r="CE37" s="76">
        <f>COUNT(CE3:CE33)</f>
        <v>5</v>
      </c>
      <c r="CF37" s="74"/>
      <c r="CG37" s="76">
        <f>COUNT(CG3:CG33)</f>
        <v>12</v>
      </c>
      <c r="CH37" s="74"/>
      <c r="CI37" s="78">
        <f>COUNT(CI3:CI33)</f>
        <v>22</v>
      </c>
      <c r="CJ37" s="74"/>
      <c r="CK37" s="80">
        <f>SUM(CA37,CC37,CE37,CG37,CI37)</f>
        <v>58</v>
      </c>
      <c r="CN37" s="73" t="s">
        <v>24</v>
      </c>
      <c r="CO37" s="74"/>
      <c r="CP37" s="78">
        <f>COUNT(CP3:CP33)</f>
        <v>17</v>
      </c>
      <c r="CQ37" s="74"/>
      <c r="CR37" s="78">
        <f>COUNT(CR3:CR33)</f>
        <v>14</v>
      </c>
      <c r="CS37" s="74"/>
      <c r="CT37" s="79">
        <f>COUNT(CT3:CT33)</f>
        <v>9</v>
      </c>
      <c r="CU37" s="74"/>
      <c r="CV37" s="79">
        <f>COUNT(CV3:CV33)</f>
        <v>4</v>
      </c>
      <c r="CW37" s="74"/>
      <c r="CX37" s="78">
        <f>COUNT(CX3:CX33)</f>
        <v>22</v>
      </c>
      <c r="CY37" s="74"/>
      <c r="CZ37" s="80">
        <f>SUM(CP37,CR37,CT37,CV37,CX37)</f>
        <v>66</v>
      </c>
      <c r="DC37" s="73" t="s">
        <v>24</v>
      </c>
      <c r="DD37" s="74"/>
      <c r="DE37" s="78">
        <f>COUNT(DE3:DE33)</f>
        <v>11</v>
      </c>
      <c r="DF37" s="74"/>
      <c r="DG37" s="78">
        <f>COUNT(DG3:DG33)</f>
        <v>8</v>
      </c>
      <c r="DH37" s="74"/>
      <c r="DI37" s="79">
        <f>COUNT(DI3:DI33)</f>
        <v>10</v>
      </c>
      <c r="DJ37" s="74"/>
      <c r="DK37" s="79">
        <f>COUNT(DK3:DK33)</f>
        <v>8</v>
      </c>
      <c r="DL37" s="74"/>
      <c r="DM37" s="78">
        <f>COUNT(DM3:DM33)</f>
        <v>21</v>
      </c>
      <c r="DN37" s="74"/>
      <c r="DO37" s="80">
        <f>SUM(DE37,DG37,DI37,DK37,DM37)</f>
        <v>58</v>
      </c>
      <c r="DQ37" s="10"/>
      <c r="DR37" s="73" t="s">
        <v>24</v>
      </c>
      <c r="DS37" s="74"/>
      <c r="DT37" s="78">
        <f>COUNT(DT3:DT33)</f>
        <v>12</v>
      </c>
      <c r="DU37" s="74"/>
      <c r="DV37" s="78">
        <f>COUNT(DV3:DV33)</f>
        <v>6</v>
      </c>
      <c r="DW37" s="74"/>
      <c r="DX37" s="79">
        <f>COUNT(DX3:DX33)</f>
        <v>5</v>
      </c>
      <c r="DY37" s="74"/>
      <c r="DZ37" s="79">
        <f>COUNT(DZ3:DZ33)</f>
        <v>5</v>
      </c>
      <c r="EA37" s="74"/>
      <c r="EB37" s="78">
        <f>COUNT(EB3:EB33)</f>
        <v>22</v>
      </c>
      <c r="EC37" s="74"/>
      <c r="ED37" s="80">
        <f>SUM(DT37,DV37,DX37,DZ37,EB37)</f>
        <v>50</v>
      </c>
      <c r="EG37" s="73" t="s">
        <v>24</v>
      </c>
      <c r="EH37" s="74"/>
      <c r="EI37" s="78">
        <f>COUNT(EI3:EI33)</f>
        <v>8</v>
      </c>
      <c r="EJ37" s="74"/>
      <c r="EK37" s="78">
        <f>COUNT(EK3:EK33)</f>
        <v>8</v>
      </c>
      <c r="EL37" s="74"/>
      <c r="EM37" s="79">
        <f>COUNT(EM3:EM33)</f>
        <v>4</v>
      </c>
      <c r="EN37" s="74"/>
      <c r="EO37" s="79">
        <f>COUNT(EO3:EO33)</f>
        <v>11</v>
      </c>
      <c r="EP37" s="74"/>
      <c r="EQ37" s="78">
        <f>COUNT(EQ3:EQ33)</f>
        <v>21</v>
      </c>
      <c r="ER37" s="74"/>
      <c r="ES37" s="80">
        <f>SUM(EI37,EK37,EM37,EO37,EQ37)</f>
        <v>52</v>
      </c>
      <c r="EV37" s="73" t="s">
        <v>24</v>
      </c>
      <c r="EW37" s="74"/>
      <c r="EX37" s="78">
        <f>COUNT(EX3:EX33)</f>
        <v>13</v>
      </c>
      <c r="EY37" s="74"/>
      <c r="EZ37" s="75">
        <f>COUNT(EZ3:EZ33)</f>
        <v>11</v>
      </c>
      <c r="FA37" s="74"/>
      <c r="FB37" s="76">
        <f>COUNT(FB3:FB33)</f>
        <v>9</v>
      </c>
      <c r="FC37" s="74"/>
      <c r="FD37" s="76">
        <f>COUNT(FD3:FD33)</f>
        <v>7</v>
      </c>
      <c r="FE37" s="74"/>
      <c r="FF37" s="78">
        <f>COUNT(FF3:FF33)</f>
        <v>21</v>
      </c>
      <c r="FG37" s="74"/>
      <c r="FH37" s="80">
        <f>SUM(EX37,EZ37,FB37,FD37,FF37)</f>
        <v>61</v>
      </c>
      <c r="FK37" s="73" t="s">
        <v>24</v>
      </c>
      <c r="FL37" s="74"/>
      <c r="FM37" s="78">
        <f>COUNT(FM3:FM33)</f>
        <v>8</v>
      </c>
      <c r="FN37" s="74"/>
      <c r="FO37" s="75">
        <f>COUNT(FO3:FO33)</f>
        <v>5</v>
      </c>
      <c r="FP37" s="74"/>
      <c r="FQ37" s="76">
        <f>COUNT(FQ3:FQ33)</f>
        <v>9</v>
      </c>
      <c r="FR37" s="74"/>
      <c r="FS37" s="76">
        <f>COUNT(FS3:FS33)</f>
        <v>8</v>
      </c>
      <c r="FT37" s="74"/>
      <c r="FU37" s="78">
        <f>COUNT(FU3:FU33)</f>
        <v>22</v>
      </c>
      <c r="FV37" s="74"/>
      <c r="FW37" s="80">
        <f>SUM(FK37,FM37,FO37,FQ37)</f>
        <v>22</v>
      </c>
    </row>
    <row r="38" spans="1:180" x14ac:dyDescent="0.3">
      <c r="A38" s="114"/>
      <c r="B38" s="73" t="s">
        <v>26</v>
      </c>
      <c r="C38" s="74"/>
      <c r="D38" s="81">
        <f>COUNTIF(D3:D33,"&gt;0")/D37</f>
        <v>0.66666666666666663</v>
      </c>
      <c r="E38" s="74"/>
      <c r="F38" s="81">
        <f>COUNTIF(F3:F33,"&gt;0")/F37</f>
        <v>0.61538461538461542</v>
      </c>
      <c r="G38" s="74"/>
      <c r="H38" s="82">
        <f>COUNTIF(H3:H33,"&gt;0")/H37</f>
        <v>0.1111111111111111</v>
      </c>
      <c r="I38" s="74"/>
      <c r="J38" s="82">
        <f>COUNTIF(J3:J33,"&gt;0")/J37</f>
        <v>0.5</v>
      </c>
      <c r="K38" s="74"/>
      <c r="L38" s="81">
        <f>COUNTIF(L3:L33,"&gt;0")/L37</f>
        <v>0.5</v>
      </c>
      <c r="M38" s="74"/>
      <c r="N38" s="82">
        <f>AVERAGE(F38:J38)</f>
        <v>0.40883190883190884</v>
      </c>
      <c r="O38" s="77"/>
      <c r="P38" s="49"/>
      <c r="Q38" s="73" t="s">
        <v>26</v>
      </c>
      <c r="R38" s="74"/>
      <c r="S38" s="81">
        <f>COUNTIF(S3:S33,"&gt;0")/S37</f>
        <v>0.38461538461538464</v>
      </c>
      <c r="T38" s="74"/>
      <c r="U38" s="75">
        <f>COUNTIF(U3:U33,"&gt;0")/U37</f>
        <v>0.16666666666666666</v>
      </c>
      <c r="V38" s="74"/>
      <c r="W38" s="76">
        <f>COUNTIF(W3:W33,"&gt;0")/W37</f>
        <v>0.5</v>
      </c>
      <c r="X38" s="74"/>
      <c r="Y38" s="76">
        <f>COUNTIF(Y3:Y33,"&gt;0")/Y37</f>
        <v>0.5</v>
      </c>
      <c r="Z38" s="74"/>
      <c r="AA38" s="81">
        <f>COUNTIF(AA3:AA33,"&gt;0")/AA37</f>
        <v>0.45</v>
      </c>
      <c r="AB38" s="74"/>
      <c r="AC38" s="82">
        <f>AVERAGE(S38:AA38)</f>
        <v>0.40025641025641023</v>
      </c>
      <c r="AD38" s="77"/>
      <c r="AE38" s="49"/>
      <c r="AF38" s="73" t="s">
        <v>26</v>
      </c>
      <c r="AG38" s="74"/>
      <c r="AH38" s="81">
        <f>COUNTIF(AH3:AH33,"&gt;0")/AH37</f>
        <v>0.5</v>
      </c>
      <c r="AI38" s="74"/>
      <c r="AJ38" s="81">
        <f>COUNTIF(AJ3:AJ33,"&gt;0")/AJ37</f>
        <v>0.7142857142857143</v>
      </c>
      <c r="AK38" s="74"/>
      <c r="AL38" s="82">
        <f>COUNTIF(AL3:AL33,"&gt;0")/AL37</f>
        <v>0.66666666666666663</v>
      </c>
      <c r="AM38" s="74"/>
      <c r="AN38" s="82">
        <f>COUNTIF(AN3:AN33,"&gt;0")/AN37</f>
        <v>0.72727272727272729</v>
      </c>
      <c r="AO38" s="74"/>
      <c r="AP38" s="81">
        <f>COUNTIF(AP3:AP33,"&gt;0")/AP37</f>
        <v>0.40909090909090912</v>
      </c>
      <c r="AQ38" s="74"/>
      <c r="AR38" s="82">
        <f>AVERAGE(AH38:AP38)</f>
        <v>0.60346320346320348</v>
      </c>
      <c r="AS38" s="77"/>
      <c r="AT38" s="49"/>
      <c r="AU38" s="73" t="s">
        <v>26</v>
      </c>
      <c r="AV38" s="74"/>
      <c r="AW38" s="81">
        <f>COUNTIF(AW3:AW33,"&gt;0")/AW37</f>
        <v>0.41666666666666669</v>
      </c>
      <c r="AX38" s="74"/>
      <c r="AY38" s="81">
        <f>COUNTIF(AY3:AY33,"&gt;0")/AY37</f>
        <v>0.14285714285714285</v>
      </c>
      <c r="AZ38" s="74"/>
      <c r="BA38" s="82">
        <f>COUNTIF(BA3:BA33,"&gt;0")/BA37</f>
        <v>0.2857142857142857</v>
      </c>
      <c r="BB38" s="74"/>
      <c r="BC38" s="82">
        <f>COUNTIF(BC3:BC33,"&gt;0")/BC37</f>
        <v>0.66666666666666663</v>
      </c>
      <c r="BD38" s="74"/>
      <c r="BE38" s="81">
        <f>COUNTIF(BE3:BE33,"&gt;0")/BE37</f>
        <v>0.47619047619047616</v>
      </c>
      <c r="BF38" s="74"/>
      <c r="BG38" s="82">
        <f>AVERAGE(AW38:BE38)</f>
        <v>0.39761904761904765</v>
      </c>
      <c r="BH38" s="77"/>
      <c r="BI38" s="96"/>
      <c r="BJ38" s="73" t="s">
        <v>26</v>
      </c>
      <c r="BK38" s="74"/>
      <c r="BL38" s="81">
        <f>COUNTIF(BL3:BL33,"&gt;0")/BL37</f>
        <v>0.33333333333333331</v>
      </c>
      <c r="BM38" s="74"/>
      <c r="BN38" s="81">
        <f>COUNTIF(BN3:BN33,"&gt;0")/BN37</f>
        <v>0.42857142857142855</v>
      </c>
      <c r="BO38" s="74"/>
      <c r="BP38" s="82">
        <f>COUNTIF(BP3:BP33,"&gt;0")/BP37</f>
        <v>0.5</v>
      </c>
      <c r="BQ38" s="74"/>
      <c r="BR38" s="82">
        <f>COUNTIF(BR3:BR33,"&gt;0")/BR37</f>
        <v>0.25</v>
      </c>
      <c r="BS38" s="74"/>
      <c r="BT38" s="81">
        <f>COUNTIF(BT3:BT33,"&gt;0")/BT37</f>
        <v>0.42857142857142855</v>
      </c>
      <c r="BU38" s="74"/>
      <c r="BV38" s="82">
        <f>AVERAGE(BL38:BT38)</f>
        <v>0.3880952380952381</v>
      </c>
      <c r="BW38" s="77"/>
      <c r="BX38" s="49"/>
      <c r="BY38" s="73" t="s">
        <v>26</v>
      </c>
      <c r="BZ38" s="74"/>
      <c r="CA38" s="81">
        <f>COUNTIF(CA3:CA33,"&gt;0")/CA37</f>
        <v>0.54545454545454541</v>
      </c>
      <c r="CB38" s="74"/>
      <c r="CC38" s="81">
        <f t="shared" ref="CC38:CE38" si="113">COUNTIF(CC3:CC33,"&gt;0")/CC37</f>
        <v>0.5</v>
      </c>
      <c r="CD38" s="74"/>
      <c r="CE38" s="82">
        <f t="shared" si="113"/>
        <v>0.8</v>
      </c>
      <c r="CF38" s="74"/>
      <c r="CG38" s="82">
        <f t="shared" ref="CG38" si="114">COUNTIF(CG3:CG33,"&gt;0")/CG37</f>
        <v>0.5</v>
      </c>
      <c r="CH38" s="74"/>
      <c r="CI38" s="81">
        <f>COUNTIF(CI3:CI33,"&gt;0")/CI37</f>
        <v>0.36363636363636365</v>
      </c>
      <c r="CJ38" s="74"/>
      <c r="CK38" s="83">
        <f>AVERAGE(CA38:CI38)</f>
        <v>0.54181818181818187</v>
      </c>
      <c r="CN38" s="73" t="s">
        <v>26</v>
      </c>
      <c r="CO38" s="74"/>
      <c r="CP38" s="81">
        <f>COUNTIF(CP3:CP33,"&gt;0")/CP37</f>
        <v>0.47058823529411764</v>
      </c>
      <c r="CQ38" s="74"/>
      <c r="CR38" s="81">
        <f t="shared" ref="CR38:CT38" si="115">COUNTIF(CR3:CR33,"&gt;0")/CR37</f>
        <v>0.42857142857142855</v>
      </c>
      <c r="CS38" s="74"/>
      <c r="CT38" s="82">
        <f t="shared" si="115"/>
        <v>0.66666666666666663</v>
      </c>
      <c r="CU38" s="74"/>
      <c r="CV38" s="82">
        <f t="shared" ref="CV38" si="116">COUNTIF(CV3:CV33,"&gt;0")/CV37</f>
        <v>0.5</v>
      </c>
      <c r="CW38" s="74"/>
      <c r="CX38" s="81">
        <f>COUNTIF(CX3:CX33,"&gt;0")/CX37</f>
        <v>0.36363636363636365</v>
      </c>
      <c r="CY38" s="74"/>
      <c r="CZ38" s="83">
        <f>AVERAGE(CP38:CV38)</f>
        <v>0.51645658263305316</v>
      </c>
      <c r="DC38" s="73" t="s">
        <v>26</v>
      </c>
      <c r="DD38" s="74"/>
      <c r="DE38" s="81">
        <f>COUNTIF(DE3:DE33,"&gt;0")/DE37</f>
        <v>0.63636363636363635</v>
      </c>
      <c r="DF38" s="74"/>
      <c r="DG38" s="81">
        <f t="shared" ref="DG38" si="117">COUNTIF(DG3:DG33,"&gt;0")/DG37</f>
        <v>0.75</v>
      </c>
      <c r="DH38" s="74"/>
      <c r="DI38" s="82">
        <f t="shared" ref="DI38" si="118">COUNTIF(DI3:DI33,"&gt;0")/DI37</f>
        <v>0.6</v>
      </c>
      <c r="DJ38" s="74"/>
      <c r="DK38" s="82">
        <f t="shared" ref="DK38" si="119">COUNTIF(DK3:DK33,"&gt;0")/DK37</f>
        <v>0.75</v>
      </c>
      <c r="DL38" s="74"/>
      <c r="DM38" s="81">
        <f>COUNTIF(DM3:DM33,"&gt;0")/DM37</f>
        <v>0.33333333333333331</v>
      </c>
      <c r="DN38" s="74"/>
      <c r="DO38" s="83">
        <f>AVERAGE(DE38:DM38)</f>
        <v>0.61393939393939401</v>
      </c>
      <c r="DQ38" s="10"/>
      <c r="DR38" s="73" t="s">
        <v>26</v>
      </c>
      <c r="DS38" s="74"/>
      <c r="DT38" s="81">
        <f>COUNTIF(DT3:DT33,"&gt;0")/DT37</f>
        <v>0.5</v>
      </c>
      <c r="DU38" s="74"/>
      <c r="DV38" s="81">
        <f t="shared" ref="DV38:DX38" si="120">COUNTIF(DV3:DV33,"&gt;0")/DV37</f>
        <v>0.33333333333333331</v>
      </c>
      <c r="DW38" s="74"/>
      <c r="DX38" s="82">
        <f t="shared" si="120"/>
        <v>0.8</v>
      </c>
      <c r="DY38" s="74"/>
      <c r="DZ38" s="82">
        <f t="shared" ref="DZ38" si="121">COUNTIF(DZ3:DZ33,"&gt;0")/DZ37</f>
        <v>0.6</v>
      </c>
      <c r="EA38" s="74"/>
      <c r="EB38" s="81">
        <f>COUNTIF(EB3:EB33,"&gt;0")/EB37</f>
        <v>0.40909090909090912</v>
      </c>
      <c r="EC38" s="74"/>
      <c r="ED38" s="83">
        <f>AVERAGE(DT38:EB38)</f>
        <v>0.52848484848484856</v>
      </c>
      <c r="EG38" s="73" t="s">
        <v>26</v>
      </c>
      <c r="EH38" s="74"/>
      <c r="EI38" s="81">
        <f>COUNTIF(EI3:EI33,"&gt;0")/EI37</f>
        <v>0.625</v>
      </c>
      <c r="EJ38" s="74"/>
      <c r="EK38" s="81">
        <f t="shared" ref="EK38" si="122">COUNTIF(EK3:EK33,"&gt;0")/EK37</f>
        <v>0.625</v>
      </c>
      <c r="EL38" s="74"/>
      <c r="EM38" s="82">
        <f t="shared" ref="EM38" si="123">COUNTIF(EM3:EM33,"&gt;0")/EM37</f>
        <v>0.25</v>
      </c>
      <c r="EN38" s="74"/>
      <c r="EO38" s="82">
        <f t="shared" ref="EO38" si="124">COUNTIF(EO3:EO33,"&gt;0")/EO37</f>
        <v>0.45454545454545453</v>
      </c>
      <c r="EP38" s="74"/>
      <c r="EQ38" s="81">
        <f>COUNTIF(EQ3:EQ33,"&gt;0")/EQ37</f>
        <v>0.23809523809523808</v>
      </c>
      <c r="ER38" s="74"/>
      <c r="ES38" s="83">
        <f>AVERAGE(EI38:EQ38)</f>
        <v>0.43852813852813854</v>
      </c>
      <c r="EU38" s="5"/>
      <c r="EV38" s="73" t="s">
        <v>26</v>
      </c>
      <c r="EW38" s="74"/>
      <c r="EX38" s="81">
        <f>COUNTIF(EX3:EX33,"&gt;0")/EX37</f>
        <v>0.61538461538461542</v>
      </c>
      <c r="EY38" s="74"/>
      <c r="EZ38" s="75">
        <f t="shared" ref="EZ38" si="125">COUNTIF(EZ3:EZ33,"&gt;0")/EZ37</f>
        <v>0.45454545454545453</v>
      </c>
      <c r="FA38" s="74"/>
      <c r="FB38" s="76">
        <f t="shared" ref="FB38" si="126">COUNTIF(FB3:FB33,"&gt;0")/FB37</f>
        <v>0.33333333333333331</v>
      </c>
      <c r="FC38" s="74"/>
      <c r="FD38" s="76">
        <f t="shared" ref="FD38" si="127">COUNTIF(FD3:FD33,"&gt;0")/FD37</f>
        <v>0.42857142857142855</v>
      </c>
      <c r="FE38" s="74"/>
      <c r="FF38" s="81">
        <f>COUNTIF(FF3:FF33,"&gt;0")/FF37</f>
        <v>0.5714285714285714</v>
      </c>
      <c r="FG38" s="74"/>
      <c r="FH38" s="83">
        <f>AVERAGE(EX38:FF38)</f>
        <v>0.48065268065268063</v>
      </c>
      <c r="FK38" s="73" t="s">
        <v>26</v>
      </c>
      <c r="FL38" s="74"/>
      <c r="FM38" s="81">
        <f>COUNTIF(FM3:FM33,"&gt;0")/FM37</f>
        <v>0.125</v>
      </c>
      <c r="FN38" s="74"/>
      <c r="FO38" s="81">
        <f t="shared" ref="FO38" si="128">COUNTIF(FO3:FO33,"&gt;0")/FO37</f>
        <v>0.4</v>
      </c>
      <c r="FP38" s="74"/>
      <c r="FQ38" s="82">
        <f t="shared" ref="FQ38" si="129">COUNTIF(FQ3:FQ33,"&gt;0")/FQ37</f>
        <v>0.33333333333333331</v>
      </c>
      <c r="FR38" s="74"/>
      <c r="FS38" s="82">
        <f t="shared" ref="FS38" si="130">COUNTIF(FS3:FS33,"&gt;0")/FS37</f>
        <v>0.625</v>
      </c>
      <c r="FT38" s="74"/>
      <c r="FU38" s="81">
        <f>COUNTIF(FU3:FU33,"&gt;0")/FU37</f>
        <v>0.31818181818181818</v>
      </c>
      <c r="FV38" s="74"/>
      <c r="FW38" s="83">
        <f>AVERAGE(FM38:FS38)</f>
        <v>0.37083333333333335</v>
      </c>
    </row>
    <row r="39" spans="1:180" x14ac:dyDescent="0.3">
      <c r="A39" s="114"/>
      <c r="B39" s="84" t="s">
        <v>28</v>
      </c>
      <c r="C39" s="74"/>
      <c r="D39" s="75">
        <f>(SUMIF(D3:D33,"&gt;0")/COUNTIF(D3:D33,"&gt;0"))/-(SUMIF(D3:D33,"&lt;0")/COUNTIF(D3:D33,"&lt;0"))</f>
        <v>1.389959518786704</v>
      </c>
      <c r="E39" s="74"/>
      <c r="F39" s="75">
        <f>(SUMIF(F3:F33,"&gt;0")/COUNTIF(F3:F33,"&gt;0"))/-(SUMIF(F3:F33,"&lt;0")/COUNTIF(F3:F33,"&lt;0"))</f>
        <v>1.8494225458197338</v>
      </c>
      <c r="G39" s="74"/>
      <c r="H39" s="76">
        <f>(SUMIF(H3:H33,"&gt;0")/COUNTIF(H3:H33,"&gt;0"))/-(SUMIF(H3:H33,"&lt;0")/COUNTIF(H3:H33,"&lt;0"))</f>
        <v>0.18708533140642447</v>
      </c>
      <c r="I39" s="74"/>
      <c r="J39" s="76">
        <f>(SUMIF(J3:J33,"&gt;0")/COUNTIF(J3:J33,"&gt;0"))/-(SUMIF(J3:J33,"&lt;0")/COUNTIF(J3:J33,"&lt;0"))</f>
        <v>2.3775577557755776</v>
      </c>
      <c r="K39" s="74"/>
      <c r="L39" s="75">
        <f>(SUMIF(L3:L33,"&gt;0")/COUNTIF(L3:L33,"&gt;0"))/-(SUMIF(L3:L33,"&lt;0")/COUNTIF(L3:L33,"&lt;0"))</f>
        <v>3.0481701829817012</v>
      </c>
      <c r="M39" s="74"/>
      <c r="N39" s="76">
        <f>(SUMIF(N3:N33,"&gt;0")/COUNTIF(N3:N33,"&gt;0"))/-(SUMIF(N3:N33,"&lt;0")/COUNTIF(N3:N33,"&lt;0"))</f>
        <v>2.306525727832172</v>
      </c>
      <c r="O39" s="49"/>
      <c r="P39" s="49"/>
      <c r="Q39" s="84" t="s">
        <v>28</v>
      </c>
      <c r="R39" s="74"/>
      <c r="S39" s="75">
        <f>(SUMIF(S3:S33,"&gt;0")/COUNTIF(S3:S33,"&gt;0"))/-(SUMIF(S3:S33,"&lt;0")/COUNTIF(S3:S33,"&lt;0"))</f>
        <v>1.5134508945810272</v>
      </c>
      <c r="T39" s="74"/>
      <c r="U39" s="75">
        <f>(SUMIF(U3:U33,"&gt;0")/COUNTIF(U3:U33,"&gt;0"))/-(SUMIF(U3:U33,"&lt;0")/COUNTIF(U3:U33,"&lt;0"))</f>
        <v>2.2461806227035384</v>
      </c>
      <c r="V39" s="74"/>
      <c r="W39" s="76">
        <f>(SUMIF(W3:W33,"&gt;0")/COUNTIF(W3:W33,"&gt;0"))/-(SUMIF(W3:W33,"&lt;0")/COUNTIF(W3:W33,"&lt;0"))</f>
        <v>1.5259799453053782</v>
      </c>
      <c r="X39" s="74"/>
      <c r="Y39" s="76">
        <f>(SUMIF(Y3:Y33,"&gt;0")/COUNTIF(Y3:Y33,"&gt;0"))/-(SUMIF(Y3:Y33,"&lt;0")/COUNTIF(Y3:Y33,"&lt;0"))</f>
        <v>3.8779235596120931</v>
      </c>
      <c r="Z39" s="74"/>
      <c r="AA39" s="75">
        <f>(SUMIF(AA3:AA33,"&gt;0")/COUNTIF(AA3:AA33,"&gt;0"))/-(SUMIF(AA3:AA33,"&lt;0")/COUNTIF(AA3:AA33,"&lt;0"))</f>
        <v>0.72251499845000822</v>
      </c>
      <c r="AB39" s="74"/>
      <c r="AC39" s="76">
        <f>(SUMIF(AC3:AC33,"&gt;0")/COUNTIF(AC3:AC33,"&gt;0"))/-(SUMIF(AC3:AC33,"&lt;0")/COUNTIF(AC3:AC33,"&lt;0"))</f>
        <v>0.7735257463633054</v>
      </c>
      <c r="AD39" s="49"/>
      <c r="AE39" s="49"/>
      <c r="AF39" s="84" t="s">
        <v>28</v>
      </c>
      <c r="AG39" s="74"/>
      <c r="AH39" s="75">
        <f>(SUMIF(AH3:AH33,"&gt;0")/COUNTIF(AH3:AH33,"&gt;0"))/-(SUMIF(AH3:AH33,"&lt;0")/COUNTIF(AH3:AH33,"&lt;0"))</f>
        <v>2.8678583705740799</v>
      </c>
      <c r="AI39" s="74"/>
      <c r="AJ39" s="75">
        <f>(SUMIF(AJ3:AJ33,"&gt;0")/COUNTIF(AJ3:AJ33,"&gt;0"))/-(SUMIF(AJ3:AJ33,"&lt;0")/COUNTIF(AJ3:AJ33,"&lt;0"))</f>
        <v>5.8104055087987758</v>
      </c>
      <c r="AK39" s="74"/>
      <c r="AL39" s="76">
        <f>(SUMIF(AL3:AL33,"&gt;0")/COUNTIF(AL3:AL33,"&gt;0"))/-(SUMIF(AL3:AL33,"&lt;0")/COUNTIF(AL3:AL33,"&lt;0"))</f>
        <v>1.0773455377574368</v>
      </c>
      <c r="AM39" s="74"/>
      <c r="AN39" s="76">
        <f>(SUMIF(AN3:AN33,"&gt;0")/COUNTIF(AN3:AN33,"&gt;0"))/-(SUMIF(AN3:AN33,"&lt;0")/COUNTIF(AN3:AN33,"&lt;0"))</f>
        <v>1.7225406268136971</v>
      </c>
      <c r="AO39" s="74"/>
      <c r="AP39" s="75">
        <f>(SUMIF(AP3:AP33,"&gt;0")/COUNTIF(AP3:AP33,"&gt;0"))/-(SUMIF(AP3:AP33,"&lt;0")/COUNTIF(AP3:AP33,"&lt;0"))</f>
        <v>2.0029655736613305</v>
      </c>
      <c r="AQ39" s="74"/>
      <c r="AR39" s="76">
        <f>(SUMIF(AR3:AR33,"&gt;0")/COUNTIF(AR3:AR33,"&gt;0"))/-(SUMIF(AR3:AR33,"&lt;0")/COUNTIF(AR3:AR33,"&lt;0"))</f>
        <v>3.5798330987482414</v>
      </c>
      <c r="AS39" s="49"/>
      <c r="AT39" s="49"/>
      <c r="AU39" s="84" t="s">
        <v>28</v>
      </c>
      <c r="AV39" s="74"/>
      <c r="AW39" s="75">
        <f>(SUMIF(AW3:AW33,"&gt;0")/COUNTIF(AW3:AW33,"&gt;0"))/-(SUMIF(AW3:AW33,"&lt;0")/COUNTIF(AW3:AW33,"&lt;0"))</f>
        <v>1.521196834359235</v>
      </c>
      <c r="AX39" s="74"/>
      <c r="AY39" s="75">
        <f>(SUMIF(AY3:AY33,"&gt;0")/COUNTIF(AY3:AY33,"&gt;0"))/-(SUMIF(AY3:AY33,"&lt;0")/COUNTIF(AY3:AY33,"&lt;0"))</f>
        <v>1.928141592920354</v>
      </c>
      <c r="AZ39" s="74"/>
      <c r="BA39" s="76">
        <f>(SUMIF(BA3:BA33,"&gt;0")/COUNTIF(BA3:BA33,"&gt;0"))/-(SUMIF(BA3:BA33,"&lt;0")/COUNTIF(BA3:BA33,"&lt;0"))</f>
        <v>3.5589291055937786</v>
      </c>
      <c r="BB39" s="74"/>
      <c r="BC39" s="76">
        <f>(SUMIF(BC3:BC33,"&gt;0")/COUNTIF(BC3:BC33,"&gt;0"))/-(SUMIF(BC3:BC33,"&lt;0")/COUNTIF(BC3:BC33,"&lt;0"))</f>
        <v>0.79981402763018061</v>
      </c>
      <c r="BD39" s="74"/>
      <c r="BE39" s="75">
        <f>(SUMIF(BE3:BE33,"&gt;0")/COUNTIF(BE3:BE33,"&gt;0"))/-(SUMIF(BE3:BE33,"&lt;0")/COUNTIF(BE3:BE33,"&lt;0"))</f>
        <v>1.532755781434108</v>
      </c>
      <c r="BF39" s="74"/>
      <c r="BG39" s="76">
        <f>(SUMIF(BG3:BG33,"&gt;0")/COUNTIF(BG3:BG33,"&gt;0"))/-(SUMIF(BG3:BG33,"&lt;0")/COUNTIF(BG3:BG33,"&lt;0"))</f>
        <v>0.91789239659721122</v>
      </c>
      <c r="BH39" s="49"/>
      <c r="BI39" s="49"/>
      <c r="BJ39" s="84" t="s">
        <v>28</v>
      </c>
      <c r="BK39" s="74"/>
      <c r="BL39" s="75">
        <f>(SUMIF(BL3:BL33,"&gt;0")/COUNTIF(BL3:BL33,"&gt;0"))/-(SUMIF(BL3:BL33,"&lt;0")/COUNTIF(BL3:BL33,"&lt;0"))</f>
        <v>3.3116644061228442</v>
      </c>
      <c r="BM39" s="74"/>
      <c r="BN39" s="75">
        <f>(SUMIF(BN3:BN33,"&gt;0")/COUNTIF(BN3:BN33,"&gt;0"))/-(SUMIF(BN3:BN33,"&lt;0")/COUNTIF(BN3:BN33,"&lt;0"))</f>
        <v>1.4535778985507251</v>
      </c>
      <c r="BO39" s="74"/>
      <c r="BP39" s="76">
        <f>(SUMIF(BP3:BP33,"&gt;0")/COUNTIF(BP3:BP33,"&gt;0"))/-(SUMIF(BP3:BP33,"&lt;0")/COUNTIF(BP3:BP33,"&lt;0"))</f>
        <v>2.0224327713529329</v>
      </c>
      <c r="BQ39" s="74"/>
      <c r="BR39" s="76">
        <f>(SUMIF(BR3:BR33,"&gt;0")/COUNTIF(BR3:BR33,"&gt;0"))/-(SUMIF(BR3:BR33,"&lt;0")/COUNTIF(BR3:BR33,"&lt;0"))</f>
        <v>1.4665178571428572</v>
      </c>
      <c r="BS39" s="74"/>
      <c r="BT39" s="75">
        <f>(SUMIF(BT3:BT33,"&gt;0")/COUNTIF(BT3:BT33,"&gt;0"))/-(SUMIF(BT3:BT33,"&lt;0")/COUNTIF(BT3:BT33,"&lt;0"))</f>
        <v>2.6852540635524962</v>
      </c>
      <c r="BU39" s="74"/>
      <c r="BV39" s="76">
        <f>(SUMIF(BV3:BV33,"&gt;0")/COUNTIF(BV3:BV33,"&gt;0"))/-(SUMIF(BV3:BV33,"&lt;0")/COUNTIF(BV3:BV33,"&lt;0"))</f>
        <v>2.2534591291213175</v>
      </c>
      <c r="BW39" s="49"/>
      <c r="BX39" s="49"/>
      <c r="BY39" s="84" t="s">
        <v>28</v>
      </c>
      <c r="BZ39" s="74"/>
      <c r="CA39" s="75">
        <f>(SUMIF(CA3:CA33,"&gt;0")/COUNTIF(CA3:CA33,"&gt;0"))/-(SUMIF(CA3:CA33,"&lt;0")/COUNTIF(CA3:CA33,"&lt;0"))</f>
        <v>1.4072002702991071</v>
      </c>
      <c r="CB39" s="74"/>
      <c r="CC39" s="75">
        <f>(SUMIF(CC3:CC33,"&gt;0")/COUNTIF(CC3:CC33,"&gt;0"))/-(SUMIF(CC3:CC33,"&lt;0")/COUNTIF(CC3:CC33,"&lt;0"))</f>
        <v>1.1363727656155853</v>
      </c>
      <c r="CD39" s="74"/>
      <c r="CE39" s="76">
        <f>(SUMIF(CE3:CE33,"&gt;0")/COUNTIF(CE3:CE33,"&gt;0"))/-(SUMIF(CE3:CE33,"&lt;0")/COUNTIF(CE3:CE33,"&lt;0"))</f>
        <v>1.1802845528455284</v>
      </c>
      <c r="CF39" s="74"/>
      <c r="CG39" s="76">
        <f>(SUMIF(CG3:CG33,"&gt;0")/COUNTIF(CG3:CG33,"&gt;0"))/-(SUMIF(CG3:CG33,"&lt;0")/COUNTIF(CG3:CG33,"&lt;0"))</f>
        <v>1.417864141084259</v>
      </c>
      <c r="CH39" s="74"/>
      <c r="CI39" s="75">
        <f>(SUMIF(CI3:CI33,"&gt;0")/COUNTIF(CI3:CI33,"&gt;0"))/-(SUMIF(CI3:CI33,"&lt;0")/COUNTIF(CI3:CI33,"&lt;0"))</f>
        <v>2.746415527954857</v>
      </c>
      <c r="CJ39" s="74"/>
      <c r="CK39" s="2">
        <f>(SUMIF(CK3:CK33,"&gt;0")/COUNTIF(CK3:CK33,"&gt;0"))/-(SUMIF(CK3:CK33,"&lt;0")/COUNTIF(CK3:CK33,"&lt;0"))</f>
        <v>2.0676429677453214</v>
      </c>
      <c r="CN39" s="84" t="s">
        <v>28</v>
      </c>
      <c r="CO39" s="74"/>
      <c r="CP39" s="75">
        <f>(SUMIF(CP3:CP33,"&gt;0")/COUNTIF(CP3:CP33,"&gt;0"))/-(SUMIF(CP3:CP33,"&lt;0")/COUNTIF(CP3:CP33,"&lt;0"))</f>
        <v>1.1222171859847365</v>
      </c>
      <c r="CQ39" s="74"/>
      <c r="CR39" s="75">
        <f>(SUMIF(CR3:CR33,"&gt;0")/COUNTIF(CR3:CR33,"&gt;0"))/-(SUMIF(CR3:CR33,"&lt;0")/COUNTIF(CR3:CR33,"&lt;0"))</f>
        <v>1.2752005580746424</v>
      </c>
      <c r="CS39" s="74"/>
      <c r="CT39" s="76">
        <f>(SUMIF(CT3:CT33,"&gt;0")/COUNTIF(CT3:CT33,"&gt;0"))/-(SUMIF(CT3:CT33,"&lt;0")/COUNTIF(CT3:CT33,"&lt;0"))</f>
        <v>2.6614567052203819</v>
      </c>
      <c r="CU39" s="74"/>
      <c r="CV39" s="76">
        <f>(SUMIF(CV3:CV33,"&gt;0")/COUNTIF(CV3:CV33,"&gt;0"))/-(SUMIF(CV3:CV33,"&lt;0")/COUNTIF(CV3:CV33,"&lt;0"))</f>
        <v>1.5887792848335387</v>
      </c>
      <c r="CW39" s="74"/>
      <c r="CX39" s="75">
        <f>(SUMIF(CX3:CX33,"&gt;0")/COUNTIF(CX3:CX33,"&gt;0"))/-(SUMIF(CX3:CX33,"&lt;0")/COUNTIF(CX3:CX33,"&lt;0"))</f>
        <v>1.0125409208981246</v>
      </c>
      <c r="CY39" s="74"/>
      <c r="CZ39" s="2">
        <f>(SUMIF(CZ3:CZ33,"&gt;0")/COUNTIF(CZ3:CZ33,"&gt;0"))/-(SUMIF(CZ3:CZ33,"&lt;0")/COUNTIF(CZ3:CZ33,"&lt;0"))</f>
        <v>1.1051599186696925</v>
      </c>
      <c r="DC39" s="84" t="s">
        <v>28</v>
      </c>
      <c r="DD39" s="74"/>
      <c r="DE39" s="75">
        <f>(SUMIF(DE3:DE33,"&gt;0")/COUNTIF(DE3:DE33,"&gt;0"))/-(SUMIF(DE3:DE33,"&lt;0")/COUNTIF(DE3:DE33,"&lt;0"))</f>
        <v>1.2840606031639821</v>
      </c>
      <c r="DF39" s="74"/>
      <c r="DG39" s="75">
        <f>(SUMIF(DG3:DG33,"&gt;0")/COUNTIF(DG3:DG33,"&gt;0"))/-(SUMIF(DG3:DG33,"&lt;0")/COUNTIF(DG3:DG33,"&lt;0"))</f>
        <v>0.94553840695405356</v>
      </c>
      <c r="DH39" s="74"/>
      <c r="DI39" s="76">
        <f>(SUMIF(DI3:DI33,"&gt;0")/COUNTIF(DI3:DI33,"&gt;0"))/-(SUMIF(DI3:DI33,"&lt;0")/COUNTIF(DI3:DI33,"&lt;0"))</f>
        <v>2.5514788468738301</v>
      </c>
      <c r="DJ39" s="74"/>
      <c r="DK39" s="76">
        <f>(SUMIF(DK3:DK33,"&gt;0")/COUNTIF(DK3:DK33,"&gt;0"))/-(SUMIF(DK3:DK33,"&lt;0")/COUNTIF(DK3:DK33,"&lt;0"))</f>
        <v>1.1124368483284961</v>
      </c>
      <c r="DL39" s="74"/>
      <c r="DM39" s="75">
        <f>(SUMIF(DM3:DM33,"&gt;0")/COUNTIF(DM3:DM33,"&gt;0"))/-(SUMIF(DM3:DM33,"&lt;0")/COUNTIF(DM3:DM33,"&lt;0"))</f>
        <v>1.8767530487804875</v>
      </c>
      <c r="DN39" s="74"/>
      <c r="DO39" s="2">
        <f>(SUMIF(DO3:DO33,"&gt;0")/COUNTIF(DO3:DO33,"&gt;0"))/-(SUMIF(DO3:DO33,"&lt;0")/COUNTIF(DO3:DO33,"&lt;0"))</f>
        <v>2.0950835221584021</v>
      </c>
      <c r="DQ39" s="10"/>
      <c r="DR39" s="84" t="s">
        <v>28</v>
      </c>
      <c r="DS39" s="74"/>
      <c r="DT39" s="75">
        <f>(SUMIF(DT3:DT33,"&gt;0")/COUNTIF(DT3:DT33,"&gt;0"))/-(SUMIF(DT3:DT33,"&lt;0")/COUNTIF(DT3:DT33,"&lt;0"))</f>
        <v>0.62821454812637767</v>
      </c>
      <c r="DU39" s="74"/>
      <c r="DV39" s="75">
        <f>(SUMIF(DV3:DV33,"&gt;0")/COUNTIF(DV3:DV33,"&gt;0"))/-(SUMIF(DV3:DV33,"&lt;0")/COUNTIF(DV3:DV33,"&lt;0"))</f>
        <v>1.337212008377938</v>
      </c>
      <c r="DW39" s="74"/>
      <c r="DX39" s="76">
        <f>(SUMIF(DX3:DX33,"&gt;0")/COUNTIF(DX3:DX33,"&gt;0"))/-(SUMIF(DX3:DX33,"&lt;0")/COUNTIF(DX3:DX33,"&lt;0"))</f>
        <v>2.1292759131611159</v>
      </c>
      <c r="DY39" s="74"/>
      <c r="DZ39" s="76">
        <f>(SUMIF(DZ3:DZ33,"&gt;0")/COUNTIF(DZ3:DZ33,"&gt;0"))/-(SUMIF(DZ3:DZ33,"&lt;0")/COUNTIF(DZ3:DZ33,"&lt;0"))</f>
        <v>3.4434654919236412</v>
      </c>
      <c r="EA39" s="74"/>
      <c r="EB39" s="75">
        <f>(SUMIF(EB3:EB33,"&gt;0")/COUNTIF(EB3:EB33,"&gt;0"))/-(SUMIF(EB3:EB33,"&lt;0")/COUNTIF(EB3:EB33,"&lt;0"))</f>
        <v>1.3467780090153632</v>
      </c>
      <c r="EC39" s="74"/>
      <c r="ED39" s="2">
        <f>(SUMIF(ED3:ED33,"&gt;0")/COUNTIF(ED3:ED33,"&gt;0"))/-(SUMIF(ED3:ED33,"&lt;0")/COUNTIF(ED3:ED33,"&lt;0"))</f>
        <v>2.6742167621074584</v>
      </c>
      <c r="EG39" s="84" t="s">
        <v>28</v>
      </c>
      <c r="EH39" s="74"/>
      <c r="EI39" s="75">
        <f>(SUMIF(EI3:EI33,"&gt;0")/COUNTIF(EI3:EI33,"&gt;0"))/-(SUMIF(EI3:EI33,"&lt;0")/COUNTIF(EI3:EI33,"&lt;0"))</f>
        <v>0.93800157356412261</v>
      </c>
      <c r="EJ39" s="74"/>
      <c r="EK39" s="75">
        <f>(SUMIF(EK3:EK33,"&gt;0")/COUNTIF(EK3:EK33,"&gt;0"))/-(SUMIF(EK3:EK33,"&lt;0")/COUNTIF(EK3:EK33,"&lt;0"))</f>
        <v>1.453273137697517</v>
      </c>
      <c r="EL39" s="74"/>
      <c r="EM39" s="76">
        <f>(SUMIF(EM3:EM33,"&gt;0")/COUNTIF(EM3:EM33,"&gt;0"))/-(SUMIF(EM3:EM33,"&lt;0")/COUNTIF(EM3:EM33,"&lt;0"))</f>
        <v>3.4715425531914885</v>
      </c>
      <c r="EN39" s="74"/>
      <c r="EO39" s="76">
        <f>(SUMIF(EO3:EO33,"&gt;0")/COUNTIF(EO3:EO33,"&gt;0"))/-(SUMIF(EO3:EO33,"&lt;0")/COUNTIF(EO3:EO33,"&lt;0"))</f>
        <v>4.1974825174825172</v>
      </c>
      <c r="EP39" s="74"/>
      <c r="EQ39" s="75">
        <f>(SUMIF(EQ3:EQ33,"&gt;0")/COUNTIF(EQ3:EQ33,"&gt;0"))/-(SUMIF(EQ3:EQ33,"&lt;0")/COUNTIF(EQ3:EQ33,"&lt;0"))</f>
        <v>2.0740895211141721</v>
      </c>
      <c r="ER39" s="74"/>
      <c r="ES39" s="2">
        <f>(SUMIF(ES3:ES33,"&gt;0")/COUNTIF(ES3:ES33,"&gt;0"))/-(SUMIF(ES3:ES33,"&lt;0")/COUNTIF(ES3:ES33,"&lt;0"))</f>
        <v>1.7893640158100705</v>
      </c>
      <c r="EV39" s="84" t="s">
        <v>28</v>
      </c>
      <c r="EW39" s="74"/>
      <c r="EX39" s="75">
        <f>(SUMIF(EX3:EX33,"&gt;0")/COUNTIF(EX3:EX33,"&gt;0"))/-(SUMIF(EX3:EX33,"&lt;0")/COUNTIF(EX3:EX33,"&lt;0"))</f>
        <v>2.008227374719521</v>
      </c>
      <c r="EY39" s="74"/>
      <c r="EZ39" s="75">
        <f>(SUMIF(EZ3:EZ33,"&gt;0")/COUNTIF(EZ3:EZ33,"&gt;0"))/-(SUMIF(EZ3:EZ33,"&lt;0")/COUNTIF(EZ3:EZ33,"&lt;0"))</f>
        <v>1.702840456596761</v>
      </c>
      <c r="FA39" s="74"/>
      <c r="FB39" s="76">
        <f>(SUMIF(FB3:FB33,"&gt;0")/COUNTIF(FB3:FB33,"&gt;0"))/-(SUMIF(FB3:FB33,"&lt;0")/COUNTIF(FB3:FB33,"&lt;0"))</f>
        <v>2.7899866625628391</v>
      </c>
      <c r="FC39" s="74"/>
      <c r="FD39" s="76">
        <f>(SUMIF(FD3:FD33,"&gt;0")/COUNTIF(FD3:FD33,"&gt;0"))/-(SUMIF(FD3:FD33,"&lt;0")/COUNTIF(FD3:FD33,"&lt;0"))</f>
        <v>1.0265067377461867</v>
      </c>
      <c r="FE39" s="74"/>
      <c r="FF39" s="75">
        <f>(SUMIF(FF3:FF33,"&gt;0")/COUNTIF(FF3:FF33,"&gt;0"))/-(SUMIF(FF3:FF33,"&lt;0")/COUNTIF(FF3:FF33,"&lt;0"))</f>
        <v>1.5131870413955413</v>
      </c>
      <c r="FG39" s="74"/>
      <c r="FH39" s="2">
        <f>(SUMIF(FH3:FH33,"&gt;0")/COUNTIF(FH3:FH33,"&gt;0"))/-(SUMIF(FH3:FH33,"&lt;0")/COUNTIF(FH3:FH33,"&lt;0"))</f>
        <v>1.1281437774886947</v>
      </c>
      <c r="FK39" s="84" t="s">
        <v>28</v>
      </c>
      <c r="FL39" s="74"/>
      <c r="FM39" s="75">
        <f>(SUMIF(FM3:FM33,"&gt;0")/COUNTIF(FM3:FM33,"&gt;0"))/-(SUMIF(FM3:FM33,"&lt;0")/COUNTIF(FM3:FM33,"&lt;0"))</f>
        <v>0.5451263537906138</v>
      </c>
      <c r="FN39" s="74"/>
      <c r="FO39" s="75">
        <f>(SUMIF(FO3:FO33,"&gt;0")/COUNTIF(FO3:FO33,"&gt;0"))/-(SUMIF(FO3:FO33,"&lt;0")/COUNTIF(FO3:FO33,"&lt;0"))</f>
        <v>1.1131202083031968</v>
      </c>
      <c r="FP39" s="74"/>
      <c r="FQ39" s="76">
        <f>(SUMIF(FQ3:FQ33,"&gt;0")/COUNTIF(FQ3:FQ33,"&gt;0"))/-(SUMIF(FQ3:FQ33,"&lt;0")/COUNTIF(FQ3:FQ33,"&lt;0"))</f>
        <v>1.4349022447501809</v>
      </c>
      <c r="FR39" s="74"/>
      <c r="FS39" s="76">
        <f>(SUMIF(FS3:FS33,"&gt;0")/COUNTIF(FS3:FS33,"&gt;0"))/-(SUMIF(FS3:FS33,"&lt;0")/COUNTIF(FS3:FS33,"&lt;0"))</f>
        <v>4.0177136972193619</v>
      </c>
      <c r="FT39" s="74"/>
      <c r="FU39" s="75">
        <f>(SUMIF(FU3:FU33,"&gt;0")/COUNTIF(FU3:FU33,"&gt;0"))/-(SUMIF(FU3:FU33,"&lt;0")/COUNTIF(FU3:FU33,"&lt;0"))</f>
        <v>2.0420221660092612</v>
      </c>
      <c r="FV39" s="74"/>
      <c r="FW39" s="2">
        <f>(SUMIF(FW3:FW33,"&gt;0")/COUNTIF(FW3:FW33,"&gt;0"))/-(SUMIF(FW3:FW33,"&lt;0")/COUNTIF(FW3:FW33,"&lt;0"))</f>
        <v>1.0593544106881407</v>
      </c>
    </row>
    <row r="40" spans="1:180" x14ac:dyDescent="0.3">
      <c r="A40" s="114"/>
      <c r="B40" s="85" t="s">
        <v>30</v>
      </c>
      <c r="C40" s="74"/>
      <c r="D40" s="81">
        <f>D34/500</f>
        <v>6.2436000000000002E-3</v>
      </c>
      <c r="E40" s="74"/>
      <c r="F40" s="81">
        <f>F34/500</f>
        <v>6.2424000000000004E-3</v>
      </c>
      <c r="G40" s="74"/>
      <c r="H40" s="82">
        <f>H34/500</f>
        <v>-1.4867000000000003E-2</v>
      </c>
      <c r="I40" s="74"/>
      <c r="J40" s="82">
        <f>J34/500</f>
        <v>2.0870000000000003E-3</v>
      </c>
      <c r="K40" s="74"/>
      <c r="L40" s="81">
        <f>L34/500</f>
        <v>1.6386999999999999E-2</v>
      </c>
      <c r="M40" s="74"/>
      <c r="N40" s="86">
        <f>N34/500</f>
        <v>1.6092999999999993E-2</v>
      </c>
      <c r="O40" s="48"/>
      <c r="P40" s="49"/>
      <c r="Q40" s="85" t="s">
        <v>31</v>
      </c>
      <c r="R40" s="74"/>
      <c r="S40" s="81">
        <f>S34/500</f>
        <v>-3.3619999999999982E-4</v>
      </c>
      <c r="T40" s="74"/>
      <c r="U40" s="81">
        <f>U34/500</f>
        <v>-2.2784000000000007E-3</v>
      </c>
      <c r="V40" s="74"/>
      <c r="W40" s="82">
        <f>W34/500</f>
        <v>1.1539999999999999E-3</v>
      </c>
      <c r="X40" s="74"/>
      <c r="Y40" s="82">
        <f>Y34/500</f>
        <v>5.045E-3</v>
      </c>
      <c r="Z40" s="74"/>
      <c r="AA40" s="81">
        <f>AA34/500</f>
        <v>-4.484199999999999E-3</v>
      </c>
      <c r="AB40" s="74"/>
      <c r="AC40" s="87">
        <f>AC34/500</f>
        <v>-8.9979999999999997E-4</v>
      </c>
      <c r="AD40" s="48"/>
      <c r="AE40" s="49"/>
      <c r="AF40" s="85" t="s">
        <v>31</v>
      </c>
      <c r="AG40" s="74"/>
      <c r="AH40" s="81">
        <f>AH34/500</f>
        <v>1.6300799999999997E-2</v>
      </c>
      <c r="AI40" s="74"/>
      <c r="AJ40" s="81">
        <f>AJ34/500</f>
        <v>2.8285600000000001E-2</v>
      </c>
      <c r="AK40" s="74"/>
      <c r="AL40" s="82">
        <f>AL34/500</f>
        <v>1.0092E-2</v>
      </c>
      <c r="AM40" s="74"/>
      <c r="AN40" s="82">
        <f>AN34/500</f>
        <v>3.7149000000000001E-2</v>
      </c>
      <c r="AO40" s="74"/>
      <c r="AP40" s="81">
        <f>AP34/500</f>
        <v>1.0839400000000001E-2</v>
      </c>
      <c r="AQ40" s="74"/>
      <c r="AR40" s="87">
        <f>AR34/500</f>
        <v>0.1026668</v>
      </c>
      <c r="AS40" s="48"/>
      <c r="AT40" s="49"/>
      <c r="AU40" s="85" t="s">
        <v>31</v>
      </c>
      <c r="AV40" s="74"/>
      <c r="AW40" s="81">
        <f>AW34/500</f>
        <v>1.4963999999999973E-3</v>
      </c>
      <c r="AX40" s="74"/>
      <c r="AY40" s="81">
        <f>AY34/500</f>
        <v>-9.2024000000000012E-3</v>
      </c>
      <c r="AZ40" s="74"/>
      <c r="BA40" s="82">
        <f>BA34/500</f>
        <v>2.8320000000000007E-3</v>
      </c>
      <c r="BB40" s="74"/>
      <c r="BC40" s="82">
        <f>BC34/500</f>
        <v>2.2569999999999995E-3</v>
      </c>
      <c r="BD40" s="74"/>
      <c r="BE40" s="81">
        <f>BE34/500</f>
        <v>1.1084999999999998E-2</v>
      </c>
      <c r="BF40" s="74"/>
      <c r="BG40" s="88">
        <f>BG34/500</f>
        <v>8.4679999999999964E-3</v>
      </c>
      <c r="BH40" s="48"/>
      <c r="BI40" s="49"/>
      <c r="BJ40" s="85" t="s">
        <v>31</v>
      </c>
      <c r="BK40" s="74"/>
      <c r="BL40" s="81">
        <f>BL34/500</f>
        <v>2.7077999999999998E-3</v>
      </c>
      <c r="BM40" s="74"/>
      <c r="BN40" s="81">
        <f>BN34/500</f>
        <v>4.2480000000000095E-4</v>
      </c>
      <c r="BO40" s="74"/>
      <c r="BP40" s="82">
        <f>BP34/500</f>
        <v>7.3380000000000008E-3</v>
      </c>
      <c r="BQ40" s="74"/>
      <c r="BR40" s="82">
        <f>BR34/500</f>
        <v>-1.374E-3</v>
      </c>
      <c r="BS40" s="74"/>
      <c r="BT40" s="81">
        <f>BT34/500</f>
        <v>2.0772599999999999E-2</v>
      </c>
      <c r="BU40" s="74"/>
      <c r="BV40" s="87">
        <f>BV34/500</f>
        <v>2.9869200000000005E-2</v>
      </c>
      <c r="BW40" s="48"/>
      <c r="BX40" s="49"/>
      <c r="BY40" s="85" t="s">
        <v>31</v>
      </c>
      <c r="BZ40" s="74"/>
      <c r="CA40" s="81">
        <f>CA34/500</f>
        <v>7.7449999999999993E-3</v>
      </c>
      <c r="CB40" s="74"/>
      <c r="CC40" s="81">
        <f>CC34/500</f>
        <v>-1.384000000000003E-4</v>
      </c>
      <c r="CD40" s="74"/>
      <c r="CE40" s="82">
        <f>CE34/500</f>
        <v>1.3731000000000002E-2</v>
      </c>
      <c r="CF40" s="74"/>
      <c r="CG40" s="82">
        <f>CG34/500</f>
        <v>2.5589999999999996E-3</v>
      </c>
      <c r="CH40" s="74"/>
      <c r="CI40" s="81">
        <f>CI34/500</f>
        <v>1.5559000000000002E-2</v>
      </c>
      <c r="CJ40" s="74"/>
      <c r="CK40" s="83">
        <f>CK34/500</f>
        <v>4.0680400000000005E-2</v>
      </c>
      <c r="CN40" s="85" t="s">
        <v>31</v>
      </c>
      <c r="CO40" s="74"/>
      <c r="CP40" s="81">
        <f>CP34/500</f>
        <v>-3.5199999999999012E-5</v>
      </c>
      <c r="CQ40" s="74"/>
      <c r="CR40" s="81">
        <f>CR34/500</f>
        <v>-4.0000000000000013E-4</v>
      </c>
      <c r="CS40" s="74"/>
      <c r="CT40" s="82">
        <f>CT34/500</f>
        <v>1.3829000000000001E-2</v>
      </c>
      <c r="CU40" s="74"/>
      <c r="CV40" s="82">
        <f>CV34/500</f>
        <v>9.5500000000000012E-4</v>
      </c>
      <c r="CW40" s="74"/>
      <c r="CX40" s="81">
        <f>CX34/500</f>
        <v>-9.4742000000000038E-3</v>
      </c>
      <c r="CY40" s="74"/>
      <c r="CZ40" s="83">
        <f>CZ34/500</f>
        <v>4.8745999999999989E-3</v>
      </c>
      <c r="DC40" s="85" t="s">
        <v>31</v>
      </c>
      <c r="DD40" s="74"/>
      <c r="DE40" s="81">
        <f>DE34/500</f>
        <v>7.4551999999999978E-3</v>
      </c>
      <c r="DF40" s="74"/>
      <c r="DG40" s="81">
        <f>DG34/500</f>
        <v>5.5215999999999998E-3</v>
      </c>
      <c r="DH40" s="74"/>
      <c r="DI40" s="82">
        <f>DI34/500</f>
        <v>1.5103000000000002E-2</v>
      </c>
      <c r="DJ40" s="74"/>
      <c r="DK40" s="82">
        <f>DK34/500</f>
        <v>7.2479999999999992E-3</v>
      </c>
      <c r="DL40" s="74"/>
      <c r="DM40" s="81">
        <f>DM34/500</f>
        <v>-1.2935999999999996E-3</v>
      </c>
      <c r="DN40" s="74"/>
      <c r="DO40" s="89">
        <f>DO34/500</f>
        <v>3.4034200000000001E-2</v>
      </c>
      <c r="DQ40" s="10"/>
      <c r="DR40" s="85" t="s">
        <v>31</v>
      </c>
      <c r="DS40" s="74"/>
      <c r="DT40" s="90">
        <f>DT34/500</f>
        <v>-3.2384000000000007E-3</v>
      </c>
      <c r="DU40" s="74"/>
      <c r="DV40" s="90">
        <f>DV34/500</f>
        <v>-2.2784000000000003E-3</v>
      </c>
      <c r="DW40" s="74"/>
      <c r="DX40" s="86">
        <f>DX34/500</f>
        <v>2.3337600000000003E-2</v>
      </c>
      <c r="DY40" s="74"/>
      <c r="DZ40" s="86">
        <f>DZ34/500</f>
        <v>3.7820000000000002E-3</v>
      </c>
      <c r="EA40" s="74"/>
      <c r="EB40" s="90">
        <f>EB34/500</f>
        <v>-1.5530000000000025E-3</v>
      </c>
      <c r="EC40" s="74"/>
      <c r="ED40" s="89">
        <f>ED34/500</f>
        <v>2.0049799999999993E-2</v>
      </c>
      <c r="EG40" s="85" t="s">
        <v>31</v>
      </c>
      <c r="EH40" s="74"/>
      <c r="EI40" s="81">
        <f>EI34/500</f>
        <v>2.2911999999999997E-3</v>
      </c>
      <c r="EJ40" s="74"/>
      <c r="EK40" s="81">
        <f>EK34/500</f>
        <v>1.6919999999999997E-3</v>
      </c>
      <c r="EL40" s="74"/>
      <c r="EM40" s="82">
        <f>EM34/500</f>
        <v>5.9099999999999973E-4</v>
      </c>
      <c r="EN40" s="74"/>
      <c r="EO40" s="82">
        <f>EO34/500</f>
        <v>7.1439999999999993E-3</v>
      </c>
      <c r="EP40" s="74"/>
      <c r="EQ40" s="81">
        <f>EQ34/500</f>
        <v>-7.5587999999999975E-3</v>
      </c>
      <c r="ER40" s="74"/>
      <c r="ES40" s="83">
        <f>ES34/ET2</f>
        <v>5.1200814604273163E-3</v>
      </c>
      <c r="EV40" s="85" t="s">
        <v>31</v>
      </c>
      <c r="EW40" s="74"/>
      <c r="EX40" s="81">
        <f>EX34/500</f>
        <v>9.4687999999999994E-3</v>
      </c>
      <c r="EY40" s="74"/>
      <c r="EZ40" s="81">
        <f>EZ34/500</f>
        <v>3.6591999999999992E-3</v>
      </c>
      <c r="FA40" s="74"/>
      <c r="FB40" s="82">
        <f>FB34/500</f>
        <v>3.8499999999999988E-3</v>
      </c>
      <c r="FC40" s="74"/>
      <c r="FD40" s="82">
        <f>FD34/500</f>
        <v>-2.4199999999999995E-4</v>
      </c>
      <c r="FE40" s="74"/>
      <c r="FF40" s="81">
        <f>FF34/500</f>
        <v>1.7639999999999992E-2</v>
      </c>
      <c r="FG40" s="74"/>
      <c r="FH40" s="83">
        <f>FH34/FI2</f>
        <v>2.3601699464342301E-2</v>
      </c>
      <c r="FK40" s="85" t="s">
        <v>31</v>
      </c>
      <c r="FL40" s="74"/>
      <c r="FM40" s="81">
        <f>FM34/500</f>
        <v>-5.7215999999999994E-3</v>
      </c>
      <c r="FN40" s="74"/>
      <c r="FO40" s="81">
        <f>FO34/500</f>
        <v>-1.9751999999999999E-3</v>
      </c>
      <c r="FP40" s="74"/>
      <c r="FQ40" s="82">
        <f>FQ34/500</f>
        <v>-8.5579999999999996E-3</v>
      </c>
      <c r="FR40" s="74"/>
      <c r="FS40" s="82">
        <f>FS34/500</f>
        <v>5.5600000000000007E-3</v>
      </c>
      <c r="FT40" s="74"/>
      <c r="FU40" s="81">
        <f>FU34/500</f>
        <v>-7.5260000000000019E-4</v>
      </c>
      <c r="FV40" s="74"/>
      <c r="FW40" s="89">
        <f>FW34/500</f>
        <v>-5.5190000000000005E-3</v>
      </c>
    </row>
    <row r="41" spans="1:180" x14ac:dyDescent="0.3">
      <c r="A41" s="114"/>
      <c r="B41" s="91" t="s">
        <v>32</v>
      </c>
      <c r="D41" s="92">
        <f>D38*D35+(1-D38*D36)</f>
        <v>1.6986250000000001</v>
      </c>
      <c r="F41" s="77">
        <f>F38*F35+(1-F38*F36)</f>
        <v>1.5587323076923076</v>
      </c>
      <c r="G41" s="49"/>
      <c r="H41" s="77">
        <f>H38*H35+(1-H38*H36)</f>
        <v>1.1254930555555553</v>
      </c>
      <c r="I41" s="49"/>
      <c r="J41" s="77">
        <f>J38*J35+(1-J38*J36)</f>
        <v>1.4264166666666667</v>
      </c>
      <c r="L41" s="92">
        <f>L38*L35+(1-L38*L36)</f>
        <v>1.7361045454545456</v>
      </c>
      <c r="N41" s="77" t="s">
        <v>33</v>
      </c>
      <c r="Q41" s="91" t="s">
        <v>32</v>
      </c>
      <c r="S41" s="92">
        <f>S38*S35+(1-S38*S36)</f>
        <v>1.3755192307692305</v>
      </c>
      <c r="U41" s="77">
        <f>U38*U35+(1-U38*U36)</f>
        <v>1.2238133333333334</v>
      </c>
      <c r="V41" s="49"/>
      <c r="W41" s="77">
        <f>W38*W35+(1-W38*W36)</f>
        <v>2.3855000000000004</v>
      </c>
      <c r="X41" s="49"/>
      <c r="Y41" s="77">
        <f>Y38*Y35+(1-Y38*Y36)</f>
        <v>1.7125833333333333</v>
      </c>
      <c r="AA41" s="92">
        <f>AA38*AA35+(1-AA38*AA36)</f>
        <v>1.3864313636363637</v>
      </c>
      <c r="AC41" s="77">
        <f>AC38*AC35+(1-AC38*AC36)</f>
        <v>1.6501575107485107</v>
      </c>
      <c r="AF41" s="91" t="s">
        <v>32</v>
      </c>
      <c r="AH41" s="92">
        <f>AH38*AH35+(1-AH38*AH36)</f>
        <v>3.8129</v>
      </c>
      <c r="AJ41" s="77">
        <f>AJ38*AJ35+(1-AJ38*AJ36)</f>
        <v>3.5432000000000006</v>
      </c>
      <c r="AK41" s="49"/>
      <c r="AL41" s="77">
        <f>AL38*AL35+(1-AL38*AL36)</f>
        <v>4.0259999999999998</v>
      </c>
      <c r="AM41" s="49"/>
      <c r="AN41" s="77">
        <f>AN38*AN35+(1-AN38*AN36)</f>
        <v>4.4115909090909096</v>
      </c>
      <c r="AP41" s="92">
        <f>AP38*AP35+(1-AP38*AP36)</f>
        <v>2.3245346153846156</v>
      </c>
      <c r="AR41" s="77">
        <f>AR38*AR35+(1-AR38*AR36)</f>
        <v>4.7794735383135381</v>
      </c>
      <c r="AS41" s="10"/>
      <c r="AU41" s="91" t="s">
        <v>32</v>
      </c>
      <c r="AW41" s="92">
        <f>AW38*AW35+(1-AW38*AW36)</f>
        <v>2.2970357142857143</v>
      </c>
      <c r="AY41" s="77">
        <f>AY38*AY35+(1-AY38*AY36)</f>
        <v>1.4726857142857144</v>
      </c>
      <c r="AZ41" s="49"/>
      <c r="BA41" s="77">
        <f>BA38*BA35+(1-BA38*BA36)</f>
        <v>1.870885714285714</v>
      </c>
      <c r="BB41" s="49"/>
      <c r="BC41" s="77">
        <f>BC38*BC35+(1-BC38*BC36)</f>
        <v>2.129083333333333</v>
      </c>
      <c r="BE41" s="92">
        <f>BE38*BE35+(1-BE38*BE36)</f>
        <v>2.5446740259740257</v>
      </c>
      <c r="BG41" s="77">
        <f>BG38*BG35+(1-BG38*BG36)</f>
        <v>2.6026179298941798</v>
      </c>
      <c r="BH41" s="10"/>
      <c r="BI41" s="10"/>
      <c r="BJ41" s="91" t="s">
        <v>32</v>
      </c>
      <c r="BL41" s="92">
        <f>BL38*BL35+(1-BL38*BL36)</f>
        <v>1.7417499999999999</v>
      </c>
      <c r="BN41" s="77">
        <f>BN38*BN35+(1-BN38*BN36)</f>
        <v>1.6191428571428572</v>
      </c>
      <c r="BO41" s="49"/>
      <c r="BP41" s="77">
        <f>BP38*BP35+(1-BP38*BP36)</f>
        <v>2.807666666666667</v>
      </c>
      <c r="BQ41" s="49"/>
      <c r="BR41" s="77">
        <f>BR38*BR35+(1-BR38*BR36)</f>
        <v>1.2762500000000001</v>
      </c>
      <c r="BT41" s="92">
        <f>BT38*BT35+(1-BT38*BT36)</f>
        <v>2.348210714285714</v>
      </c>
      <c r="BV41" s="77">
        <f>BV38*BV35+(1-BV38*BV36)</f>
        <v>2.2751648766233767</v>
      </c>
      <c r="BW41" s="10"/>
      <c r="BX41" s="10"/>
      <c r="BY41" s="91" t="s">
        <v>32</v>
      </c>
      <c r="CA41" s="92">
        <f>CA38*CA35+(1-CA38*CA36)</f>
        <v>2.4767254545454547</v>
      </c>
      <c r="CC41" s="77">
        <f>CC38*CC35+(1-CC38*CC36)</f>
        <v>2.0636999999999999</v>
      </c>
      <c r="CD41" s="49"/>
      <c r="CE41" s="77">
        <f>CE38*CE35+(1-CE38*CE36)</f>
        <v>4.2180999999999997</v>
      </c>
      <c r="CF41" s="49"/>
      <c r="CG41" s="77">
        <f>CG38*CG35+(1-CG38*CG36)</f>
        <v>1.6169583333333335</v>
      </c>
      <c r="CI41" s="92">
        <f>CI38*CI35+(1-CI38*CI36)</f>
        <v>2.3295493506493505</v>
      </c>
      <c r="CK41" s="93">
        <f>CK38*CK35+(1-CK38*CK36)</f>
        <v>3.8786898512396699</v>
      </c>
      <c r="CN41" s="91" t="s">
        <v>32</v>
      </c>
      <c r="CP41" s="92">
        <f>CP38*CP35+(1-CP38*CP36)</f>
        <v>1.7895313725490196</v>
      </c>
      <c r="CR41" s="77">
        <f>CR38*CR35+(1-CR38*CR36)</f>
        <v>1.5591142857142857</v>
      </c>
      <c r="CS41" s="49"/>
      <c r="CT41" s="77">
        <f>CT38*CT35+(1-CT38*CT36)</f>
        <v>2.3014444444444448</v>
      </c>
      <c r="CU41" s="49"/>
      <c r="CV41" s="77">
        <f>CV38*CV35+(1-CV38*CV36)</f>
        <v>1.524875</v>
      </c>
      <c r="CX41" s="92">
        <f>CX38*CX35+(1-CX38*CX36)</f>
        <v>1.5876201298701298</v>
      </c>
      <c r="CZ41" s="93">
        <f>CZ38*CZ35+(1-CZ38*CZ36)</f>
        <v>2.1715230694550547</v>
      </c>
      <c r="DC41" s="91" t="s">
        <v>32</v>
      </c>
      <c r="DE41" s="92">
        <f>DE38*DE35+(1-DE38*DE36)</f>
        <v>2.086122727272727</v>
      </c>
      <c r="DG41" s="77">
        <f>DG38*DG35+(1-DG38*DG36)</f>
        <v>2.0967000000000002</v>
      </c>
      <c r="DH41" s="49"/>
      <c r="DI41" s="77">
        <f>DI38*DI35+(1-DI38*DI36)</f>
        <v>2.4229000000000003</v>
      </c>
      <c r="DJ41" s="49"/>
      <c r="DK41" s="77">
        <f>DK38*DK35+(1-DK38*DK36)</f>
        <v>2.2282500000000001</v>
      </c>
      <c r="DM41" s="92">
        <f>DM38*DM35+(1-DM38*DM36)</f>
        <v>1.7189142857142856</v>
      </c>
      <c r="DO41" s="93">
        <f>DO38*DO35+(1-DO38*DO36)</f>
        <v>3.0033319932659936</v>
      </c>
      <c r="DQ41" s="10"/>
      <c r="DR41" s="91" t="s">
        <v>32</v>
      </c>
      <c r="DT41" s="92">
        <f>DT38*DT35+(1-DT38*DT36)</f>
        <v>1.5909333333333333</v>
      </c>
      <c r="DV41" s="77">
        <f>DV38*DV35+(1-DV38*DV36)</f>
        <v>1.6695333333333333</v>
      </c>
      <c r="DW41" s="49"/>
      <c r="DX41" s="77">
        <f>DX38*DX35+(1-DX38*DX36)</f>
        <v>4.8860600000000005</v>
      </c>
      <c r="DY41" s="49"/>
      <c r="DZ41" s="77">
        <f>DZ38*DZ35+(1-DZ38*DZ36)</f>
        <v>1.6052</v>
      </c>
      <c r="EB41" s="92">
        <f>EB38*EB35+(1-EB38*EB36)</f>
        <v>1.8480968531468533</v>
      </c>
      <c r="ED41" s="93">
        <f>ED38*ED35+(1-ED38*ED36)</f>
        <v>3.6327737316017319</v>
      </c>
      <c r="EG41" s="91" t="s">
        <v>32</v>
      </c>
      <c r="EI41" s="92">
        <f>EI38*EI35+(1-EI38*EI36)</f>
        <v>1.8210666666666666</v>
      </c>
      <c r="EK41" s="77">
        <f>EK38*EK35+(1-EK38*EK36)</f>
        <v>1.8151000000000002</v>
      </c>
      <c r="EL41" s="49"/>
      <c r="EM41" s="77">
        <f>EM38*EM35+(1-EM38*EM36)</f>
        <v>1.7005416666666666</v>
      </c>
      <c r="EN41" s="49"/>
      <c r="EO41" s="77">
        <f>EO38*EO35+(1-EO38*EO36)</f>
        <v>1.5630606060606063</v>
      </c>
      <c r="EQ41" s="92">
        <f>EQ38*EQ35+(1-EQ38*EQ36)</f>
        <v>1.4913785714285714</v>
      </c>
      <c r="ES41" s="93">
        <f>ES38*ES35+(1-ES38*ES36)</f>
        <v>2.0436263179413179</v>
      </c>
      <c r="EV41" s="91" t="s">
        <v>32</v>
      </c>
      <c r="EX41" s="92">
        <f>EX38*EX35+(1-EX38*EX36)</f>
        <v>1.7920246153846153</v>
      </c>
      <c r="EZ41" s="77">
        <f>EZ38*EZ35+(1-EZ38*EZ36)</f>
        <v>1.6170666666666667</v>
      </c>
      <c r="FA41" s="49"/>
      <c r="FB41" s="77">
        <f>FB38*FB35+(1-FB38*FB36)</f>
        <v>2.0261388888888887</v>
      </c>
      <c r="FC41" s="49"/>
      <c r="FD41" s="77">
        <f>FD38*FD35+(1-FD38*FD36)</f>
        <v>1.48875</v>
      </c>
      <c r="FF41" s="92">
        <f>FF38*FF35+(1-FF38*FF36)</f>
        <v>2.3830666666666662</v>
      </c>
      <c r="FH41" s="93">
        <f>FH38*FH35+(1-FH38*FH36)</f>
        <v>2.8871591541791544</v>
      </c>
      <c r="FK41" s="91" t="s">
        <v>32</v>
      </c>
      <c r="FM41" s="92">
        <f>FM38*FM35+(1-FM38*FM36)</f>
        <v>1.0855999999999999</v>
      </c>
      <c r="FO41" s="77">
        <f>FO38*FO35+(1-FO38*FO36)</f>
        <v>1.7790933333333334</v>
      </c>
      <c r="FP41" s="49"/>
      <c r="FQ41" s="77">
        <f>FQ38*FQ35+(1-FQ38*FQ36)</f>
        <v>1.9340555555555556</v>
      </c>
      <c r="FR41" s="49"/>
      <c r="FS41" s="77">
        <f>FS38*FS35+(1-FS38*FS36)</f>
        <v>1.5075208333333334</v>
      </c>
      <c r="FU41" s="92">
        <f>FU38*FU35+(1-FU38*FU36)</f>
        <v>1.5160154545454545</v>
      </c>
      <c r="FW41" s="93">
        <f>FW38*FW35+(1-FW38*FW36)</f>
        <v>1.8345465104166669</v>
      </c>
    </row>
    <row r="42" spans="1:180" x14ac:dyDescent="0.3">
      <c r="A42" s="10"/>
      <c r="B42" s="10"/>
      <c r="C42" s="10"/>
      <c r="D42" s="10"/>
      <c r="E42" s="10"/>
      <c r="F42" s="10"/>
      <c r="G42" s="10"/>
      <c r="H42" s="10"/>
      <c r="I42" s="10"/>
      <c r="J42" s="10"/>
      <c r="K42" s="10"/>
      <c r="L42" s="10"/>
      <c r="M42" s="10"/>
      <c r="N42" s="10"/>
      <c r="O42" s="18"/>
      <c r="P42" s="10"/>
      <c r="Q42" s="10"/>
      <c r="R42" s="10"/>
      <c r="S42" s="10"/>
      <c r="T42" s="10"/>
      <c r="U42" s="10"/>
      <c r="V42" s="10"/>
      <c r="W42" s="10"/>
      <c r="X42" s="10"/>
      <c r="Y42" s="10"/>
      <c r="Z42" s="10"/>
      <c r="AA42" s="10"/>
      <c r="AB42" s="10"/>
      <c r="AC42" s="10"/>
      <c r="AD42" s="18"/>
      <c r="AE42" s="10"/>
      <c r="AF42" s="10"/>
      <c r="AG42" s="10"/>
      <c r="AH42" s="10"/>
      <c r="AI42" s="10"/>
      <c r="AJ42" s="10"/>
      <c r="AK42" s="10"/>
      <c r="AL42" s="10"/>
      <c r="AM42" s="10"/>
      <c r="AN42" s="10"/>
      <c r="AO42" s="10"/>
      <c r="AP42" s="10"/>
      <c r="AQ42" s="10"/>
      <c r="AR42" s="10"/>
      <c r="AS42" s="18"/>
      <c r="AT42" s="10"/>
      <c r="AU42" s="10"/>
      <c r="AV42" s="10"/>
      <c r="AW42" s="10"/>
      <c r="AX42" s="10"/>
      <c r="AY42" s="10"/>
      <c r="AZ42" s="10"/>
      <c r="BA42" s="10"/>
      <c r="BB42" s="10"/>
      <c r="BC42" s="10"/>
      <c r="BD42" s="10"/>
      <c r="BE42" s="10"/>
      <c r="BF42" s="10"/>
      <c r="BG42" s="10"/>
      <c r="BH42" s="18"/>
      <c r="BI42" s="18"/>
      <c r="BJ42" s="10"/>
      <c r="BK42" s="10" t="s">
        <v>33</v>
      </c>
      <c r="BL42" s="10"/>
      <c r="BM42" s="10"/>
      <c r="BN42" s="10"/>
      <c r="BO42" s="10"/>
      <c r="BP42" s="10"/>
      <c r="BQ42" s="10"/>
      <c r="BR42" s="10"/>
      <c r="BS42" s="10"/>
      <c r="BT42" s="10"/>
      <c r="BU42" s="10"/>
      <c r="BV42" s="10"/>
      <c r="BW42" s="18"/>
      <c r="BX42" s="18"/>
      <c r="BY42" s="94"/>
      <c r="BZ42" s="10"/>
      <c r="CA42" s="95"/>
      <c r="CB42" s="10"/>
      <c r="CC42" s="21"/>
      <c r="CD42" s="96"/>
      <c r="CE42" s="21"/>
      <c r="CF42" s="96"/>
      <c r="CG42" s="21"/>
      <c r="CH42" s="21"/>
      <c r="CI42" s="21"/>
      <c r="CJ42" s="10"/>
      <c r="CK42" s="97"/>
      <c r="CL42" s="10"/>
      <c r="CM42" s="10"/>
      <c r="CN42" s="94"/>
      <c r="CO42" s="10"/>
      <c r="CP42" s="95"/>
      <c r="CQ42" s="10"/>
      <c r="CR42" s="21"/>
      <c r="CS42" s="96"/>
      <c r="CT42" s="21"/>
      <c r="CU42" s="96"/>
      <c r="CV42" s="21"/>
      <c r="CW42" s="21"/>
      <c r="CX42" s="21"/>
      <c r="CY42" s="10"/>
      <c r="CZ42" s="97"/>
      <c r="DA42" s="10"/>
      <c r="DB42" s="10"/>
      <c r="DC42" s="94"/>
      <c r="DD42" s="10"/>
      <c r="DE42" s="95"/>
      <c r="DF42" s="10"/>
      <c r="DG42" s="21"/>
      <c r="DH42" s="96"/>
      <c r="DI42" s="21"/>
      <c r="DJ42" s="96"/>
      <c r="DK42" s="21"/>
      <c r="DL42" s="21"/>
      <c r="DM42" s="21"/>
      <c r="DN42" s="10"/>
      <c r="DO42" s="97"/>
      <c r="DP42" s="10"/>
      <c r="DQ42" s="10"/>
      <c r="DR42" s="94"/>
      <c r="DS42" s="10"/>
      <c r="DT42" s="95"/>
      <c r="DU42" s="10"/>
      <c r="DV42" s="21"/>
      <c r="DW42" s="96"/>
      <c r="DX42" s="21"/>
      <c r="DY42" s="96"/>
      <c r="DZ42" s="21"/>
      <c r="EA42" s="21"/>
      <c r="EB42" s="21"/>
      <c r="EC42" s="10"/>
      <c r="ED42" s="97"/>
      <c r="EE42" s="10"/>
      <c r="EF42" s="10"/>
      <c r="EG42" s="94"/>
      <c r="EH42" s="10"/>
      <c r="EI42" s="95"/>
      <c r="EJ42" s="10"/>
      <c r="EK42" s="21"/>
      <c r="EL42" s="96"/>
      <c r="EM42" s="21"/>
      <c r="EN42" s="96"/>
      <c r="EO42" s="21"/>
      <c r="EP42" s="21"/>
      <c r="EQ42" s="21"/>
      <c r="ER42" s="10"/>
      <c r="ES42" s="97"/>
      <c r="ET42" s="10"/>
      <c r="EU42" s="10"/>
      <c r="EV42" s="94"/>
      <c r="EW42" s="10"/>
      <c r="EX42" s="95"/>
      <c r="EY42" s="10"/>
      <c r="EZ42" s="21"/>
      <c r="FA42" s="96"/>
      <c r="FB42" s="21"/>
      <c r="FC42" s="96"/>
      <c r="FD42" s="21"/>
      <c r="FE42" s="21"/>
      <c r="FF42" s="21"/>
      <c r="FG42" s="10"/>
      <c r="FH42" s="97"/>
      <c r="FI42" s="10"/>
      <c r="FJ42" s="10"/>
      <c r="FK42" s="94"/>
      <c r="FL42" s="10"/>
      <c r="FM42" s="95"/>
      <c r="FN42" s="10"/>
      <c r="FO42" s="21"/>
      <c r="FP42" s="96"/>
      <c r="FQ42" s="21"/>
      <c r="FR42" s="96"/>
      <c r="FS42" s="21"/>
      <c r="FT42" s="21"/>
      <c r="FU42" s="21"/>
      <c r="FV42" s="10"/>
      <c r="FW42" s="97"/>
      <c r="FX42" s="10"/>
    </row>
    <row r="44" spans="1:180" x14ac:dyDescent="0.3">
      <c r="AS44" s="48"/>
    </row>
  </sheetData>
  <pageMargins left="0.7" right="0.7" top="0.75" bottom="0.75" header="0.3" footer="0.3"/>
  <pageSetup paperSize="9"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2019</vt:lpstr>
      <vt:lpstr>2020</vt:lpstr>
      <vt:lpstr>V.4 2020</vt:lpstr>
      <vt:lpstr>CRUCE 2019</vt:lpstr>
      <vt:lpstr>CRUCE 2020</vt:lpstr>
      <vt:lpstr>CRUCE y 1MIN 2019 </vt:lpstr>
      <vt:lpstr>CRUCE Y 1MIN 2020</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Pablo_5000 Pablo_5000</cp:lastModifiedBy>
  <dcterms:created xsi:type="dcterms:W3CDTF">2020-10-25T18:01:30Z</dcterms:created>
  <dcterms:modified xsi:type="dcterms:W3CDTF">2021-01-17T20:06:36Z</dcterms:modified>
</cp:coreProperties>
</file>