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CCEDA77B-A84E-44C4-B11F-0AF23F686DBA}" xr6:coauthVersionLast="40" xr6:coauthVersionMax="40" xr10:uidLastSave="{00000000-0000-0000-0000-000000000000}"/>
  <bookViews>
    <workbookView xWindow="-96" yWindow="-96" windowWidth="23232" windowHeight="13152" activeTab="2" xr2:uid="{00000000-000D-0000-FFFF-FFFF00000000}"/>
  </bookViews>
  <sheets>
    <sheet name="Main" sheetId="1" r:id="rId1"/>
    <sheet name="Inputs" sheetId="2" r:id="rId2"/>
    <sheet name="Results" sheetId="3" r:id="rId3"/>
    <sheet name="Developed" sheetId="4" r:id="rId4"/>
  </sheets>
  <definedNames>
    <definedName name="D_input">Inputs!#REF!</definedName>
    <definedName name="fj">Results!$C$4</definedName>
    <definedName name="hat.delta">Results!#REF!</definedName>
    <definedName name="hat.lambda">Results!$C$4</definedName>
    <definedName name="Model">Main!#REF!</definedName>
    <definedName name="N_input">Inputs!#REF!</definedName>
    <definedName name="reserve">Results!$C$7</definedName>
    <definedName name="reserves">Results!#REF!</definedName>
    <definedName name="reseve">Results!#REF!</definedName>
    <definedName name="tild.X">Developed!$C$4</definedName>
    <definedName name="X.tild">Developed!$C$4</definedName>
    <definedName name="X_input">Inputs!$C$4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B12" i="4"/>
  <c r="B11" i="4"/>
  <c r="B10" i="4"/>
  <c r="B9" i="4"/>
  <c r="B8" i="4"/>
  <c r="B7" i="4"/>
  <c r="B6" i="4"/>
  <c r="B5" i="4"/>
  <c r="B4" i="4"/>
  <c r="N3" i="4"/>
  <c r="M3" i="4"/>
  <c r="L3" i="4"/>
  <c r="K3" i="4"/>
  <c r="J3" i="4"/>
  <c r="I3" i="4"/>
  <c r="H3" i="4"/>
  <c r="G3" i="4"/>
  <c r="F3" i="4"/>
  <c r="E3" i="4"/>
  <c r="D3" i="4"/>
  <c r="C3" i="4"/>
  <c r="N3" i="2"/>
  <c r="M3" i="2"/>
  <c r="L3" i="2"/>
  <c r="K3" i="2"/>
  <c r="J3" i="2"/>
  <c r="I3" i="2"/>
  <c r="H3" i="2"/>
  <c r="G3" i="2"/>
  <c r="F3" i="2"/>
  <c r="E3" i="2"/>
  <c r="D3" i="2"/>
  <c r="C3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<sst xmlns="http://schemas.openxmlformats.org/spreadsheetml/2006/main" count="8" uniqueCount="7">
  <si>
    <t>You will find your results in this document</t>
  </si>
  <si>
    <t>The estimators</t>
  </si>
  <si>
    <t>The developed triangle</t>
  </si>
  <si>
    <t>You ran the tools PGM IBNR</t>
  </si>
  <si>
    <t>The Input Matrix</t>
  </si>
  <si>
    <t>Estimated IBNR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</si>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</sst>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" fillId="0" borderId="0" xfId="1" applyNumberFormat="1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Milliers" xfId="1" builtinId="3"/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206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206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00206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206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2060"/>
      </font>
      <fill>
        <patternFill>
          <bgColor theme="3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316230</xdr:colOff>
      <xdr:row>3</xdr:row>
      <xdr:rowOff>1905</xdr:rowOff>
    </xdr:from>
    <xdr:ext cx="139589" cy="1963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DF68B6A6-8981-4CC9-9622-758AA067D565}"/>
                </a:ext>
              </a:extLst>
            </xdr:cNvPr>
            <xdr:cNvSpPr txBox="1"/>
          </xdr:nvSpPr>
          <xdr:spPr>
            <a:xfrm>
              <a:off x="1108710" y="550545"/>
              <a:ext cx="139589" cy="196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</m:acc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DF68B6A6-8981-4CC9-9622-758AA067D565}"/>
                </a:ext>
              </a:extLst>
            </xdr:cNvPr>
            <xdr:cNvSpPr txBox="1"/>
          </xdr:nvSpPr>
          <xdr:spPr>
            <a:xfrm>
              <a:off x="1108710" y="550545"/>
              <a:ext cx="139589" cy="196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𝑓 ̂_𝑗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3"/>
  <sheetViews>
    <sheetView workbookViewId="0">
      <selection activeCell="C3" sqref="C3:E3"/>
    </sheetView>
  </sheetViews>
  <sheetFormatPr baseColWidth="10" defaultRowHeight="14.4" x14ac:dyDescent="0.55000000000000004"/>
  <cols>
    <col min="3" max="3" width="14.41796875" customWidth="1"/>
  </cols>
  <sheetData>
    <row r="2" spans="3:5" x14ac:dyDescent="0.55000000000000004">
      <c r="C2" s="6" t="s">
        <v>3</v>
      </c>
      <c r="D2" s="7"/>
      <c r="E2" s="8"/>
    </row>
    <row r="3" spans="3:5" x14ac:dyDescent="0.55000000000000004">
      <c r="C3" s="9" t="s">
        <v>0</v>
      </c>
      <c r="D3" s="10"/>
      <c r="E3" s="11"/>
    </row>
  </sheetData>
  <mergeCells count="2">
    <mergeCell ref="C2:E2"/>
    <mergeCell ref="C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2"/>
  <sheetViews>
    <sheetView workbookViewId="0">
      <selection activeCell="C9" sqref="C9"/>
    </sheetView>
  </sheetViews>
  <sheetFormatPr baseColWidth="10" defaultRowHeight="14.4" x14ac:dyDescent="0.55000000000000004"/>
  <cols>
    <col min="2" max="2" width="11.41796875" style="2"/>
  </cols>
  <sheetData>
    <row r="1" spans="2:14" x14ac:dyDescent="0.55000000000000004">
      <c r="B1" s="12" t="s">
        <v>4</v>
      </c>
      <c r="C1" s="13"/>
    </row>
    <row r="2" spans="2:14" s="1" customFormat="1" x14ac:dyDescent="0.55000000000000004">
      <c r="B2" s="3"/>
      <c r="C2" s="4"/>
    </row>
    <row r="3" spans="2:14" x14ac:dyDescent="0.55000000000000004">
      <c r="B3" s="2" t="s">
        <v>6</v>
      </c>
      <c r="C3" t="str">
        <f>IF(C4="","","j=1")</f>
        <v/>
      </c>
      <c r="D3" t="str">
        <f>IF(D4="","","j=2")</f>
        <v/>
      </c>
      <c r="E3" t="str">
        <f>IF(E4="","","j=3")</f>
        <v/>
      </c>
      <c r="F3" t="str">
        <f>IF(F4="","","j=4")</f>
        <v/>
      </c>
      <c r="G3" t="str">
        <f>IF(G4="","","j=5")</f>
        <v/>
      </c>
      <c r="H3" t="str">
        <f>IF(H4="","","j=6")</f>
        <v/>
      </c>
      <c r="I3" t="str">
        <f>IF(I4="","","j=7")</f>
        <v/>
      </c>
      <c r="J3" t="str">
        <f>IF(J4="","","j=8")</f>
        <v/>
      </c>
      <c r="K3" t="str">
        <f>IF(K4="","","j=9")</f>
        <v/>
      </c>
      <c r="L3" t="str">
        <f>IF(L4="","","j=10")</f>
        <v/>
      </c>
      <c r="M3" t="str">
        <f>IF(M4="","","j=11")</f>
        <v/>
      </c>
      <c r="N3" t="str">
        <f>IF(N4="","",j=12)</f>
        <v/>
      </c>
    </row>
    <row r="4" spans="2:14" x14ac:dyDescent="0.55000000000000004">
      <c r="B4" s="2" t="str">
        <f>IF(C4="","","i=1")</f>
        <v/>
      </c>
    </row>
    <row r="5" spans="2:14" x14ac:dyDescent="0.55000000000000004">
      <c r="B5" s="2" t="str">
        <f>IF(C5="","","i=2")</f>
        <v/>
      </c>
    </row>
    <row r="6" spans="2:14" x14ac:dyDescent="0.55000000000000004">
      <c r="B6" s="2" t="str">
        <f>IF(C6="","","i=3")</f>
        <v/>
      </c>
    </row>
    <row r="7" spans="2:14" x14ac:dyDescent="0.55000000000000004">
      <c r="B7" s="2" t="str">
        <f>IF(C7="","","i=4")</f>
        <v/>
      </c>
    </row>
    <row r="8" spans="2:14" x14ac:dyDescent="0.55000000000000004">
      <c r="B8" s="2" t="str">
        <f>IF(C8="","","i=5")</f>
        <v/>
      </c>
    </row>
    <row r="9" spans="2:14" x14ac:dyDescent="0.55000000000000004">
      <c r="B9" s="2" t="str">
        <f>IF(C9="","","i=6")</f>
        <v/>
      </c>
    </row>
    <row r="10" spans="2:14" x14ac:dyDescent="0.55000000000000004">
      <c r="B10" s="2" t="str">
        <f>IF(C10="","","i=7")</f>
        <v/>
      </c>
    </row>
    <row r="11" spans="2:14" x14ac:dyDescent="0.55000000000000004">
      <c r="B11" s="2" t="str">
        <f>IF(C11="","","i=8")</f>
        <v/>
      </c>
    </row>
    <row r="12" spans="2:14" x14ac:dyDescent="0.55000000000000004">
      <c r="B12" s="2" t="str">
        <f>IF(C12="","","i=9")</f>
        <v/>
      </c>
    </row>
    <row r="13" spans="2:14" x14ac:dyDescent="0.55000000000000004">
      <c r="B13" s="2" t="str">
        <f>IF(C13="","","i=10")</f>
        <v/>
      </c>
    </row>
    <row r="14" spans="2:14" x14ac:dyDescent="0.55000000000000004">
      <c r="B14" s="2" t="str">
        <f>IF(C14="","","i=11")</f>
        <v/>
      </c>
    </row>
    <row r="15" spans="2:14" x14ac:dyDescent="0.55000000000000004">
      <c r="B15" s="2" t="str">
        <f>IF(C15="","","i=12")</f>
        <v/>
      </c>
    </row>
    <row r="22" spans="2:2" s="1" customFormat="1" x14ac:dyDescent="0.55000000000000004">
      <c r="B22" s="3"/>
    </row>
  </sheetData>
  <mergeCells count="1">
    <mergeCell ref="B1:C1"/>
  </mergeCells>
  <conditionalFormatting sqref="B4:B15">
    <cfRule type="containsText" dxfId="7" priority="3" operator="containsText" text="i">
      <formula>NOT(ISERROR(SEARCH("i",B4)))</formula>
    </cfRule>
  </conditionalFormatting>
  <conditionalFormatting sqref="C3:N3">
    <cfRule type="containsText" dxfId="6" priority="2" operator="containsText" text="j">
      <formula>NOT(ISERROR(SEARCH("j",C3)))</formula>
    </cfRule>
  </conditionalFormatting>
  <conditionalFormatting sqref="C4:N15">
    <cfRule type="containsText" dxfId="5" priority="1" operator="containsText" text="*">
      <formula>NOT(ISERROR(SEARCH("*",C4)))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C7"/>
  <sheetViews>
    <sheetView tabSelected="1" topLeftCell="B1" workbookViewId="0">
      <selection activeCell="D10" sqref="D10"/>
    </sheetView>
  </sheetViews>
  <sheetFormatPr baseColWidth="10" defaultRowHeight="14.4" x14ac:dyDescent="0.55000000000000004"/>
  <cols>
    <col min="3" max="3" width="12.7890625" bestFit="1" customWidth="1"/>
  </cols>
  <sheetData>
    <row r="1" spans="3:3" x14ac:dyDescent="0.55000000000000004">
      <c r="C1" t="s">
        <v>1</v>
      </c>
    </row>
    <row r="6" spans="3:3" x14ac:dyDescent="0.55000000000000004">
      <c r="C6" t="s">
        <v>5</v>
      </c>
    </row>
    <row r="7" spans="3:3" x14ac:dyDescent="0.55000000000000004">
      <c r="C7" s="5"/>
    </row>
  </sheetData>
  <conditionalFormatting sqref="C4:N4">
    <cfRule type="containsText" dxfId="4" priority="1" operator="containsText" text="*">
      <formula>NOT(ISERROR(SEARCH("*",C4)))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5"/>
  <sheetViews>
    <sheetView workbookViewId="0">
      <selection activeCell="C7" sqref="C7"/>
    </sheetView>
  </sheetViews>
  <sheetFormatPr baseColWidth="10" defaultRowHeight="14.4" x14ac:dyDescent="0.55000000000000004"/>
  <cols>
    <col min="2" max="2" width="11.41796875" style="2"/>
  </cols>
  <sheetData>
    <row r="1" spans="2:14" x14ac:dyDescent="0.55000000000000004">
      <c r="B1" s="12" t="s">
        <v>2</v>
      </c>
      <c r="C1" s="13"/>
    </row>
    <row r="2" spans="2:14" s="1" customFormat="1" x14ac:dyDescent="0.55000000000000004">
      <c r="B2" s="3"/>
      <c r="C2" s="4"/>
    </row>
    <row r="3" spans="2:14" x14ac:dyDescent="0.55000000000000004">
      <c r="B3" s="2" t="s">
        <v>6</v>
      </c>
      <c r="C3" t="str">
        <f>IF(C4="","","j=1")</f>
        <v/>
      </c>
      <c r="D3" t="str">
        <f>IF(D4="","","j=2")</f>
        <v/>
      </c>
      <c r="E3" t="str">
        <f>IF(E4="","","j=3")</f>
        <v/>
      </c>
      <c r="F3" t="str">
        <f>IF(F4="","","j=4")</f>
        <v/>
      </c>
      <c r="G3" t="str">
        <f>IF(G4="","","j=5")</f>
        <v/>
      </c>
      <c r="H3" t="str">
        <f>IF(H4="","","j=6")</f>
        <v/>
      </c>
      <c r="I3" t="str">
        <f>IF(I4="","","j=7")</f>
        <v/>
      </c>
      <c r="J3" t="str">
        <f>IF(J4="","","j=8")</f>
        <v/>
      </c>
      <c r="K3" t="str">
        <f>IF(K4="","","j=9")</f>
        <v/>
      </c>
      <c r="L3" t="str">
        <f>IF(L4="","","j=10")</f>
        <v/>
      </c>
      <c r="M3" t="str">
        <f>IF(M4="","","j=11")</f>
        <v/>
      </c>
      <c r="N3" t="str">
        <f>IF(N4="","",j=12)</f>
        <v/>
      </c>
    </row>
    <row r="4" spans="2:14" x14ac:dyDescent="0.55000000000000004">
      <c r="B4" s="2" t="str">
        <f>IF(C4="","","i=1")</f>
        <v/>
      </c>
    </row>
    <row r="5" spans="2:14" x14ac:dyDescent="0.55000000000000004">
      <c r="B5" s="2" t="str">
        <f>IF(C5="","","i=2")</f>
        <v/>
      </c>
    </row>
    <row r="6" spans="2:14" x14ac:dyDescent="0.55000000000000004">
      <c r="B6" s="2" t="str">
        <f>IF(C6="","","i=3")</f>
        <v/>
      </c>
    </row>
    <row r="7" spans="2:14" x14ac:dyDescent="0.55000000000000004">
      <c r="B7" s="2" t="str">
        <f>IF(C7="","","i=4")</f>
        <v/>
      </c>
    </row>
    <row r="8" spans="2:14" x14ac:dyDescent="0.55000000000000004">
      <c r="B8" s="2" t="str">
        <f>IF(C8="","","i=5")</f>
        <v/>
      </c>
    </row>
    <row r="9" spans="2:14" x14ac:dyDescent="0.55000000000000004">
      <c r="B9" s="2" t="str">
        <f>IF(C9="","","i=6")</f>
        <v/>
      </c>
    </row>
    <row r="10" spans="2:14" x14ac:dyDescent="0.55000000000000004">
      <c r="B10" s="2" t="str">
        <f>IF(C10="","","i=7")</f>
        <v/>
      </c>
    </row>
    <row r="11" spans="2:14" x14ac:dyDescent="0.55000000000000004">
      <c r="B11" s="2" t="str">
        <f>IF(C11="","","i=8")</f>
        <v/>
      </c>
    </row>
    <row r="12" spans="2:14" x14ac:dyDescent="0.55000000000000004">
      <c r="B12" s="2" t="str">
        <f>IF(C12="","","i=9")</f>
        <v/>
      </c>
    </row>
    <row r="13" spans="2:14" x14ac:dyDescent="0.55000000000000004">
      <c r="B13" s="2" t="str">
        <f>IF(C13="","","i=10")</f>
        <v/>
      </c>
    </row>
    <row r="14" spans="2:14" x14ac:dyDescent="0.55000000000000004">
      <c r="B14" s="2" t="str">
        <f>IF(C14="","","i=11")</f>
        <v/>
      </c>
    </row>
    <row r="15" spans="2:14" x14ac:dyDescent="0.55000000000000004">
      <c r="B15" s="2" t="str">
        <f>IF(C15="","","i=12")</f>
        <v/>
      </c>
    </row>
  </sheetData>
  <mergeCells count="1">
    <mergeCell ref="B1:C1"/>
  </mergeCells>
  <conditionalFormatting sqref="C3:N3">
    <cfRule type="containsText" dxfId="3" priority="3" operator="containsText" text="j">
      <formula>NOT(ISERROR(SEARCH("j",C3)))</formula>
    </cfRule>
    <cfRule type="containsText" dxfId="2" priority="4" operator="containsText" text="j">
      <formula>NOT(ISERROR(SEARCH("j",C3)))</formula>
    </cfRule>
  </conditionalFormatting>
  <conditionalFormatting sqref="B4:B15">
    <cfRule type="containsText" dxfId="1" priority="2" operator="containsText" text="i">
      <formula>NOT(ISERROR(SEARCH("i",B4)))</formula>
    </cfRule>
  </conditionalFormatting>
  <conditionalFormatting sqref="C4:N15">
    <cfRule type="containsText" dxfId="0" priority="1" operator="containsText" text="*">
      <formula>NOT(ISERROR(SEARCH("*",C4)))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Main</vt:lpstr>
      <vt:lpstr>Inputs</vt:lpstr>
      <vt:lpstr>Results</vt:lpstr>
      <vt:lpstr>Developed</vt:lpstr>
      <vt:lpstr>fj</vt:lpstr>
      <vt:lpstr>hat.lambda</vt:lpstr>
      <vt:lpstr>reserve</vt:lpstr>
      <vt:lpstr>tild.X</vt:lpstr>
      <vt:lpstr>X.tild</vt:lpstr>
      <vt:lpstr>X_input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2019-02-27T13:52:53Z</dcterms:modified>
</cp:coreProperties>
</file>