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995" windowHeight="78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3" i="1" l="1"/>
  <c r="D162" i="1"/>
  <c r="D125" i="1"/>
  <c r="D124" i="1"/>
  <c r="J61" i="1" l="1"/>
  <c r="J151" i="1"/>
  <c r="D161" i="1" l="1"/>
  <c r="D123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</calcChain>
</file>

<file path=xl/sharedStrings.xml><?xml version="1.0" encoding="utf-8"?>
<sst xmlns="http://schemas.openxmlformats.org/spreadsheetml/2006/main" count="375" uniqueCount="344">
  <si>
    <t>Date</t>
  </si>
  <si>
    <t>Benzthiazide</t>
  </si>
  <si>
    <t>Diflunisal</t>
  </si>
  <si>
    <t>Folic_Acid</t>
  </si>
  <si>
    <t>Indomethacin</t>
  </si>
  <si>
    <t>Probenecid</t>
  </si>
  <si>
    <t>Terfenadine</t>
  </si>
  <si>
    <t>Thiabendazole</t>
  </si>
  <si>
    <t>Acetazolamide</t>
  </si>
  <si>
    <t>Acetylsalicylic_Acid</t>
  </si>
  <si>
    <t>Alclofenac</t>
  </si>
  <si>
    <t>Ambroxol</t>
  </si>
  <si>
    <t>Aripiprazole</t>
  </si>
  <si>
    <t>Atovaquone</t>
  </si>
  <si>
    <t>Atrazine</t>
  </si>
  <si>
    <t>Baclofen</t>
  </si>
  <si>
    <t>Barbital,Buta-</t>
  </si>
  <si>
    <t>Bromazepam</t>
  </si>
  <si>
    <t>Candesartan_cilexetil</t>
  </si>
  <si>
    <t>Carbamazepine</t>
  </si>
  <si>
    <t>Carbazole</t>
  </si>
  <si>
    <t>Carbendazim</t>
  </si>
  <si>
    <t>Cefmenoxime</t>
  </si>
  <si>
    <t>Cefprozil</t>
  </si>
  <si>
    <t>Celecoxib</t>
  </si>
  <si>
    <t>Cephradine</t>
  </si>
  <si>
    <t>Chlorpropamide</t>
  </si>
  <si>
    <t>Cholic_Acid,Deoxy-</t>
  </si>
  <si>
    <t>Cilostazol</t>
  </si>
  <si>
    <t>Cimetidine</t>
  </si>
  <si>
    <t>Ciprofloxacin</t>
  </si>
  <si>
    <t>Cisapride</t>
  </si>
  <si>
    <t>Corticosterone</t>
  </si>
  <si>
    <t>Cortisone_Acetate</t>
  </si>
  <si>
    <t>Cyclosporine_A</t>
  </si>
  <si>
    <t>Daidzein</t>
  </si>
  <si>
    <t>Desipramine</t>
  </si>
  <si>
    <t>Dexamethasone</t>
  </si>
  <si>
    <t>Diazoxide</t>
  </si>
  <si>
    <t>Diclofenac</t>
  </si>
  <si>
    <t>Diflorasone_Diacetate</t>
  </si>
  <si>
    <t>Difloxacin</t>
  </si>
  <si>
    <t>Diltiazem</t>
  </si>
  <si>
    <t>Diphenylamine</t>
  </si>
  <si>
    <t>DOPA,L-</t>
  </si>
  <si>
    <t>Enalapril</t>
  </si>
  <si>
    <t>Estradiol,17α-</t>
  </si>
  <si>
    <t>Estrone</t>
  </si>
  <si>
    <t>Ethoxzolamide</t>
  </si>
  <si>
    <t>Etoposide</t>
  </si>
  <si>
    <t>Eucalyptol</t>
  </si>
  <si>
    <t>Fenbufen</t>
  </si>
  <si>
    <t>Flumequine</t>
  </si>
  <si>
    <t>Flurbiprofen</t>
  </si>
  <si>
    <t>Ganciclovir</t>
  </si>
  <si>
    <t>Glipizide</t>
  </si>
  <si>
    <t>Griseofulvin</t>
  </si>
  <si>
    <t>Haloperidol</t>
  </si>
  <si>
    <t>Ibrutinib</t>
  </si>
  <si>
    <t>Indinavir</t>
  </si>
  <si>
    <t>Indoprofen</t>
  </si>
  <si>
    <t>Ketoconazole</t>
  </si>
  <si>
    <t>Maprotiline</t>
  </si>
  <si>
    <t>Metolazone</t>
  </si>
  <si>
    <t>Nabumetone</t>
  </si>
  <si>
    <t>Naproxen</t>
  </si>
  <si>
    <t>Nelfinavir</t>
  </si>
  <si>
    <t>Nevirapine</t>
  </si>
  <si>
    <t>Nifedipine</t>
  </si>
  <si>
    <t>Nimesulide</t>
  </si>
  <si>
    <t>Norfloxacin</t>
  </si>
  <si>
    <t>Nortriptyline</t>
  </si>
  <si>
    <t>Noscapine</t>
  </si>
  <si>
    <t>Ofloxacin</t>
  </si>
  <si>
    <t>Oxazepam</t>
  </si>
  <si>
    <t>Oxyphenbutazone</t>
  </si>
  <si>
    <t>Papaverine</t>
  </si>
  <si>
    <t>Perphenazine</t>
  </si>
  <si>
    <t>Phenacetin</t>
  </si>
  <si>
    <t>Phenazopyridine</t>
  </si>
  <si>
    <t>Pindolol</t>
  </si>
  <si>
    <t>Pravastatin</t>
  </si>
  <si>
    <t>Prednisolone,Methyl-</t>
  </si>
  <si>
    <t>Primidone</t>
  </si>
  <si>
    <t>Promazine</t>
  </si>
  <si>
    <t>Promethazine</t>
  </si>
  <si>
    <t>Repaglinide</t>
  </si>
  <si>
    <t>Resveratrol,trans-</t>
  </si>
  <si>
    <t>Ritonavir</t>
  </si>
  <si>
    <t>Rofecoxib</t>
  </si>
  <si>
    <t>Spironolactone</t>
  </si>
  <si>
    <t>Strychnine</t>
  </si>
  <si>
    <t>Sulfasalazine</t>
  </si>
  <si>
    <t>Sulfathiazole</t>
  </si>
  <si>
    <t>Sulfisomidine</t>
  </si>
  <si>
    <t>Sulfisoxazole</t>
  </si>
  <si>
    <t>Sulindac</t>
  </si>
  <si>
    <t>Tetracaine</t>
  </si>
  <si>
    <t>Tetracycline</t>
  </si>
  <si>
    <t>Thiacetazone</t>
  </si>
  <si>
    <t>Triamcinolone</t>
  </si>
  <si>
    <t>Triamterene</t>
  </si>
  <si>
    <t>Warfarin</t>
  </si>
  <si>
    <t>Xanthine</t>
  </si>
  <si>
    <t>Amantadine</t>
  </si>
  <si>
    <t>Amiodarone</t>
  </si>
  <si>
    <t>Amodiaquine</t>
  </si>
  <si>
    <t>Bisoprolol</t>
  </si>
  <si>
    <t>Bromocriptine</t>
  </si>
  <si>
    <t>Buprenorphine</t>
  </si>
  <si>
    <t>Chlorprothixene</t>
  </si>
  <si>
    <t>Clofazimine</t>
  </si>
  <si>
    <t>Curcumin</t>
  </si>
  <si>
    <t>Danazol</t>
  </si>
  <si>
    <t>Didanosine</t>
  </si>
  <si>
    <t>Diphenhydramine</t>
  </si>
  <si>
    <t>Etoxadrol</t>
  </si>
  <si>
    <t>Ezetimibe</t>
  </si>
  <si>
    <t>Fentiazac</t>
  </si>
  <si>
    <t>Iopanoic_Acid</t>
  </si>
  <si>
    <t>Itraconazole</t>
  </si>
  <si>
    <t>Miconazole</t>
  </si>
  <si>
    <t>Mifepristone</t>
  </si>
  <si>
    <t>Omeprazole</t>
  </si>
  <si>
    <t>Pioglitazone</t>
  </si>
  <si>
    <t>Procaine</t>
  </si>
  <si>
    <t>Quinine</t>
  </si>
  <si>
    <t>Raloxifene</t>
  </si>
  <si>
    <t>Rifabutin</t>
  </si>
  <si>
    <t>Saquinavir</t>
  </si>
  <si>
    <t>Sulfadimethoxine</t>
  </si>
  <si>
    <t>Tamoxifen</t>
  </si>
  <si>
    <t>Telmisartan</t>
  </si>
  <si>
    <t>Experimental mp (`C)</t>
  </si>
  <si>
    <t>SMILES</t>
  </si>
  <si>
    <t>C1=C(Cl)C(=CC2=C1NC(=N[S]2(=O)=O)CSCC3=CC=CC=C3)[S](N)(=O)=O</t>
  </si>
  <si>
    <t>C2=C(C1=CC=C(C(=C1)C(O)=O)O)C(=CC(=C2)F)F</t>
  </si>
  <si>
    <t>C1=CC(=CC2=C1[N](C(=C2CC(O)=O)C)C(C3=CC=C(Cl)C=C3)=O)OC</t>
  </si>
  <si>
    <t>C1=CC(=CC=C1[S](N(CCC)CCC)(=O)=O)C(O)=O</t>
  </si>
  <si>
    <t>C1=CC=CC=C1C(C3CCN(CCCC(C2=CC=C(C(C)(C)C)C=C2)O)CC3)(C4=CC=CC=C4)O</t>
  </si>
  <si>
    <t>C3=CC1=C([NH]C(=N1)C2=CSC=N2)C=C3</t>
  </si>
  <si>
    <t>CC(NC1=NN=C(S1)[S](N)(=O)=O)=O</t>
  </si>
  <si>
    <t>C(C)(=O)OC1=CC=CC=C1C(=O)O</t>
  </si>
  <si>
    <t>C=CCOc1ccc(cc1Cl)CC(=O)O</t>
  </si>
  <si>
    <t>O[C@@H]2CC[C@@H](NCc1cc(Br)cc(Br)c1N)CC2</t>
  </si>
  <si>
    <t>O=C1Nc2c(ccc(OCCCCN3CCN(c4c(Cl)c(Cl)ccc4)CC3)c2)CC1</t>
  </si>
  <si>
    <t>O=C1c2ccccc2C(=O)C(O)=C1C1CCC(CC1)c1ccc([Cl])cc1</t>
  </si>
  <si>
    <t>CCNc1nc(nc(n1)Cl)NC(C)C</t>
  </si>
  <si>
    <t>C1=CC(=CC=C1C(CC(O)=O)CN)Cl</t>
  </si>
  <si>
    <t>CCC(C)C1(C(=O)NC(=O)NC1=O)CC</t>
  </si>
  <si>
    <t>O=C1Nc2c(C(c3ncccc3)=NC1)cc(Br)cc2</t>
  </si>
  <si>
    <t>CCOC1=NC2=CC=CC(=C2N1CC3=CC=C(C=C3)C4=CC=CC=C4C5=NNN=N5)C(=O)OC(C)OC(=O)OC6CCCCC6</t>
  </si>
  <si>
    <t>C1=CC=CC3=C1N(C2=C(C=CC=C2)C=C3)C(N)=O</t>
  </si>
  <si>
    <t>C1=CC=CC2=C1[NH]C3=CC=CC=C23</t>
  </si>
  <si>
    <t>C1=CC=CC2=C1[NH]C(=N2)NC(OC)=O</t>
  </si>
  <si>
    <t>Cn1c(nnn1)SCC2=C(N3[C@@H]([C@@H](C3=O)NC(=O)/C(=N\OC)/c4csc(n4)N)SC2)C(=O)O</t>
  </si>
  <si>
    <t>C/C=C/C1=C(N2[C@@H]([C@@H](C2=O)NC(=O)[C@@H](c3ccc(cc3)O)N)SC1)C(=O)O</t>
  </si>
  <si>
    <t>C2=C([N](C1=CC=C([S](N)(=O)=O)C=C1)N=C2C(F)(F)F)C3=CC=C(C=C3)C</t>
  </si>
  <si>
    <t>[C@H]13N(C(=O)[C@H]1NC([C@@H](C2=CCC=CC2)N)=O)C(=C(C)CS3)C(O)=O</t>
  </si>
  <si>
    <t>O=S(=O)(NC(=O)NCCC)c1ccc(Cl)cc1</t>
  </si>
  <si>
    <t>C[C@H](CCC(=O)O)[C@H]1CC[C@@H]2[C@@]1([C@H](C[C@H]3[C@H]2CC[C@H]4[C@@]3(CC[C@H](C4)O)C)O)C</t>
  </si>
  <si>
    <t>C3=C(OCCCCC1=NN=N[N]1C2CCCCC2)C=CC4=C3CCC(N4)=O</t>
  </si>
  <si>
    <t>C1=NC(=C([NH]1)C)CSCCNC(NC#N)=NC</t>
  </si>
  <si>
    <t>C2=C(N1CCNCC1)C(=CC4=C2N(C3CC3)C=C(C(O)=O)C4=O)F</t>
  </si>
  <si>
    <t>O=C(c1c(OC)cc(N)c([Cl])c1)NC1C(OC)CN(CC1)CCCOc1ccc(F)cc1</t>
  </si>
  <si>
    <t>[C@@H]23[C@H]([C@H]1[C@]([C@@H](C(CO)=O)CC1)(C)C[C@@H]2O)CCC4=CC(=O)CC[C@]34C</t>
  </si>
  <si>
    <t>[C@]34([C@H]([C@H]2[C@@H]([C@@]1(C(=CC(=O)CC1)CC2)C)C(C3)=O)CC[C@@]4(C(COC(C)=O)=O)O)C</t>
  </si>
  <si>
    <t>CCC1C(=O)N(CC(=O)N(C(C(=O)NC(C(=O)N(C(C(=O)NC(C(=O)NC(C(=O)N(C(C(=O)N(C(C(=O)N(C(C(=O)N(C(C(=O)N1)C(C(C)CC=CC)O)C)C(C)C)C)CC(C)C)C)CC(C)C)C)C)C)CC(C)C)C)C(C)C)CC(C)C)C)C</t>
  </si>
  <si>
    <t>c1cc(ccc1c2coc3cc(ccc3c2=O)O)O</t>
  </si>
  <si>
    <t>CNCCCN1c2ccccc2CCc3c1cccc3</t>
  </si>
  <si>
    <t>C[C@@H]1C[C@H]2[C@@H]3CCC4=CC(=O)C=C[C@@]4([C@]3([C@H](C[C@@]2([C@]1(C(=O)CO)O)C)O)F)C</t>
  </si>
  <si>
    <t>C1=C2C(=CC(=C1)Cl)[S](N=C(N2)C)(=O)=O</t>
  </si>
  <si>
    <t>C1=C(C(=CC=C1)CC(=O)O)NC2=C(C=CC=C2Cl)Cl</t>
  </si>
  <si>
    <t>C[C@H]1C[C@H]2[C@@H]3C[C@@H](C4=CC(=O)C=C[C@@]4([C@]3([C@H](C[C@@]2([C@]1(C(=O)COC(=O)C)OC(=O)C)C)O)F)C)F</t>
  </si>
  <si>
    <t>C2=C(N1CCN(C)CC1)C(=CC4=C2N(C3=CC=C(F)C=C3)C=C(C(O)=O)C4=O)F</t>
  </si>
  <si>
    <t>[C@@H]1([C@H](C(N(CCN(C)C)C2=C(S1)C=CC=C2)=O)OC(C)=O)C3=CC=C(OC)C=C3</t>
  </si>
  <si>
    <t>c1ccc(cc1)Nc2ccccc2</t>
  </si>
  <si>
    <t>OC1=C(C=CC(=C1)C[C@H](N)C(=O)O)O</t>
  </si>
  <si>
    <t>[C@@H]2(N(C([C@@H](N[C@@H](CCC1=CC=CC=C1)C(OCC)=O)C)=O)CCC2)C(O)=O</t>
  </si>
  <si>
    <t>C[C@]12CC[C@@H]3c4ccc(cc4CC[C@H]3[C@@H]1CC[C@H]2O)O</t>
  </si>
  <si>
    <t>[C@H]34[C@H]2[C@@H](C1=C(C=C(O)C=C1)CC2)CC[C@@]3(C(=O)CC4)C</t>
  </si>
  <si>
    <t>C1=C(OCC)C=CC2=C1SC(=N2)[S](N)(=O)=O</t>
  </si>
  <si>
    <t>[C@H]1(C5=C([C@H](C2[C@@H]1C(OC2)=O)O[C@@H]3O[C@H]4[C@H]([C@@H]([C@H]3O)O)O[C@@H](OC4)C)C=C6C(=C5)OCO6)C7=CC(=C(C(=C7)OC)O)OC</t>
  </si>
  <si>
    <t>CC1(C2CCC(O1)(CC2)C)C</t>
  </si>
  <si>
    <t>O=C(O)CCC(=O)c1ccc(cc1)c1ccccc1</t>
  </si>
  <si>
    <t>O=C1C(C(O)=O)=CN2C(C)CCc3c2c1cc(F)c3</t>
  </si>
  <si>
    <t>O=C(O)C(C)c1cc(F)c(cc1)c1ccccc1</t>
  </si>
  <si>
    <t>[C@H](NC(C3=CC=C(NCC1=NC2=C(N=C1)NC(=NC2=O)N)C=C3)=O)(CCC(O)=O)C(O)=O</t>
  </si>
  <si>
    <t>C1=NC2=C([N]1COC(CO)CO)NC(=NC2=O)N</t>
  </si>
  <si>
    <t>C1=CC(=CC=C1[S](NC(NC2CCCCC2)=O)(=O)=O)CCNC(C3=NC=C(N=C3)C)=O</t>
  </si>
  <si>
    <t>C[C@@H]1CC(=O)C=C([C@]12C(=O)c3c(cc(c(c3O2)Cl)OC)OC)OC</t>
  </si>
  <si>
    <t>O=C(c1ccc(F)cc1)CCCN1CCC(CC1)(O)c1ccc([Cl])cc1</t>
  </si>
  <si>
    <t>C=CC(=O)N1CCC[C@H](C1)n2c3c(c(n2)c4ccc(cc4)Oc5ccccc5)c(ncn3)N</t>
  </si>
  <si>
    <t>O[C@@H]1(Cc2ccccc2[C@@H]1(NC(=O)[C@H](Cc1ccccc1)(C[C@@H](CN1[C@@H](CN(CC1)Cc1cnccc1)(C(=O)NC(C)(C)C))(O))))</t>
  </si>
  <si>
    <t>C1=CC(=CC=C1N2C(C3=C(C2)C=CC=C3)=O)C(C(O)=O)C</t>
  </si>
  <si>
    <t>[C@]4(C1=CC=C(C=C1Cl)Cl)(O[C@@H](COC3=CC=C(N2CCN(C(C)=O)CC2)C=C3)CO4)C[N]5C=CN=C5</t>
  </si>
  <si>
    <t>CNCCCC12c3c(cccc3)C(CC1)c3c2cccc3</t>
  </si>
  <si>
    <t>CC2Nc1cc(Cl)c(cc1C(=O)N2c3ccccc3C)S(N)(=O)=O</t>
  </si>
  <si>
    <t>C(=O)(CCc1cc2c(cc(OC)cc2)cc1)C</t>
  </si>
  <si>
    <t>C1=C2C(=CC=C1C(C(O)=O)C)C=C(OC)C=C2</t>
  </si>
  <si>
    <t>Cc1c(cccc1O)C(=O)N[C@H]([C@@H](CN1[C@@H](C[C@]2([C@@](C1)(CCCC2)([H]))([H]))(C(=O)NC(C)(C)C))(O))(CSc1ccccc1)</t>
  </si>
  <si>
    <t>C4=NC1=C(NC(C3=C(N1C2CC2)N=CC=C3)=O)C(=C4)C</t>
  </si>
  <si>
    <t>C1=CC=CC(=C1C2C(=C(NC(=C2C(OC)=O)C)C)C(OC)=O)[N+]([O-])=O</t>
  </si>
  <si>
    <t>C1=C([N+](=O)[O-])C=CC(=C1OC2=CC=CC=C2)N[S](C)(=O)=O</t>
  </si>
  <si>
    <t>C1=C3C(=CC(=C1N2CCNCC2)F)C(C(=CN3CC)C(O)=O)=O</t>
  </si>
  <si>
    <t>C1=CC=CC2=C1C(C3=C(CC2)C=CC=C3)=CCCNC</t>
  </si>
  <si>
    <t>[C@@H]3(C1=C(C=C2C(=C1OC)OCO2)CCN3C)[C@@H]5C4=C(C(=C(OC)C=C4)OC)C(O5)=O</t>
  </si>
  <si>
    <t>CC1COc2c3n1cc(c(=O)c3cc(c2N4CCN(CC4)C)F)C(=O)O</t>
  </si>
  <si>
    <t>C1=C(Cl)C=CC2=C1C(=NC(O)C(N2)=O)C3=CC=CC=C3</t>
  </si>
  <si>
    <t>C3=C(N1C(=O)C(CCCC)C(N1C2=CC=CC=C2)=O)C=CC(=C3)O</t>
  </si>
  <si>
    <t>C1=C(OC)C(=CC2=CC=NC(=C12)CC3=CC=C(C(=C3)OC)OC)OC</t>
  </si>
  <si>
    <t>C1=C(Cl)C=CC3=C1N(C2=C(C=CC=C2)S3)CCCN4CCN(CCO)CC4</t>
  </si>
  <si>
    <t>C1=CC(=CC=C1NC(C)=O)OCC</t>
  </si>
  <si>
    <t>C1=C(C(=NC(=C1)N)N)N=NC2=CC=CC=C2</t>
  </si>
  <si>
    <t>C1=C[NH]C2=C1C(=CC=C2)OCC(CNC(C)C)O</t>
  </si>
  <si>
    <t>C(=O)(OC1C2C(C=CC(C2CCC(O)CC(O)CC(=O)O)C)=CC(O)C1)C(CC)C</t>
  </si>
  <si>
    <t>C(=O)(C1(C2(C(C3C(C4(C(=CC(=O)C=C4)C(C3)C)C)C(O)C2)CC1)C)O)CO</t>
  </si>
  <si>
    <t>C1=CC=CC=C1C2(C(NCNC2=O)=O)CC</t>
  </si>
  <si>
    <t>C1=CC=CC3=C1N(C2=C(C=CC=C2)S3)CCCN(C)C</t>
  </si>
  <si>
    <t>C1=CC=CC2=C1N(C3=C(S2)C=CC=C3)CC(C)N(C)C</t>
  </si>
  <si>
    <t>[C@H](C2=C(N1CCCCC1)C=CC=C2)(NC(CC3=CC=C(C(=C3)OCC)C(O)=O)=O)CC(C)C</t>
  </si>
  <si>
    <t>c1cc(ccc1/C=C/c2cc(cc(c2)O)O)O</t>
  </si>
  <si>
    <t>[C@H](CC1=CC=CC=C1)(C[C@@H]([C@H](CC2=CC=CC=C2)NC(OCC3=CN=CS3)=O)O)NC([C@@H](NC(N(CC4=CSC(=N4)C(C)C)C)=O)C(C)C)=O</t>
  </si>
  <si>
    <t>C1=CC(=CC=C1C3=C(C2=CC=CC=C2)C(=O)OC3)[S](C)(=O)=O</t>
  </si>
  <si>
    <t>[C@@]45([C@@]3([C@H]([C@H]2[C@@H]([C@@]1(C(=CC(=O)CC1)C[C@H]2SC(C)=O)C)CC3)CC4)C)OC(=O)CC5</t>
  </si>
  <si>
    <t>c1ccc2c(c1)[C@]34CCN5[C@H]3C[C@@H]6[C@@H]7[C@@H]4N2C(=O)C[C@@H]7OCC=C6C5</t>
  </si>
  <si>
    <t>C2=C([S](=O)(=O)NC1=CC=CC=N1)C=CC(=C2)N\N=C3/C=C(C(=O)C=C3)C(O)=O</t>
  </si>
  <si>
    <t>C2=CN=C(N[S](=O)(=O)C1=CC=C(C=C1)N)S2</t>
  </si>
  <si>
    <t>Cc1cc(nc(n1)C)NS(=O)(=O)c2ccc(cc2)N</t>
  </si>
  <si>
    <t>O=S(=O)(c1ccc(cc1)N)Nc2c(c(no2)C)C</t>
  </si>
  <si>
    <t>C1=CC(=CC2=C1C(/C(=C2CC(O)=O)C)=C\C3=CC=C([S](C)=O)C=C3)F</t>
  </si>
  <si>
    <t>CCCCNc1ccc(cc1)C(=O)OCCN(C)C</t>
  </si>
  <si>
    <t>[C@@H]23C[C@@H]1[C@](O)(C4=C(C(=C1C(=O)[C@]2(O)C(=O)\C(C(=O)[C@H]3N(C)C)=C(/O)N)O)C(=CC=C4)O)C</t>
  </si>
  <si>
    <t>C1=C(C=CC(=C1)NC(=O)C)/C=N/NC(=S)N</t>
  </si>
  <si>
    <t>[C@]23([C@H]([C@H]1[C@]([C@](C(CO)=O)(O)[C@@H](C1)O)(C)C[C@@H]2O)CCC4=CC(=O)C=C[C@]34C)F</t>
  </si>
  <si>
    <t>C3=C(C1=C(N=C2C(=N1)C(=NC(=N2)N)N)N)C=CC=C3</t>
  </si>
  <si>
    <t>C3=C(C(C1=C(OC2=C(C1=O)C=CC=C2)O)CC(=O)C)C=CC=C3</t>
  </si>
  <si>
    <t>N1C(C2=C(NC1=O)N=C[NH]2)=O</t>
  </si>
  <si>
    <t>C12(N)CC3CC(C1)CC(C2)C3</t>
  </si>
  <si>
    <t>C1=CC=CC2=C1C(=C(O2)CCCC)C(=O)C3=CC(=C(OCCN(CC)CC)C(=C3)I)I</t>
  </si>
  <si>
    <t>C1=CC(=CC2=NC=CC(=C12)NC3=CC=C(C(=C3)CN(CC)CC)O)Cl</t>
  </si>
  <si>
    <t>CC(C)NCC(COc1ccc(cc1)COCCOC(C)C)O</t>
  </si>
  <si>
    <t>[C@@]56(N(C([C@@](NC([C@@H]4C=C3C1=CC=CC2=C1C(=C(Br)[NH]2)C[C@H]3N(C4)C)=O)(C(C)C)O5)=O)[C@H](C(=O)N7[C@H]6CCC7)CC(C)C)O</t>
  </si>
  <si>
    <t>O[C@]([C@@H]1([C@]2([C@H]3([C@]45([C@@]([C@H]([N@@](CC4)(CC4CC4))(Cc4c5c(O3)c(O)cc4))(C1)(CC2))))(OC)))(C(C)(C)C)(C)</t>
  </si>
  <si>
    <t>C1=C(Cl)C=CC3=C1\C(C2=C(C=CC=C2)S3)=C/CCN(C)C</t>
  </si>
  <si>
    <t>C1=CC=CC3=C1N(C2=CC(=NC(C)C)C(=CC2=N3)NC4=CC=C(Cl)C=C4)C5=CC=C(Cl)C=C5</t>
  </si>
  <si>
    <t>Oc1ccc(cc1OC)/C=C/C(=O)CC(=O)/C=C/c2ccc(O)c(OC)c2</t>
  </si>
  <si>
    <t>[C@@H]23[C@H]([C@H]1[C@]([C@@](C#C)(O)CC1)(C)CC2)CCC4=CC5=C(C[C@]34C)C=NO5</t>
  </si>
  <si>
    <t>O=C1c2c(N=CN1)[n@@](cn2)([C@@H]1(O[C@H](CO)(CC1)))</t>
  </si>
  <si>
    <t>CN(C)CCOC(c1ccccc1)c2ccccc2</t>
  </si>
  <si>
    <t>CC[C@@]1(OC[C@@H](O1)[C@@H]2CCCCN2)c3ccccc3</t>
  </si>
  <si>
    <t>O[C@@H](CC[C@@H]1([C@H](N(C1=O)c1ccc(F)cc1)(c1ccc(O)cc1)))(c1ccc(F)cc1)</t>
  </si>
  <si>
    <t>c1ccc(cc1)c2nc(c(s2)CC(=O)O)c3ccc(cc3)Cl</t>
  </si>
  <si>
    <t>C1=C(C(=C(C(=C1I)CC(C(O)=O)CC)I)N)I</t>
  </si>
  <si>
    <t>[C@]6(C1=C(C=C(Cl)C=C1)Cl)(O[C@@H](COC2=CC=C(C=C2)N5CCN(C3=CC=C(C=C3)N4C(N(C(CC)C)N=C4)=O)CC5)CO6)C[N]7C=NC=N7</t>
  </si>
  <si>
    <t>C1=C(C=CC(=C1Cl)COC(C[N]2C=NC=C2)C3=C(C=C(C=C3)Cl)Cl)Cl</t>
  </si>
  <si>
    <t>[C@H]23C(=C1C(=CC(=O)CC1)CC2)[C@H](C[C@]4([C@H]3CC[C@]4(C#CC)O)C)C5=CC=C(C=C5)N(C)C</t>
  </si>
  <si>
    <t>Cc1cnc(c(c1OC)C)CS(=O)c2[nH]c3ccc(cc3n2)OC</t>
  </si>
  <si>
    <t>CCc1ccc(nc1)CCOc2ccc(cc2)CC3C(=O)NC(=O)S3</t>
  </si>
  <si>
    <t>C1=C(C(OCCN(CC)CC)=O)C=CC(=C1)N</t>
  </si>
  <si>
    <t>[C@@H]2(N1C[C@H](C=C)[C@H](CC1)C2)[C@@H](C3=CC=NC4=C3C=C(C=C4)OC)O</t>
  </si>
  <si>
    <t>C(=O)(c1c(-c2ccc(O)cc2)sc3c1ccc(O)c3)c4ccc(OCCN5CCCCC5)cc4</t>
  </si>
  <si>
    <t>C(=O)(OC1C(C(OC)C=COC2(C(=O)c3c4c(C(=O)C(=C5C4=NC6(N5)CCN(CC(C)C)CC6)NC(=O)C(=CC=CC(C(O)C(C(O)C1C)C)C)C)c(c(c3O2)C)O)C)C)C</t>
  </si>
  <si>
    <t>[C@@H]15[C@@H](CN([C@@H](C1)C(=O)NC(C)(C)C)C[C@@H](O)[C@@H](NC(=O)[C@@H](NC(=O)C2=NC3=C(C=C2)C=CC=C3)CC(=O)N)CC4=CC=CC=C4)CCCC5</t>
  </si>
  <si>
    <t>C1=C(N=C(N=C1N[S](C2=CC=C(N)C=C2)(=O)=O)OC)OC</t>
  </si>
  <si>
    <t>C1=CC(=CC=C1\C(=C(C2=CC=CC=C2)\CC)C3=CC=CC=C3)OCCN(C)C</t>
  </si>
  <si>
    <t>CCCc1nc2c(cc(cc2n1Cc3ccc(cc3)c4ccccc4C(=O)O)c5nc6ccccc6n5C)C</t>
  </si>
  <si>
    <t>COMPOUND</t>
  </si>
  <si>
    <t>MLR</t>
  </si>
  <si>
    <t>ANN</t>
  </si>
  <si>
    <t>kNN</t>
  </si>
  <si>
    <t>SVM</t>
  </si>
  <si>
    <t>RFR</t>
  </si>
  <si>
    <t>n(tr)=</t>
  </si>
  <si>
    <t>n(te)=</t>
  </si>
  <si>
    <t>Other (specify)</t>
  </si>
  <si>
    <r>
      <rPr>
        <b/>
        <i/>
        <sz val="9"/>
        <rFont val="Calibri"/>
        <family val="2"/>
      </rPr>
      <t>log S</t>
    </r>
    <r>
      <rPr>
        <b/>
        <i/>
        <vertAlign val="subscript"/>
        <sz val="9"/>
        <rFont val="Calibri"/>
        <family val="2"/>
      </rPr>
      <t>0</t>
    </r>
    <r>
      <rPr>
        <b/>
        <sz val="9"/>
        <rFont val="Calibri"/>
        <family val="2"/>
      </rPr>
      <t xml:space="preserve">     calc by GSE</t>
    </r>
  </si>
  <si>
    <t>Instruction: (1) Press 'Calculate descriptors'; (2) Enter SMILES into edit box; (3) Press 'Calculate' (takes ~30 sec); (4) Scroll down to 'mpC='</t>
  </si>
  <si>
    <t>Interlab.  SD</t>
  </si>
  <si>
    <r>
      <rPr>
        <b/>
        <i/>
        <sz val="9"/>
        <rFont val="Calibri"/>
        <family val="2"/>
      </rPr>
      <t>log P</t>
    </r>
    <r>
      <rPr>
        <b/>
        <vertAlign val="subscript"/>
        <sz val="9"/>
        <rFont val="Calibri"/>
        <family val="2"/>
      </rPr>
      <t>oct-water</t>
    </r>
    <r>
      <rPr>
        <b/>
        <sz val="9"/>
        <rFont val="Calibri"/>
        <family val="2"/>
      </rPr>
      <t xml:space="preserve">  calc in RDKit</t>
    </r>
  </si>
  <si>
    <r>
      <t xml:space="preserve">PREDICTED  </t>
    </r>
    <r>
      <rPr>
        <b/>
        <i/>
        <sz val="9"/>
        <rFont val="Calibri"/>
        <family val="2"/>
      </rPr>
      <t>log S</t>
    </r>
    <r>
      <rPr>
        <b/>
        <i/>
        <vertAlign val="subscript"/>
        <sz val="9"/>
        <rFont val="Calibri"/>
        <family val="2"/>
      </rPr>
      <t>0</t>
    </r>
    <r>
      <rPr>
        <b/>
        <vertAlign val="subscript"/>
        <sz val="9"/>
        <rFont val="Calibri"/>
        <family val="2"/>
      </rPr>
      <t xml:space="preserve"> </t>
    </r>
    <r>
      <rPr>
        <b/>
        <sz val="9"/>
        <rFont val="Calibri"/>
        <family val="2"/>
      </rPr>
      <t xml:space="preserve">(25 `C) </t>
    </r>
  </si>
  <si>
    <r>
      <t xml:space="preserve">PREDICTED </t>
    </r>
    <r>
      <rPr>
        <b/>
        <i/>
        <sz val="9"/>
        <rFont val="Calibri"/>
        <family val="2"/>
      </rPr>
      <t xml:space="preserve"> log S</t>
    </r>
    <r>
      <rPr>
        <b/>
        <i/>
        <vertAlign val="subscript"/>
        <sz val="9"/>
        <rFont val="Calibri"/>
        <family val="2"/>
      </rPr>
      <t>0</t>
    </r>
    <r>
      <rPr>
        <b/>
        <vertAlign val="subscript"/>
        <sz val="9"/>
        <rFont val="Calibri"/>
        <family val="2"/>
      </rPr>
      <t xml:space="preserve"> </t>
    </r>
    <r>
      <rPr>
        <b/>
        <sz val="9"/>
        <rFont val="Calibri"/>
        <family val="2"/>
      </rPr>
      <t xml:space="preserve">(25 `C) </t>
    </r>
  </si>
  <si>
    <r>
      <t xml:space="preserve">Avg. Interlab.  </t>
    </r>
    <r>
      <rPr>
        <b/>
        <i/>
        <sz val="9"/>
        <rFont val="Calibri"/>
        <family val="2"/>
      </rPr>
      <t>log S</t>
    </r>
    <r>
      <rPr>
        <b/>
        <i/>
        <vertAlign val="subscript"/>
        <sz val="9"/>
        <rFont val="Calibri"/>
        <family val="2"/>
      </rPr>
      <t>0</t>
    </r>
    <r>
      <rPr>
        <b/>
        <vertAlign val="subscript"/>
        <sz val="9"/>
        <rFont val="Calibri"/>
        <family val="2"/>
      </rPr>
      <t xml:space="preserve"> </t>
    </r>
    <r>
      <rPr>
        <b/>
        <sz val="9"/>
        <rFont val="Calibri"/>
        <family val="2"/>
      </rPr>
      <t xml:space="preserve">(25 `C) </t>
    </r>
  </si>
  <si>
    <t>will be</t>
  </si>
  <si>
    <t>revealed</t>
  </si>
  <si>
    <t>after</t>
  </si>
  <si>
    <t>competition</t>
  </si>
  <si>
    <t>ends</t>
  </si>
  <si>
    <t>n(va/oob)=</t>
  </si>
  <si>
    <t>Descriptors Used</t>
  </si>
  <si>
    <t>PLS</t>
  </si>
  <si>
    <t>PCR</t>
  </si>
  <si>
    <t>Training Data Source(s) - Any of the Refs. below?</t>
  </si>
  <si>
    <t>Training Data Source(s)- Any of the Refs. below?</t>
  </si>
  <si>
    <r>
      <t xml:space="preserve">n(tr) = number of molecules in the </t>
    </r>
    <r>
      <rPr>
        <u/>
        <sz val="11"/>
        <color theme="1"/>
        <rFont val="Calibri"/>
        <family val="2"/>
        <scheme val="minor"/>
      </rPr>
      <t>training</t>
    </r>
    <r>
      <rPr>
        <sz val="11"/>
        <color theme="1"/>
        <rFont val="Calibri"/>
        <family val="2"/>
        <scheme val="minor"/>
      </rPr>
      <t xml:space="preserve"> set;  n(va) = number in the </t>
    </r>
    <r>
      <rPr>
        <u/>
        <sz val="11"/>
        <color theme="1"/>
        <rFont val="Calibri"/>
        <family val="2"/>
        <scheme val="minor"/>
      </rPr>
      <t>validation</t>
    </r>
    <r>
      <rPr>
        <sz val="11"/>
        <color theme="1"/>
        <rFont val="Calibri"/>
        <family val="2"/>
        <scheme val="minor"/>
      </rPr>
      <t xml:space="preserve"> set; n(oob) = number in the RFR </t>
    </r>
    <r>
      <rPr>
        <u/>
        <sz val="11"/>
        <color theme="1"/>
        <rFont val="Calibri"/>
        <family val="2"/>
        <scheme val="minor"/>
      </rPr>
      <t>out-of-bag</t>
    </r>
    <r>
      <rPr>
        <sz val="11"/>
        <color theme="1"/>
        <rFont val="Calibri"/>
        <family val="2"/>
        <scheme val="minor"/>
      </rPr>
      <t xml:space="preserve"> validation set; n(te) = number in the external </t>
    </r>
    <r>
      <rPr>
        <u/>
        <sz val="11"/>
        <color theme="1"/>
        <rFont val="Calibri"/>
        <family val="2"/>
        <scheme val="minor"/>
      </rPr>
      <t>test</t>
    </r>
    <r>
      <rPr>
        <sz val="11"/>
        <color theme="1"/>
        <rFont val="Calibri"/>
        <family val="2"/>
        <scheme val="minor"/>
      </rPr>
      <t xml:space="preserve"> set.</t>
    </r>
  </si>
  <si>
    <r>
      <t xml:space="preserve">NOTE: three underlined melting points (in red) were calculated by open-source program: </t>
    </r>
    <r>
      <rPr>
        <u/>
        <sz val="11"/>
        <color rgb="FF0070C0"/>
        <rFont val="Calibri"/>
        <family val="2"/>
        <scheme val="minor"/>
      </rPr>
      <t xml:space="preserve">www.qsardb.org/repository/predictor/10967/104?model=rf </t>
    </r>
  </si>
  <si>
    <t>Num. Lit. Sources</t>
  </si>
  <si>
    <t>by Antonio Llinàs (AstraZeneca R&amp;D, Gothenburg, Sweden) and Alex Avdeef (in-ADME Research, New York, USA)</t>
  </si>
  <si>
    <t>Contact E-mail</t>
  </si>
  <si>
    <t xml:space="preserve">Institution(s) </t>
  </si>
  <si>
    <t>&amp; Address(es)</t>
  </si>
  <si>
    <t>Participant(s)</t>
  </si>
  <si>
    <t>avg =</t>
  </si>
  <si>
    <t>min =</t>
  </si>
  <si>
    <t>max =</t>
  </si>
  <si>
    <t>"Solubility Challenge revisited after 10 Years, with multi-lab shake-flask data, using tight (SD ~0.17 log) and loose (SD ~0.62 log) test sets"</t>
  </si>
  <si>
    <t>RMSE = prediction root-mean-square error; MLR = multiple linear regression; PLS = partial least squares; PCR = principal components regression; ANN = artificial neural network; kNN= k nearest neighbor; SVM = support vector machine; RFR = random forest regression</t>
  </si>
  <si>
    <t>GSE</t>
  </si>
  <si>
    <t>RMSE = 1.12</t>
  </si>
  <si>
    <t>RMSE = 1.19</t>
  </si>
  <si>
    <r>
      <t xml:space="preserve">Please note: Yalkowsky's General Solubility Equation (GSE) results are cited below as a semi-empirical  benchmark for predicting solubility (using </t>
    </r>
    <r>
      <rPr>
        <b/>
        <i/>
        <sz val="11"/>
        <rFont val="Calibri"/>
        <family val="2"/>
        <scheme val="minor"/>
      </rPr>
      <t>experimental</t>
    </r>
    <r>
      <rPr>
        <b/>
        <sz val="11"/>
        <rFont val="Calibri"/>
        <family val="2"/>
        <scheme val="minor"/>
      </rPr>
      <t xml:space="preserve"> melting points and </t>
    </r>
    <r>
      <rPr>
        <b/>
        <i/>
        <sz val="11"/>
        <rFont val="Calibri"/>
        <family val="2"/>
        <scheme val="minor"/>
      </rPr>
      <t>calculated</t>
    </r>
    <r>
      <rPr>
        <b/>
        <sz val="11"/>
        <rFont val="Calibri"/>
        <family val="2"/>
        <scheme val="minor"/>
      </rPr>
      <t xml:space="preserve"> octanol-water </t>
    </r>
    <r>
      <rPr>
        <b/>
        <i/>
        <sz val="11"/>
        <rFont val="Calibri"/>
        <family val="2"/>
        <scheme val="minor"/>
      </rPr>
      <t>log P</t>
    </r>
    <r>
      <rPr>
        <b/>
        <sz val="11"/>
        <rFont val="Calibri"/>
        <family val="2"/>
        <scheme val="minor"/>
      </rPr>
      <t>).</t>
    </r>
  </si>
  <si>
    <r>
      <t>INTRINSIC SOLUBILITY (MOLARITY) EXTERNAL TEST SET 2 (</t>
    </r>
    <r>
      <rPr>
        <b/>
        <i/>
        <sz val="22"/>
        <rFont val="Castellar"/>
        <family val="1"/>
      </rPr>
      <t>HIGH</t>
    </r>
    <r>
      <rPr>
        <b/>
        <sz val="20"/>
        <rFont val="Calibri"/>
        <family val="2"/>
        <scheme val="minor"/>
      </rPr>
      <t xml:space="preserve"> interlab SD)</t>
    </r>
  </si>
  <si>
    <r>
      <t>INTRINSIC SOLUBILITY (MOLARITY) EXTERNAL TEST SET 1 (</t>
    </r>
    <r>
      <rPr>
        <b/>
        <i/>
        <sz val="22"/>
        <rFont val="Castellar"/>
        <family val="1"/>
      </rPr>
      <t>AVERAGE</t>
    </r>
    <r>
      <rPr>
        <b/>
        <sz val="20"/>
        <rFont val="Calibri"/>
        <family val="2"/>
        <scheme val="minor"/>
      </rPr>
      <t xml:space="preserve"> interlab SD)</t>
    </r>
  </si>
  <si>
    <r>
      <t xml:space="preserve">SELECT </t>
    </r>
    <r>
      <rPr>
        <b/>
        <u/>
        <sz val="11"/>
        <color rgb="FFFF0000"/>
        <rFont val="Calibri"/>
        <family val="2"/>
        <scheme val="minor"/>
      </rPr>
      <t>ONE</t>
    </r>
    <r>
      <rPr>
        <b/>
        <sz val="11"/>
        <color rgb="FFFF0000"/>
        <rFont val="Calibri"/>
        <family val="2"/>
        <scheme val="minor"/>
      </rPr>
      <t xml:space="preserve"> OF THE THREE OPTIONS:</t>
    </r>
  </si>
  <si>
    <t xml:space="preserve">               (iii) Neither of the above cases applies, because …</t>
  </si>
  <si>
    <t xml:space="preserve">  &lt;-- please explain.</t>
  </si>
  <si>
    <t xml:space="preserve">               (ii) A commercial prediction software was used, where the training data are not available for modification.</t>
  </si>
  <si>
    <r>
      <t xml:space="preserve">               (i) None of the external test set molecules in the lists below was used in training the prediction model; i.e., all test set molecules found in the training set have been </t>
    </r>
    <r>
      <rPr>
        <b/>
        <u/>
        <sz val="11"/>
        <color rgb="FFFF0000"/>
        <rFont val="Calibri"/>
        <family val="2"/>
        <scheme val="minor"/>
      </rPr>
      <t>removed</t>
    </r>
    <r>
      <rPr>
        <b/>
        <sz val="11"/>
        <color rgb="FFFF0000"/>
        <rFont val="Calibri"/>
        <family val="2"/>
        <scheme val="minor"/>
      </rPr>
      <t xml:space="preserve"> and the model was re-trained.</t>
    </r>
  </si>
  <si>
    <t>SUBMISSION FORM, Rev. 1.0</t>
  </si>
  <si>
    <r>
      <t>PARTICIPANTS USE THEIR OWN INTRINSIC SOLUBILITY (</t>
    </r>
    <r>
      <rPr>
        <b/>
        <i/>
        <sz val="18"/>
        <rFont val="Calibri"/>
        <family val="2"/>
        <scheme val="minor"/>
      </rPr>
      <t>log S</t>
    </r>
    <r>
      <rPr>
        <b/>
        <i/>
        <vertAlign val="subscript"/>
        <sz val="18"/>
        <rFont val="Calibri"/>
        <family val="2"/>
        <scheme val="minor"/>
      </rPr>
      <t>0</t>
    </r>
    <r>
      <rPr>
        <b/>
        <sz val="18"/>
        <rFont val="Calibri"/>
        <family val="2"/>
        <scheme val="minor"/>
      </rPr>
      <t xml:space="preserve">) TRAINING SET OF COMPOUNDS - enter the predicted values in log </t>
    </r>
    <r>
      <rPr>
        <b/>
        <sz val="18"/>
        <color rgb="FFFF0000"/>
        <rFont val="Calibri"/>
        <family val="2"/>
        <scheme val="minor"/>
      </rPr>
      <t>molarity</t>
    </r>
    <r>
      <rPr>
        <b/>
        <sz val="18"/>
        <rFont val="Calibri"/>
        <family val="2"/>
        <scheme val="minor"/>
      </rPr>
      <t xml:space="preserve"> units</t>
    </r>
  </si>
  <si>
    <r>
      <t xml:space="preserve">[1] Yalkowsky SH, Dannenfelser RM. </t>
    </r>
    <r>
      <rPr>
        <b/>
        <u/>
        <sz val="11"/>
        <rFont val="Calibri"/>
        <family val="2"/>
        <scheme val="minor"/>
      </rPr>
      <t>1992.</t>
    </r>
    <r>
      <rPr>
        <u/>
        <sz val="11"/>
        <rFont val="Calibri"/>
        <family val="2"/>
        <scheme val="minor"/>
      </rPr>
      <t xml:space="preserve"> Aquasol Database of Aqueous Solubility, Version 5. College of Pharmacy, Univ. of Ariz, Tucson, AZ.</t>
    </r>
  </si>
  <si>
    <r>
      <t xml:space="preserve">[2] Howard P, Meylan W. PHYSPROP DATABASE. Syracuse Research Corp.,  Environmental Science Center,  N. Syracuse, NY, Sept. </t>
    </r>
    <r>
      <rPr>
        <b/>
        <u/>
        <sz val="11"/>
        <rFont val="Calibri"/>
        <family val="2"/>
        <scheme val="minor"/>
      </rPr>
      <t>1999.</t>
    </r>
  </si>
  <si>
    <r>
      <t xml:space="preserve">[3] Huuskonen J. Estimation of aqueous Solubility for a diverse set of organic compounds based on molecular topology. J. Chem. Inf. Comput. Sci. </t>
    </r>
    <r>
      <rPr>
        <b/>
        <u/>
        <sz val="11"/>
        <rFont val="Calibri"/>
        <family val="2"/>
        <scheme val="minor"/>
      </rPr>
      <t>2000,</t>
    </r>
    <r>
      <rPr>
        <u/>
        <sz val="11"/>
        <rFont val="Calibri"/>
        <family val="2"/>
        <scheme val="minor"/>
      </rPr>
      <t xml:space="preserve"> 40, 773-777.</t>
    </r>
  </si>
  <si>
    <r>
      <t>[4] Avdeef A, Berger CM, Brownell C. pH-metric solubility. 2.  Correlation between the acid-base titration and the saturation shake-flask solubility-pH methods. Pharm. Res. 17</t>
    </r>
    <r>
      <rPr>
        <b/>
        <sz val="11"/>
        <rFont val="Calibri"/>
        <family val="2"/>
        <scheme val="minor"/>
      </rPr>
      <t xml:space="preserve"> (2000)</t>
    </r>
    <r>
      <rPr>
        <sz val="11"/>
        <rFont val="Calibri"/>
        <family val="2"/>
        <scheme val="minor"/>
      </rPr>
      <t xml:space="preserve"> 85-89.</t>
    </r>
  </si>
  <si>
    <r>
      <t xml:space="preserve">[5] Avdeef A, Berger CM. pH-metric solubility. 3. Dissolution titration template method for solubility determination. Eur. J. Pharm. Sci. 14 </t>
    </r>
    <r>
      <rPr>
        <b/>
        <sz val="11"/>
        <rFont val="Calibri"/>
        <family val="2"/>
        <scheme val="minor"/>
      </rPr>
      <t>(2001)</t>
    </r>
    <r>
      <rPr>
        <sz val="11"/>
        <rFont val="Calibri"/>
        <family val="2"/>
        <scheme val="minor"/>
      </rPr>
      <t xml:space="preserve"> 281-291.</t>
    </r>
  </si>
  <si>
    <r>
      <t xml:space="preserve">[6] Bergstrom, C. A.; Norinder, U.; Luthman, K.; Artursson, P. Experimental and computational screening models for prediction of aqueous drug solubility. Pharm. Res. </t>
    </r>
    <r>
      <rPr>
        <b/>
        <sz val="11"/>
        <rFont val="Calibri"/>
        <family val="2"/>
        <scheme val="minor"/>
      </rPr>
      <t>2002,</t>
    </r>
    <r>
      <rPr>
        <sz val="11"/>
        <rFont val="Calibri"/>
        <family val="2"/>
        <scheme val="minor"/>
      </rPr>
      <t xml:space="preserve"> 19, 182-188.</t>
    </r>
  </si>
  <si>
    <r>
      <t xml:space="preserve">[7] Yalkowsky SH, He Y, Jain P. Handbook of Aqueous Solubility Data. CRC Press - Taylor &amp; Francis Group: Boca Raton, FL, </t>
    </r>
    <r>
      <rPr>
        <b/>
        <u/>
        <sz val="11"/>
        <rFont val="Calibri"/>
        <family val="2"/>
        <scheme val="minor"/>
      </rPr>
      <t>2003.</t>
    </r>
  </si>
  <si>
    <r>
      <t xml:space="preserve">[8] Bergstrom, C. A.; Wassvik, C. M.; Norinder, U.; Luthman, K.; Artursson, P. Global and local computational models for aqueous solubility prediction of druglike molecules. J. Chem. Inf. Comput. Sci. </t>
    </r>
    <r>
      <rPr>
        <b/>
        <sz val="11"/>
        <rFont val="Calibri"/>
        <family val="2"/>
        <scheme val="minor"/>
      </rPr>
      <t>2004,</t>
    </r>
    <r>
      <rPr>
        <sz val="11"/>
        <rFont val="Calibri"/>
        <family val="2"/>
        <scheme val="minor"/>
      </rPr>
      <t xml:space="preserve"> 44, 1477-1488.</t>
    </r>
  </si>
  <si>
    <r>
      <t xml:space="preserve">[9] Bergström CAS, Luthman K, Artursson P. Accuracy of calculated pH-dependent aqueous drug solubility.  Eur. J. Pharm. Sci. </t>
    </r>
    <r>
      <rPr>
        <b/>
        <sz val="11"/>
        <rFont val="Calibri"/>
        <family val="2"/>
        <scheme val="minor"/>
      </rPr>
      <t>2004,</t>
    </r>
    <r>
      <rPr>
        <sz val="11"/>
        <rFont val="Calibri"/>
        <family val="2"/>
        <scheme val="minor"/>
      </rPr>
      <t xml:space="preserve"> 22, 387-398.</t>
    </r>
  </si>
  <si>
    <r>
      <t xml:space="preserve">[10] Rytting E, Lentz KA, Chen XQ, Qian F, Venkatesh S. A quantitative structure-property relationship for predicting drug solubility in PEG400/water cosolvent systems. Pharm Res. </t>
    </r>
    <r>
      <rPr>
        <b/>
        <u/>
        <sz val="11"/>
        <rFont val="Calibri"/>
        <family val="2"/>
        <scheme val="minor"/>
      </rPr>
      <t>2004;</t>
    </r>
    <r>
      <rPr>
        <u/>
        <sz val="11"/>
        <rFont val="Calibri"/>
        <family val="2"/>
        <scheme val="minor"/>
      </rPr>
      <t xml:space="preserve"> 21:237-244.</t>
    </r>
  </si>
  <si>
    <r>
      <t xml:space="preserve">[11] Rytting E, Lentz KA, Chen XQ, Qian F, Venkatesh S. Aqueous and cosolvent solubility data for drug-like organic compounds.  AAPS J. </t>
    </r>
    <r>
      <rPr>
        <b/>
        <u/>
        <sz val="11"/>
        <rFont val="Calibri"/>
        <family val="2"/>
        <scheme val="minor"/>
      </rPr>
      <t>2005,</t>
    </r>
    <r>
      <rPr>
        <u/>
        <sz val="11"/>
        <rFont val="Calibri"/>
        <family val="2"/>
        <scheme val="minor"/>
      </rPr>
      <t xml:space="preserve"> 7(1) Article 10, E78-E105.</t>
    </r>
  </si>
  <si>
    <r>
      <t xml:space="preserve">[12] Sköld C, Winiwarter S, Wernevik J, Bergström F, Engström L, Allen R, Box K, Comer J, Mole J, Hallberg A, Lennernäs H, Lundstedt T, Ungell A-L, Karlén A. Presentation of a structurally diverse and commercially available drug data set for correlation and benchmarking studies.  J. Med. Chem. </t>
    </r>
    <r>
      <rPr>
        <b/>
        <sz val="11"/>
        <rFont val="Calibri"/>
        <family val="2"/>
        <scheme val="minor"/>
      </rPr>
      <t>2006,</t>
    </r>
    <r>
      <rPr>
        <sz val="11"/>
        <rFont val="Calibri"/>
        <family val="2"/>
        <scheme val="minor"/>
      </rPr>
      <t xml:space="preserve"> 49, 6660-6671.</t>
    </r>
  </si>
  <si>
    <r>
      <t xml:space="preserve">[13] Wassvik, C. M.; Holmen, A. G.; Bergstrom, C. A.; Zamora, I.; Artursson, P. Contribution of solid-state properties to the aqueous solubility of drugs. Eur. J. Pharm. Sci. </t>
    </r>
    <r>
      <rPr>
        <b/>
        <sz val="11"/>
        <rFont val="Calibri"/>
        <family val="2"/>
        <scheme val="minor"/>
      </rPr>
      <t>2006,</t>
    </r>
    <r>
      <rPr>
        <sz val="11"/>
        <rFont val="Calibri"/>
        <family val="2"/>
        <scheme val="minor"/>
      </rPr>
      <t xml:space="preserve"> 29, 294-305</t>
    </r>
  </si>
  <si>
    <r>
      <t xml:space="preserve">[14] Llinàs A, Glen RC, Goodman JM. Solubility challenge: Can you predict solubilities of 32 molecules using a database of 100 reliable measurements? J. Chem. Inf. Model. </t>
    </r>
    <r>
      <rPr>
        <b/>
        <sz val="11"/>
        <rFont val="Calibri"/>
        <family val="2"/>
        <scheme val="minor"/>
      </rPr>
      <t>2008,</t>
    </r>
    <r>
      <rPr>
        <sz val="11"/>
        <rFont val="Calibri"/>
        <family val="2"/>
        <scheme val="minor"/>
      </rPr>
      <t xml:space="preserve"> 48, 1289-1303.</t>
    </r>
  </si>
  <si>
    <r>
      <t xml:space="preserve">[15] Hopfinger AJ, Esposito EX, Llinàs A, Glen RC, Goodman JM. Findings of the challenge to predict aqueous solubility. J. Chem. Inf. Model. </t>
    </r>
    <r>
      <rPr>
        <b/>
        <sz val="11"/>
        <rFont val="Calibri"/>
        <family val="2"/>
        <scheme val="minor"/>
      </rPr>
      <t>2009,</t>
    </r>
    <r>
      <rPr>
        <sz val="11"/>
        <rFont val="Calibri"/>
        <family val="2"/>
        <scheme val="minor"/>
      </rPr>
      <t xml:space="preserve"> 49, 1-5.</t>
    </r>
  </si>
  <si>
    <r>
      <t xml:space="preserve">[16] Yalkowsky SH, He Y, Jain P. Handbook of Aqueous Solubility Data. Second Edition.  CRC Press - Taylor &amp; Francis Group: Boca Raton, FL, </t>
    </r>
    <r>
      <rPr>
        <b/>
        <u/>
        <sz val="11"/>
        <rFont val="Calibri"/>
        <family val="2"/>
        <scheme val="minor"/>
      </rPr>
      <t>2010.</t>
    </r>
  </si>
  <si>
    <r>
      <t xml:space="preserve">[17] Boobier S, Osbourn A, Mitchell JBO. Can human experts predict solubility better than computers? J. Cheminform. </t>
    </r>
    <r>
      <rPr>
        <b/>
        <sz val="11"/>
        <rFont val="Calibri"/>
        <family val="2"/>
        <scheme val="minor"/>
      </rPr>
      <t>(2017)</t>
    </r>
    <r>
      <rPr>
        <sz val="11"/>
        <rFont val="Calibri"/>
        <family val="2"/>
        <scheme val="minor"/>
      </rPr>
      <t xml:space="preserve"> 9:63. https://doi: 10.1186/s13321-017-0250-y. </t>
    </r>
  </si>
  <si>
    <r>
      <t xml:space="preserve">[18] Baek K, Jeon SB, Kim BK, Kang NS.Method validation for equilibrium solubility and determination of temperature effect on the ionization constant and intrinsic solubility of drugs. J Pharm Sci Emerg Drugs 6 </t>
    </r>
    <r>
      <rPr>
        <b/>
        <sz val="11"/>
        <rFont val="Calibri"/>
        <family val="2"/>
        <scheme val="minor"/>
      </rPr>
      <t>(2018)</t>
    </r>
    <r>
      <rPr>
        <sz val="11"/>
        <rFont val="Calibri"/>
        <family val="2"/>
        <scheme val="minor"/>
      </rPr>
      <t xml:space="preserve"> 1-6. DOI: 10.4172/2380-9477.1000125.</t>
    </r>
  </si>
  <si>
    <r>
      <t xml:space="preserve">(Please add your most important references, </t>
    </r>
    <r>
      <rPr>
        <i/>
        <sz val="11"/>
        <color theme="1"/>
        <rFont val="Calibri"/>
        <family val="2"/>
        <scheme val="minor"/>
      </rPr>
      <t>if not in the above list</t>
    </r>
    <r>
      <rPr>
        <sz val="11"/>
        <color theme="1"/>
        <rFont val="Calibri"/>
        <family val="2"/>
        <scheme val="minor"/>
      </rPr>
      <t>. We intend to publish the combined lists of recommended data sourses.)</t>
    </r>
  </si>
  <si>
    <t xml:space="preserve">  &lt;-- enter 'x' if applies.</t>
  </si>
  <si>
    <t>METHOD USED (enter 'x' to select one)</t>
  </si>
  <si>
    <t>Possible Training Data Source References</t>
  </si>
  <si>
    <r>
      <t xml:space="preserve">Note: </t>
    </r>
    <r>
      <rPr>
        <b/>
        <u/>
        <sz val="12"/>
        <rFont val="Calibri"/>
        <family val="2"/>
        <scheme val="minor"/>
      </rPr>
      <t xml:space="preserve">underlined </t>
    </r>
    <r>
      <rPr>
        <b/>
        <sz val="12"/>
        <rFont val="Calibri"/>
        <family val="2"/>
        <scheme val="minor"/>
      </rPr>
      <t xml:space="preserve">references mainly contain compilations of solubility values in water, </t>
    </r>
    <r>
      <rPr>
        <b/>
        <i/>
        <sz val="12"/>
        <rFont val="Calibri"/>
        <family val="2"/>
        <scheme val="minor"/>
      </rPr>
      <t>S</t>
    </r>
    <r>
      <rPr>
        <b/>
        <i/>
        <vertAlign val="subscript"/>
        <sz val="12"/>
        <rFont val="Calibri"/>
        <family val="2"/>
        <scheme val="minor"/>
      </rPr>
      <t>w</t>
    </r>
    <r>
      <rPr>
        <b/>
        <sz val="12"/>
        <rFont val="Calibri"/>
        <family val="2"/>
        <scheme val="minor"/>
      </rPr>
      <t xml:space="preserve">,which is not always the same as intrinsic solubility values, </t>
    </r>
    <r>
      <rPr>
        <b/>
        <i/>
        <sz val="12"/>
        <rFont val="Calibri"/>
        <family val="2"/>
        <scheme val="minor"/>
      </rPr>
      <t>S</t>
    </r>
    <r>
      <rPr>
        <b/>
        <i/>
        <vertAlign val="subscript"/>
        <sz val="12"/>
        <rFont val="Calibri"/>
        <family val="2"/>
        <scheme val="minor"/>
      </rPr>
      <t>0</t>
    </r>
    <r>
      <rPr>
        <b/>
        <sz val="12"/>
        <rFont val="Calibri"/>
        <family val="2"/>
        <scheme val="minor"/>
      </rPr>
      <t xml:space="preserve">.  </t>
    </r>
  </si>
  <si>
    <r>
      <t xml:space="preserve">The other references contain mostly </t>
    </r>
    <r>
      <rPr>
        <b/>
        <i/>
        <sz val="12"/>
        <rFont val="Calibri"/>
        <family val="2"/>
        <scheme val="minor"/>
      </rPr>
      <t>druglike</t>
    </r>
    <r>
      <rPr>
        <b/>
        <sz val="12"/>
        <rFont val="Calibri"/>
        <family val="2"/>
        <scheme val="minor"/>
      </rPr>
      <t xml:space="preserve"> molecules.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</si>
</sst>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u/>
      <sz val="11"/>
      <color rgb="FF0070C0"/>
      <name val="Calibri"/>
      <family val="2"/>
      <scheme val="minor"/>
    </font>
    <font>
      <b/>
      <sz val="16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8"/>
      <color rgb="FFFF0000"/>
      <name val="Calibri"/>
      <family val="2"/>
      <scheme val="minor"/>
    </font>
    <font>
      <b/>
      <sz val="9"/>
      <name val="Calibri"/>
      <family val="2"/>
    </font>
    <font>
      <b/>
      <sz val="14"/>
      <name val="Calibri"/>
      <family val="2"/>
    </font>
    <font>
      <b/>
      <vertAlign val="subscript"/>
      <sz val="9"/>
      <name val="Calibri"/>
      <family val="2"/>
    </font>
    <font>
      <b/>
      <i/>
      <sz val="9"/>
      <name val="Calibri"/>
      <family val="2"/>
    </font>
    <font>
      <b/>
      <i/>
      <vertAlign val="subscript"/>
      <sz val="9"/>
      <name val="Calibri"/>
      <family val="2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0"/>
      <name val="Calibri"/>
      <family val="2"/>
      <scheme val="minor"/>
    </font>
    <font>
      <b/>
      <i/>
      <sz val="22"/>
      <name val="Castellar"/>
      <family val="1"/>
    </font>
    <font>
      <b/>
      <i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18"/>
      <name val="Calibri"/>
      <family val="2"/>
      <scheme val="minor"/>
    </font>
    <font>
      <b/>
      <sz val="26"/>
      <color rgb="FF000000"/>
      <name val="Calibri"/>
      <family val="2"/>
      <scheme val="minor"/>
    </font>
    <font>
      <b/>
      <i/>
      <sz val="18"/>
      <name val="Calibri"/>
      <family val="2"/>
      <scheme val="minor"/>
    </font>
    <font>
      <b/>
      <i/>
      <vertAlign val="subscript"/>
      <sz val="18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6"/>
      <name val="Calibri"/>
      <family val="2"/>
    </font>
    <font>
      <sz val="14"/>
      <name val="Calibri"/>
      <family val="2"/>
      <scheme val="minor"/>
    </font>
    <font>
      <i/>
      <sz val="12"/>
      <name val="Calibri"/>
      <family val="2"/>
    </font>
    <font>
      <b/>
      <sz val="12"/>
      <name val="Calibri"/>
      <family val="2"/>
      <scheme val="minor"/>
    </font>
    <font>
      <b/>
      <u/>
      <sz val="12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vertAlign val="subscript"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2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2" fontId="3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2" fontId="7" fillId="2" borderId="0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/>
    <xf numFmtId="2" fontId="8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0" fillId="0" borderId="0" xfId="0" applyFill="1"/>
    <xf numFmtId="2" fontId="7" fillId="0" borderId="0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left"/>
    </xf>
    <xf numFmtId="2" fontId="7" fillId="0" borderId="9" xfId="0" applyNumberFormat="1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2" fontId="7" fillId="2" borderId="3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4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2" fontId="7" fillId="2" borderId="6" xfId="0" applyNumberFormat="1" applyFont="1" applyFill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2" fontId="7" fillId="2" borderId="1" xfId="0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2" fontId="7" fillId="2" borderId="2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2" fontId="7" fillId="2" borderId="11" xfId="0" applyNumberFormat="1" applyFont="1" applyFill="1" applyBorder="1" applyAlignment="1">
      <alignment horizontal="center"/>
    </xf>
    <xf numFmtId="2" fontId="7" fillId="2" borderId="10" xfId="0" applyNumberFormat="1" applyFont="1" applyFill="1" applyBorder="1" applyAlignment="1">
      <alignment horizontal="center"/>
    </xf>
    <xf numFmtId="2" fontId="7" fillId="2" borderId="12" xfId="0" applyNumberFormat="1" applyFont="1" applyFill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right"/>
    </xf>
    <xf numFmtId="0" fontId="0" fillId="0" borderId="11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2" borderId="0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16" fillId="0" borderId="0" xfId="0" applyFont="1" applyFill="1"/>
    <xf numFmtId="0" fontId="17" fillId="0" borderId="0" xfId="0" applyFont="1" applyFill="1"/>
    <xf numFmtId="0" fontId="17" fillId="2" borderId="12" xfId="0" applyFont="1" applyFill="1" applyBorder="1"/>
    <xf numFmtId="0" fontId="17" fillId="2" borderId="0" xfId="0" applyFont="1" applyFill="1" applyBorder="1"/>
    <xf numFmtId="0" fontId="17" fillId="2" borderId="1" xfId="0" applyFont="1" applyFill="1" applyBorder="1"/>
    <xf numFmtId="0" fontId="5" fillId="0" borderId="0" xfId="0" applyFont="1" applyFill="1" applyBorder="1"/>
    <xf numFmtId="2" fontId="8" fillId="2" borderId="2" xfId="0" applyNumberFormat="1" applyFont="1" applyFill="1" applyBorder="1" applyAlignment="1">
      <alignment horizontal="center"/>
    </xf>
    <xf numFmtId="0" fontId="18" fillId="0" borderId="0" xfId="0" applyFont="1" applyFill="1" applyBorder="1"/>
    <xf numFmtId="2" fontId="7" fillId="0" borderId="15" xfId="0" applyNumberFormat="1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0" fontId="11" fillId="0" borderId="16" xfId="0" applyFont="1" applyFill="1" applyBorder="1"/>
    <xf numFmtId="0" fontId="10" fillId="0" borderId="17" xfId="0" applyFont="1" applyFill="1" applyBorder="1" applyAlignment="1">
      <alignment horizontal="center" wrapText="1"/>
    </xf>
    <xf numFmtId="0" fontId="10" fillId="0" borderId="17" xfId="0" applyFont="1" applyFill="1" applyBorder="1" applyAlignment="1">
      <alignment horizontal="center"/>
    </xf>
    <xf numFmtId="0" fontId="15" fillId="0" borderId="17" xfId="0" applyFont="1" applyFill="1" applyBorder="1"/>
    <xf numFmtId="0" fontId="16" fillId="0" borderId="17" xfId="0" applyFont="1" applyFill="1" applyBorder="1"/>
    <xf numFmtId="0" fontId="16" fillId="0" borderId="18" xfId="0" applyFont="1" applyFill="1" applyBorder="1"/>
    <xf numFmtId="0" fontId="19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20" fillId="0" borderId="0" xfId="0" applyFont="1" applyFill="1"/>
    <xf numFmtId="0" fontId="20" fillId="0" borderId="0" xfId="0" applyFont="1" applyFill="1" applyBorder="1" applyAlignment="1">
      <alignment horizontal="right"/>
    </xf>
    <xf numFmtId="2" fontId="8" fillId="2" borderId="15" xfId="0" applyNumberFormat="1" applyFont="1" applyFill="1" applyBorder="1" applyAlignment="1">
      <alignment horizontal="center"/>
    </xf>
    <xf numFmtId="0" fontId="8" fillId="0" borderId="5" xfId="0" applyFont="1" applyFill="1" applyBorder="1"/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right"/>
    </xf>
    <xf numFmtId="2" fontId="8" fillId="3" borderId="0" xfId="0" applyNumberFormat="1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21" fillId="3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vertical="center"/>
    </xf>
    <xf numFmtId="1" fontId="7" fillId="2" borderId="10" xfId="0" applyNumberFormat="1" applyFont="1" applyFill="1" applyBorder="1" applyAlignment="1">
      <alignment horizontal="center"/>
    </xf>
    <xf numFmtId="0" fontId="23" fillId="0" borderId="0" xfId="0" applyFont="1" applyAlignment="1">
      <alignment horizontal="left" vertical="center" indent="1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 indent="1"/>
    </xf>
    <xf numFmtId="0" fontId="0" fillId="0" borderId="15" xfId="0" applyFill="1" applyBorder="1" applyAlignment="1">
      <alignment horizontal="right"/>
    </xf>
    <xf numFmtId="2" fontId="20" fillId="0" borderId="0" xfId="0" applyNumberFormat="1" applyFont="1" applyFill="1" applyBorder="1" applyAlignment="1">
      <alignment horizontal="center"/>
    </xf>
    <xf numFmtId="0" fontId="20" fillId="0" borderId="0" xfId="0" applyFont="1"/>
    <xf numFmtId="0" fontId="0" fillId="2" borderId="2" xfId="0" applyFill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left"/>
    </xf>
    <xf numFmtId="0" fontId="27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/>
    <xf numFmtId="0" fontId="28" fillId="0" borderId="0" xfId="0" applyFont="1" applyFill="1"/>
    <xf numFmtId="0" fontId="0" fillId="0" borderId="0" xfId="0" applyFill="1" applyBorder="1"/>
    <xf numFmtId="0" fontId="29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right"/>
    </xf>
    <xf numFmtId="0" fontId="34" fillId="0" borderId="0" xfId="0" applyFont="1"/>
    <xf numFmtId="0" fontId="33" fillId="0" borderId="0" xfId="0" applyFont="1" applyFill="1"/>
    <xf numFmtId="0" fontId="36" fillId="0" borderId="0" xfId="0" applyFont="1" applyAlignment="1">
      <alignment horizontal="left" vertical="center" indent="1"/>
    </xf>
    <xf numFmtId="0" fontId="37" fillId="0" borderId="0" xfId="0" applyFont="1" applyFill="1"/>
    <xf numFmtId="0" fontId="38" fillId="0" borderId="0" xfId="0" applyFont="1" applyAlignment="1">
      <alignment horizontal="left" vertical="center" indent="1"/>
    </xf>
    <xf numFmtId="0" fontId="17" fillId="0" borderId="0" xfId="0" applyFont="1" applyFill="1" applyBorder="1"/>
    <xf numFmtId="0" fontId="34" fillId="0" borderId="0" xfId="0" applyFont="1" applyFill="1" applyBorder="1" applyAlignment="1">
      <alignment horizontal="center"/>
    </xf>
    <xf numFmtId="0" fontId="39" fillId="0" borderId="0" xfId="0" applyFont="1" applyFill="1"/>
    <xf numFmtId="0" fontId="41" fillId="0" borderId="0" xfId="0" applyFont="1" applyFill="1"/>
    <xf numFmtId="0" fontId="41" fillId="0" borderId="0" xfId="0" applyFont="1" applyFill="1" applyAlignment="1">
      <alignment horizontal="left"/>
    </xf>
    <xf numFmtId="0" fontId="41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41" fillId="0" borderId="0" xfId="0" applyFont="1" applyFill="1" applyBorder="1" applyAlignment="1">
      <alignment vertical="center"/>
    </xf>
    <xf numFmtId="0" fontId="17" fillId="0" borderId="0" xfId="0" applyFont="1" applyFill="1" applyAlignment="1"/>
    <xf numFmtId="0" fontId="0" fillId="0" borderId="17" xfId="0" applyFill="1" applyBorder="1"/>
    <xf numFmtId="0" fontId="1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abSelected="1" topLeftCell="A183" workbookViewId="0">
      <selection activeCell="B196" sqref="B196"/>
    </sheetView>
  </sheetViews>
  <sheetFormatPr defaultRowHeight="15" x14ac:dyDescent="0.25"/>
  <cols>
    <col min="1" max="1" width="18.85546875" style="14" customWidth="1"/>
    <col min="2" max="3" width="11.28515625" style="14" customWidth="1"/>
    <col min="4" max="4" width="7.7109375" style="14" customWidth="1"/>
    <col min="5" max="5" width="7.85546875" style="14" customWidth="1"/>
    <col min="6" max="6" width="10.140625" style="14" customWidth="1"/>
    <col min="7" max="7" width="11.42578125" style="14" customWidth="1"/>
    <col min="8" max="8" width="9.140625" style="14"/>
    <col min="9" max="9" width="13.140625" style="14" customWidth="1"/>
    <col min="10" max="10" width="4.42578125" style="14" customWidth="1"/>
    <col min="11" max="12" width="9.140625" style="14"/>
    <col min="13" max="13" width="9" style="49" customWidth="1"/>
    <col min="14" max="16384" width="9.140625" style="14"/>
  </cols>
  <sheetData>
    <row r="1" spans="1:25" ht="33.75" x14ac:dyDescent="0.5">
      <c r="B1" s="94" t="s">
        <v>318</v>
      </c>
      <c r="C1" s="64"/>
      <c r="Y1" s="80"/>
    </row>
    <row r="2" spans="1:25" s="49" customFormat="1" ht="21" x14ac:dyDescent="0.3">
      <c r="B2" s="99" t="s">
        <v>305</v>
      </c>
      <c r="C2" s="100"/>
      <c r="Y2" s="81"/>
    </row>
    <row r="3" spans="1:25" s="49" customFormat="1" ht="18.75" x14ac:dyDescent="0.3">
      <c r="B3" s="101" t="s">
        <v>297</v>
      </c>
      <c r="C3" s="100"/>
      <c r="Y3" s="82"/>
    </row>
    <row r="4" spans="1:25" x14ac:dyDescent="0.25">
      <c r="A4" s="39" t="s">
        <v>301</v>
      </c>
      <c r="B4" s="45"/>
      <c r="C4" s="46"/>
      <c r="D4" s="46"/>
      <c r="E4" s="46"/>
      <c r="F4" s="46"/>
      <c r="G4" s="46"/>
      <c r="H4" s="46"/>
      <c r="I4" s="46"/>
      <c r="J4" s="46"/>
      <c r="K4" s="46"/>
      <c r="L4" s="46"/>
      <c r="M4" s="50"/>
      <c r="N4" s="46"/>
      <c r="O4" s="46"/>
      <c r="P4" s="46"/>
      <c r="Q4" s="46"/>
      <c r="R4" s="47"/>
    </row>
    <row r="5" spans="1:25" x14ac:dyDescent="0.25">
      <c r="A5" s="39" t="s">
        <v>299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51"/>
      <c r="N5" s="41"/>
      <c r="O5" s="41"/>
      <c r="P5" s="41"/>
      <c r="Q5" s="41"/>
      <c r="R5" s="42"/>
    </row>
    <row r="6" spans="1:25" x14ac:dyDescent="0.25">
      <c r="A6" s="40" t="s">
        <v>300</v>
      </c>
      <c r="B6" s="45"/>
      <c r="C6" s="46"/>
      <c r="D6" s="46"/>
      <c r="E6" s="46"/>
      <c r="F6" s="46"/>
      <c r="G6" s="46"/>
      <c r="H6" s="46"/>
      <c r="I6" s="46"/>
      <c r="J6" s="46"/>
      <c r="K6" s="46"/>
      <c r="L6" s="46"/>
      <c r="M6" s="50"/>
      <c r="N6" s="46"/>
      <c r="O6" s="46"/>
      <c r="P6" s="46"/>
      <c r="Q6" s="46"/>
      <c r="R6" s="47"/>
    </row>
    <row r="7" spans="1:25" x14ac:dyDescent="0.25">
      <c r="A7" s="83"/>
      <c r="B7" s="27"/>
      <c r="C7" s="41"/>
      <c r="D7" s="41"/>
      <c r="E7" s="41"/>
      <c r="F7" s="41"/>
      <c r="G7" s="41"/>
      <c r="H7" s="41"/>
      <c r="I7" s="41"/>
      <c r="J7" s="41"/>
      <c r="K7" s="41"/>
      <c r="L7" s="41"/>
      <c r="M7" s="51"/>
      <c r="N7" s="41"/>
      <c r="O7" s="41"/>
      <c r="P7" s="41"/>
      <c r="Q7" s="41"/>
      <c r="R7" s="42"/>
    </row>
    <row r="8" spans="1:25" x14ac:dyDescent="0.25">
      <c r="A8" s="40" t="s">
        <v>298</v>
      </c>
      <c r="B8" s="45"/>
      <c r="C8" s="46"/>
      <c r="D8" s="46"/>
      <c r="E8" s="46"/>
      <c r="F8" s="46"/>
      <c r="G8" s="46"/>
      <c r="H8" s="46"/>
      <c r="I8" s="46"/>
      <c r="J8" s="46"/>
      <c r="K8" s="46"/>
      <c r="L8" s="46"/>
      <c r="M8" s="50"/>
      <c r="N8" s="46"/>
      <c r="O8" s="46"/>
      <c r="P8" s="46"/>
      <c r="Q8" s="46"/>
      <c r="R8" s="47"/>
    </row>
    <row r="9" spans="1:25" x14ac:dyDescent="0.25">
      <c r="A9" s="38" t="s">
        <v>0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52"/>
      <c r="N9" s="43"/>
      <c r="O9" s="43"/>
      <c r="P9" s="43"/>
      <c r="Q9" s="43"/>
      <c r="R9" s="44"/>
    </row>
    <row r="10" spans="1:25" x14ac:dyDescent="0.25">
      <c r="A10" s="96"/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102"/>
      <c r="N10" s="93"/>
      <c r="O10" s="93"/>
      <c r="P10" s="93"/>
      <c r="Q10" s="93"/>
      <c r="R10" s="93"/>
    </row>
    <row r="11" spans="1:25" s="92" customFormat="1" ht="26.25" x14ac:dyDescent="0.45">
      <c r="A11" s="92" t="s">
        <v>319</v>
      </c>
    </row>
    <row r="12" spans="1:25" x14ac:dyDescent="0.25">
      <c r="B12" s="103" t="s">
        <v>313</v>
      </c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102"/>
      <c r="N12" s="93"/>
      <c r="O12" s="93"/>
      <c r="P12" s="93"/>
      <c r="Q12" s="93"/>
      <c r="R12" s="93"/>
    </row>
    <row r="13" spans="1:25" s="98" customFormat="1" x14ac:dyDescent="0.25">
      <c r="A13" s="97" t="s">
        <v>317</v>
      </c>
    </row>
    <row r="14" spans="1:25" x14ac:dyDescent="0.25">
      <c r="B14" s="86"/>
      <c r="C14" s="14" t="s">
        <v>339</v>
      </c>
    </row>
    <row r="15" spans="1:25" s="98" customFormat="1" x14ac:dyDescent="0.25">
      <c r="A15" s="97" t="s">
        <v>316</v>
      </c>
    </row>
    <row r="16" spans="1:25" x14ac:dyDescent="0.25">
      <c r="B16" s="86"/>
      <c r="C16" s="14" t="s">
        <v>339</v>
      </c>
    </row>
    <row r="17" spans="1:28" s="98" customFormat="1" x14ac:dyDescent="0.25">
      <c r="A17" s="97" t="s">
        <v>314</v>
      </c>
    </row>
    <row r="18" spans="1:28" x14ac:dyDescent="0.25"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50"/>
      <c r="N18" s="46"/>
      <c r="O18" s="46"/>
      <c r="P18" s="46"/>
      <c r="Q18" s="46"/>
      <c r="R18" s="47"/>
      <c r="S18" s="14" t="s">
        <v>315</v>
      </c>
    </row>
    <row r="19" spans="1:28" x14ac:dyDescent="0.25">
      <c r="B19" s="93"/>
    </row>
    <row r="20" spans="1:28" s="67" customFormat="1" x14ac:dyDescent="0.25">
      <c r="A20" s="85" t="s">
        <v>310</v>
      </c>
    </row>
    <row r="21" spans="1:28" s="48" customFormat="1" ht="29.25" thickBot="1" x14ac:dyDescent="0.5">
      <c r="A21" s="55" t="s">
        <v>312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3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</row>
    <row r="22" spans="1:28" ht="41.25" customHeight="1" thickBot="1" x14ac:dyDescent="0.35">
      <c r="A22" s="58" t="s">
        <v>267</v>
      </c>
      <c r="B22" s="59" t="s">
        <v>280</v>
      </c>
      <c r="C22" s="59" t="s">
        <v>282</v>
      </c>
      <c r="D22" s="59" t="s">
        <v>278</v>
      </c>
      <c r="E22" s="59" t="s">
        <v>296</v>
      </c>
      <c r="F22" s="59" t="s">
        <v>133</v>
      </c>
      <c r="G22" s="59" t="s">
        <v>279</v>
      </c>
      <c r="H22" s="59" t="s">
        <v>276</v>
      </c>
      <c r="I22" s="111"/>
      <c r="J22" s="60" t="s">
        <v>340</v>
      </c>
      <c r="K22" s="60"/>
      <c r="L22" s="60"/>
      <c r="M22" s="61" t="s">
        <v>134</v>
      </c>
      <c r="N22" s="62"/>
      <c r="O22" s="62"/>
      <c r="P22" s="62"/>
      <c r="Q22" s="62"/>
      <c r="R22" s="62"/>
      <c r="S22" s="62"/>
      <c r="T22" s="63"/>
      <c r="U22" s="48"/>
      <c r="V22" s="48"/>
      <c r="W22" s="48"/>
      <c r="X22" s="48"/>
      <c r="Y22" s="48"/>
      <c r="Z22" s="48"/>
      <c r="AA22" s="48"/>
      <c r="AB22" s="48"/>
    </row>
    <row r="23" spans="1:28" x14ac:dyDescent="0.25">
      <c r="A23" s="87" t="s">
        <v>8</v>
      </c>
      <c r="B23" s="69"/>
      <c r="C23" s="77" t="s">
        <v>283</v>
      </c>
      <c r="D23" s="12">
        <v>0.17592262140645501</v>
      </c>
      <c r="E23" s="10">
        <v>11</v>
      </c>
      <c r="F23" s="10">
        <v>258.5</v>
      </c>
      <c r="G23" s="6">
        <v>-0.86</v>
      </c>
      <c r="H23" s="15">
        <f t="shared" ref="H23:H54" si="0">0.5-G23-0.01*(F23-25)</f>
        <v>-0.97500000000000009</v>
      </c>
      <c r="I23" s="56" t="s">
        <v>268</v>
      </c>
      <c r="J23" s="57"/>
      <c r="K23" s="15"/>
      <c r="L23" s="15"/>
      <c r="M23" s="11" t="s">
        <v>141</v>
      </c>
    </row>
    <row r="24" spans="1:28" x14ac:dyDescent="0.25">
      <c r="A24" s="88" t="s">
        <v>9</v>
      </c>
      <c r="B24" s="54"/>
      <c r="C24" s="77" t="s">
        <v>284</v>
      </c>
      <c r="D24" s="12">
        <v>0.14701293131372209</v>
      </c>
      <c r="E24" s="10">
        <v>16</v>
      </c>
      <c r="F24" s="10">
        <v>142.4</v>
      </c>
      <c r="G24" s="6">
        <v>1.31</v>
      </c>
      <c r="H24" s="15">
        <f t="shared" si="0"/>
        <v>-1.9840000000000002</v>
      </c>
      <c r="I24" s="56" t="s">
        <v>290</v>
      </c>
      <c r="J24" s="57"/>
      <c r="K24" s="15"/>
      <c r="L24" s="15"/>
      <c r="M24" s="11" t="s">
        <v>142</v>
      </c>
    </row>
    <row r="25" spans="1:28" x14ac:dyDescent="0.25">
      <c r="A25" s="87" t="s">
        <v>10</v>
      </c>
      <c r="B25" s="54"/>
      <c r="C25" s="77" t="s">
        <v>285</v>
      </c>
      <c r="D25" s="12">
        <v>0.15746026945991629</v>
      </c>
      <c r="E25" s="10">
        <v>4</v>
      </c>
      <c r="F25" s="10">
        <v>92</v>
      </c>
      <c r="G25" s="6">
        <v>2.5299999999999998</v>
      </c>
      <c r="H25" s="15">
        <f t="shared" si="0"/>
        <v>-2.6999999999999997</v>
      </c>
      <c r="I25" s="56" t="s">
        <v>291</v>
      </c>
      <c r="J25" s="57"/>
      <c r="K25" s="15"/>
      <c r="L25" s="15"/>
      <c r="M25" s="11" t="s">
        <v>143</v>
      </c>
    </row>
    <row r="26" spans="1:28" x14ac:dyDescent="0.25">
      <c r="A26" s="88" t="s">
        <v>11</v>
      </c>
      <c r="B26" s="54"/>
      <c r="C26" s="77" t="s">
        <v>286</v>
      </c>
      <c r="D26" s="12">
        <v>0.16999222507469616</v>
      </c>
      <c r="E26" s="10">
        <v>3</v>
      </c>
      <c r="F26" s="10">
        <v>234</v>
      </c>
      <c r="G26" s="6">
        <v>3.19</v>
      </c>
      <c r="H26" s="15">
        <f t="shared" si="0"/>
        <v>-4.7799999999999994</v>
      </c>
      <c r="I26" s="16" t="s">
        <v>269</v>
      </c>
      <c r="J26" s="30"/>
      <c r="K26" s="15"/>
      <c r="L26" s="15"/>
      <c r="M26" s="11" t="s">
        <v>144</v>
      </c>
    </row>
    <row r="27" spans="1:28" x14ac:dyDescent="0.25">
      <c r="A27" s="88" t="s">
        <v>12</v>
      </c>
      <c r="B27" s="54"/>
      <c r="C27" s="77" t="s">
        <v>287</v>
      </c>
      <c r="D27" s="12">
        <v>0.21168830858587184</v>
      </c>
      <c r="E27" s="10">
        <v>3</v>
      </c>
      <c r="F27" s="10">
        <v>139.25</v>
      </c>
      <c r="G27" s="6">
        <v>4.8600000000000003</v>
      </c>
      <c r="H27" s="15">
        <f t="shared" si="0"/>
        <v>-5.5025000000000004</v>
      </c>
      <c r="I27" s="16" t="s">
        <v>270</v>
      </c>
      <c r="J27" s="30"/>
      <c r="K27" s="15"/>
      <c r="L27" s="15"/>
      <c r="M27" s="11" t="s">
        <v>145</v>
      </c>
    </row>
    <row r="28" spans="1:28" x14ac:dyDescent="0.25">
      <c r="A28" s="87" t="s">
        <v>13</v>
      </c>
      <c r="B28" s="54"/>
      <c r="C28" s="75"/>
      <c r="D28" s="12">
        <v>0.18412396392404196</v>
      </c>
      <c r="E28" s="10">
        <v>3</v>
      </c>
      <c r="F28" s="10">
        <v>224.00000000000003</v>
      </c>
      <c r="G28" s="6">
        <v>5.51</v>
      </c>
      <c r="H28" s="15">
        <f t="shared" si="0"/>
        <v>-7</v>
      </c>
      <c r="I28" s="16" t="s">
        <v>271</v>
      </c>
      <c r="J28" s="30"/>
      <c r="K28" s="15"/>
      <c r="L28" s="15"/>
      <c r="M28" s="11" t="s">
        <v>146</v>
      </c>
    </row>
    <row r="29" spans="1:28" x14ac:dyDescent="0.25">
      <c r="A29" s="87" t="s">
        <v>14</v>
      </c>
      <c r="B29" s="54"/>
      <c r="C29" s="75"/>
      <c r="D29" s="12">
        <v>0.14933733874523175</v>
      </c>
      <c r="E29" s="10">
        <v>6</v>
      </c>
      <c r="F29" s="10">
        <v>172.5</v>
      </c>
      <c r="G29" s="6">
        <v>1.78</v>
      </c>
      <c r="H29" s="15">
        <f t="shared" si="0"/>
        <v>-2.7549999999999999</v>
      </c>
      <c r="I29" s="16" t="s">
        <v>272</v>
      </c>
      <c r="J29" s="32"/>
      <c r="K29" s="15"/>
      <c r="L29" s="15"/>
      <c r="M29" s="11" t="s">
        <v>147</v>
      </c>
    </row>
    <row r="30" spans="1:28" x14ac:dyDescent="0.25">
      <c r="A30" s="87" t="s">
        <v>15</v>
      </c>
      <c r="B30" s="54"/>
      <c r="C30" s="75"/>
      <c r="D30" s="12">
        <v>0.14842266063120066</v>
      </c>
      <c r="E30" s="10">
        <v>4</v>
      </c>
      <c r="F30" s="10">
        <v>207.50000000000003</v>
      </c>
      <c r="G30" s="6">
        <v>1.86</v>
      </c>
      <c r="H30" s="15">
        <f t="shared" si="0"/>
        <v>-3.1850000000000005</v>
      </c>
      <c r="I30" s="31" t="s">
        <v>275</v>
      </c>
      <c r="J30" s="33"/>
      <c r="K30" s="34"/>
      <c r="L30" s="35"/>
      <c r="M30" s="11" t="s">
        <v>148</v>
      </c>
    </row>
    <row r="31" spans="1:28" x14ac:dyDescent="0.25">
      <c r="A31" s="89" t="s">
        <v>16</v>
      </c>
      <c r="B31" s="54"/>
      <c r="C31" s="75"/>
      <c r="D31" s="12">
        <v>0.1617973106900604</v>
      </c>
      <c r="E31" s="10">
        <v>10</v>
      </c>
      <c r="F31" s="10">
        <v>166.5</v>
      </c>
      <c r="G31" s="6">
        <v>0.79</v>
      </c>
      <c r="H31" s="15">
        <f t="shared" si="0"/>
        <v>-1.7050000000000001</v>
      </c>
      <c r="J31" s="15"/>
      <c r="K31" s="15"/>
      <c r="L31" s="15"/>
      <c r="M31" s="11" t="s">
        <v>149</v>
      </c>
    </row>
    <row r="32" spans="1:28" x14ac:dyDescent="0.25">
      <c r="A32" s="88" t="s">
        <v>1</v>
      </c>
      <c r="B32" s="54"/>
      <c r="C32" s="75"/>
      <c r="D32" s="12">
        <v>0.21543706061278237</v>
      </c>
      <c r="E32" s="10">
        <v>6</v>
      </c>
      <c r="F32" s="10">
        <v>231.5</v>
      </c>
      <c r="G32" s="6">
        <v>2.4300000000000002</v>
      </c>
      <c r="H32" s="15">
        <f t="shared" si="0"/>
        <v>-3.9950000000000001</v>
      </c>
      <c r="I32" s="17" t="s">
        <v>293</v>
      </c>
      <c r="J32" s="18"/>
      <c r="K32" s="18"/>
      <c r="L32" s="19"/>
      <c r="M32" s="11" t="s">
        <v>135</v>
      </c>
    </row>
    <row r="33" spans="1:13" x14ac:dyDescent="0.25">
      <c r="A33" s="90" t="s">
        <v>17</v>
      </c>
      <c r="B33" s="37"/>
      <c r="C33" s="76"/>
      <c r="D33" s="4">
        <v>0.12912520605069597</v>
      </c>
      <c r="E33" s="2">
        <v>3</v>
      </c>
      <c r="F33" s="13">
        <v>192.7</v>
      </c>
      <c r="G33" s="6">
        <v>2.63</v>
      </c>
      <c r="H33" s="15">
        <f t="shared" si="0"/>
        <v>-3.8069999999999995</v>
      </c>
      <c r="I33" s="21"/>
      <c r="J33" s="22"/>
      <c r="K33" s="22"/>
      <c r="L33" s="23"/>
      <c r="M33" s="11" t="s">
        <v>150</v>
      </c>
    </row>
    <row r="34" spans="1:13" x14ac:dyDescent="0.25">
      <c r="A34" s="87" t="s">
        <v>18</v>
      </c>
      <c r="B34" s="54"/>
      <c r="C34" s="75"/>
      <c r="D34" s="12">
        <v>0.14911462098310888</v>
      </c>
      <c r="E34" s="10">
        <v>6</v>
      </c>
      <c r="F34" s="10">
        <v>167</v>
      </c>
      <c r="G34" s="6">
        <v>6.32</v>
      </c>
      <c r="H34" s="15">
        <f t="shared" si="0"/>
        <v>-7.24</v>
      </c>
      <c r="I34" s="24"/>
      <c r="J34" s="7"/>
      <c r="K34" s="7"/>
      <c r="L34" s="25"/>
      <c r="M34" s="11" t="s">
        <v>151</v>
      </c>
    </row>
    <row r="35" spans="1:13" x14ac:dyDescent="0.25">
      <c r="A35" s="88" t="s">
        <v>19</v>
      </c>
      <c r="B35" s="54"/>
      <c r="C35" s="75"/>
      <c r="D35" s="12">
        <v>0.15809078703524676</v>
      </c>
      <c r="E35" s="10">
        <v>15</v>
      </c>
      <c r="F35" s="10">
        <v>191.5</v>
      </c>
      <c r="G35" s="6">
        <v>3.39</v>
      </c>
      <c r="H35" s="15">
        <f t="shared" si="0"/>
        <v>-4.5549999999999997</v>
      </c>
      <c r="I35" s="24"/>
      <c r="J35" s="7"/>
      <c r="K35" s="7"/>
      <c r="L35" s="25"/>
      <c r="M35" s="11" t="s">
        <v>152</v>
      </c>
    </row>
    <row r="36" spans="1:13" x14ac:dyDescent="0.25">
      <c r="A36" s="89" t="s">
        <v>20</v>
      </c>
      <c r="B36" s="54"/>
      <c r="C36" s="75"/>
      <c r="D36" s="12">
        <v>0.1911503089068218</v>
      </c>
      <c r="E36" s="10">
        <v>3</v>
      </c>
      <c r="F36" s="10">
        <v>246.2</v>
      </c>
      <c r="G36" s="6">
        <v>3.32</v>
      </c>
      <c r="H36" s="15">
        <f t="shared" si="0"/>
        <v>-5.032</v>
      </c>
      <c r="I36" s="26"/>
      <c r="J36" s="7"/>
      <c r="K36" s="7"/>
      <c r="L36" s="25"/>
      <c r="M36" s="11" t="s">
        <v>153</v>
      </c>
    </row>
    <row r="37" spans="1:13" x14ac:dyDescent="0.25">
      <c r="A37" s="89" t="s">
        <v>21</v>
      </c>
      <c r="B37" s="54"/>
      <c r="C37" s="75"/>
      <c r="D37" s="12">
        <v>0.19050575600734274</v>
      </c>
      <c r="E37" s="10">
        <v>4</v>
      </c>
      <c r="F37" s="10">
        <v>304</v>
      </c>
      <c r="G37" s="6">
        <v>1.74</v>
      </c>
      <c r="H37" s="15">
        <f t="shared" si="0"/>
        <v>-4.03</v>
      </c>
      <c r="I37" s="26"/>
      <c r="J37" s="7"/>
      <c r="K37" s="7"/>
      <c r="L37" s="25"/>
      <c r="M37" s="11" t="s">
        <v>154</v>
      </c>
    </row>
    <row r="38" spans="1:13" x14ac:dyDescent="0.25">
      <c r="A38" s="87" t="s">
        <v>22</v>
      </c>
      <c r="B38" s="54"/>
      <c r="C38" s="75"/>
      <c r="D38" s="12">
        <v>0.13682393527498057</v>
      </c>
      <c r="E38" s="10">
        <v>7</v>
      </c>
      <c r="F38" s="10">
        <v>187</v>
      </c>
      <c r="G38" s="6">
        <v>-0.87</v>
      </c>
      <c r="H38" s="15">
        <f t="shared" si="0"/>
        <v>-0.25</v>
      </c>
      <c r="I38" s="26"/>
      <c r="J38" s="7"/>
      <c r="K38" s="7"/>
      <c r="L38" s="25"/>
      <c r="M38" s="70" t="s">
        <v>155</v>
      </c>
    </row>
    <row r="39" spans="1:13" x14ac:dyDescent="0.25">
      <c r="A39" s="87" t="s">
        <v>23</v>
      </c>
      <c r="B39" s="54"/>
      <c r="C39" s="75"/>
      <c r="D39" s="12">
        <v>0.20462356367492032</v>
      </c>
      <c r="E39" s="10">
        <v>4</v>
      </c>
      <c r="F39" s="10">
        <v>221.5</v>
      </c>
      <c r="G39" s="6">
        <v>0.71</v>
      </c>
      <c r="H39" s="15">
        <f t="shared" si="0"/>
        <v>-2.1749999999999998</v>
      </c>
      <c r="I39" s="26"/>
      <c r="J39" s="7"/>
      <c r="K39" s="7"/>
      <c r="L39" s="25"/>
      <c r="M39" s="11" t="s">
        <v>156</v>
      </c>
    </row>
    <row r="40" spans="1:13" x14ac:dyDescent="0.25">
      <c r="A40" s="87" t="s">
        <v>24</v>
      </c>
      <c r="B40" s="54"/>
      <c r="C40" s="75"/>
      <c r="D40" s="12">
        <v>0.18274602564465547</v>
      </c>
      <c r="E40" s="10">
        <v>6</v>
      </c>
      <c r="F40" s="10">
        <v>157.83333333333334</v>
      </c>
      <c r="G40" s="6">
        <v>3.51</v>
      </c>
      <c r="H40" s="15">
        <f t="shared" si="0"/>
        <v>-4.3383333333333329</v>
      </c>
      <c r="I40" s="26"/>
      <c r="J40" s="41"/>
      <c r="K40" s="41"/>
      <c r="L40" s="42"/>
      <c r="M40" s="11" t="s">
        <v>157</v>
      </c>
    </row>
    <row r="41" spans="1:13" x14ac:dyDescent="0.25">
      <c r="A41" s="90" t="s">
        <v>25</v>
      </c>
      <c r="B41" s="37"/>
      <c r="C41" s="76"/>
      <c r="D41" s="4">
        <v>0.12610247911779729</v>
      </c>
      <c r="E41" s="2">
        <v>8</v>
      </c>
      <c r="F41" s="10">
        <v>140</v>
      </c>
      <c r="G41" s="6">
        <v>0.35</v>
      </c>
      <c r="H41" s="15">
        <f t="shared" si="0"/>
        <v>-1</v>
      </c>
      <c r="I41" s="26"/>
      <c r="J41" s="41"/>
      <c r="K41" s="41"/>
      <c r="L41" s="42"/>
      <c r="M41" s="11" t="s">
        <v>158</v>
      </c>
    </row>
    <row r="42" spans="1:13" x14ac:dyDescent="0.25">
      <c r="A42" s="88" t="s">
        <v>26</v>
      </c>
      <c r="B42" s="54"/>
      <c r="C42" s="75"/>
      <c r="D42" s="12">
        <v>0.14493441954543959</v>
      </c>
      <c r="E42" s="10">
        <v>7</v>
      </c>
      <c r="F42" s="10">
        <v>127.93333333333334</v>
      </c>
      <c r="G42" s="6">
        <v>1.74</v>
      </c>
      <c r="H42" s="15">
        <f t="shared" si="0"/>
        <v>-2.2693333333333334</v>
      </c>
      <c r="I42" s="26"/>
      <c r="J42" s="41"/>
      <c r="K42" s="41"/>
      <c r="L42" s="42"/>
      <c r="M42" s="11" t="s">
        <v>159</v>
      </c>
    </row>
    <row r="43" spans="1:13" x14ac:dyDescent="0.25">
      <c r="A43" s="88" t="s">
        <v>27</v>
      </c>
      <c r="B43" s="54"/>
      <c r="C43" s="75"/>
      <c r="D43" s="12">
        <v>0.14861388626870758</v>
      </c>
      <c r="E43" s="10">
        <v>7</v>
      </c>
      <c r="F43" s="10">
        <v>176</v>
      </c>
      <c r="G43" s="6">
        <v>4.4800000000000004</v>
      </c>
      <c r="H43" s="15">
        <f t="shared" si="0"/>
        <v>-5.49</v>
      </c>
      <c r="I43" s="26"/>
      <c r="J43" s="41"/>
      <c r="K43" s="41"/>
      <c r="L43" s="42"/>
      <c r="M43" s="11" t="s">
        <v>160</v>
      </c>
    </row>
    <row r="44" spans="1:13" x14ac:dyDescent="0.25">
      <c r="A44" s="91" t="s">
        <v>28</v>
      </c>
      <c r="B44" s="37"/>
      <c r="C44" s="76"/>
      <c r="D44" s="4">
        <v>0.1280711495400205</v>
      </c>
      <c r="E44" s="2">
        <v>3</v>
      </c>
      <c r="F44" s="10">
        <v>159.69999999999999</v>
      </c>
      <c r="G44" s="6">
        <v>3.46</v>
      </c>
      <c r="H44" s="15">
        <f t="shared" si="0"/>
        <v>-4.3070000000000004</v>
      </c>
      <c r="I44" s="26"/>
      <c r="J44" s="41"/>
      <c r="K44" s="41"/>
      <c r="L44" s="42"/>
      <c r="M44" s="11" t="s">
        <v>161</v>
      </c>
    </row>
    <row r="45" spans="1:13" x14ac:dyDescent="0.25">
      <c r="A45" s="90" t="s">
        <v>29</v>
      </c>
      <c r="B45" s="37"/>
      <c r="C45" s="76"/>
      <c r="D45" s="4">
        <v>0.21683500301481054</v>
      </c>
      <c r="E45" s="2">
        <v>8</v>
      </c>
      <c r="F45" s="10">
        <v>142</v>
      </c>
      <c r="G45" s="6">
        <v>0.6</v>
      </c>
      <c r="H45" s="15">
        <f t="shared" si="0"/>
        <v>-1.27</v>
      </c>
      <c r="I45" s="26"/>
      <c r="J45" s="41"/>
      <c r="K45" s="41"/>
      <c r="L45" s="42"/>
      <c r="M45" s="11" t="s">
        <v>162</v>
      </c>
    </row>
    <row r="46" spans="1:13" x14ac:dyDescent="0.25">
      <c r="A46" s="88" t="s">
        <v>30</v>
      </c>
      <c r="B46" s="54"/>
      <c r="C46" s="75"/>
      <c r="D46" s="12">
        <v>0.18255878892749886</v>
      </c>
      <c r="E46" s="10">
        <v>20</v>
      </c>
      <c r="F46" s="10">
        <v>267</v>
      </c>
      <c r="G46" s="6">
        <v>1.58</v>
      </c>
      <c r="H46" s="15">
        <f t="shared" si="0"/>
        <v>-3.5</v>
      </c>
      <c r="I46" s="26"/>
      <c r="J46" s="41"/>
      <c r="K46" s="41"/>
      <c r="L46" s="42"/>
      <c r="M46" s="11" t="s">
        <v>163</v>
      </c>
    </row>
    <row r="47" spans="1:13" x14ac:dyDescent="0.25">
      <c r="A47" s="87" t="s">
        <v>31</v>
      </c>
      <c r="B47" s="54"/>
      <c r="C47" s="75"/>
      <c r="D47" s="12">
        <v>0.16704647063532602</v>
      </c>
      <c r="E47" s="10">
        <v>6</v>
      </c>
      <c r="F47" s="10">
        <v>110.00000000000001</v>
      </c>
      <c r="G47" s="6">
        <v>3.36</v>
      </c>
      <c r="H47" s="15">
        <f t="shared" si="0"/>
        <v>-3.71</v>
      </c>
      <c r="I47" s="26"/>
      <c r="J47" s="41"/>
      <c r="K47" s="41"/>
      <c r="L47" s="42"/>
      <c r="M47" s="11" t="s">
        <v>164</v>
      </c>
    </row>
    <row r="48" spans="1:13" x14ac:dyDescent="0.25">
      <c r="A48" s="88" t="s">
        <v>32</v>
      </c>
      <c r="B48" s="54"/>
      <c r="C48" s="75"/>
      <c r="D48" s="12">
        <v>0.17164501312359953</v>
      </c>
      <c r="E48" s="10">
        <v>7</v>
      </c>
      <c r="F48" s="10">
        <v>182</v>
      </c>
      <c r="G48" s="6">
        <v>2.67</v>
      </c>
      <c r="H48" s="15">
        <f t="shared" si="0"/>
        <v>-3.74</v>
      </c>
      <c r="I48" s="26"/>
      <c r="J48" s="41"/>
      <c r="K48" s="41"/>
      <c r="L48" s="42"/>
      <c r="M48" s="11" t="s">
        <v>165</v>
      </c>
    </row>
    <row r="49" spans="1:13" x14ac:dyDescent="0.25">
      <c r="A49" s="90" t="s">
        <v>33</v>
      </c>
      <c r="B49" s="37"/>
      <c r="C49" s="76"/>
      <c r="D49" s="4">
        <v>0.12558353028546052</v>
      </c>
      <c r="E49" s="2">
        <v>4</v>
      </c>
      <c r="F49" s="10">
        <v>222.00000000000003</v>
      </c>
      <c r="G49" s="6">
        <v>2.56</v>
      </c>
      <c r="H49" s="15">
        <f t="shared" si="0"/>
        <v>-4.03</v>
      </c>
      <c r="I49" s="26"/>
      <c r="J49" s="41"/>
      <c r="K49" s="41"/>
      <c r="L49" s="42"/>
      <c r="M49" s="11" t="s">
        <v>166</v>
      </c>
    </row>
    <row r="50" spans="1:13" x14ac:dyDescent="0.25">
      <c r="A50" s="88" t="s">
        <v>34</v>
      </c>
      <c r="B50" s="54"/>
      <c r="C50" s="75"/>
      <c r="D50" s="12">
        <v>0.1568133990664792</v>
      </c>
      <c r="E50" s="10">
        <v>6</v>
      </c>
      <c r="F50" s="10">
        <v>151</v>
      </c>
      <c r="G50" s="6">
        <v>3.27</v>
      </c>
      <c r="H50" s="15">
        <f t="shared" si="0"/>
        <v>-4.03</v>
      </c>
      <c r="I50" s="26"/>
      <c r="J50" s="41"/>
      <c r="K50" s="41"/>
      <c r="L50" s="42"/>
      <c r="M50" s="11" t="s">
        <v>167</v>
      </c>
    </row>
    <row r="51" spans="1:13" x14ac:dyDescent="0.25">
      <c r="A51" s="91" t="s">
        <v>35</v>
      </c>
      <c r="B51" s="37"/>
      <c r="C51" s="76"/>
      <c r="D51" s="4">
        <v>0.12789394574374285</v>
      </c>
      <c r="E51" s="2">
        <v>5</v>
      </c>
      <c r="F51" s="10">
        <v>330</v>
      </c>
      <c r="G51" s="6">
        <v>2.87</v>
      </c>
      <c r="H51" s="15">
        <f t="shared" si="0"/>
        <v>-5.42</v>
      </c>
      <c r="I51" s="26"/>
      <c r="J51" s="41"/>
      <c r="K51" s="41"/>
      <c r="L51" s="42"/>
      <c r="M51" s="11" t="s">
        <v>168</v>
      </c>
    </row>
    <row r="52" spans="1:13" x14ac:dyDescent="0.25">
      <c r="A52" s="88" t="s">
        <v>36</v>
      </c>
      <c r="B52" s="54"/>
      <c r="C52" s="75"/>
      <c r="D52" s="12">
        <v>0.18012800124370357</v>
      </c>
      <c r="E52" s="10">
        <v>3</v>
      </c>
      <c r="F52" s="10">
        <v>100</v>
      </c>
      <c r="G52" s="6">
        <v>3.53</v>
      </c>
      <c r="H52" s="15">
        <f t="shared" si="0"/>
        <v>-3.78</v>
      </c>
      <c r="I52" s="24"/>
      <c r="J52" s="7"/>
      <c r="K52" s="7"/>
      <c r="L52" s="25"/>
      <c r="M52" s="11" t="s">
        <v>169</v>
      </c>
    </row>
    <row r="53" spans="1:13" x14ac:dyDescent="0.25">
      <c r="A53" s="87" t="s">
        <v>37</v>
      </c>
      <c r="B53" s="54"/>
      <c r="C53" s="75"/>
      <c r="D53" s="12">
        <v>0.18062104750721683</v>
      </c>
      <c r="E53" s="10">
        <v>16</v>
      </c>
      <c r="F53" s="10">
        <v>262.5</v>
      </c>
      <c r="G53" s="6">
        <v>1.9</v>
      </c>
      <c r="H53" s="15">
        <f t="shared" si="0"/>
        <v>-3.7749999999999999</v>
      </c>
      <c r="I53" s="24"/>
      <c r="J53" s="7"/>
      <c r="K53" s="7"/>
      <c r="L53" s="25"/>
      <c r="M53" s="11" t="s">
        <v>170</v>
      </c>
    </row>
    <row r="54" spans="1:13" x14ac:dyDescent="0.25">
      <c r="A54" s="90" t="s">
        <v>38</v>
      </c>
      <c r="B54" s="37"/>
      <c r="C54" s="76"/>
      <c r="D54" s="4">
        <v>0.22156244268660033</v>
      </c>
      <c r="E54" s="2">
        <v>4</v>
      </c>
      <c r="F54" s="10">
        <v>328.85</v>
      </c>
      <c r="G54" s="6">
        <v>1.87</v>
      </c>
      <c r="H54" s="15">
        <f t="shared" si="0"/>
        <v>-4.4085000000000001</v>
      </c>
      <c r="I54" s="24"/>
      <c r="J54" s="7"/>
      <c r="K54" s="7"/>
      <c r="L54" s="25"/>
      <c r="M54" s="11" t="s">
        <v>171</v>
      </c>
    </row>
    <row r="55" spans="1:13" x14ac:dyDescent="0.25">
      <c r="A55" s="88" t="s">
        <v>39</v>
      </c>
      <c r="B55" s="54"/>
      <c r="C55" s="75"/>
      <c r="D55" s="12">
        <v>0.18450811780713378</v>
      </c>
      <c r="E55" s="10">
        <v>33</v>
      </c>
      <c r="F55" s="10">
        <v>167.5</v>
      </c>
      <c r="G55" s="6">
        <v>4.3600000000000003</v>
      </c>
      <c r="H55" s="15">
        <f t="shared" ref="H55:H86" si="1">0.5-G55-0.01*(F55-25)</f>
        <v>-5.2850000000000001</v>
      </c>
      <c r="I55" s="24"/>
      <c r="J55" s="7"/>
      <c r="K55" s="7"/>
      <c r="L55" s="25"/>
      <c r="M55" s="11" t="s">
        <v>172</v>
      </c>
    </row>
    <row r="56" spans="1:13" x14ac:dyDescent="0.25">
      <c r="A56" s="88" t="s">
        <v>40</v>
      </c>
      <c r="B56" s="54"/>
      <c r="C56" s="75"/>
      <c r="D56" s="12">
        <v>0.15609203233531485</v>
      </c>
      <c r="E56" s="10">
        <v>3</v>
      </c>
      <c r="F56" s="10">
        <v>223</v>
      </c>
      <c r="G56" s="6">
        <v>2.99</v>
      </c>
      <c r="H56" s="15">
        <f t="shared" si="1"/>
        <v>-4.4700000000000006</v>
      </c>
      <c r="I56" s="24"/>
      <c r="J56" s="7"/>
      <c r="K56" s="7"/>
      <c r="L56" s="25"/>
      <c r="M56" s="11" t="s">
        <v>173</v>
      </c>
    </row>
    <row r="57" spans="1:13" x14ac:dyDescent="0.25">
      <c r="A57" s="88" t="s">
        <v>41</v>
      </c>
      <c r="B57" s="54"/>
      <c r="C57" s="75"/>
      <c r="D57" s="12">
        <v>0.20872343532408041</v>
      </c>
      <c r="E57" s="10">
        <v>3</v>
      </c>
      <c r="F57" s="10">
        <v>210.5</v>
      </c>
      <c r="G57" s="6">
        <v>2.72</v>
      </c>
      <c r="H57" s="15">
        <f t="shared" si="1"/>
        <v>-4.0750000000000002</v>
      </c>
      <c r="I57" s="27"/>
      <c r="J57" s="28"/>
      <c r="K57" s="28"/>
      <c r="L57" s="29"/>
      <c r="M57" s="11" t="s">
        <v>174</v>
      </c>
    </row>
    <row r="58" spans="1:13" x14ac:dyDescent="0.25">
      <c r="A58" s="90" t="s">
        <v>42</v>
      </c>
      <c r="B58" s="37"/>
      <c r="C58" s="76"/>
      <c r="D58" s="4">
        <v>0.1297319013416561</v>
      </c>
      <c r="E58" s="2">
        <v>3</v>
      </c>
      <c r="F58" s="10">
        <v>209.75</v>
      </c>
      <c r="G58" s="6">
        <v>3.37</v>
      </c>
      <c r="H58" s="15">
        <f t="shared" si="1"/>
        <v>-4.7175000000000002</v>
      </c>
      <c r="J58" s="15"/>
      <c r="K58" s="15"/>
      <c r="L58" s="15"/>
      <c r="M58" s="11" t="s">
        <v>175</v>
      </c>
    </row>
    <row r="59" spans="1:13" x14ac:dyDescent="0.25">
      <c r="A59" s="87" t="s">
        <v>43</v>
      </c>
      <c r="B59" s="54"/>
      <c r="C59" s="75"/>
      <c r="D59" s="12">
        <v>0.14124198841117766</v>
      </c>
      <c r="E59" s="10">
        <v>3</v>
      </c>
      <c r="F59" s="10">
        <v>53.5</v>
      </c>
      <c r="G59" s="6">
        <v>3.43</v>
      </c>
      <c r="H59" s="15">
        <f t="shared" si="1"/>
        <v>-3.2150000000000003</v>
      </c>
      <c r="I59" s="74" t="s">
        <v>273</v>
      </c>
      <c r="J59" s="33"/>
      <c r="K59" s="35"/>
      <c r="L59" s="15"/>
      <c r="M59" s="11" t="s">
        <v>176</v>
      </c>
    </row>
    <row r="60" spans="1:13" x14ac:dyDescent="0.25">
      <c r="A60" s="87" t="s">
        <v>44</v>
      </c>
      <c r="B60" s="54"/>
      <c r="C60" s="75"/>
      <c r="D60" s="12">
        <v>0.17069281866408892</v>
      </c>
      <c r="E60" s="10">
        <v>6</v>
      </c>
      <c r="F60" s="10">
        <v>270</v>
      </c>
      <c r="G60" s="6">
        <v>0.05</v>
      </c>
      <c r="H60" s="15">
        <f t="shared" si="1"/>
        <v>-2</v>
      </c>
      <c r="I60" s="74" t="s">
        <v>288</v>
      </c>
      <c r="J60" s="33"/>
      <c r="K60" s="35"/>
      <c r="L60" s="15"/>
      <c r="M60" s="11" t="s">
        <v>177</v>
      </c>
    </row>
    <row r="61" spans="1:13" x14ac:dyDescent="0.25">
      <c r="A61" s="88" t="s">
        <v>45</v>
      </c>
      <c r="B61" s="54"/>
      <c r="C61" s="75"/>
      <c r="D61" s="12">
        <v>0.2061475968316322</v>
      </c>
      <c r="E61" s="10">
        <v>3</v>
      </c>
      <c r="F61" s="10">
        <v>143.75</v>
      </c>
      <c r="G61" s="6">
        <v>1.6</v>
      </c>
      <c r="H61" s="15">
        <f t="shared" si="1"/>
        <v>-2.2875000000000001</v>
      </c>
      <c r="I61" s="74" t="s">
        <v>274</v>
      </c>
      <c r="J61" s="79">
        <f>COUNTA(A23:A122)</f>
        <v>100</v>
      </c>
      <c r="K61" s="35"/>
      <c r="L61" s="15"/>
      <c r="M61" s="11" t="s">
        <v>178</v>
      </c>
    </row>
    <row r="62" spans="1:13" x14ac:dyDescent="0.25">
      <c r="A62" s="87" t="s">
        <v>46</v>
      </c>
      <c r="B62" s="54"/>
      <c r="C62" s="75"/>
      <c r="D62" s="12">
        <v>0.18021422622763517</v>
      </c>
      <c r="E62" s="10">
        <v>5</v>
      </c>
      <c r="F62" s="10">
        <v>214.5</v>
      </c>
      <c r="G62" s="6">
        <v>3.61</v>
      </c>
      <c r="H62" s="15">
        <f t="shared" si="1"/>
        <v>-5.0049999999999999</v>
      </c>
      <c r="I62" s="15"/>
      <c r="J62" s="15"/>
      <c r="K62" s="15"/>
      <c r="L62" s="15"/>
      <c r="M62" s="11" t="s">
        <v>179</v>
      </c>
    </row>
    <row r="63" spans="1:13" x14ac:dyDescent="0.25">
      <c r="A63" s="88" t="s">
        <v>47</v>
      </c>
      <c r="B63" s="54"/>
      <c r="C63" s="75"/>
      <c r="D63" s="12">
        <v>0.19225415374507382</v>
      </c>
      <c r="E63" s="10">
        <v>8</v>
      </c>
      <c r="F63" s="10">
        <v>255.29999999999998</v>
      </c>
      <c r="G63" s="6">
        <v>3.82</v>
      </c>
      <c r="H63" s="15">
        <f t="shared" si="1"/>
        <v>-5.6229999999999993</v>
      </c>
      <c r="I63" s="20" t="s">
        <v>289</v>
      </c>
      <c r="J63" s="18"/>
      <c r="K63" s="18"/>
      <c r="L63" s="19"/>
      <c r="M63" s="11" t="s">
        <v>180</v>
      </c>
    </row>
    <row r="64" spans="1:13" x14ac:dyDescent="0.25">
      <c r="A64" s="88" t="s">
        <v>48</v>
      </c>
      <c r="B64" s="54"/>
      <c r="C64" s="75"/>
      <c r="D64" s="12">
        <v>0.17</v>
      </c>
      <c r="E64" s="10">
        <v>3</v>
      </c>
      <c r="F64" s="10">
        <v>189</v>
      </c>
      <c r="G64" s="6">
        <v>1.34</v>
      </c>
      <c r="H64" s="15">
        <f t="shared" si="1"/>
        <v>-2.4800000000000004</v>
      </c>
      <c r="I64" s="21"/>
      <c r="J64" s="22"/>
      <c r="K64" s="22"/>
      <c r="L64" s="23"/>
      <c r="M64" s="11" t="s">
        <v>181</v>
      </c>
    </row>
    <row r="65" spans="1:13" x14ac:dyDescent="0.25">
      <c r="A65" s="88" t="s">
        <v>49</v>
      </c>
      <c r="B65" s="54"/>
      <c r="C65" s="75"/>
      <c r="D65" s="12">
        <v>0.19794493160510693</v>
      </c>
      <c r="E65" s="10">
        <v>4</v>
      </c>
      <c r="F65" s="10">
        <v>243.5</v>
      </c>
      <c r="G65" s="6">
        <v>1.34</v>
      </c>
      <c r="H65" s="15">
        <f t="shared" si="1"/>
        <v>-3.0250000000000004</v>
      </c>
      <c r="I65" s="24"/>
      <c r="J65" s="7"/>
      <c r="K65" s="7"/>
      <c r="L65" s="25"/>
      <c r="M65" s="11" t="s">
        <v>182</v>
      </c>
    </row>
    <row r="66" spans="1:13" x14ac:dyDescent="0.25">
      <c r="A66" s="87" t="s">
        <v>50</v>
      </c>
      <c r="B66" s="54"/>
      <c r="C66" s="75"/>
      <c r="D66" s="12">
        <v>0.21056099074293383</v>
      </c>
      <c r="E66" s="10">
        <v>3</v>
      </c>
      <c r="F66" s="10">
        <v>36.5</v>
      </c>
      <c r="G66" s="6">
        <v>2.74</v>
      </c>
      <c r="H66" s="15">
        <f t="shared" si="1"/>
        <v>-2.3550000000000004</v>
      </c>
      <c r="I66" s="24"/>
      <c r="J66" s="7"/>
      <c r="K66" s="7"/>
      <c r="L66" s="25"/>
      <c r="M66" s="11" t="s">
        <v>183</v>
      </c>
    </row>
    <row r="67" spans="1:13" x14ac:dyDescent="0.25">
      <c r="A67" s="89" t="s">
        <v>51</v>
      </c>
      <c r="B67" s="54"/>
      <c r="C67" s="75"/>
      <c r="D67" s="12">
        <v>0.21092434073951916</v>
      </c>
      <c r="E67" s="10">
        <v>10</v>
      </c>
      <c r="F67" s="10">
        <v>186</v>
      </c>
      <c r="G67" s="6">
        <v>3.4</v>
      </c>
      <c r="H67" s="15">
        <f t="shared" si="1"/>
        <v>-4.51</v>
      </c>
      <c r="I67" s="24"/>
      <c r="J67" s="7"/>
      <c r="K67" s="7"/>
      <c r="L67" s="25"/>
      <c r="M67" s="11" t="s">
        <v>184</v>
      </c>
    </row>
    <row r="68" spans="1:13" x14ac:dyDescent="0.25">
      <c r="A68" s="87" t="s">
        <v>52</v>
      </c>
      <c r="B68" s="54"/>
      <c r="C68" s="75"/>
      <c r="D68" s="12">
        <v>0.18695478693957188</v>
      </c>
      <c r="E68" s="10">
        <v>3</v>
      </c>
      <c r="F68" s="10">
        <v>252.99999999999997</v>
      </c>
      <c r="G68" s="6">
        <v>2.35</v>
      </c>
      <c r="H68" s="15">
        <f t="shared" si="1"/>
        <v>-4.13</v>
      </c>
      <c r="I68" s="24"/>
      <c r="J68" s="7"/>
      <c r="K68" s="7"/>
      <c r="L68" s="25"/>
      <c r="M68" s="11" t="s">
        <v>185</v>
      </c>
    </row>
    <row r="69" spans="1:13" x14ac:dyDescent="0.25">
      <c r="A69" s="89" t="s">
        <v>53</v>
      </c>
      <c r="B69" s="54"/>
      <c r="C69" s="75"/>
      <c r="D69" s="12">
        <v>0.20491085989689112</v>
      </c>
      <c r="E69" s="10">
        <v>23</v>
      </c>
      <c r="F69" s="10">
        <v>111.00000000000001</v>
      </c>
      <c r="G69" s="6">
        <v>3.68</v>
      </c>
      <c r="H69" s="15">
        <f t="shared" si="1"/>
        <v>-4.04</v>
      </c>
      <c r="I69" s="24"/>
      <c r="J69" s="7"/>
      <c r="K69" s="7"/>
      <c r="L69" s="25"/>
      <c r="M69" s="11" t="s">
        <v>186</v>
      </c>
    </row>
    <row r="70" spans="1:13" x14ac:dyDescent="0.25">
      <c r="A70" s="87" t="s">
        <v>3</v>
      </c>
      <c r="B70" s="54"/>
      <c r="C70" s="75"/>
      <c r="D70" s="12">
        <v>0.15545016183846921</v>
      </c>
      <c r="E70" s="10">
        <v>6</v>
      </c>
      <c r="F70" s="10">
        <v>250</v>
      </c>
      <c r="G70" s="6">
        <v>-0.04</v>
      </c>
      <c r="H70" s="15">
        <f t="shared" si="1"/>
        <v>-1.71</v>
      </c>
      <c r="I70" s="24"/>
      <c r="J70" s="7"/>
      <c r="K70" s="7"/>
      <c r="L70" s="25"/>
      <c r="M70" s="11" t="s">
        <v>187</v>
      </c>
    </row>
    <row r="71" spans="1:13" x14ac:dyDescent="0.25">
      <c r="A71" s="88" t="s">
        <v>54</v>
      </c>
      <c r="B71" s="54"/>
      <c r="C71" s="75"/>
      <c r="D71" s="12">
        <v>0.13261436390895148</v>
      </c>
      <c r="E71" s="10">
        <v>3</v>
      </c>
      <c r="F71" s="10">
        <v>250</v>
      </c>
      <c r="G71" s="6">
        <v>-1.97</v>
      </c>
      <c r="H71" s="15">
        <f t="shared" si="1"/>
        <v>0.21999999999999975</v>
      </c>
      <c r="I71" s="24"/>
      <c r="J71" s="7"/>
      <c r="K71" s="7"/>
      <c r="L71" s="25"/>
      <c r="M71" s="11" t="s">
        <v>188</v>
      </c>
    </row>
    <row r="72" spans="1:13" x14ac:dyDescent="0.25">
      <c r="A72" s="88" t="s">
        <v>55</v>
      </c>
      <c r="B72" s="54"/>
      <c r="C72" s="75"/>
      <c r="D72" s="12">
        <v>0.21159815676624968</v>
      </c>
      <c r="E72" s="10">
        <v>9</v>
      </c>
      <c r="F72" s="10">
        <v>208.5</v>
      </c>
      <c r="G72" s="6">
        <v>2.08</v>
      </c>
      <c r="H72" s="15">
        <f t="shared" si="1"/>
        <v>-3.415</v>
      </c>
      <c r="I72" s="24"/>
      <c r="J72" s="7"/>
      <c r="K72" s="7"/>
      <c r="L72" s="25"/>
      <c r="M72" s="11" t="s">
        <v>189</v>
      </c>
    </row>
    <row r="73" spans="1:13" x14ac:dyDescent="0.25">
      <c r="A73" s="88" t="s">
        <v>56</v>
      </c>
      <c r="B73" s="54"/>
      <c r="C73" s="75"/>
      <c r="D73" s="12">
        <v>0.1900151243705871</v>
      </c>
      <c r="E73" s="10">
        <v>15</v>
      </c>
      <c r="F73" s="10">
        <v>220.00000000000003</v>
      </c>
      <c r="G73" s="6">
        <v>2.69</v>
      </c>
      <c r="H73" s="15">
        <f t="shared" si="1"/>
        <v>-4.1400000000000006</v>
      </c>
      <c r="I73" s="24"/>
      <c r="J73" s="7"/>
      <c r="K73" s="7"/>
      <c r="L73" s="25"/>
      <c r="M73" s="11" t="s">
        <v>190</v>
      </c>
    </row>
    <row r="74" spans="1:13" x14ac:dyDescent="0.25">
      <c r="A74" s="88" t="s">
        <v>57</v>
      </c>
      <c r="B74" s="54"/>
      <c r="C74" s="75"/>
      <c r="D74" s="12">
        <v>0.16978183023026608</v>
      </c>
      <c r="E74" s="10">
        <v>10</v>
      </c>
      <c r="F74" s="10">
        <v>151</v>
      </c>
      <c r="G74" s="6">
        <v>4.43</v>
      </c>
      <c r="H74" s="15">
        <f t="shared" si="1"/>
        <v>-5.1899999999999995</v>
      </c>
      <c r="I74" s="24"/>
      <c r="J74" s="7"/>
      <c r="K74" s="7"/>
      <c r="L74" s="25"/>
      <c r="M74" s="11" t="s">
        <v>191</v>
      </c>
    </row>
    <row r="75" spans="1:13" x14ac:dyDescent="0.25">
      <c r="A75" s="89" t="s">
        <v>58</v>
      </c>
      <c r="B75" s="54"/>
      <c r="C75" s="75"/>
      <c r="D75" s="12">
        <v>0.19416214604145643</v>
      </c>
      <c r="E75" s="10">
        <v>7</v>
      </c>
      <c r="F75" s="10">
        <v>154.5</v>
      </c>
      <c r="G75" s="6">
        <v>4.22</v>
      </c>
      <c r="H75" s="15">
        <f t="shared" si="1"/>
        <v>-5.0149999999999997</v>
      </c>
      <c r="I75" s="24"/>
      <c r="J75" s="7"/>
      <c r="K75" s="7"/>
      <c r="L75" s="25"/>
      <c r="M75" s="11" t="s">
        <v>192</v>
      </c>
    </row>
    <row r="76" spans="1:13" x14ac:dyDescent="0.25">
      <c r="A76" s="88" t="s">
        <v>59</v>
      </c>
      <c r="B76" s="54"/>
      <c r="C76" s="75"/>
      <c r="D76" s="12">
        <v>0.16048013551961601</v>
      </c>
      <c r="E76" s="10">
        <v>5</v>
      </c>
      <c r="F76" s="10">
        <v>167.75</v>
      </c>
      <c r="G76" s="6">
        <v>2.87</v>
      </c>
      <c r="H76" s="15">
        <f t="shared" si="1"/>
        <v>-3.7975000000000003</v>
      </c>
      <c r="I76" s="24"/>
      <c r="J76" s="7"/>
      <c r="K76" s="7"/>
      <c r="L76" s="25"/>
      <c r="M76" s="11" t="s">
        <v>193</v>
      </c>
    </row>
    <row r="77" spans="1:13" x14ac:dyDescent="0.25">
      <c r="A77" s="90" t="s">
        <v>4</v>
      </c>
      <c r="B77" s="37"/>
      <c r="C77" s="76"/>
      <c r="D77" s="4">
        <v>0.22239504833634874</v>
      </c>
      <c r="E77" s="2">
        <v>21</v>
      </c>
      <c r="F77" s="10">
        <v>159</v>
      </c>
      <c r="G77" s="6">
        <v>3.93</v>
      </c>
      <c r="H77" s="15">
        <f t="shared" si="1"/>
        <v>-4.7700000000000005</v>
      </c>
      <c r="I77" s="24"/>
      <c r="J77" s="7"/>
      <c r="K77" s="7"/>
      <c r="L77" s="25"/>
      <c r="M77" s="11" t="s">
        <v>137</v>
      </c>
    </row>
    <row r="78" spans="1:13" x14ac:dyDescent="0.25">
      <c r="A78" s="88" t="s">
        <v>60</v>
      </c>
      <c r="B78" s="54"/>
      <c r="C78" s="75"/>
      <c r="D78" s="12">
        <v>0.21209434799218393</v>
      </c>
      <c r="E78" s="10">
        <v>5</v>
      </c>
      <c r="F78" s="10">
        <v>213.49999999999997</v>
      </c>
      <c r="G78" s="6">
        <v>3.04</v>
      </c>
      <c r="H78" s="15">
        <f t="shared" si="1"/>
        <v>-4.4249999999999998</v>
      </c>
      <c r="I78" s="24"/>
      <c r="J78" s="7"/>
      <c r="K78" s="7"/>
      <c r="L78" s="25"/>
      <c r="M78" s="11" t="s">
        <v>194</v>
      </c>
    </row>
    <row r="79" spans="1:13" x14ac:dyDescent="0.25">
      <c r="A79" s="88" t="s">
        <v>61</v>
      </c>
      <c r="B79" s="54"/>
      <c r="C79" s="75"/>
      <c r="D79" s="12">
        <v>0.1407224156406931</v>
      </c>
      <c r="E79" s="10">
        <v>11</v>
      </c>
      <c r="F79" s="10">
        <v>146</v>
      </c>
      <c r="G79" s="6">
        <v>4.21</v>
      </c>
      <c r="H79" s="15">
        <f t="shared" si="1"/>
        <v>-4.92</v>
      </c>
      <c r="I79" s="24"/>
      <c r="J79" s="7"/>
      <c r="K79" s="7"/>
      <c r="L79" s="25"/>
      <c r="M79" s="11" t="s">
        <v>195</v>
      </c>
    </row>
    <row r="80" spans="1:13" x14ac:dyDescent="0.25">
      <c r="A80" s="88" t="s">
        <v>62</v>
      </c>
      <c r="B80" s="54"/>
      <c r="C80" s="75"/>
      <c r="D80" s="12">
        <v>0.21748916450754371</v>
      </c>
      <c r="E80" s="10">
        <v>5</v>
      </c>
      <c r="F80" s="10">
        <v>92.333333333333329</v>
      </c>
      <c r="G80" s="6">
        <v>4.21</v>
      </c>
      <c r="H80" s="15">
        <f t="shared" si="1"/>
        <v>-4.3833333333333329</v>
      </c>
      <c r="I80" s="24"/>
      <c r="J80" s="7"/>
      <c r="K80" s="7"/>
      <c r="L80" s="25"/>
      <c r="M80" s="11" t="s">
        <v>196</v>
      </c>
    </row>
    <row r="81" spans="1:13" x14ac:dyDescent="0.25">
      <c r="A81" s="87" t="s">
        <v>63</v>
      </c>
      <c r="B81" s="54"/>
      <c r="C81" s="75"/>
      <c r="D81" s="12">
        <v>0.20531013145176411</v>
      </c>
      <c r="E81" s="10">
        <v>8</v>
      </c>
      <c r="F81" s="10">
        <v>256</v>
      </c>
      <c r="G81" s="6">
        <v>2.71</v>
      </c>
      <c r="H81" s="15">
        <f t="shared" si="1"/>
        <v>-4.5199999999999996</v>
      </c>
      <c r="I81" s="24"/>
      <c r="J81" s="7"/>
      <c r="K81" s="7"/>
      <c r="L81" s="25"/>
      <c r="M81" s="11" t="s">
        <v>197</v>
      </c>
    </row>
    <row r="82" spans="1:13" x14ac:dyDescent="0.25">
      <c r="A82" s="87" t="s">
        <v>64</v>
      </c>
      <c r="B82" s="54"/>
      <c r="C82" s="75"/>
      <c r="D82" s="12">
        <v>0.21176785142223761</v>
      </c>
      <c r="E82" s="10">
        <v>3</v>
      </c>
      <c r="F82" s="10">
        <v>80</v>
      </c>
      <c r="G82" s="6">
        <v>3.37</v>
      </c>
      <c r="H82" s="15">
        <f t="shared" si="1"/>
        <v>-3.42</v>
      </c>
      <c r="I82" s="24"/>
      <c r="J82" s="7"/>
      <c r="K82" s="7"/>
      <c r="L82" s="25"/>
      <c r="M82" s="11" t="s">
        <v>198</v>
      </c>
    </row>
    <row r="83" spans="1:13" x14ac:dyDescent="0.25">
      <c r="A83" s="87" t="s">
        <v>65</v>
      </c>
      <c r="B83" s="54"/>
      <c r="C83" s="75"/>
      <c r="D83" s="12">
        <v>0.16217657762412213</v>
      </c>
      <c r="E83" s="10">
        <v>17</v>
      </c>
      <c r="F83" s="10">
        <v>153</v>
      </c>
      <c r="G83" s="6">
        <v>3.04</v>
      </c>
      <c r="H83" s="15">
        <f t="shared" si="1"/>
        <v>-3.8200000000000003</v>
      </c>
      <c r="I83" s="24"/>
      <c r="J83" s="7"/>
      <c r="K83" s="7"/>
      <c r="L83" s="25"/>
      <c r="M83" s="11" t="s">
        <v>199</v>
      </c>
    </row>
    <row r="84" spans="1:13" x14ac:dyDescent="0.25">
      <c r="A84" s="88" t="s">
        <v>66</v>
      </c>
      <c r="B84" s="54"/>
      <c r="C84" s="75"/>
      <c r="D84" s="12">
        <v>0.20448827496623867</v>
      </c>
      <c r="E84" s="10">
        <v>3</v>
      </c>
      <c r="F84" s="10">
        <v>349.84</v>
      </c>
      <c r="G84" s="6">
        <v>4.75</v>
      </c>
      <c r="H84" s="15">
        <f t="shared" si="1"/>
        <v>-7.4984000000000002</v>
      </c>
      <c r="I84" s="24"/>
      <c r="J84" s="7"/>
      <c r="K84" s="7"/>
      <c r="L84" s="25"/>
      <c r="M84" s="11" t="s">
        <v>200</v>
      </c>
    </row>
    <row r="85" spans="1:13" x14ac:dyDescent="0.25">
      <c r="A85" s="88" t="s">
        <v>67</v>
      </c>
      <c r="B85" s="54"/>
      <c r="C85" s="75"/>
      <c r="D85" s="12">
        <v>0.14358294446577732</v>
      </c>
      <c r="E85" s="10">
        <v>6</v>
      </c>
      <c r="F85" s="10">
        <v>248</v>
      </c>
      <c r="G85" s="6">
        <v>2.65</v>
      </c>
      <c r="H85" s="15">
        <f t="shared" si="1"/>
        <v>-4.38</v>
      </c>
      <c r="I85" s="24"/>
      <c r="J85" s="7"/>
      <c r="K85" s="7"/>
      <c r="L85" s="25"/>
      <c r="M85" s="11" t="s">
        <v>201</v>
      </c>
    </row>
    <row r="86" spans="1:13" x14ac:dyDescent="0.25">
      <c r="A86" s="88" t="s">
        <v>68</v>
      </c>
      <c r="B86" s="54"/>
      <c r="C86" s="75"/>
      <c r="D86" s="12">
        <v>0.15384096988991314</v>
      </c>
      <c r="E86" s="10">
        <v>11</v>
      </c>
      <c r="F86" s="10">
        <v>173</v>
      </c>
      <c r="G86" s="6">
        <v>2.1800000000000002</v>
      </c>
      <c r="H86" s="15">
        <f t="shared" si="1"/>
        <v>-3.16</v>
      </c>
      <c r="I86" s="24"/>
      <c r="J86" s="7"/>
      <c r="K86" s="7"/>
      <c r="L86" s="25"/>
      <c r="M86" s="11" t="s">
        <v>202</v>
      </c>
    </row>
    <row r="87" spans="1:13" x14ac:dyDescent="0.25">
      <c r="A87" s="88" t="s">
        <v>69</v>
      </c>
      <c r="B87" s="54"/>
      <c r="C87" s="75"/>
      <c r="D87" s="12">
        <v>0.14176528631434945</v>
      </c>
      <c r="E87" s="10">
        <v>5</v>
      </c>
      <c r="F87" s="10">
        <v>143.75</v>
      </c>
      <c r="G87" s="6">
        <v>2.76</v>
      </c>
      <c r="H87" s="15">
        <f t="shared" ref="H87:H118" si="2">0.5-G87-0.01*(F87-25)</f>
        <v>-3.4474999999999998</v>
      </c>
      <c r="I87" s="24"/>
      <c r="J87" s="7"/>
      <c r="K87" s="7"/>
      <c r="L87" s="25"/>
      <c r="M87" s="11" t="s">
        <v>203</v>
      </c>
    </row>
    <row r="88" spans="1:13" x14ac:dyDescent="0.25">
      <c r="A88" s="88" t="s">
        <v>70</v>
      </c>
      <c r="B88" s="54"/>
      <c r="C88" s="75"/>
      <c r="D88" s="12">
        <v>0.16213928191469343</v>
      </c>
      <c r="E88" s="10">
        <v>19</v>
      </c>
      <c r="F88" s="10">
        <v>220.5</v>
      </c>
      <c r="G88" s="6">
        <v>1.27</v>
      </c>
      <c r="H88" s="15">
        <f t="shared" si="2"/>
        <v>-2.7250000000000001</v>
      </c>
      <c r="I88" s="24"/>
      <c r="J88" s="7"/>
      <c r="K88" s="7"/>
      <c r="L88" s="25"/>
      <c r="M88" s="11" t="s">
        <v>204</v>
      </c>
    </row>
    <row r="89" spans="1:13" x14ac:dyDescent="0.25">
      <c r="A89" s="88" t="s">
        <v>71</v>
      </c>
      <c r="B89" s="54"/>
      <c r="C89" s="75"/>
      <c r="D89" s="12">
        <v>0.16127920198135692</v>
      </c>
      <c r="E89" s="10">
        <v>5</v>
      </c>
      <c r="F89" s="10">
        <v>214</v>
      </c>
      <c r="G89" s="6">
        <v>3.83</v>
      </c>
      <c r="H89" s="15">
        <f t="shared" si="2"/>
        <v>-5.2200000000000006</v>
      </c>
      <c r="I89" s="24"/>
      <c r="J89" s="7"/>
      <c r="K89" s="7"/>
      <c r="L89" s="25"/>
      <c r="M89" s="11" t="s">
        <v>205</v>
      </c>
    </row>
    <row r="90" spans="1:13" x14ac:dyDescent="0.25">
      <c r="A90" s="89" t="s">
        <v>72</v>
      </c>
      <c r="B90" s="54"/>
      <c r="C90" s="75"/>
      <c r="D90" s="12">
        <v>0.13869006117838048</v>
      </c>
      <c r="E90" s="10">
        <v>3</v>
      </c>
      <c r="F90" s="10">
        <v>176</v>
      </c>
      <c r="G90" s="6">
        <v>2.88</v>
      </c>
      <c r="H90" s="15">
        <f t="shared" si="2"/>
        <v>-3.8899999999999997</v>
      </c>
      <c r="I90" s="24"/>
      <c r="J90" s="7"/>
      <c r="K90" s="7"/>
      <c r="L90" s="25"/>
      <c r="M90" s="11" t="s">
        <v>206</v>
      </c>
    </row>
    <row r="91" spans="1:13" x14ac:dyDescent="0.25">
      <c r="A91" s="91" t="s">
        <v>73</v>
      </c>
      <c r="B91" s="37"/>
      <c r="C91" s="76"/>
      <c r="D91" s="4">
        <v>0.1259834086188602</v>
      </c>
      <c r="E91" s="2">
        <v>14</v>
      </c>
      <c r="F91" s="10">
        <v>253.5</v>
      </c>
      <c r="G91" s="6">
        <v>1.54</v>
      </c>
      <c r="H91" s="15">
        <f t="shared" si="2"/>
        <v>-3.3250000000000002</v>
      </c>
      <c r="I91" s="24"/>
      <c r="J91" s="7"/>
      <c r="K91" s="7"/>
      <c r="L91" s="25"/>
      <c r="M91" s="11" t="s">
        <v>207</v>
      </c>
    </row>
    <row r="92" spans="1:13" x14ac:dyDescent="0.25">
      <c r="A92" s="88" t="s">
        <v>74</v>
      </c>
      <c r="B92" s="54"/>
      <c r="C92" s="75"/>
      <c r="D92" s="12">
        <v>0.16504944177542516</v>
      </c>
      <c r="E92" s="10">
        <v>5</v>
      </c>
      <c r="F92" s="10">
        <v>205.50000000000003</v>
      </c>
      <c r="G92" s="6">
        <v>2.4500000000000002</v>
      </c>
      <c r="H92" s="15">
        <f t="shared" si="2"/>
        <v>-3.7550000000000008</v>
      </c>
      <c r="I92" s="24"/>
      <c r="J92" s="7"/>
      <c r="K92" s="7"/>
      <c r="L92" s="25"/>
      <c r="M92" s="11" t="s">
        <v>208</v>
      </c>
    </row>
    <row r="93" spans="1:13" x14ac:dyDescent="0.25">
      <c r="A93" s="89" t="s">
        <v>75</v>
      </c>
      <c r="B93" s="54"/>
      <c r="C93" s="75"/>
      <c r="D93" s="12">
        <v>0.19426266518058349</v>
      </c>
      <c r="E93" s="10">
        <v>3</v>
      </c>
      <c r="F93" s="10">
        <v>96</v>
      </c>
      <c r="G93" s="6">
        <v>3.49</v>
      </c>
      <c r="H93" s="15">
        <f t="shared" si="2"/>
        <v>-3.7</v>
      </c>
      <c r="I93" s="24"/>
      <c r="J93" s="7"/>
      <c r="K93" s="7"/>
      <c r="L93" s="25"/>
      <c r="M93" s="11" t="s">
        <v>209</v>
      </c>
    </row>
    <row r="94" spans="1:13" x14ac:dyDescent="0.25">
      <c r="A94" s="88" t="s">
        <v>76</v>
      </c>
      <c r="B94" s="54"/>
      <c r="C94" s="75"/>
      <c r="D94" s="12">
        <v>0.18894337149737056</v>
      </c>
      <c r="E94" s="10">
        <v>12</v>
      </c>
      <c r="F94" s="10">
        <v>147.25</v>
      </c>
      <c r="G94" s="6">
        <v>3.86</v>
      </c>
      <c r="H94" s="15">
        <f t="shared" si="2"/>
        <v>-4.5824999999999996</v>
      </c>
      <c r="I94" s="24"/>
      <c r="J94" s="7"/>
      <c r="K94" s="7"/>
      <c r="L94" s="25"/>
      <c r="M94" s="11" t="s">
        <v>210</v>
      </c>
    </row>
    <row r="95" spans="1:13" x14ac:dyDescent="0.25">
      <c r="A95" s="88" t="s">
        <v>77</v>
      </c>
      <c r="B95" s="54"/>
      <c r="C95" s="75"/>
      <c r="D95" s="12">
        <v>0.17391407185160324</v>
      </c>
      <c r="E95" s="10">
        <v>6</v>
      </c>
      <c r="F95" s="10">
        <v>97</v>
      </c>
      <c r="G95" s="6">
        <v>3.94</v>
      </c>
      <c r="H95" s="15">
        <f t="shared" si="2"/>
        <v>-4.16</v>
      </c>
      <c r="I95" s="24"/>
      <c r="J95" s="7"/>
      <c r="K95" s="7"/>
      <c r="L95" s="25"/>
      <c r="M95" s="11" t="s">
        <v>211</v>
      </c>
    </row>
    <row r="96" spans="1:13" x14ac:dyDescent="0.25">
      <c r="A96" s="87" t="s">
        <v>78</v>
      </c>
      <c r="B96" s="54"/>
      <c r="C96" s="75"/>
      <c r="D96" s="12">
        <v>0.13764369691033657</v>
      </c>
      <c r="E96" s="10">
        <v>10</v>
      </c>
      <c r="F96" s="10">
        <v>134.5</v>
      </c>
      <c r="G96" s="6">
        <v>2.04</v>
      </c>
      <c r="H96" s="15">
        <f t="shared" si="2"/>
        <v>-2.6349999999999998</v>
      </c>
      <c r="I96" s="24"/>
      <c r="J96" s="7"/>
      <c r="K96" s="7"/>
      <c r="L96" s="25"/>
      <c r="M96" s="11" t="s">
        <v>212</v>
      </c>
    </row>
    <row r="97" spans="1:13" x14ac:dyDescent="0.25">
      <c r="A97" s="88" t="s">
        <v>79</v>
      </c>
      <c r="B97" s="54"/>
      <c r="C97" s="75"/>
      <c r="D97" s="12">
        <v>0.16245746888591447</v>
      </c>
      <c r="E97" s="10">
        <v>7</v>
      </c>
      <c r="F97" s="10">
        <v>139</v>
      </c>
      <c r="G97" s="6">
        <v>2.66</v>
      </c>
      <c r="H97" s="15">
        <f t="shared" si="2"/>
        <v>-3.3000000000000003</v>
      </c>
      <c r="I97" s="24"/>
      <c r="J97" s="7"/>
      <c r="K97" s="7"/>
      <c r="L97" s="25"/>
      <c r="M97" s="11" t="s">
        <v>213</v>
      </c>
    </row>
    <row r="98" spans="1:13" x14ac:dyDescent="0.25">
      <c r="A98" s="88" t="s">
        <v>80</v>
      </c>
      <c r="B98" s="54"/>
      <c r="C98" s="75"/>
      <c r="D98" s="12">
        <v>0.15322122505052199</v>
      </c>
      <c r="E98" s="10">
        <v>9</v>
      </c>
      <c r="F98" s="10">
        <v>170</v>
      </c>
      <c r="G98" s="6">
        <v>1.91</v>
      </c>
      <c r="H98" s="15">
        <f t="shared" si="2"/>
        <v>-2.86</v>
      </c>
      <c r="I98" s="24"/>
      <c r="J98" s="7"/>
      <c r="K98" s="7"/>
      <c r="L98" s="25"/>
      <c r="M98" s="11" t="s">
        <v>214</v>
      </c>
    </row>
    <row r="99" spans="1:13" x14ac:dyDescent="0.25">
      <c r="A99" s="87" t="s">
        <v>81</v>
      </c>
      <c r="B99" s="54"/>
      <c r="C99" s="75"/>
      <c r="D99" s="12">
        <v>0.15273607916541068</v>
      </c>
      <c r="E99" s="10">
        <v>10</v>
      </c>
      <c r="F99" s="10">
        <v>326</v>
      </c>
      <c r="G99" s="6">
        <v>2.44</v>
      </c>
      <c r="H99" s="15">
        <f t="shared" si="2"/>
        <v>-4.95</v>
      </c>
      <c r="I99" s="24"/>
      <c r="J99" s="7"/>
      <c r="K99" s="7"/>
      <c r="L99" s="25"/>
      <c r="M99" s="11" t="s">
        <v>215</v>
      </c>
    </row>
    <row r="100" spans="1:13" x14ac:dyDescent="0.25">
      <c r="A100" s="88" t="s">
        <v>82</v>
      </c>
      <c r="B100" s="54"/>
      <c r="C100" s="75"/>
      <c r="D100" s="12">
        <v>0.18404701512102448</v>
      </c>
      <c r="E100" s="10">
        <v>5</v>
      </c>
      <c r="F100" s="10">
        <v>232.50000000000003</v>
      </c>
      <c r="G100" s="6">
        <v>1.8</v>
      </c>
      <c r="H100" s="15">
        <f t="shared" si="2"/>
        <v>-3.375</v>
      </c>
      <c r="I100" s="24"/>
      <c r="J100" s="7"/>
      <c r="K100" s="7"/>
      <c r="L100" s="25"/>
      <c r="M100" s="11" t="s">
        <v>216</v>
      </c>
    </row>
    <row r="101" spans="1:13" x14ac:dyDescent="0.25">
      <c r="A101" s="88" t="s">
        <v>83</v>
      </c>
      <c r="B101" s="54"/>
      <c r="C101" s="75"/>
      <c r="D101" s="12">
        <v>0.13604063752604376</v>
      </c>
      <c r="E101" s="10">
        <v>4</v>
      </c>
      <c r="F101" s="10">
        <v>281.5</v>
      </c>
      <c r="G101" s="6">
        <v>0.54</v>
      </c>
      <c r="H101" s="15">
        <f t="shared" si="2"/>
        <v>-2.605</v>
      </c>
      <c r="I101" s="24"/>
      <c r="J101" s="7"/>
      <c r="K101" s="7"/>
      <c r="L101" s="25"/>
      <c r="M101" s="11" t="s">
        <v>217</v>
      </c>
    </row>
    <row r="102" spans="1:13" x14ac:dyDescent="0.25">
      <c r="A102" s="88" t="s">
        <v>5</v>
      </c>
      <c r="B102" s="54"/>
      <c r="C102" s="75"/>
      <c r="D102" s="12">
        <v>0.19798964803022484</v>
      </c>
      <c r="E102" s="10">
        <v>4</v>
      </c>
      <c r="F102" s="10">
        <v>197.1</v>
      </c>
      <c r="G102" s="6">
        <v>2.2000000000000002</v>
      </c>
      <c r="H102" s="15">
        <f t="shared" si="2"/>
        <v>-3.4210000000000003</v>
      </c>
      <c r="I102" s="24"/>
      <c r="J102" s="7"/>
      <c r="K102" s="7"/>
      <c r="L102" s="25"/>
      <c r="M102" s="11" t="s">
        <v>138</v>
      </c>
    </row>
    <row r="103" spans="1:13" x14ac:dyDescent="0.25">
      <c r="A103" s="89" t="s">
        <v>84</v>
      </c>
      <c r="B103" s="54"/>
      <c r="C103" s="75"/>
      <c r="D103" s="12">
        <v>0.13486720020739137</v>
      </c>
      <c r="E103" s="10">
        <v>4</v>
      </c>
      <c r="F103" s="10">
        <v>33</v>
      </c>
      <c r="G103" s="6">
        <v>4.24</v>
      </c>
      <c r="H103" s="15">
        <f t="shared" si="2"/>
        <v>-3.8200000000000003</v>
      </c>
      <c r="I103" s="24"/>
      <c r="J103" s="7"/>
      <c r="K103" s="7"/>
      <c r="L103" s="25"/>
      <c r="M103" s="11" t="s">
        <v>218</v>
      </c>
    </row>
    <row r="104" spans="1:13" x14ac:dyDescent="0.25">
      <c r="A104" s="88" t="s">
        <v>85</v>
      </c>
      <c r="B104" s="54"/>
      <c r="C104" s="75"/>
      <c r="D104" s="12">
        <v>0.18801274760604275</v>
      </c>
      <c r="E104" s="10">
        <v>11</v>
      </c>
      <c r="F104" s="10">
        <v>60</v>
      </c>
      <c r="G104" s="6">
        <v>4.24</v>
      </c>
      <c r="H104" s="15">
        <f t="shared" si="2"/>
        <v>-4.09</v>
      </c>
      <c r="I104" s="24"/>
      <c r="J104" s="7"/>
      <c r="K104" s="7"/>
      <c r="L104" s="25"/>
      <c r="M104" s="11" t="s">
        <v>219</v>
      </c>
    </row>
    <row r="105" spans="1:13" x14ac:dyDescent="0.25">
      <c r="A105" s="88" t="s">
        <v>86</v>
      </c>
      <c r="B105" s="54"/>
      <c r="C105" s="75"/>
      <c r="D105" s="12">
        <v>0.1664014074224209</v>
      </c>
      <c r="E105" s="10">
        <v>4</v>
      </c>
      <c r="F105" s="10">
        <v>130.5</v>
      </c>
      <c r="G105" s="6">
        <v>5.22</v>
      </c>
      <c r="H105" s="15">
        <f t="shared" si="2"/>
        <v>-5.7749999999999995</v>
      </c>
      <c r="I105" s="24"/>
      <c r="J105" s="7"/>
      <c r="K105" s="7"/>
      <c r="L105" s="25"/>
      <c r="M105" s="11" t="s">
        <v>220</v>
      </c>
    </row>
    <row r="106" spans="1:13" x14ac:dyDescent="0.25">
      <c r="A106" s="89" t="s">
        <v>87</v>
      </c>
      <c r="B106" s="54"/>
      <c r="C106" s="75"/>
      <c r="D106" s="12">
        <v>0.17506472136100007</v>
      </c>
      <c r="E106" s="10">
        <v>7</v>
      </c>
      <c r="F106" s="10">
        <v>254</v>
      </c>
      <c r="G106" s="6">
        <v>2.97</v>
      </c>
      <c r="H106" s="15">
        <f t="shared" si="2"/>
        <v>-4.76</v>
      </c>
      <c r="I106" s="24"/>
      <c r="J106" s="7"/>
      <c r="K106" s="7"/>
      <c r="L106" s="25"/>
      <c r="M106" s="11" t="s">
        <v>221</v>
      </c>
    </row>
    <row r="107" spans="1:13" x14ac:dyDescent="0.25">
      <c r="A107" s="89" t="s">
        <v>88</v>
      </c>
      <c r="B107" s="54"/>
      <c r="C107" s="75"/>
      <c r="D107" s="12">
        <v>0.1605416460069265</v>
      </c>
      <c r="E107" s="10">
        <v>5</v>
      </c>
      <c r="F107" s="10">
        <v>121</v>
      </c>
      <c r="G107" s="6">
        <v>5.91</v>
      </c>
      <c r="H107" s="15">
        <f t="shared" si="2"/>
        <v>-6.37</v>
      </c>
      <c r="I107" s="24"/>
      <c r="J107" s="7"/>
      <c r="K107" s="7"/>
      <c r="L107" s="25"/>
      <c r="M107" s="11" t="s">
        <v>222</v>
      </c>
    </row>
    <row r="108" spans="1:13" x14ac:dyDescent="0.25">
      <c r="A108" s="88" t="s">
        <v>89</v>
      </c>
      <c r="B108" s="54"/>
      <c r="C108" s="75"/>
      <c r="D108" s="12">
        <v>0.15756984748208766</v>
      </c>
      <c r="E108" s="10">
        <v>5</v>
      </c>
      <c r="F108" s="10">
        <v>206.99999999999997</v>
      </c>
      <c r="G108" s="6">
        <v>2.56</v>
      </c>
      <c r="H108" s="15">
        <f t="shared" si="2"/>
        <v>-3.88</v>
      </c>
      <c r="I108" s="24"/>
      <c r="J108" s="7"/>
      <c r="K108" s="7"/>
      <c r="L108" s="25"/>
      <c r="M108" s="11" t="s">
        <v>223</v>
      </c>
    </row>
    <row r="109" spans="1:13" x14ac:dyDescent="0.25">
      <c r="A109" s="87" t="s">
        <v>90</v>
      </c>
      <c r="B109" s="54"/>
      <c r="C109" s="75"/>
      <c r="D109" s="12">
        <v>0.16160362353179636</v>
      </c>
      <c r="E109" s="10">
        <v>6</v>
      </c>
      <c r="F109" s="10">
        <v>134.5</v>
      </c>
      <c r="G109" s="6">
        <v>4.8499999999999996</v>
      </c>
      <c r="H109" s="15">
        <f t="shared" si="2"/>
        <v>-5.4449999999999994</v>
      </c>
      <c r="I109" s="24"/>
      <c r="J109" s="7"/>
      <c r="K109" s="7"/>
      <c r="L109" s="25"/>
      <c r="M109" s="11" t="s">
        <v>224</v>
      </c>
    </row>
    <row r="110" spans="1:13" x14ac:dyDescent="0.25">
      <c r="A110" s="87" t="s">
        <v>91</v>
      </c>
      <c r="B110" s="54"/>
      <c r="C110" s="75"/>
      <c r="D110" s="12">
        <v>0.18685765827673947</v>
      </c>
      <c r="E110" s="10">
        <v>6</v>
      </c>
      <c r="F110" s="10">
        <v>275</v>
      </c>
      <c r="G110" s="6">
        <v>2.09</v>
      </c>
      <c r="H110" s="15">
        <f t="shared" si="2"/>
        <v>-4.09</v>
      </c>
      <c r="I110" s="24"/>
      <c r="J110" s="7"/>
      <c r="K110" s="7"/>
      <c r="L110" s="25"/>
      <c r="M110" s="11" t="s">
        <v>225</v>
      </c>
    </row>
    <row r="111" spans="1:13" x14ac:dyDescent="0.25">
      <c r="A111" s="88" t="s">
        <v>92</v>
      </c>
      <c r="B111" s="54"/>
      <c r="C111" s="75"/>
      <c r="D111" s="12">
        <v>0.13950112944748669</v>
      </c>
      <c r="E111" s="10">
        <v>9</v>
      </c>
      <c r="F111" s="10">
        <v>220.00000000000003</v>
      </c>
      <c r="G111" s="6">
        <v>1.8</v>
      </c>
      <c r="H111" s="15">
        <f t="shared" si="2"/>
        <v>-3.2500000000000004</v>
      </c>
      <c r="I111" s="24"/>
      <c r="J111" s="7"/>
      <c r="K111" s="7"/>
      <c r="L111" s="25"/>
      <c r="M111" s="11" t="s">
        <v>226</v>
      </c>
    </row>
    <row r="112" spans="1:13" x14ac:dyDescent="0.25">
      <c r="A112" s="91" t="s">
        <v>93</v>
      </c>
      <c r="B112" s="37"/>
      <c r="C112" s="76"/>
      <c r="D112" s="4">
        <v>0.22014005046870977</v>
      </c>
      <c r="E112" s="2">
        <v>9</v>
      </c>
      <c r="F112" s="10">
        <v>202</v>
      </c>
      <c r="G112" s="6">
        <v>1.53</v>
      </c>
      <c r="H112" s="15">
        <f t="shared" si="2"/>
        <v>-2.8</v>
      </c>
      <c r="I112" s="24"/>
      <c r="J112" s="7"/>
      <c r="K112" s="7"/>
      <c r="L112" s="25"/>
      <c r="M112" s="11" t="s">
        <v>227</v>
      </c>
    </row>
    <row r="113" spans="1:28" x14ac:dyDescent="0.25">
      <c r="A113" s="88" t="s">
        <v>94</v>
      </c>
      <c r="B113" s="54"/>
      <c r="C113" s="75"/>
      <c r="D113" s="12">
        <v>0.14014083879485537</v>
      </c>
      <c r="E113" s="10">
        <v>3</v>
      </c>
      <c r="F113" s="10">
        <v>243.00000000000003</v>
      </c>
      <c r="G113" s="6">
        <v>1.48</v>
      </c>
      <c r="H113" s="15">
        <f t="shared" si="2"/>
        <v>-3.16</v>
      </c>
      <c r="I113" s="24"/>
      <c r="J113" s="7"/>
      <c r="K113" s="7"/>
      <c r="L113" s="25"/>
      <c r="M113" s="11" t="s">
        <v>228</v>
      </c>
    </row>
    <row r="114" spans="1:28" x14ac:dyDescent="0.25">
      <c r="A114" s="89" t="s">
        <v>95</v>
      </c>
      <c r="B114" s="54"/>
      <c r="C114" s="75"/>
      <c r="D114" s="12">
        <v>0.13726989684757951</v>
      </c>
      <c r="E114" s="10">
        <v>3</v>
      </c>
      <c r="F114" s="10">
        <v>191</v>
      </c>
      <c r="G114" s="6">
        <v>1.67</v>
      </c>
      <c r="H114" s="15">
        <f t="shared" si="2"/>
        <v>-2.83</v>
      </c>
      <c r="I114" s="24"/>
      <c r="J114" s="7"/>
      <c r="K114" s="7"/>
      <c r="L114" s="25"/>
      <c r="M114" s="11" t="s">
        <v>229</v>
      </c>
    </row>
    <row r="115" spans="1:28" x14ac:dyDescent="0.25">
      <c r="A115" s="88" t="s">
        <v>96</v>
      </c>
      <c r="B115" s="54"/>
      <c r="C115" s="75"/>
      <c r="D115" s="12">
        <v>0.21357402153711522</v>
      </c>
      <c r="E115" s="10">
        <v>7</v>
      </c>
      <c r="F115" s="10">
        <v>183.5</v>
      </c>
      <c r="G115" s="6">
        <v>4.37</v>
      </c>
      <c r="H115" s="15">
        <f t="shared" si="2"/>
        <v>-5.4550000000000001</v>
      </c>
      <c r="I115" s="24"/>
      <c r="J115" s="7"/>
      <c r="K115" s="7"/>
      <c r="L115" s="25"/>
      <c r="M115" s="11" t="s">
        <v>230</v>
      </c>
    </row>
    <row r="116" spans="1:28" x14ac:dyDescent="0.25">
      <c r="A116" s="88" t="s">
        <v>97</v>
      </c>
      <c r="B116" s="54"/>
      <c r="C116" s="75"/>
      <c r="D116" s="12">
        <v>0.10564411177747912</v>
      </c>
      <c r="E116" s="10">
        <v>3</v>
      </c>
      <c r="F116" s="10">
        <v>149</v>
      </c>
      <c r="G116" s="6">
        <v>2.62</v>
      </c>
      <c r="H116" s="15">
        <f t="shared" si="2"/>
        <v>-3.3600000000000003</v>
      </c>
      <c r="I116" s="24"/>
      <c r="J116" s="7"/>
      <c r="K116" s="7"/>
      <c r="L116" s="25"/>
      <c r="M116" s="11" t="s">
        <v>231</v>
      </c>
    </row>
    <row r="117" spans="1:28" x14ac:dyDescent="0.25">
      <c r="A117" s="87" t="s">
        <v>98</v>
      </c>
      <c r="B117" s="54"/>
      <c r="C117" s="75"/>
      <c r="D117" s="12">
        <v>0.14623917640453388</v>
      </c>
      <c r="E117" s="10">
        <v>8</v>
      </c>
      <c r="F117" s="10">
        <v>165</v>
      </c>
      <c r="G117" s="6">
        <v>-0.37</v>
      </c>
      <c r="H117" s="15">
        <f t="shared" si="2"/>
        <v>-0.53000000000000014</v>
      </c>
      <c r="I117" s="24"/>
      <c r="J117" s="7"/>
      <c r="K117" s="7"/>
      <c r="L117" s="25"/>
      <c r="M117" s="11" t="s">
        <v>232</v>
      </c>
    </row>
    <row r="118" spans="1:28" x14ac:dyDescent="0.25">
      <c r="A118" s="88" t="s">
        <v>99</v>
      </c>
      <c r="B118" s="54"/>
      <c r="C118" s="75"/>
      <c r="D118" s="12">
        <v>0.16291639539032501</v>
      </c>
      <c r="E118" s="10">
        <v>10</v>
      </c>
      <c r="F118" s="10">
        <v>225</v>
      </c>
      <c r="G118" s="6">
        <v>0.81</v>
      </c>
      <c r="H118" s="15">
        <f t="shared" si="2"/>
        <v>-2.31</v>
      </c>
      <c r="I118" s="24"/>
      <c r="J118" s="7"/>
      <c r="K118" s="7"/>
      <c r="L118" s="25"/>
      <c r="M118" s="11" t="s">
        <v>233</v>
      </c>
    </row>
    <row r="119" spans="1:28" x14ac:dyDescent="0.25">
      <c r="A119" s="88" t="s">
        <v>100</v>
      </c>
      <c r="B119" s="54"/>
      <c r="C119" s="75"/>
      <c r="D119" s="12">
        <v>0.21166647357477791</v>
      </c>
      <c r="E119" s="10">
        <v>5</v>
      </c>
      <c r="F119" s="10">
        <v>270</v>
      </c>
      <c r="G119" s="6">
        <v>0.62</v>
      </c>
      <c r="H119" s="15">
        <f t="shared" ref="H119:H122" si="3">0.5-G119-0.01*(F119-25)</f>
        <v>-2.5700000000000003</v>
      </c>
      <c r="I119" s="24"/>
      <c r="J119" s="7"/>
      <c r="K119" s="7"/>
      <c r="L119" s="25"/>
      <c r="M119" s="11" t="s">
        <v>234</v>
      </c>
    </row>
    <row r="120" spans="1:28" x14ac:dyDescent="0.25">
      <c r="A120" s="87" t="s">
        <v>101</v>
      </c>
      <c r="B120" s="54"/>
      <c r="C120" s="75"/>
      <c r="D120" s="12">
        <v>0.14175650298978676</v>
      </c>
      <c r="E120" s="10">
        <v>9</v>
      </c>
      <c r="F120" s="10">
        <v>312.66666666666669</v>
      </c>
      <c r="G120" s="6">
        <v>0.83</v>
      </c>
      <c r="H120" s="15">
        <f t="shared" si="3"/>
        <v>-3.206666666666667</v>
      </c>
      <c r="I120" s="24"/>
      <c r="J120" s="7"/>
      <c r="K120" s="7"/>
      <c r="L120" s="25"/>
      <c r="M120" s="11" t="s">
        <v>235</v>
      </c>
    </row>
    <row r="121" spans="1:28" x14ac:dyDescent="0.25">
      <c r="A121" s="88" t="s">
        <v>102</v>
      </c>
      <c r="B121" s="54"/>
      <c r="C121" s="75"/>
      <c r="D121" s="12">
        <v>0.2034688635346244</v>
      </c>
      <c r="E121" s="10">
        <v>11</v>
      </c>
      <c r="F121" s="10">
        <v>161</v>
      </c>
      <c r="G121" s="6">
        <v>3.61</v>
      </c>
      <c r="H121" s="15">
        <f t="shared" si="3"/>
        <v>-4.47</v>
      </c>
      <c r="I121" s="24"/>
      <c r="J121" s="7"/>
      <c r="K121" s="7"/>
      <c r="L121" s="25"/>
      <c r="M121" s="11" t="s">
        <v>236</v>
      </c>
    </row>
    <row r="122" spans="1:28" x14ac:dyDescent="0.25">
      <c r="A122" s="87" t="s">
        <v>103</v>
      </c>
      <c r="B122" s="54"/>
      <c r="C122" s="75"/>
      <c r="D122" s="12">
        <v>0.20579636821699754</v>
      </c>
      <c r="E122" s="10">
        <v>3</v>
      </c>
      <c r="F122" s="10">
        <v>300</v>
      </c>
      <c r="G122" s="6">
        <v>-1.06</v>
      </c>
      <c r="H122" s="15">
        <f t="shared" si="3"/>
        <v>-1.19</v>
      </c>
      <c r="I122" s="36"/>
      <c r="J122" s="28"/>
      <c r="K122" s="28"/>
      <c r="L122" s="29"/>
      <c r="M122" s="11" t="s">
        <v>237</v>
      </c>
    </row>
    <row r="123" spans="1:28" x14ac:dyDescent="0.25">
      <c r="A123" s="11"/>
      <c r="C123" s="68" t="s">
        <v>302</v>
      </c>
      <c r="D123" s="84">
        <f>AVERAGE(D23:D122)</f>
        <v>0.17115851538193166</v>
      </c>
      <c r="E123" s="71"/>
      <c r="F123" s="72"/>
      <c r="G123" s="72"/>
      <c r="H123" s="95" t="s">
        <v>307</v>
      </c>
      <c r="I123" s="72"/>
      <c r="J123" s="6"/>
      <c r="K123" s="6"/>
      <c r="L123" s="6"/>
      <c r="M123" s="11"/>
    </row>
    <row r="124" spans="1:28" x14ac:dyDescent="0.25">
      <c r="A124" s="11"/>
      <c r="C124" s="68" t="s">
        <v>303</v>
      </c>
      <c r="D124" s="84">
        <f>MIN(D23:D122)</f>
        <v>0.10564411177747912</v>
      </c>
      <c r="E124" s="71"/>
      <c r="F124" s="72"/>
      <c r="G124" s="72"/>
      <c r="H124" s="73" t="s">
        <v>308</v>
      </c>
      <c r="I124" s="72"/>
      <c r="J124" s="6"/>
      <c r="K124" s="6"/>
      <c r="L124" s="6"/>
      <c r="M124" s="11"/>
    </row>
    <row r="125" spans="1:28" x14ac:dyDescent="0.25">
      <c r="A125" s="11"/>
      <c r="C125" s="68" t="s">
        <v>304</v>
      </c>
      <c r="D125" s="84">
        <f>MAX(D23:D122)</f>
        <v>0.22239504833634874</v>
      </c>
      <c r="E125" s="71"/>
      <c r="F125" s="72"/>
      <c r="G125" s="72"/>
      <c r="H125" s="73"/>
      <c r="I125" s="72"/>
      <c r="J125" s="6"/>
      <c r="K125" s="6"/>
      <c r="L125" s="6"/>
      <c r="M125" s="11"/>
    </row>
    <row r="126" spans="1:28" s="49" customFormat="1" x14ac:dyDescent="0.25">
      <c r="A126" s="8"/>
      <c r="B126" s="6"/>
      <c r="C126" s="6"/>
      <c r="D126" s="9"/>
      <c r="E126" s="6"/>
      <c r="F126" s="6"/>
      <c r="G126" s="6"/>
      <c r="H126" s="6"/>
      <c r="I126" s="6"/>
      <c r="J126" s="6"/>
      <c r="K126" s="6"/>
      <c r="L126" s="6"/>
      <c r="M126" s="11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1:28" s="48" customFormat="1" ht="32.25" customHeight="1" thickBot="1" x14ac:dyDescent="0.5">
      <c r="A127" s="55" t="s">
        <v>311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11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</row>
    <row r="128" spans="1:28" ht="43.5" customHeight="1" thickBot="1" x14ac:dyDescent="0.35">
      <c r="A128" s="58" t="s">
        <v>267</v>
      </c>
      <c r="B128" s="59" t="s">
        <v>281</v>
      </c>
      <c r="C128" s="59" t="s">
        <v>282</v>
      </c>
      <c r="D128" s="59" t="s">
        <v>278</v>
      </c>
      <c r="E128" s="59" t="s">
        <v>296</v>
      </c>
      <c r="F128" s="59" t="s">
        <v>133</v>
      </c>
      <c r="G128" s="59" t="s">
        <v>279</v>
      </c>
      <c r="H128" s="59" t="s">
        <v>276</v>
      </c>
      <c r="I128" s="111"/>
      <c r="J128" s="60" t="s">
        <v>340</v>
      </c>
      <c r="K128" s="60"/>
      <c r="L128" s="60"/>
      <c r="M128" s="61" t="s">
        <v>134</v>
      </c>
      <c r="N128" s="62"/>
      <c r="O128" s="62"/>
      <c r="P128" s="62"/>
      <c r="Q128" s="62"/>
      <c r="R128" s="62"/>
      <c r="S128" s="62"/>
      <c r="T128" s="62"/>
      <c r="U128" s="62"/>
      <c r="V128" s="63"/>
      <c r="W128" s="48"/>
      <c r="X128" s="48"/>
      <c r="Y128" s="48"/>
      <c r="Z128" s="48"/>
      <c r="AA128" s="48"/>
      <c r="AB128" s="48"/>
    </row>
    <row r="129" spans="1:13" x14ac:dyDescent="0.25">
      <c r="A129" s="88" t="s">
        <v>104</v>
      </c>
      <c r="B129" s="69"/>
      <c r="C129" s="77" t="s">
        <v>283</v>
      </c>
      <c r="D129" s="12">
        <v>0.50033555401430185</v>
      </c>
      <c r="E129" s="10">
        <v>3</v>
      </c>
      <c r="F129" s="10">
        <v>180</v>
      </c>
      <c r="G129" s="1">
        <v>1.91</v>
      </c>
      <c r="H129" s="15">
        <f t="shared" ref="H129:H160" si="4">0.5-G129-0.01*(F129-25)</f>
        <v>-2.96</v>
      </c>
      <c r="I129" s="56" t="s">
        <v>268</v>
      </c>
      <c r="J129" s="57"/>
      <c r="K129" s="15"/>
      <c r="L129" s="15"/>
      <c r="M129" s="3" t="s">
        <v>238</v>
      </c>
    </row>
    <row r="130" spans="1:13" x14ac:dyDescent="0.25">
      <c r="A130" s="88" t="s">
        <v>105</v>
      </c>
      <c r="B130" s="30"/>
      <c r="C130" s="77" t="s">
        <v>284</v>
      </c>
      <c r="D130" s="12">
        <v>0.5</v>
      </c>
      <c r="E130" s="6">
        <v>5</v>
      </c>
      <c r="F130" s="10">
        <v>156</v>
      </c>
      <c r="G130" s="1">
        <v>6.94</v>
      </c>
      <c r="H130" s="15">
        <f t="shared" si="4"/>
        <v>-7.75</v>
      </c>
      <c r="I130" s="56" t="s">
        <v>290</v>
      </c>
      <c r="J130" s="57"/>
      <c r="K130" s="15"/>
      <c r="L130" s="15"/>
      <c r="M130" s="3" t="s">
        <v>239</v>
      </c>
    </row>
    <row r="131" spans="1:13" x14ac:dyDescent="0.25">
      <c r="A131" s="89" t="s">
        <v>106</v>
      </c>
      <c r="B131" s="54"/>
      <c r="C131" s="77" t="s">
        <v>285</v>
      </c>
      <c r="D131" s="12">
        <v>0.6530957900260097</v>
      </c>
      <c r="E131" s="10">
        <v>3</v>
      </c>
      <c r="F131" s="10">
        <v>208</v>
      </c>
      <c r="G131" s="1">
        <v>5.18</v>
      </c>
      <c r="H131" s="15">
        <f t="shared" si="4"/>
        <v>-6.51</v>
      </c>
      <c r="I131" s="56" t="s">
        <v>291</v>
      </c>
      <c r="J131" s="57"/>
      <c r="K131" s="15"/>
      <c r="L131" s="15"/>
      <c r="M131" s="3" t="s">
        <v>240</v>
      </c>
    </row>
    <row r="132" spans="1:13" x14ac:dyDescent="0.25">
      <c r="A132" s="88" t="s">
        <v>107</v>
      </c>
      <c r="B132" s="54"/>
      <c r="C132" s="77" t="s">
        <v>286</v>
      </c>
      <c r="D132" s="12">
        <v>0.59285217963150294</v>
      </c>
      <c r="E132" s="10">
        <v>3</v>
      </c>
      <c r="F132" s="10">
        <v>100</v>
      </c>
      <c r="G132" s="1">
        <v>2.37</v>
      </c>
      <c r="H132" s="15">
        <f t="shared" si="4"/>
        <v>-2.62</v>
      </c>
      <c r="I132" s="16" t="s">
        <v>269</v>
      </c>
      <c r="J132" s="30"/>
      <c r="K132" s="15"/>
      <c r="L132" s="15"/>
      <c r="M132" s="3" t="s">
        <v>241</v>
      </c>
    </row>
    <row r="133" spans="1:13" x14ac:dyDescent="0.25">
      <c r="A133" s="88" t="s">
        <v>108</v>
      </c>
      <c r="B133" s="54"/>
      <c r="C133" s="77" t="s">
        <v>287</v>
      </c>
      <c r="D133" s="12">
        <v>0.51067901383936642</v>
      </c>
      <c r="E133" s="10">
        <v>5</v>
      </c>
      <c r="F133" s="10">
        <v>217</v>
      </c>
      <c r="G133" s="1">
        <v>3.19</v>
      </c>
      <c r="H133" s="15">
        <f t="shared" si="4"/>
        <v>-4.6099999999999994</v>
      </c>
      <c r="I133" s="16" t="s">
        <v>270</v>
      </c>
      <c r="J133" s="30"/>
      <c r="K133" s="15"/>
      <c r="L133" s="15"/>
      <c r="M133" s="3" t="s">
        <v>242</v>
      </c>
    </row>
    <row r="134" spans="1:13" x14ac:dyDescent="0.25">
      <c r="A134" s="88" t="s">
        <v>109</v>
      </c>
      <c r="B134" s="54"/>
      <c r="C134" s="75"/>
      <c r="D134" s="12">
        <v>0.83065522865171437</v>
      </c>
      <c r="E134" s="10">
        <v>3</v>
      </c>
      <c r="F134" s="10">
        <v>209.50000000000003</v>
      </c>
      <c r="G134" s="1">
        <v>4.41</v>
      </c>
      <c r="H134" s="15">
        <f t="shared" si="4"/>
        <v>-5.7550000000000008</v>
      </c>
      <c r="I134" s="16" t="s">
        <v>271</v>
      </c>
      <c r="J134" s="30"/>
      <c r="K134" s="15"/>
      <c r="L134" s="15"/>
      <c r="M134" s="3" t="s">
        <v>243</v>
      </c>
    </row>
    <row r="135" spans="1:13" x14ac:dyDescent="0.25">
      <c r="A135" s="88" t="s">
        <v>110</v>
      </c>
      <c r="B135" s="54"/>
      <c r="C135" s="75"/>
      <c r="D135" s="12">
        <v>0.51097181417141646</v>
      </c>
      <c r="E135" s="10">
        <v>6</v>
      </c>
      <c r="F135" s="10">
        <v>97.5</v>
      </c>
      <c r="G135" s="1">
        <v>5.19</v>
      </c>
      <c r="H135" s="15">
        <f t="shared" si="4"/>
        <v>-5.415</v>
      </c>
      <c r="I135" s="16" t="s">
        <v>272</v>
      </c>
      <c r="J135" s="32"/>
      <c r="K135" s="15"/>
      <c r="L135" s="15"/>
      <c r="M135" s="3" t="s">
        <v>244</v>
      </c>
    </row>
    <row r="136" spans="1:13" x14ac:dyDescent="0.25">
      <c r="A136" s="87" t="s">
        <v>111</v>
      </c>
      <c r="B136" s="54"/>
      <c r="C136" s="75"/>
      <c r="D136" s="12">
        <v>0.92735432696895004</v>
      </c>
      <c r="E136" s="10">
        <v>5</v>
      </c>
      <c r="F136" s="10">
        <v>211</v>
      </c>
      <c r="G136" s="1">
        <v>7.49</v>
      </c>
      <c r="H136" s="15">
        <f t="shared" si="4"/>
        <v>-8.85</v>
      </c>
      <c r="I136" s="31" t="s">
        <v>275</v>
      </c>
      <c r="J136" s="33"/>
      <c r="K136" s="34"/>
      <c r="L136" s="35"/>
      <c r="M136" s="3" t="s">
        <v>245</v>
      </c>
    </row>
    <row r="137" spans="1:13" x14ac:dyDescent="0.25">
      <c r="A137" s="88" t="s">
        <v>112</v>
      </c>
      <c r="B137" s="54"/>
      <c r="C137" s="75"/>
      <c r="D137" s="12">
        <v>0.68239272333923895</v>
      </c>
      <c r="E137" s="10">
        <v>3</v>
      </c>
      <c r="F137" s="10">
        <v>177</v>
      </c>
      <c r="G137" s="1">
        <v>3.37</v>
      </c>
      <c r="H137" s="15">
        <f t="shared" si="4"/>
        <v>-4.3900000000000006</v>
      </c>
      <c r="J137" s="15"/>
      <c r="K137" s="15"/>
      <c r="L137" s="15"/>
      <c r="M137" s="3" t="s">
        <v>246</v>
      </c>
    </row>
    <row r="138" spans="1:13" x14ac:dyDescent="0.25">
      <c r="A138" s="88" t="s">
        <v>113</v>
      </c>
      <c r="B138" s="54"/>
      <c r="C138" s="75"/>
      <c r="D138" s="12">
        <v>0.520951861602862</v>
      </c>
      <c r="E138" s="10">
        <v>10</v>
      </c>
      <c r="F138" s="10">
        <v>228.6</v>
      </c>
      <c r="G138" s="1">
        <v>4.22</v>
      </c>
      <c r="H138" s="15">
        <f t="shared" si="4"/>
        <v>-5.7560000000000002</v>
      </c>
      <c r="I138" s="17" t="s">
        <v>292</v>
      </c>
      <c r="J138" s="18"/>
      <c r="K138" s="18"/>
      <c r="L138" s="19"/>
      <c r="M138" s="3" t="s">
        <v>247</v>
      </c>
    </row>
    <row r="139" spans="1:13" x14ac:dyDescent="0.25">
      <c r="A139" s="87" t="s">
        <v>114</v>
      </c>
      <c r="B139" s="54"/>
      <c r="C139" s="75"/>
      <c r="D139" s="12">
        <v>0.53906642829149898</v>
      </c>
      <c r="E139" s="10">
        <v>3</v>
      </c>
      <c r="F139" s="10">
        <v>161.5</v>
      </c>
      <c r="G139" s="1">
        <v>-0.21</v>
      </c>
      <c r="H139" s="15">
        <f t="shared" si="4"/>
        <v>-0.65500000000000003</v>
      </c>
      <c r="I139" s="21"/>
      <c r="J139" s="22"/>
      <c r="K139" s="22"/>
      <c r="L139" s="23"/>
      <c r="M139" s="3" t="s">
        <v>248</v>
      </c>
    </row>
    <row r="140" spans="1:13" x14ac:dyDescent="0.25">
      <c r="A140" s="87" t="s">
        <v>2</v>
      </c>
      <c r="B140" s="54"/>
      <c r="C140" s="75"/>
      <c r="D140" s="12">
        <v>0.56233984781338708</v>
      </c>
      <c r="E140" s="10">
        <v>11</v>
      </c>
      <c r="F140" s="10">
        <v>213.49999999999997</v>
      </c>
      <c r="G140" s="1">
        <v>3.04</v>
      </c>
      <c r="H140" s="15">
        <f t="shared" si="4"/>
        <v>-4.4249999999999998</v>
      </c>
      <c r="I140" s="24"/>
      <c r="J140" s="7"/>
      <c r="K140" s="7"/>
      <c r="L140" s="25"/>
      <c r="M140" s="3" t="s">
        <v>136</v>
      </c>
    </row>
    <row r="141" spans="1:13" x14ac:dyDescent="0.25">
      <c r="A141" s="89" t="s">
        <v>115</v>
      </c>
      <c r="B141" s="54"/>
      <c r="C141" s="75"/>
      <c r="D141" s="12">
        <v>0.54710381306524825</v>
      </c>
      <c r="E141" s="10">
        <v>4</v>
      </c>
      <c r="F141" s="10">
        <v>168.5</v>
      </c>
      <c r="G141" s="1">
        <v>3.35</v>
      </c>
      <c r="H141" s="15">
        <f t="shared" si="4"/>
        <v>-4.2850000000000001</v>
      </c>
      <c r="I141" s="24"/>
      <c r="J141" s="7"/>
      <c r="K141" s="7"/>
      <c r="L141" s="25"/>
      <c r="M141" s="3" t="s">
        <v>249</v>
      </c>
    </row>
    <row r="142" spans="1:13" x14ac:dyDescent="0.25">
      <c r="A142" s="87" t="s">
        <v>116</v>
      </c>
      <c r="B142" s="54"/>
      <c r="C142" s="75"/>
      <c r="D142" s="12">
        <v>0.54612637818466869</v>
      </c>
      <c r="E142" s="10">
        <v>3</v>
      </c>
      <c r="F142" s="13">
        <v>124.1</v>
      </c>
      <c r="G142" s="1">
        <v>2.81</v>
      </c>
      <c r="H142" s="15">
        <f t="shared" si="4"/>
        <v>-3.3010000000000002</v>
      </c>
      <c r="I142" s="26"/>
      <c r="J142" s="7"/>
      <c r="K142" s="7"/>
      <c r="L142" s="25"/>
      <c r="M142" s="3" t="s">
        <v>250</v>
      </c>
    </row>
    <row r="143" spans="1:13" x14ac:dyDescent="0.25">
      <c r="A143" s="87" t="s">
        <v>117</v>
      </c>
      <c r="B143" s="54"/>
      <c r="C143" s="75"/>
      <c r="D143" s="12">
        <v>0.51160213896594608</v>
      </c>
      <c r="E143" s="10">
        <v>4</v>
      </c>
      <c r="F143" s="10">
        <v>165</v>
      </c>
      <c r="G143" s="1">
        <v>4.8899999999999997</v>
      </c>
      <c r="H143" s="15">
        <f t="shared" si="4"/>
        <v>-5.79</v>
      </c>
      <c r="I143" s="26"/>
      <c r="J143" s="7"/>
      <c r="K143" s="7"/>
      <c r="L143" s="25"/>
      <c r="M143" s="3" t="s">
        <v>251</v>
      </c>
    </row>
    <row r="144" spans="1:13" x14ac:dyDescent="0.25">
      <c r="A144" s="87" t="s">
        <v>118</v>
      </c>
      <c r="B144" s="54"/>
      <c r="C144" s="75"/>
      <c r="D144" s="12">
        <v>0.65141515533308314</v>
      </c>
      <c r="E144" s="10">
        <v>4</v>
      </c>
      <c r="F144" s="10">
        <v>161.1</v>
      </c>
      <c r="G144" s="1">
        <v>4.76</v>
      </c>
      <c r="H144" s="15">
        <f t="shared" si="4"/>
        <v>-5.6209999999999996</v>
      </c>
      <c r="I144" s="26"/>
      <c r="J144" s="7"/>
      <c r="K144" s="7"/>
      <c r="L144" s="25"/>
      <c r="M144" s="3" t="s">
        <v>252</v>
      </c>
    </row>
    <row r="145" spans="1:28" x14ac:dyDescent="0.25">
      <c r="A145" s="89" t="s">
        <v>119</v>
      </c>
      <c r="B145" s="54"/>
      <c r="C145" s="75"/>
      <c r="D145" s="12">
        <v>0.65883215509381909</v>
      </c>
      <c r="E145" s="10">
        <v>3</v>
      </c>
      <c r="F145" s="10">
        <v>155</v>
      </c>
      <c r="G145" s="1">
        <v>3.74</v>
      </c>
      <c r="H145" s="15">
        <f t="shared" si="4"/>
        <v>-4.54</v>
      </c>
      <c r="I145" s="26"/>
      <c r="J145" s="7"/>
      <c r="K145" s="7"/>
      <c r="L145" s="25"/>
      <c r="M145" s="3" t="s">
        <v>253</v>
      </c>
    </row>
    <row r="146" spans="1:28" x14ac:dyDescent="0.25">
      <c r="A146" s="88" t="s">
        <v>120</v>
      </c>
      <c r="B146" s="54"/>
      <c r="C146" s="75"/>
      <c r="D146" s="12">
        <v>0.61400477095750339</v>
      </c>
      <c r="E146" s="10">
        <v>3</v>
      </c>
      <c r="F146" s="10">
        <v>165.4</v>
      </c>
      <c r="G146" s="1">
        <v>5.58</v>
      </c>
      <c r="H146" s="15">
        <f t="shared" si="4"/>
        <v>-6.484</v>
      </c>
      <c r="I146" s="26"/>
      <c r="J146" s="7"/>
      <c r="K146" s="7"/>
      <c r="L146" s="25"/>
      <c r="M146" s="3" t="s">
        <v>254</v>
      </c>
    </row>
    <row r="147" spans="1:28" x14ac:dyDescent="0.25">
      <c r="A147" s="88" t="s">
        <v>121</v>
      </c>
      <c r="B147" s="54"/>
      <c r="C147" s="75"/>
      <c r="D147" s="12">
        <v>0.50406532001413251</v>
      </c>
      <c r="E147" s="10">
        <v>6</v>
      </c>
      <c r="F147" s="10">
        <v>161</v>
      </c>
      <c r="G147" s="1">
        <v>6.45</v>
      </c>
      <c r="H147" s="15">
        <f t="shared" si="4"/>
        <v>-7.3100000000000005</v>
      </c>
      <c r="I147" s="27"/>
      <c r="J147" s="28"/>
      <c r="K147" s="28"/>
      <c r="L147" s="29"/>
      <c r="M147" s="3" t="s">
        <v>255</v>
      </c>
    </row>
    <row r="148" spans="1:28" x14ac:dyDescent="0.25">
      <c r="A148" s="88" t="s">
        <v>122</v>
      </c>
      <c r="B148" s="54"/>
      <c r="C148" s="75"/>
      <c r="D148" s="12">
        <v>0.75493366325441691</v>
      </c>
      <c r="E148" s="10">
        <v>4</v>
      </c>
      <c r="F148" s="10">
        <v>193.5</v>
      </c>
      <c r="G148" s="1">
        <v>5.41</v>
      </c>
      <c r="H148" s="15">
        <f t="shared" si="4"/>
        <v>-6.5950000000000006</v>
      </c>
      <c r="J148" s="15"/>
      <c r="K148" s="15"/>
      <c r="L148" s="15"/>
      <c r="M148" s="3" t="s">
        <v>256</v>
      </c>
    </row>
    <row r="149" spans="1:28" x14ac:dyDescent="0.25">
      <c r="A149" s="88" t="s">
        <v>123</v>
      </c>
      <c r="B149" s="54"/>
      <c r="C149" s="75"/>
      <c r="D149" s="12">
        <v>0.50089358058597189</v>
      </c>
      <c r="E149" s="10">
        <v>3</v>
      </c>
      <c r="F149" s="10">
        <v>156</v>
      </c>
      <c r="G149" s="1">
        <v>2.9</v>
      </c>
      <c r="H149" s="15">
        <f t="shared" si="4"/>
        <v>-3.71</v>
      </c>
      <c r="I149" s="74" t="s">
        <v>273</v>
      </c>
      <c r="J149" s="33"/>
      <c r="K149" s="35"/>
      <c r="L149" s="15"/>
      <c r="M149" s="3" t="s">
        <v>257</v>
      </c>
    </row>
    <row r="150" spans="1:28" x14ac:dyDescent="0.25">
      <c r="A150" s="89" t="s">
        <v>124</v>
      </c>
      <c r="B150" s="54"/>
      <c r="C150" s="75"/>
      <c r="D150" s="12">
        <v>0.6587984329866341</v>
      </c>
      <c r="E150" s="10">
        <v>4</v>
      </c>
      <c r="F150" s="10">
        <v>183.5</v>
      </c>
      <c r="G150" s="1">
        <v>3.16</v>
      </c>
      <c r="H150" s="15">
        <f t="shared" si="4"/>
        <v>-4.2450000000000001</v>
      </c>
      <c r="I150" s="74" t="s">
        <v>288</v>
      </c>
      <c r="J150" s="33"/>
      <c r="K150" s="35"/>
      <c r="L150" s="15"/>
      <c r="M150" s="3" t="s">
        <v>258</v>
      </c>
    </row>
    <row r="151" spans="1:28" x14ac:dyDescent="0.25">
      <c r="A151" s="89" t="s">
        <v>125</v>
      </c>
      <c r="B151" s="54"/>
      <c r="C151" s="75"/>
      <c r="D151" s="12">
        <v>0.59871706042825668</v>
      </c>
      <c r="E151" s="10">
        <v>3</v>
      </c>
      <c r="F151" s="10">
        <v>61</v>
      </c>
      <c r="G151" s="1">
        <v>1.77</v>
      </c>
      <c r="H151" s="15">
        <f t="shared" si="4"/>
        <v>-1.63</v>
      </c>
      <c r="I151" s="74" t="s">
        <v>274</v>
      </c>
      <c r="J151" s="79">
        <f>COUNTA(A129:A160)</f>
        <v>32</v>
      </c>
      <c r="K151" s="35"/>
      <c r="L151" s="15"/>
      <c r="M151" s="3" t="s">
        <v>259</v>
      </c>
    </row>
    <row r="152" spans="1:28" x14ac:dyDescent="0.25">
      <c r="A152" s="88" t="s">
        <v>126</v>
      </c>
      <c r="B152" s="54"/>
      <c r="C152" s="75"/>
      <c r="D152" s="12">
        <v>0.57115657899345518</v>
      </c>
      <c r="E152" s="10">
        <v>7</v>
      </c>
      <c r="F152" s="10">
        <v>177</v>
      </c>
      <c r="G152" s="1">
        <v>3.17</v>
      </c>
      <c r="H152" s="15">
        <f t="shared" si="4"/>
        <v>-4.1899999999999995</v>
      </c>
      <c r="I152" s="15"/>
      <c r="J152" s="15"/>
      <c r="K152" s="15"/>
      <c r="L152" s="15"/>
      <c r="M152" s="3" t="s">
        <v>260</v>
      </c>
    </row>
    <row r="153" spans="1:28" x14ac:dyDescent="0.25">
      <c r="A153" s="87" t="s">
        <v>127</v>
      </c>
      <c r="B153" s="54"/>
      <c r="C153" s="75"/>
      <c r="D153" s="12">
        <v>0.55807775121880254</v>
      </c>
      <c r="E153" s="10">
        <v>6</v>
      </c>
      <c r="F153" s="10">
        <v>145</v>
      </c>
      <c r="G153" s="1">
        <v>6.08</v>
      </c>
      <c r="H153" s="15">
        <f t="shared" si="4"/>
        <v>-6.78</v>
      </c>
      <c r="I153" s="20" t="s">
        <v>289</v>
      </c>
      <c r="J153" s="18"/>
      <c r="K153" s="18"/>
      <c r="L153" s="19"/>
      <c r="M153" s="3" t="s">
        <v>261</v>
      </c>
    </row>
    <row r="154" spans="1:28" x14ac:dyDescent="0.25">
      <c r="A154" s="87" t="s">
        <v>128</v>
      </c>
      <c r="B154" s="54"/>
      <c r="C154" s="75"/>
      <c r="D154" s="12">
        <v>0.66417698790166113</v>
      </c>
      <c r="E154" s="10">
        <v>3</v>
      </c>
      <c r="F154" s="13">
        <v>175.8</v>
      </c>
      <c r="G154" s="1">
        <v>4.62</v>
      </c>
      <c r="H154" s="15">
        <f t="shared" si="4"/>
        <v>-5.6280000000000001</v>
      </c>
      <c r="I154" s="21"/>
      <c r="J154" s="22"/>
      <c r="K154" s="22"/>
      <c r="L154" s="23"/>
      <c r="M154" s="3" t="s">
        <v>262</v>
      </c>
    </row>
    <row r="155" spans="1:28" x14ac:dyDescent="0.25">
      <c r="A155" s="88" t="s">
        <v>129</v>
      </c>
      <c r="B155" s="54"/>
      <c r="C155" s="75"/>
      <c r="D155" s="12">
        <v>0.57716593661781801</v>
      </c>
      <c r="E155" s="10">
        <v>3</v>
      </c>
      <c r="F155" s="10">
        <v>349.84</v>
      </c>
      <c r="G155" s="1">
        <v>3.09</v>
      </c>
      <c r="H155" s="15">
        <f t="shared" si="4"/>
        <v>-5.8384</v>
      </c>
      <c r="I155" s="24"/>
      <c r="J155" s="7"/>
      <c r="K155" s="7"/>
      <c r="L155" s="25"/>
      <c r="M155" s="3" t="s">
        <v>263</v>
      </c>
    </row>
    <row r="156" spans="1:28" x14ac:dyDescent="0.25">
      <c r="A156" s="89" t="s">
        <v>130</v>
      </c>
      <c r="B156" s="54"/>
      <c r="C156" s="75"/>
      <c r="D156" s="12">
        <v>0.70324590282883903</v>
      </c>
      <c r="E156" s="10">
        <v>3</v>
      </c>
      <c r="F156" s="10">
        <v>204</v>
      </c>
      <c r="G156" s="1">
        <v>0.88</v>
      </c>
      <c r="H156" s="15">
        <f t="shared" si="4"/>
        <v>-2.17</v>
      </c>
      <c r="I156" s="24"/>
      <c r="J156" s="7"/>
      <c r="K156" s="7"/>
      <c r="L156" s="25"/>
      <c r="M156" s="3" t="s">
        <v>264</v>
      </c>
    </row>
    <row r="157" spans="1:28" x14ac:dyDescent="0.25">
      <c r="A157" s="88" t="s">
        <v>131</v>
      </c>
      <c r="B157" s="54"/>
      <c r="C157" s="75"/>
      <c r="D157" s="12">
        <v>0.7237903588794764</v>
      </c>
      <c r="E157" s="10">
        <v>7</v>
      </c>
      <c r="F157" s="10">
        <v>97.8</v>
      </c>
      <c r="G157" s="1">
        <v>6</v>
      </c>
      <c r="H157" s="15">
        <f t="shared" si="4"/>
        <v>-6.2279999999999998</v>
      </c>
      <c r="I157" s="24"/>
      <c r="J157" s="7"/>
      <c r="K157" s="7"/>
      <c r="L157" s="25"/>
      <c r="M157" s="3" t="s">
        <v>265</v>
      </c>
    </row>
    <row r="158" spans="1:28" x14ac:dyDescent="0.25">
      <c r="A158" s="88" t="s">
        <v>132</v>
      </c>
      <c r="B158" s="54"/>
      <c r="C158" s="75"/>
      <c r="D158" s="12">
        <v>0.84033450922624497</v>
      </c>
      <c r="E158" s="10">
        <v>5</v>
      </c>
      <c r="F158" s="10">
        <v>262</v>
      </c>
      <c r="G158" s="1">
        <v>7.26</v>
      </c>
      <c r="H158" s="15">
        <f t="shared" si="4"/>
        <v>-9.129999999999999</v>
      </c>
      <c r="I158" s="24"/>
      <c r="J158" s="7"/>
      <c r="K158" s="7"/>
      <c r="L158" s="25"/>
      <c r="M158" s="3" t="s">
        <v>266</v>
      </c>
    </row>
    <row r="159" spans="1:28" x14ac:dyDescent="0.25">
      <c r="A159" s="88" t="s">
        <v>6</v>
      </c>
      <c r="B159" s="54"/>
      <c r="C159" s="75"/>
      <c r="D159" s="12">
        <v>0.70969645885144073</v>
      </c>
      <c r="E159" s="10">
        <v>11</v>
      </c>
      <c r="F159" s="10">
        <v>149.6</v>
      </c>
      <c r="G159" s="1">
        <v>6.45</v>
      </c>
      <c r="H159" s="15">
        <f t="shared" si="4"/>
        <v>-7.1959999999999997</v>
      </c>
      <c r="I159" s="24"/>
      <c r="J159" s="7"/>
      <c r="K159" s="7"/>
      <c r="L159" s="25"/>
      <c r="M159" s="3" t="s">
        <v>139</v>
      </c>
    </row>
    <row r="160" spans="1:28" s="65" customFormat="1" x14ac:dyDescent="0.25">
      <c r="A160" s="87" t="s">
        <v>7</v>
      </c>
      <c r="B160" s="54"/>
      <c r="C160" s="75"/>
      <c r="D160" s="12">
        <v>0.49644864464459931</v>
      </c>
      <c r="E160" s="10">
        <v>4</v>
      </c>
      <c r="F160" s="10">
        <v>304.5</v>
      </c>
      <c r="G160" s="1">
        <v>2.69</v>
      </c>
      <c r="H160" s="15">
        <f t="shared" si="4"/>
        <v>-4.9849999999999994</v>
      </c>
      <c r="I160" s="36"/>
      <c r="J160" s="28"/>
      <c r="K160" s="28"/>
      <c r="L160" s="29"/>
      <c r="M160" s="3" t="s">
        <v>140</v>
      </c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1:28" x14ac:dyDescent="0.25">
      <c r="A161" s="65"/>
      <c r="B161" s="65"/>
      <c r="C161" s="68" t="s">
        <v>302</v>
      </c>
      <c r="D161" s="84">
        <f>AVERAGE(D129:D160)</f>
        <v>0.61629001144944573</v>
      </c>
      <c r="E161" s="65"/>
      <c r="F161" s="65"/>
      <c r="G161" s="65"/>
      <c r="H161" s="95" t="s">
        <v>307</v>
      </c>
      <c r="I161" s="66"/>
      <c r="J161" s="66"/>
      <c r="K161" s="66"/>
      <c r="L161" s="66"/>
      <c r="M161" s="67"/>
      <c r="N161" s="65"/>
      <c r="O161" s="65"/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</row>
    <row r="162" spans="1:28" x14ac:dyDescent="0.25">
      <c r="A162" s="11"/>
      <c r="C162" s="68" t="s">
        <v>303</v>
      </c>
      <c r="D162" s="84">
        <f>MIN(D129:D160)</f>
        <v>0.49644864464459931</v>
      </c>
      <c r="E162" s="71"/>
      <c r="F162" s="72"/>
      <c r="G162" s="72"/>
      <c r="H162" s="73" t="s">
        <v>309</v>
      </c>
      <c r="I162" s="72"/>
      <c r="J162" s="6"/>
      <c r="K162" s="6"/>
      <c r="L162" s="6"/>
      <c r="M162" s="11"/>
    </row>
    <row r="163" spans="1:28" x14ac:dyDescent="0.25">
      <c r="A163" s="11"/>
      <c r="C163" s="68" t="s">
        <v>304</v>
      </c>
      <c r="D163" s="84">
        <f>MAX(D129:D160)</f>
        <v>0.92735432696895004</v>
      </c>
      <c r="E163" s="71"/>
      <c r="F163" s="72"/>
      <c r="G163" s="72"/>
      <c r="H163" s="73"/>
      <c r="I163" s="72"/>
      <c r="J163" s="6"/>
      <c r="K163" s="6"/>
      <c r="L163" s="6"/>
      <c r="M163" s="11"/>
    </row>
    <row r="165" spans="1:28" x14ac:dyDescent="0.25">
      <c r="A165" s="14" t="s">
        <v>295</v>
      </c>
    </row>
    <row r="166" spans="1:28" x14ac:dyDescent="0.25">
      <c r="A166" s="14" t="s">
        <v>277</v>
      </c>
    </row>
    <row r="168" spans="1:28" x14ac:dyDescent="0.25">
      <c r="A168" s="14" t="s">
        <v>306</v>
      </c>
    </row>
    <row r="169" spans="1:28" x14ac:dyDescent="0.25">
      <c r="A169" s="14" t="s">
        <v>294</v>
      </c>
    </row>
    <row r="170" spans="1:28" ht="15.75" customHeight="1" x14ac:dyDescent="0.25"/>
    <row r="171" spans="1:28" s="49" customFormat="1" ht="18.75" x14ac:dyDescent="0.3">
      <c r="A171" s="112" t="s">
        <v>341</v>
      </c>
    </row>
    <row r="172" spans="1:28" s="49" customFormat="1" ht="18.75" x14ac:dyDescent="0.35">
      <c r="A172" s="104" t="s">
        <v>342</v>
      </c>
    </row>
    <row r="173" spans="1:28" s="49" customFormat="1" ht="15.75" x14ac:dyDescent="0.25">
      <c r="A173" s="104" t="s">
        <v>343</v>
      </c>
    </row>
    <row r="174" spans="1:28" s="49" customFormat="1" x14ac:dyDescent="0.25">
      <c r="A174" s="105" t="s">
        <v>320</v>
      </c>
    </row>
    <row r="175" spans="1:28" s="49" customFormat="1" x14ac:dyDescent="0.25">
      <c r="A175" s="106" t="s">
        <v>321</v>
      </c>
    </row>
    <row r="176" spans="1:28" s="49" customFormat="1" x14ac:dyDescent="0.25">
      <c r="A176" s="107" t="s">
        <v>322</v>
      </c>
    </row>
    <row r="177" spans="1:1" s="49" customFormat="1" x14ac:dyDescent="0.25">
      <c r="A177" s="49" t="s">
        <v>323</v>
      </c>
    </row>
    <row r="178" spans="1:1" s="49" customFormat="1" x14ac:dyDescent="0.25">
      <c r="A178" s="108" t="s">
        <v>324</v>
      </c>
    </row>
    <row r="179" spans="1:1" s="49" customFormat="1" x14ac:dyDescent="0.25">
      <c r="A179" s="49" t="s">
        <v>325</v>
      </c>
    </row>
    <row r="180" spans="1:1" s="49" customFormat="1" x14ac:dyDescent="0.25">
      <c r="A180" s="107" t="s">
        <v>326</v>
      </c>
    </row>
    <row r="181" spans="1:1" s="49" customFormat="1" x14ac:dyDescent="0.25">
      <c r="A181" s="49" t="s">
        <v>327</v>
      </c>
    </row>
    <row r="182" spans="1:1" s="49" customFormat="1" x14ac:dyDescent="0.25">
      <c r="A182" s="49" t="s">
        <v>328</v>
      </c>
    </row>
    <row r="183" spans="1:1" s="49" customFormat="1" x14ac:dyDescent="0.25">
      <c r="A183" s="105" t="s">
        <v>329</v>
      </c>
    </row>
    <row r="184" spans="1:1" s="49" customFormat="1" x14ac:dyDescent="0.25">
      <c r="A184" s="105" t="s">
        <v>330</v>
      </c>
    </row>
    <row r="185" spans="1:1" s="49" customFormat="1" x14ac:dyDescent="0.25">
      <c r="A185" s="49" t="s">
        <v>331</v>
      </c>
    </row>
    <row r="186" spans="1:1" s="49" customFormat="1" x14ac:dyDescent="0.25">
      <c r="A186" s="49" t="s">
        <v>332</v>
      </c>
    </row>
    <row r="187" spans="1:1" s="49" customFormat="1" x14ac:dyDescent="0.25">
      <c r="A187" s="108" t="s">
        <v>333</v>
      </c>
    </row>
    <row r="188" spans="1:1" s="49" customFormat="1" x14ac:dyDescent="0.25">
      <c r="A188" s="108" t="s">
        <v>334</v>
      </c>
    </row>
    <row r="189" spans="1:1" s="49" customFormat="1" x14ac:dyDescent="0.25">
      <c r="A189" s="109" t="s">
        <v>335</v>
      </c>
    </row>
    <row r="190" spans="1:1" s="49" customFormat="1" x14ac:dyDescent="0.25">
      <c r="A190" s="108" t="s">
        <v>336</v>
      </c>
    </row>
    <row r="191" spans="1:1" s="49" customFormat="1" x14ac:dyDescent="0.25">
      <c r="A191" s="110" t="s">
        <v>337</v>
      </c>
    </row>
    <row r="192" spans="1:1" s="49" customFormat="1" x14ac:dyDescent="0.25"/>
    <row r="193" spans="1:17" x14ac:dyDescent="0.25">
      <c r="A193" s="78" t="s">
        <v>338</v>
      </c>
    </row>
    <row r="194" spans="1:17" x14ac:dyDescent="0.25">
      <c r="A194" s="45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50"/>
      <c r="N194" s="46"/>
      <c r="O194" s="46"/>
      <c r="P194" s="46"/>
      <c r="Q194" s="47"/>
    </row>
  </sheetData>
  <pageMargins left="0" right="0" top="0" bottom="0" header="0.3" footer="0.3"/>
  <pageSetup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Avdeef</dc:creator>
  <cp:lastModifiedBy>Alex Avdeef</cp:lastModifiedBy>
  <cp:lastPrinted>2019-04-28T15:30:50Z</cp:lastPrinted>
  <dcterms:created xsi:type="dcterms:W3CDTF">2019-04-11T21:10:11Z</dcterms:created>
  <dcterms:modified xsi:type="dcterms:W3CDTF">2019-04-28T15:30:57Z</dcterms:modified>
</cp:coreProperties>
</file>