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OneDrive\ds\courses\aisys\"/>
    </mc:Choice>
  </mc:AlternateContent>
  <xr:revisionPtr revIDLastSave="0" documentId="13_ncr:1_{EBC89C3D-EBFD-47AE-84D1-BD5EE7B69249}" xr6:coauthVersionLast="47" xr6:coauthVersionMax="47" xr10:uidLastSave="{00000000-0000-0000-0000-000000000000}"/>
  <bookViews>
    <workbookView xWindow="-28920" yWindow="-120" windowWidth="29040" windowHeight="15720" xr2:uid="{CF6DB8B4-D630-4888-998A-4948645D45E3}"/>
  </bookViews>
  <sheets>
    <sheet name="System Project Cost 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0" i="1" l="1"/>
  <c r="J49" i="1"/>
  <c r="J48" i="1"/>
  <c r="J47" i="1"/>
  <c r="J46" i="1"/>
  <c r="Q46" i="1" s="1"/>
  <c r="T46" i="1" s="1"/>
  <c r="C46" i="1"/>
  <c r="P46" i="1" s="1"/>
  <c r="S46" i="1" s="1"/>
  <c r="S50" i="1"/>
  <c r="K50" i="1"/>
  <c r="Q50" i="1"/>
  <c r="T50" i="1" s="1"/>
  <c r="S49" i="1"/>
  <c r="K49" i="1"/>
  <c r="Q49" i="1" s="1"/>
  <c r="T49" i="1" s="1"/>
  <c r="S48" i="1"/>
  <c r="K48" i="1"/>
  <c r="Q48" i="1" s="1"/>
  <c r="T48" i="1" s="1"/>
  <c r="S47" i="1"/>
  <c r="K47" i="1"/>
  <c r="K41" i="1"/>
  <c r="K40" i="1"/>
  <c r="K39" i="1"/>
  <c r="K38" i="1"/>
  <c r="J41" i="1"/>
  <c r="J40" i="1"/>
  <c r="J39" i="1"/>
  <c r="Q39" i="1" s="1"/>
  <c r="J38" i="1"/>
  <c r="Q38" i="1" s="1"/>
  <c r="J37" i="1"/>
  <c r="Q37" i="1" s="1"/>
  <c r="T37" i="1" s="1"/>
  <c r="C37" i="1"/>
  <c r="S41" i="1"/>
  <c r="S40" i="1"/>
  <c r="S39" i="1"/>
  <c r="S38" i="1"/>
  <c r="Q40" i="1" l="1"/>
  <c r="T40" i="1" s="1"/>
  <c r="Q41" i="1"/>
  <c r="T41" i="1" s="1"/>
  <c r="U49" i="1"/>
  <c r="Q47" i="1"/>
  <c r="T47" i="1" s="1"/>
  <c r="U47" i="1" s="1"/>
  <c r="U46" i="1"/>
  <c r="U48" i="1"/>
  <c r="U50" i="1"/>
  <c r="T39" i="1"/>
  <c r="T38" i="1"/>
  <c r="P37" i="1"/>
  <c r="S37" i="1" s="1"/>
  <c r="U37" i="1" s="1"/>
  <c r="U40" i="1"/>
  <c r="U39" i="1"/>
  <c r="U38" i="1"/>
  <c r="U41" i="1"/>
  <c r="U51" i="1" l="1"/>
  <c r="U42" i="1"/>
</calcChain>
</file>

<file path=xl/sharedStrings.xml><?xml version="1.0" encoding="utf-8"?>
<sst xmlns="http://schemas.openxmlformats.org/spreadsheetml/2006/main" count="108" uniqueCount="58">
  <si>
    <t>Change Detection</t>
  </si>
  <si>
    <t>Data Download</t>
  </si>
  <si>
    <t>Analysis</t>
  </si>
  <si>
    <t>Storage</t>
  </si>
  <si>
    <t>Autoencoder</t>
  </si>
  <si>
    <t>p3.2xlarge</t>
  </si>
  <si>
    <t>Sources</t>
  </si>
  <si>
    <t>Amazon EC2 Instance Types - Amazon Web Services</t>
  </si>
  <si>
    <t>GPUs</t>
  </si>
  <si>
    <t>CPUs</t>
  </si>
  <si>
    <t>GPU RAM (GiB)</t>
  </si>
  <si>
    <t>CPU RAM (GiB)</t>
  </si>
  <si>
    <t>Hard Drive (GiB)</t>
  </si>
  <si>
    <t>N/A</t>
  </si>
  <si>
    <t>EFS Storage</t>
  </si>
  <si>
    <t>Amazon EFS</t>
  </si>
  <si>
    <t>Assumptions</t>
  </si>
  <si>
    <t>On-demand pricing rather than spot.</t>
  </si>
  <si>
    <t>US West (Oregon) region.</t>
  </si>
  <si>
    <t>Instance Type</t>
  </si>
  <si>
    <t>x2gd.medium</t>
  </si>
  <si>
    <t>$ / hr</t>
  </si>
  <si>
    <t>EC2 On-Demand Instance Pricing – Amazon Web Services</t>
  </si>
  <si>
    <t>Pricing data obtained 2023-04-30.</t>
  </si>
  <si>
    <t>Working with GPUs on Amazon ECS - Amazon Elastic Container Service</t>
  </si>
  <si>
    <t>$/GiB</t>
  </si>
  <si>
    <t>c7g.4xlarge</t>
  </si>
  <si>
    <t>One-zone storage.</t>
  </si>
  <si>
    <t>Task</t>
  </si>
  <si>
    <t>Inputs</t>
  </si>
  <si>
    <t>Regions</t>
  </si>
  <si>
    <t>Notes</t>
  </si>
  <si>
    <t>Blue-colored values indicates hard-coding.</t>
  </si>
  <si>
    <t>Scenes per region</t>
  </si>
  <si>
    <t>MB / scene</t>
  </si>
  <si>
    <t>Green-colored values indicate linking.</t>
  </si>
  <si>
    <t>Cost</t>
  </si>
  <si>
    <t>Compute</t>
  </si>
  <si>
    <t>Quantity</t>
  </si>
  <si>
    <t>Price</t>
  </si>
  <si>
    <t>Runtime</t>
  </si>
  <si>
    <t>Regions downloaded / hour</t>
  </si>
  <si>
    <t>Autoencoder regions processed / hour</t>
  </si>
  <si>
    <t>Change detection regions processed / hour</t>
  </si>
  <si>
    <t>Regions analyzed / hour</t>
  </si>
  <si>
    <t>Regions / hr</t>
  </si>
  <si>
    <t>Total</t>
  </si>
  <si>
    <t>TOTAL COST</t>
  </si>
  <si>
    <t>This project</t>
  </si>
  <si>
    <t>THIS PROJECT</t>
  </si>
  <si>
    <t>Scaled-up project</t>
  </si>
  <si>
    <t>SCALED-UP PROJECT</t>
  </si>
  <si>
    <t>Summary</t>
  </si>
  <si>
    <t>The user deploys their system using AWS EC2 and EFS.</t>
  </si>
  <si>
    <t>The user selects appropriately configured instances for each task.</t>
  </si>
  <si>
    <t>Regions per month</t>
  </si>
  <si>
    <t>This project, which includes 6 regions around the globe, shouldn't cost more than $25, which includes downloading, training the autoencoder, detecting change, and analysis / summary. Therefore 6 regions per month would cost ~$25.</t>
  </si>
  <si>
    <t>A scaled-up project with 100 regions could cost nearly $380. Therefore, 100 regions per month would cost ~$380.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</si>
</sst>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Continuous"/>
    </xf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8" fontId="0" fillId="2" borderId="0" xfId="0" applyNumberFormat="1" applyFill="1"/>
    <xf numFmtId="0" fontId="2" fillId="2" borderId="0" xfId="1" applyFill="1"/>
    <xf numFmtId="0" fontId="0" fillId="2" borderId="0" xfId="0" applyFont="1" applyFill="1" applyBorder="1"/>
    <xf numFmtId="0" fontId="3" fillId="2" borderId="0" xfId="0" applyFont="1" applyFill="1" applyAlignment="1">
      <alignment horizontal="right"/>
    </xf>
    <xf numFmtId="0" fontId="3" fillId="2" borderId="0" xfId="0" applyFont="1" applyFill="1"/>
    <xf numFmtId="8" fontId="3" fillId="2" borderId="0" xfId="0" applyNumberFormat="1" applyFont="1" applyFill="1" applyAlignment="1">
      <alignment horizontal="right"/>
    </xf>
    <xf numFmtId="8" fontId="3" fillId="2" borderId="0" xfId="0" applyNumberFormat="1" applyFont="1" applyFill="1"/>
    <xf numFmtId="0" fontId="3" fillId="2" borderId="0" xfId="0" applyFont="1" applyFill="1" applyBorder="1"/>
    <xf numFmtId="0" fontId="1" fillId="2" borderId="0" xfId="0" applyFont="1" applyFill="1" applyBorder="1" applyAlignment="1">
      <alignment horizontal="right"/>
    </xf>
    <xf numFmtId="4" fontId="4" fillId="2" borderId="0" xfId="0" applyNumberFormat="1" applyFont="1" applyFill="1"/>
    <xf numFmtId="0" fontId="0" fillId="2" borderId="0" xfId="0" applyFill="1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/>
    <xf numFmtId="0" fontId="0" fillId="2" borderId="0" xfId="0" applyFont="1" applyFill="1" applyBorder="1" applyAlignment="1">
      <alignment horizontal="left" indent="2"/>
    </xf>
    <xf numFmtId="4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8" fontId="1" fillId="2" borderId="0" xfId="0" applyNumberFormat="1" applyFont="1" applyFill="1"/>
    <xf numFmtId="0" fontId="4" fillId="2" borderId="0" xfId="0" applyFont="1" applyFill="1" applyAlignment="1">
      <alignment horizontal="right"/>
    </xf>
    <xf numFmtId="0" fontId="0" fillId="2" borderId="0" xfId="0" applyFont="1" applyFill="1"/>
    <xf numFmtId="0" fontId="0" fillId="2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ws.amazon.com/ec2/pricing/on-demand/" TargetMode="External"/><Relationship Id="rId2" Type="http://schemas.openxmlformats.org/officeDocument/2006/relationships/hyperlink" Target="https://us-east-2.console.aws.amazon.com/efs?region=us-east-2" TargetMode="External"/><Relationship Id="rId1" Type="http://schemas.openxmlformats.org/officeDocument/2006/relationships/hyperlink" Target="https://aws.amazon.com/ec2/instance-type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cs.aws.amazon.com/AmazonECS/latest/developerguide/ecs-gp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E36F-EFE1-4027-B9CE-0CA826A06311}">
  <dimension ref="B2:U51"/>
  <sheetViews>
    <sheetView tabSelected="1" zoomScale="90" zoomScaleNormal="90" workbookViewId="0">
      <selection activeCell="F6" sqref="F6"/>
    </sheetView>
  </sheetViews>
  <sheetFormatPr defaultRowHeight="15" x14ac:dyDescent="0.25"/>
  <cols>
    <col min="1" max="1" width="2.85546875" style="1" customWidth="1"/>
    <col min="2" max="2" width="26" style="1" customWidth="1"/>
    <col min="3" max="3" width="15.42578125" style="1" bestFit="1" customWidth="1"/>
    <col min="4" max="4" width="13.28515625" style="1" bestFit="1" customWidth="1"/>
    <col min="5" max="5" width="5.5703125" style="1" bestFit="1" customWidth="1"/>
    <col min="6" max="6" width="14.5703125" style="1" bestFit="1" customWidth="1"/>
    <col min="7" max="7" width="5.85546875" style="1" bestFit="1" customWidth="1"/>
    <col min="8" max="8" width="14.85546875" style="1" bestFit="1" customWidth="1"/>
    <col min="9" max="9" width="2.85546875" style="1" customWidth="1"/>
    <col min="10" max="10" width="11.5703125" style="1" customWidth="1"/>
    <col min="11" max="11" width="11.5703125" style="1" bestFit="1" customWidth="1"/>
    <col min="12" max="12" width="2.85546875" style="1" customWidth="1"/>
    <col min="13" max="13" width="6" style="1" bestFit="1" customWidth="1"/>
    <col min="14" max="14" width="6.28515625" style="1" bestFit="1" customWidth="1"/>
    <col min="15" max="15" width="2.85546875" style="1" customWidth="1"/>
    <col min="16" max="17" width="9.140625" style="1"/>
    <col min="18" max="18" width="2.85546875" style="1" customWidth="1"/>
    <col min="19" max="16384" width="9.140625" style="1"/>
  </cols>
  <sheetData>
    <row r="2" spans="2:7" x14ac:dyDescent="0.25">
      <c r="B2" s="2" t="s">
        <v>52</v>
      </c>
    </row>
    <row r="3" spans="2:7" ht="47.25" customHeight="1" x14ac:dyDescent="0.25">
      <c r="B3" s="28" t="s">
        <v>56</v>
      </c>
      <c r="C3" s="28"/>
      <c r="D3" s="28"/>
      <c r="E3" s="28"/>
      <c r="F3" s="28"/>
      <c r="G3" s="28"/>
    </row>
    <row r="4" spans="2:7" ht="32.25" customHeight="1" x14ac:dyDescent="0.25">
      <c r="B4" s="28" t="s">
        <v>57</v>
      </c>
      <c r="C4" s="28"/>
      <c r="D4" s="28"/>
      <c r="E4" s="28"/>
      <c r="F4" s="28"/>
      <c r="G4" s="28"/>
    </row>
    <row r="6" spans="2:7" x14ac:dyDescent="0.25">
      <c r="B6" s="2" t="s">
        <v>16</v>
      </c>
    </row>
    <row r="7" spans="2:7" x14ac:dyDescent="0.25">
      <c r="B7" s="27" t="s">
        <v>53</v>
      </c>
    </row>
    <row r="8" spans="2:7" x14ac:dyDescent="0.25">
      <c r="B8" s="27" t="s">
        <v>54</v>
      </c>
    </row>
    <row r="9" spans="2:7" x14ac:dyDescent="0.25">
      <c r="B9" s="1" t="s">
        <v>17</v>
      </c>
    </row>
    <row r="10" spans="2:7" x14ac:dyDescent="0.25">
      <c r="B10" s="1" t="s">
        <v>18</v>
      </c>
    </row>
    <row r="11" spans="2:7" x14ac:dyDescent="0.25">
      <c r="B11" s="1" t="s">
        <v>23</v>
      </c>
    </row>
    <row r="12" spans="2:7" x14ac:dyDescent="0.25">
      <c r="B12" s="1" t="s">
        <v>27</v>
      </c>
    </row>
    <row r="14" spans="2:7" x14ac:dyDescent="0.25">
      <c r="B14" s="2" t="s">
        <v>31</v>
      </c>
    </row>
    <row r="15" spans="2:7" x14ac:dyDescent="0.25">
      <c r="B15" s="1" t="s">
        <v>32</v>
      </c>
    </row>
    <row r="16" spans="2:7" x14ac:dyDescent="0.25">
      <c r="B16" s="1" t="s">
        <v>35</v>
      </c>
    </row>
    <row r="18" spans="2:4" x14ac:dyDescent="0.25">
      <c r="B18" s="2" t="s">
        <v>6</v>
      </c>
    </row>
    <row r="19" spans="2:4" x14ac:dyDescent="0.25">
      <c r="B19" s="10" t="s">
        <v>7</v>
      </c>
    </row>
    <row r="20" spans="2:4" x14ac:dyDescent="0.25">
      <c r="B20" s="10" t="s">
        <v>15</v>
      </c>
    </row>
    <row r="21" spans="2:4" x14ac:dyDescent="0.25">
      <c r="B21" s="10" t="s">
        <v>22</v>
      </c>
    </row>
    <row r="22" spans="2:4" x14ac:dyDescent="0.25">
      <c r="B22" s="10" t="s">
        <v>24</v>
      </c>
    </row>
    <row r="23" spans="2:4" x14ac:dyDescent="0.25">
      <c r="B23" s="10"/>
    </row>
    <row r="24" spans="2:4" x14ac:dyDescent="0.25">
      <c r="B24" s="6" t="s">
        <v>29</v>
      </c>
      <c r="C24" s="7"/>
      <c r="D24" s="7"/>
    </row>
    <row r="25" spans="2:4" x14ac:dyDescent="0.25">
      <c r="B25" s="11" t="s">
        <v>55</v>
      </c>
    </row>
    <row r="26" spans="2:4" x14ac:dyDescent="0.25">
      <c r="B26" s="22" t="s">
        <v>48</v>
      </c>
      <c r="D26" s="13">
        <v>6</v>
      </c>
    </row>
    <row r="27" spans="2:4" x14ac:dyDescent="0.25">
      <c r="B27" s="22" t="s">
        <v>50</v>
      </c>
      <c r="D27" s="13">
        <v>100</v>
      </c>
    </row>
    <row r="28" spans="2:4" x14ac:dyDescent="0.25">
      <c r="B28" s="11" t="s">
        <v>33</v>
      </c>
      <c r="D28" s="13">
        <v>350</v>
      </c>
    </row>
    <row r="29" spans="2:4" x14ac:dyDescent="0.25">
      <c r="B29" s="11" t="s">
        <v>34</v>
      </c>
      <c r="D29" s="16">
        <v>1</v>
      </c>
    </row>
    <row r="30" spans="2:4" x14ac:dyDescent="0.25">
      <c r="B30" s="11" t="s">
        <v>41</v>
      </c>
      <c r="D30" s="16">
        <v>1</v>
      </c>
    </row>
    <row r="31" spans="2:4" x14ac:dyDescent="0.25">
      <c r="B31" s="11" t="s">
        <v>42</v>
      </c>
      <c r="D31" s="16">
        <v>1</v>
      </c>
    </row>
    <row r="32" spans="2:4" x14ac:dyDescent="0.25">
      <c r="B32" s="11" t="s">
        <v>43</v>
      </c>
      <c r="D32" s="16">
        <v>1</v>
      </c>
    </row>
    <row r="33" spans="2:21" x14ac:dyDescent="0.25">
      <c r="B33" s="11" t="s">
        <v>44</v>
      </c>
      <c r="D33" s="16">
        <v>10</v>
      </c>
    </row>
    <row r="34" spans="2:21" x14ac:dyDescent="0.25">
      <c r="B34" s="11"/>
      <c r="C34" s="11"/>
    </row>
    <row r="35" spans="2:21" x14ac:dyDescent="0.25">
      <c r="B35" s="4" t="s">
        <v>49</v>
      </c>
      <c r="L35" s="19"/>
      <c r="M35" s="3" t="s">
        <v>39</v>
      </c>
      <c r="N35" s="3"/>
      <c r="P35" s="3" t="s">
        <v>38</v>
      </c>
      <c r="Q35" s="3"/>
      <c r="S35" s="5" t="s">
        <v>36</v>
      </c>
      <c r="T35" s="5"/>
    </row>
    <row r="36" spans="2:21" x14ac:dyDescent="0.25">
      <c r="B36" s="6" t="s">
        <v>28</v>
      </c>
      <c r="C36" s="8" t="s">
        <v>12</v>
      </c>
      <c r="D36" s="8" t="s">
        <v>19</v>
      </c>
      <c r="E36" s="8" t="s">
        <v>9</v>
      </c>
      <c r="F36" s="8" t="s">
        <v>11</v>
      </c>
      <c r="G36" s="8" t="s">
        <v>8</v>
      </c>
      <c r="H36" s="8" t="s">
        <v>10</v>
      </c>
      <c r="I36" s="17"/>
      <c r="J36" s="8" t="s">
        <v>30</v>
      </c>
      <c r="K36" s="8" t="s">
        <v>45</v>
      </c>
      <c r="L36" s="17"/>
      <c r="M36" s="8" t="s">
        <v>25</v>
      </c>
      <c r="N36" s="8" t="s">
        <v>21</v>
      </c>
      <c r="P36" s="6" t="s">
        <v>3</v>
      </c>
      <c r="Q36" s="6" t="s">
        <v>40</v>
      </c>
      <c r="S36" s="6" t="s">
        <v>3</v>
      </c>
      <c r="T36" s="6" t="s">
        <v>37</v>
      </c>
      <c r="U36" s="8" t="s">
        <v>46</v>
      </c>
    </row>
    <row r="37" spans="2:21" x14ac:dyDescent="0.25">
      <c r="B37" s="2" t="s">
        <v>14</v>
      </c>
      <c r="C37" s="23">
        <f>D26*$D$28*$D$29/1024</f>
        <v>2.05078125</v>
      </c>
      <c r="D37" s="12" t="s">
        <v>13</v>
      </c>
      <c r="E37" s="12" t="s">
        <v>13</v>
      </c>
      <c r="F37" s="12" t="s">
        <v>13</v>
      </c>
      <c r="G37" s="12" t="s">
        <v>13</v>
      </c>
      <c r="H37" s="12" t="s">
        <v>13</v>
      </c>
      <c r="I37" s="12"/>
      <c r="J37" s="26">
        <f>$D$26</f>
        <v>6</v>
      </c>
      <c r="K37" s="12" t="s">
        <v>13</v>
      </c>
      <c r="L37" s="20"/>
      <c r="M37" s="13">
        <v>0.16</v>
      </c>
      <c r="N37" s="14">
        <v>0</v>
      </c>
      <c r="P37" s="18">
        <f>C37</f>
        <v>2.05078125</v>
      </c>
      <c r="Q37" s="1">
        <f>IFERROR($J37/K37,0)</f>
        <v>0</v>
      </c>
      <c r="S37" s="9">
        <f t="shared" ref="S37:S41" si="0">IFERROR(M37*P37,0)</f>
        <v>0.328125</v>
      </c>
      <c r="T37" s="9">
        <f>N37*Q37</f>
        <v>0</v>
      </c>
      <c r="U37" s="9">
        <f>SUM(S37:T37)</f>
        <v>0.328125</v>
      </c>
    </row>
    <row r="38" spans="2:21" x14ac:dyDescent="0.25">
      <c r="B38" s="4" t="s">
        <v>1</v>
      </c>
      <c r="C38" s="13">
        <v>64</v>
      </c>
      <c r="D38" s="12" t="s">
        <v>20</v>
      </c>
      <c r="E38" s="13">
        <v>1</v>
      </c>
      <c r="F38" s="13">
        <v>16</v>
      </c>
      <c r="G38" s="13">
        <v>0</v>
      </c>
      <c r="H38" s="13">
        <v>0</v>
      </c>
      <c r="I38" s="13"/>
      <c r="J38" s="26">
        <f t="shared" ref="J38:J41" si="1">$D$26</f>
        <v>6</v>
      </c>
      <c r="K38" s="21">
        <f>$D$30</f>
        <v>1</v>
      </c>
      <c r="L38" s="13"/>
      <c r="M38" s="12" t="s">
        <v>13</v>
      </c>
      <c r="N38" s="15">
        <v>8.3500000000000005E-2</v>
      </c>
      <c r="P38" s="13">
        <v>0</v>
      </c>
      <c r="Q38" s="1">
        <f t="shared" ref="Q38:Q41" si="2">IFERROR($J38/K38,0)</f>
        <v>6</v>
      </c>
      <c r="S38" s="9">
        <f>IFERROR(M38*P38,0)</f>
        <v>0</v>
      </c>
      <c r="T38" s="9">
        <f t="shared" ref="T38:T41" si="3">N38*Q38</f>
        <v>0.501</v>
      </c>
      <c r="U38" s="9">
        <f t="shared" ref="U38:U41" si="4">SUM(S38:T38)</f>
        <v>0.501</v>
      </c>
    </row>
    <row r="39" spans="2:21" x14ac:dyDescent="0.25">
      <c r="B39" s="4" t="s">
        <v>4</v>
      </c>
      <c r="C39" s="13">
        <v>64</v>
      </c>
      <c r="D39" s="12" t="s">
        <v>5</v>
      </c>
      <c r="E39" s="13">
        <v>8</v>
      </c>
      <c r="F39" s="13">
        <v>61</v>
      </c>
      <c r="G39" s="13">
        <v>1</v>
      </c>
      <c r="H39" s="13">
        <v>16</v>
      </c>
      <c r="I39" s="13"/>
      <c r="J39" s="26">
        <f t="shared" si="1"/>
        <v>6</v>
      </c>
      <c r="K39" s="21">
        <f>$D$31</f>
        <v>1</v>
      </c>
      <c r="L39" s="13"/>
      <c r="M39" s="12" t="s">
        <v>13</v>
      </c>
      <c r="N39" s="15">
        <v>3.06</v>
      </c>
      <c r="P39" s="13">
        <v>0</v>
      </c>
      <c r="Q39" s="1">
        <f t="shared" si="2"/>
        <v>6</v>
      </c>
      <c r="S39" s="9">
        <f t="shared" ref="S39:S41" si="5">IFERROR(M39*P39,0)</f>
        <v>0</v>
      </c>
      <c r="T39" s="9">
        <f t="shared" si="3"/>
        <v>18.36</v>
      </c>
      <c r="U39" s="9">
        <f t="shared" si="4"/>
        <v>18.36</v>
      </c>
    </row>
    <row r="40" spans="2:21" x14ac:dyDescent="0.25">
      <c r="B40" s="4" t="s">
        <v>0</v>
      </c>
      <c r="C40" s="13">
        <v>64</v>
      </c>
      <c r="D40" s="12" t="s">
        <v>26</v>
      </c>
      <c r="E40" s="13">
        <v>16</v>
      </c>
      <c r="F40" s="13">
        <v>32</v>
      </c>
      <c r="G40" s="13">
        <v>0</v>
      </c>
      <c r="H40" s="13">
        <v>0</v>
      </c>
      <c r="I40" s="13"/>
      <c r="J40" s="26">
        <f t="shared" si="1"/>
        <v>6</v>
      </c>
      <c r="K40" s="21">
        <f>$D$32</f>
        <v>1</v>
      </c>
      <c r="L40" s="13"/>
      <c r="M40" s="12" t="s">
        <v>13</v>
      </c>
      <c r="N40" s="15">
        <v>0.57999999999999996</v>
      </c>
      <c r="P40" s="13">
        <v>0</v>
      </c>
      <c r="Q40" s="1">
        <f t="shared" si="2"/>
        <v>6</v>
      </c>
      <c r="S40" s="9">
        <f t="shared" si="5"/>
        <v>0</v>
      </c>
      <c r="T40" s="9">
        <f t="shared" si="3"/>
        <v>3.4799999999999995</v>
      </c>
      <c r="U40" s="9">
        <f t="shared" si="4"/>
        <v>3.4799999999999995</v>
      </c>
    </row>
    <row r="41" spans="2:21" x14ac:dyDescent="0.25">
      <c r="B41" s="4" t="s">
        <v>2</v>
      </c>
      <c r="C41" s="13">
        <v>64</v>
      </c>
      <c r="D41" s="12" t="s">
        <v>20</v>
      </c>
      <c r="E41" s="13">
        <v>1</v>
      </c>
      <c r="F41" s="13">
        <v>16</v>
      </c>
      <c r="G41" s="13">
        <v>0</v>
      </c>
      <c r="H41" s="13">
        <v>0</v>
      </c>
      <c r="I41" s="13"/>
      <c r="J41" s="26">
        <f t="shared" si="1"/>
        <v>6</v>
      </c>
      <c r="K41" s="21">
        <f>$D$33</f>
        <v>10</v>
      </c>
      <c r="L41" s="13"/>
      <c r="M41" s="12" t="s">
        <v>13</v>
      </c>
      <c r="N41" s="15">
        <v>8.3500000000000005E-2</v>
      </c>
      <c r="P41" s="13">
        <v>0</v>
      </c>
      <c r="Q41" s="1">
        <f t="shared" si="2"/>
        <v>0.6</v>
      </c>
      <c r="S41" s="9">
        <f t="shared" si="5"/>
        <v>0</v>
      </c>
      <c r="T41" s="9">
        <f t="shared" si="3"/>
        <v>5.0099999999999999E-2</v>
      </c>
      <c r="U41" s="9">
        <f t="shared" si="4"/>
        <v>5.0099999999999999E-2</v>
      </c>
    </row>
    <row r="42" spans="2:21" x14ac:dyDescent="0.25">
      <c r="T42" s="24" t="s">
        <v>47</v>
      </c>
      <c r="U42" s="25">
        <f>SUM(U37:U41)</f>
        <v>22.719225000000002</v>
      </c>
    </row>
    <row r="44" spans="2:21" x14ac:dyDescent="0.25">
      <c r="B44" s="4" t="s">
        <v>51</v>
      </c>
      <c r="L44" s="19"/>
      <c r="M44" s="3" t="s">
        <v>39</v>
      </c>
      <c r="N44" s="3"/>
      <c r="P44" s="3" t="s">
        <v>38</v>
      </c>
      <c r="Q44" s="3"/>
      <c r="S44" s="5" t="s">
        <v>36</v>
      </c>
      <c r="T44" s="5"/>
    </row>
    <row r="45" spans="2:21" x14ac:dyDescent="0.25">
      <c r="B45" s="6" t="s">
        <v>28</v>
      </c>
      <c r="C45" s="8" t="s">
        <v>12</v>
      </c>
      <c r="D45" s="8" t="s">
        <v>19</v>
      </c>
      <c r="E45" s="8" t="s">
        <v>9</v>
      </c>
      <c r="F45" s="8" t="s">
        <v>11</v>
      </c>
      <c r="G45" s="8" t="s">
        <v>8</v>
      </c>
      <c r="H45" s="8" t="s">
        <v>10</v>
      </c>
      <c r="I45" s="17"/>
      <c r="J45" s="8" t="s">
        <v>30</v>
      </c>
      <c r="K45" s="8" t="s">
        <v>45</v>
      </c>
      <c r="L45" s="17"/>
      <c r="M45" s="8" t="s">
        <v>25</v>
      </c>
      <c r="N45" s="8" t="s">
        <v>21</v>
      </c>
      <c r="P45" s="6" t="s">
        <v>3</v>
      </c>
      <c r="Q45" s="6" t="s">
        <v>40</v>
      </c>
      <c r="S45" s="6" t="s">
        <v>3</v>
      </c>
      <c r="T45" s="6" t="s">
        <v>37</v>
      </c>
      <c r="U45" s="8" t="s">
        <v>46</v>
      </c>
    </row>
    <row r="46" spans="2:21" x14ac:dyDescent="0.25">
      <c r="B46" s="2" t="s">
        <v>14</v>
      </c>
      <c r="C46" s="23">
        <f>D27*$D$28*$D$29/1024</f>
        <v>34.1796875</v>
      </c>
      <c r="D46" s="12" t="s">
        <v>13</v>
      </c>
      <c r="E46" s="12" t="s">
        <v>13</v>
      </c>
      <c r="F46" s="12" t="s">
        <v>13</v>
      </c>
      <c r="G46" s="12" t="s">
        <v>13</v>
      </c>
      <c r="H46" s="12" t="s">
        <v>13</v>
      </c>
      <c r="I46" s="12"/>
      <c r="J46" s="26">
        <f>$D$27</f>
        <v>100</v>
      </c>
      <c r="K46" s="12" t="s">
        <v>13</v>
      </c>
      <c r="L46" s="20"/>
      <c r="M46" s="13">
        <v>0.16</v>
      </c>
      <c r="N46" s="14">
        <v>0</v>
      </c>
      <c r="P46" s="18">
        <f>C46</f>
        <v>34.1796875</v>
      </c>
      <c r="Q46" s="1">
        <f>IFERROR($J46/K46,0)</f>
        <v>0</v>
      </c>
      <c r="S46" s="9">
        <f t="shared" ref="S46:S50" si="6">IFERROR(M46*P46,0)</f>
        <v>5.46875</v>
      </c>
      <c r="T46" s="9">
        <f>N46*Q46</f>
        <v>0</v>
      </c>
      <c r="U46" s="9">
        <f>SUM(S46:T46)</f>
        <v>5.46875</v>
      </c>
    </row>
    <row r="47" spans="2:21" x14ac:dyDescent="0.25">
      <c r="B47" s="4" t="s">
        <v>1</v>
      </c>
      <c r="C47" s="13">
        <v>64</v>
      </c>
      <c r="D47" s="12" t="s">
        <v>20</v>
      </c>
      <c r="E47" s="13">
        <v>1</v>
      </c>
      <c r="F47" s="13">
        <v>16</v>
      </c>
      <c r="G47" s="13">
        <v>0</v>
      </c>
      <c r="H47" s="13">
        <v>0</v>
      </c>
      <c r="I47" s="13"/>
      <c r="J47" s="26">
        <f t="shared" ref="J47:J50" si="7">$D$27</f>
        <v>100</v>
      </c>
      <c r="K47" s="21">
        <f>$D$30</f>
        <v>1</v>
      </c>
      <c r="L47" s="13"/>
      <c r="M47" s="12" t="s">
        <v>13</v>
      </c>
      <c r="N47" s="15">
        <v>8.3500000000000005E-2</v>
      </c>
      <c r="P47" s="13">
        <v>0</v>
      </c>
      <c r="Q47" s="1">
        <f t="shared" ref="Q47:Q50" si="8">IFERROR($J47/K47,0)</f>
        <v>100</v>
      </c>
      <c r="S47" s="9">
        <f>IFERROR(M47*P47,0)</f>
        <v>0</v>
      </c>
      <c r="T47" s="9">
        <f t="shared" ref="T47:T50" si="9">N47*Q47</f>
        <v>8.35</v>
      </c>
      <c r="U47" s="9">
        <f t="shared" ref="U47:U50" si="10">SUM(S47:T47)</f>
        <v>8.35</v>
      </c>
    </row>
    <row r="48" spans="2:21" x14ac:dyDescent="0.25">
      <c r="B48" s="4" t="s">
        <v>4</v>
      </c>
      <c r="C48" s="13">
        <v>64</v>
      </c>
      <c r="D48" s="12" t="s">
        <v>5</v>
      </c>
      <c r="E48" s="13">
        <v>8</v>
      </c>
      <c r="F48" s="13">
        <v>61</v>
      </c>
      <c r="G48" s="13">
        <v>1</v>
      </c>
      <c r="H48" s="13">
        <v>16</v>
      </c>
      <c r="I48" s="13"/>
      <c r="J48" s="26">
        <f t="shared" si="7"/>
        <v>100</v>
      </c>
      <c r="K48" s="21">
        <f>$D$31</f>
        <v>1</v>
      </c>
      <c r="L48" s="13"/>
      <c r="M48" s="12" t="s">
        <v>13</v>
      </c>
      <c r="N48" s="15">
        <v>3.06</v>
      </c>
      <c r="P48" s="13">
        <v>0</v>
      </c>
      <c r="Q48" s="1">
        <f t="shared" si="8"/>
        <v>100</v>
      </c>
      <c r="S48" s="9">
        <f t="shared" ref="S48:S50" si="11">IFERROR(M48*P48,0)</f>
        <v>0</v>
      </c>
      <c r="T48" s="9">
        <f t="shared" si="9"/>
        <v>306</v>
      </c>
      <c r="U48" s="9">
        <f t="shared" si="10"/>
        <v>306</v>
      </c>
    </row>
    <row r="49" spans="2:21" x14ac:dyDescent="0.25">
      <c r="B49" s="4" t="s">
        <v>0</v>
      </c>
      <c r="C49" s="13">
        <v>64</v>
      </c>
      <c r="D49" s="12" t="s">
        <v>26</v>
      </c>
      <c r="E49" s="13">
        <v>16</v>
      </c>
      <c r="F49" s="13">
        <v>32</v>
      </c>
      <c r="G49" s="13">
        <v>0</v>
      </c>
      <c r="H49" s="13">
        <v>0</v>
      </c>
      <c r="I49" s="13"/>
      <c r="J49" s="26">
        <f t="shared" si="7"/>
        <v>100</v>
      </c>
      <c r="K49" s="21">
        <f>$D$32</f>
        <v>1</v>
      </c>
      <c r="L49" s="13"/>
      <c r="M49" s="12" t="s">
        <v>13</v>
      </c>
      <c r="N49" s="15">
        <v>0.57999999999999996</v>
      </c>
      <c r="P49" s="13">
        <v>0</v>
      </c>
      <c r="Q49" s="1">
        <f t="shared" si="8"/>
        <v>100</v>
      </c>
      <c r="S49" s="9">
        <f t="shared" si="11"/>
        <v>0</v>
      </c>
      <c r="T49" s="9">
        <f t="shared" si="9"/>
        <v>57.999999999999993</v>
      </c>
      <c r="U49" s="9">
        <f t="shared" si="10"/>
        <v>57.999999999999993</v>
      </c>
    </row>
    <row r="50" spans="2:21" x14ac:dyDescent="0.25">
      <c r="B50" s="4" t="s">
        <v>2</v>
      </c>
      <c r="C50" s="13">
        <v>64</v>
      </c>
      <c r="D50" s="12" t="s">
        <v>20</v>
      </c>
      <c r="E50" s="13">
        <v>1</v>
      </c>
      <c r="F50" s="13">
        <v>16</v>
      </c>
      <c r="G50" s="13">
        <v>0</v>
      </c>
      <c r="H50" s="13">
        <v>0</v>
      </c>
      <c r="I50" s="13"/>
      <c r="J50" s="26">
        <f t="shared" si="7"/>
        <v>100</v>
      </c>
      <c r="K50" s="21">
        <f>$D$33</f>
        <v>10</v>
      </c>
      <c r="L50" s="13"/>
      <c r="M50" s="12" t="s">
        <v>13</v>
      </c>
      <c r="N50" s="15">
        <v>8.3500000000000005E-2</v>
      </c>
      <c r="P50" s="13">
        <v>0</v>
      </c>
      <c r="Q50" s="1">
        <f t="shared" si="8"/>
        <v>10</v>
      </c>
      <c r="S50" s="9">
        <f t="shared" si="11"/>
        <v>0</v>
      </c>
      <c r="T50" s="9">
        <f t="shared" si="9"/>
        <v>0.83500000000000008</v>
      </c>
      <c r="U50" s="9">
        <f t="shared" si="10"/>
        <v>0.83500000000000008</v>
      </c>
    </row>
    <row r="51" spans="2:21" x14ac:dyDescent="0.25">
      <c r="T51" s="24" t="s">
        <v>47</v>
      </c>
      <c r="U51" s="25">
        <f>SUM(U46:U50)</f>
        <v>378.65375</v>
      </c>
    </row>
  </sheetData>
  <mergeCells count="2">
    <mergeCell ref="B3:G3"/>
    <mergeCell ref="B4:G4"/>
  </mergeCells>
  <hyperlinks>
    <hyperlink ref="B19" r:id="rId1" display="https://aws.amazon.com/ec2/instance-types/" xr:uid="{A2259B67-A719-4A52-8BEE-E21E79C7DEA9}"/>
    <hyperlink ref="B20" r:id="rId2" location="/get-started" display="https://us-east-2.console.aws.amazon.com/efs?region=us-east-2 - /get-started" xr:uid="{DDB435C3-A5AC-413F-AE1A-FB2B411DF75D}"/>
    <hyperlink ref="B21" r:id="rId3" display="https://aws.amazon.com/ec2/pricing/on-demand/" xr:uid="{553D3B8F-475F-4F54-AE27-BBEFE1526629}"/>
    <hyperlink ref="B22" r:id="rId4" display="https://docs.aws.amazon.com/AmazonECS/latest/developerguide/ecs-gpu.html" xr:uid="{7A3D3986-6983-4692-ADC9-5F6BE25B275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Project Cost 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2023-04-30T22:36:16Z</dcterms:created>
  <dcterms:modified xsi:type="dcterms:W3CDTF">2023-04-30T23:47:20Z</dcterms:modified>
</cp:coreProperties>
</file>