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egriffin\HighEnergy\ASTR6880Project\"/>
    </mc:Choice>
  </mc:AlternateContent>
  <xr:revisionPtr revIDLastSave="0" documentId="13_ncr:1_{A88AC9C8-E3F7-47BA-A8FC-873CCCF899F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obsids" sheetId="1" r:id="rId1"/>
  </sheets>
  <calcPr calcId="191029"/>
</workbook>
</file>

<file path=xl/calcChain.xml><?xml version="1.0" encoding="utf-8"?>
<calcChain xmlns="http://schemas.openxmlformats.org/spreadsheetml/2006/main">
  <c r="O3" i="1" l="1" a="1"/>
  <c r="O3" i="1" s="1"/>
  <c r="L13" i="1"/>
  <c r="K13" i="1"/>
  <c r="L12" i="1"/>
  <c r="K12" i="1"/>
  <c r="L11" i="1"/>
  <c r="K11" i="1"/>
  <c r="L10" i="1"/>
  <c r="K10" i="1"/>
  <c r="L9" i="1"/>
  <c r="K9" i="1"/>
  <c r="M18" i="1"/>
  <c r="L3" i="1"/>
  <c r="L4" i="1"/>
  <c r="L5" i="1"/>
  <c r="L6" i="1"/>
  <c r="L7" i="1"/>
  <c r="L8" i="1"/>
  <c r="L2" i="1"/>
  <c r="K3" i="1"/>
  <c r="K4" i="1"/>
  <c r="K5" i="1"/>
  <c r="K6" i="1"/>
  <c r="K7" i="1"/>
  <c r="K8" i="1"/>
  <c r="K2" i="1"/>
  <c r="P3" i="1" l="1"/>
  <c r="P5" i="1"/>
  <c r="O5" i="1"/>
  <c r="P4" i="1"/>
  <c r="O4" i="1"/>
  <c r="O7" i="1"/>
</calcChain>
</file>

<file path=xl/sharedStrings.xml><?xml version="1.0" encoding="utf-8"?>
<sst xmlns="http://schemas.openxmlformats.org/spreadsheetml/2006/main" count="34" uniqueCount="32">
  <si>
    <t>Epoch</t>
  </si>
  <si>
    <t>Observation Start *(days since GW170817)</t>
  </si>
  <si>
    <t>Halfway Date T-T0 *</t>
  </si>
  <si>
    <t>Obs End *</t>
  </si>
  <si>
    <t>Exposure Time (ksec)</t>
  </si>
  <si>
    <t>Obs IDs</t>
  </si>
  <si>
    <t>20860, 20861</t>
  </si>
  <si>
    <t>20936, 20937, 20938, 20939, 20945</t>
  </si>
  <si>
    <t>21080, 21090</t>
  </si>
  <si>
    <t>21322, 22157, 22158</t>
  </si>
  <si>
    <t>21372, 22736, 22737</t>
  </si>
  <si>
    <t>21323, 23183, 23184, 23185</t>
  </si>
  <si>
    <t>22677, 24887, 24888, 24889</t>
  </si>
  <si>
    <t>23870, 24923, 24924</t>
  </si>
  <si>
    <t>23869, 26223, 24336, 24337</t>
  </si>
  <si>
    <t>25733, 25734, 25527</t>
  </si>
  <si>
    <t>27088, 27089, 27090, 27731, 27091, 25528, 27752, 27753, 27754</t>
  </si>
  <si>
    <t>flux</t>
  </si>
  <si>
    <t>ub</t>
  </si>
  <si>
    <t>lb</t>
  </si>
  <si>
    <t>log(flux)</t>
  </si>
  <si>
    <t>log(time)</t>
  </si>
  <si>
    <t>rsq</t>
  </si>
  <si>
    <t>r</t>
  </si>
  <si>
    <t>slope</t>
  </si>
  <si>
    <t>y-int</t>
  </si>
  <si>
    <t>errors</t>
  </si>
  <si>
    <t>Without Epoch 11</t>
  </si>
  <si>
    <t>Slope</t>
  </si>
  <si>
    <t>Error</t>
  </si>
  <si>
    <t>With all points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</si>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</sst>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657B83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18" fillId="0" borderId="0" xfId="0" applyNumberFormat="1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obsids!$G$1</c:f>
              <c:strCache>
                <c:ptCount val="1"/>
                <c:pt idx="0">
                  <c:v>flux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5.586717887872017E-2"/>
                  <c:y val="-0.511050578137192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obsids!$C$4:$C$13</c:f>
              <c:numCache>
                <c:formatCode>General</c:formatCode>
                <c:ptCount val="10"/>
                <c:pt idx="0">
                  <c:v>260.52181213668803</c:v>
                </c:pt>
                <c:pt idx="1">
                  <c:v>359.15750865804102</c:v>
                </c:pt>
                <c:pt idx="2">
                  <c:v>582.80501335995302</c:v>
                </c:pt>
                <c:pt idx="3">
                  <c:v>742.20507442644498</c:v>
                </c:pt>
                <c:pt idx="4">
                  <c:v>939.14525862662003</c:v>
                </c:pt>
                <c:pt idx="5">
                  <c:v>1212.3103618482601</c:v>
                </c:pt>
                <c:pt idx="6">
                  <c:v>1254.8994169810701</c:v>
                </c:pt>
                <c:pt idx="7">
                  <c:v>1575.98305655578</c:v>
                </c:pt>
                <c:pt idx="8">
                  <c:v>1702.3619342340201</c:v>
                </c:pt>
                <c:pt idx="9">
                  <c:v>2012.3277214931099</c:v>
                </c:pt>
              </c:numCache>
            </c:numRef>
          </c:xVal>
          <c:yVal>
            <c:numRef>
              <c:f>obsids!$G$4:$G$13</c:f>
              <c:numCache>
                <c:formatCode>0.00E+00</c:formatCode>
                <c:ptCount val="10"/>
                <c:pt idx="0">
                  <c:v>1.2900000000000001E-14</c:v>
                </c:pt>
                <c:pt idx="1">
                  <c:v>7.7500000000000001E-15</c:v>
                </c:pt>
                <c:pt idx="2">
                  <c:v>2.8000000000000001E-15</c:v>
                </c:pt>
                <c:pt idx="3">
                  <c:v>2.0200000000000001E-15</c:v>
                </c:pt>
                <c:pt idx="4">
                  <c:v>1.36E-15</c:v>
                </c:pt>
                <c:pt idx="5">
                  <c:v>2.4800000000000001E-15</c:v>
                </c:pt>
                <c:pt idx="6">
                  <c:v>8.4500000000000002E-16</c:v>
                </c:pt>
                <c:pt idx="7">
                  <c:v>4.2699999999999999E-16</c:v>
                </c:pt>
                <c:pt idx="8">
                  <c:v>2.2800000000000001E-16</c:v>
                </c:pt>
                <c:pt idx="9">
                  <c:v>2.03E-16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B9-774D-B59A-35E8048CF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842768"/>
        <c:axId val="1411121744"/>
      </c:scatterChart>
      <c:valAx>
        <c:axId val="13708427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121744"/>
        <c:crosses val="autoZero"/>
        <c:crossBetween val="midCat"/>
      </c:valAx>
      <c:valAx>
        <c:axId val="1411121744"/>
        <c:scaling>
          <c:logBase val="10"/>
          <c:orientation val="minMax"/>
          <c:max val="1.0000000000000006E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84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024256342957129"/>
                  <c:y val="-0.38773366870807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obsids!$L$4:$L$13</c:f>
              <c:numCache>
                <c:formatCode>General</c:formatCode>
                <c:ptCount val="10"/>
                <c:pt idx="0">
                  <c:v>2.4158440903765532</c:v>
                </c:pt>
                <c:pt idx="1">
                  <c:v>2.5552849503590882</c:v>
                </c:pt>
                <c:pt idx="2">
                  <c:v>2.765523278968232</c:v>
                </c:pt>
                <c:pt idx="3">
                  <c:v>2.8705239192769385</c:v>
                </c:pt>
                <c:pt idx="4">
                  <c:v>2.9727327702650714</c:v>
                </c:pt>
                <c:pt idx="5">
                  <c:v>3.0836138171760776</c:v>
                </c:pt>
                <c:pt idx="6">
                  <c:v>3.0986089175296634</c:v>
                </c:pt>
                <c:pt idx="7">
                  <c:v>3.1975515440647775</c:v>
                </c:pt>
                <c:pt idx="8">
                  <c:v>3.2310518996557538</c:v>
                </c:pt>
                <c:pt idx="9">
                  <c:v>3.3036987100051172</c:v>
                </c:pt>
              </c:numCache>
            </c:numRef>
          </c:xVal>
          <c:yVal>
            <c:numRef>
              <c:f>obsids!$K$4:$K$13</c:f>
              <c:numCache>
                <c:formatCode>General</c:formatCode>
                <c:ptCount val="10"/>
                <c:pt idx="0">
                  <c:v>-13.88941028970075</c:v>
                </c:pt>
                <c:pt idx="1">
                  <c:v>-14.110698297493689</c:v>
                </c:pt>
                <c:pt idx="2">
                  <c:v>-14.552841968657781</c:v>
                </c:pt>
                <c:pt idx="3">
                  <c:v>-14.694648630553376</c:v>
                </c:pt>
                <c:pt idx="4">
                  <c:v>-14.866461091629782</c:v>
                </c:pt>
                <c:pt idx="5">
                  <c:v>-14.605548319173783</c:v>
                </c:pt>
                <c:pt idx="6">
                  <c:v>-15.073143291050307</c:v>
                </c:pt>
                <c:pt idx="7">
                  <c:v>-15.369572124974976</c:v>
                </c:pt>
                <c:pt idx="8">
                  <c:v>-15.642065152999546</c:v>
                </c:pt>
                <c:pt idx="9">
                  <c:v>-15.692503962086787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2C-435F-A90F-F7ECD7077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437568"/>
        <c:axId val="1935438048"/>
      </c:scatterChart>
      <c:valAx>
        <c:axId val="193543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38048"/>
        <c:crosses val="autoZero"/>
        <c:crossBetween val="midCat"/>
      </c:valAx>
      <c:valAx>
        <c:axId val="19354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3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16</xdr:row>
      <xdr:rowOff>38100</xdr:rowOff>
    </xdr:from>
    <xdr:to>
      <xdr:col>5</xdr:col>
      <xdr:colOff>3854450</xdr:colOff>
      <xdr:row>33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C949E-65D0-B1B8-24F5-47F63C943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271462</xdr:colOff>
      <xdr:row>16</xdr:row>
      <xdr:rowOff>71437</xdr:rowOff>
    </xdr:from>
    <xdr:to>
      <xdr:col>11</xdr:col>
      <xdr:colOff>652462</xdr:colOff>
      <xdr:row>30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B3B386-A3A1-5467-1667-046990B8D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E13" sqref="E13"/>
    </sheetView>
  </sheetViews>
  <sheetFormatPr defaultColWidth="11" defaultRowHeight="15.75"/>
  <cols>
    <col min="6" max="6" width="55.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K1" t="s">
        <v>20</v>
      </c>
      <c r="L1" t="s">
        <v>21</v>
      </c>
    </row>
    <row r="2" spans="1:16">
      <c r="A2">
        <v>4</v>
      </c>
      <c r="B2">
        <v>108.069377229745</v>
      </c>
      <c r="C2">
        <v>109.914359542995</v>
      </c>
      <c r="D2">
        <v>104.180493630096</v>
      </c>
      <c r="E2">
        <v>111.759341856246</v>
      </c>
      <c r="F2" t="s">
        <v>6</v>
      </c>
      <c r="G2" s="1">
        <v>2.3200000000000001E-14</v>
      </c>
      <c r="H2" s="2">
        <v>2.5199999999999999E-14</v>
      </c>
      <c r="I2" s="2">
        <v>2.1300000000000001E-14</v>
      </c>
      <c r="K2">
        <f>LOG(G2:G13)</f>
        <v>-13.634512015109101</v>
      </c>
      <c r="L2">
        <f>LOG(C2)</f>
        <v>2.0410544336692147</v>
      </c>
      <c r="O2" t="s">
        <v>24</v>
      </c>
      <c r="P2" t="s">
        <v>25</v>
      </c>
    </row>
    <row r="3" spans="1:16">
      <c r="A3">
        <v>5</v>
      </c>
      <c r="B3">
        <v>153.89497078020901</v>
      </c>
      <c r="C3">
        <v>159.13038695937499</v>
      </c>
      <c r="D3">
        <v>115.730706799007</v>
      </c>
      <c r="E3">
        <v>164.36580313854199</v>
      </c>
      <c r="F3" t="s">
        <v>7</v>
      </c>
      <c r="G3" s="2">
        <v>2.3999999999999999E-14</v>
      </c>
      <c r="H3" s="2">
        <v>2.5899999999999999E-14</v>
      </c>
      <c r="I3" s="2">
        <v>2.2000000000000001E-14</v>
      </c>
      <c r="K3">
        <f>LOG(G3:G14)</f>
        <v>-13.619788758288394</v>
      </c>
      <c r="L3">
        <f>LOG(C3)</f>
        <v>2.2017531188589214</v>
      </c>
      <c r="O3">
        <f t="array" ref="O3:P5">LINEST(K4:K13,L4:L13,TRUE,TRUE)</f>
        <v>-1.9334270841585413</v>
      </c>
      <c r="P3">
        <v>-9.1471555798627779</v>
      </c>
    </row>
    <row r="4" spans="1:16">
      <c r="A4">
        <v>6</v>
      </c>
      <c r="B4">
        <v>259.43380541735598</v>
      </c>
      <c r="C4">
        <v>260.52181213668803</v>
      </c>
      <c r="D4">
        <v>102.42108104049601</v>
      </c>
      <c r="E4">
        <v>261.60981885602001</v>
      </c>
      <c r="F4" t="s">
        <v>8</v>
      </c>
      <c r="G4" s="2">
        <v>1.2900000000000001E-14</v>
      </c>
      <c r="H4" s="2">
        <v>1.4500000000000001E-14</v>
      </c>
      <c r="I4" s="2">
        <v>1.1400000000000001E-14</v>
      </c>
      <c r="K4">
        <f>LOG(G4:G15)</f>
        <v>-13.88941028970075</v>
      </c>
      <c r="L4">
        <f>LOG(C4)</f>
        <v>2.4158440903765532</v>
      </c>
      <c r="N4" t="s">
        <v>26</v>
      </c>
      <c r="O4">
        <v>0.23763368633397353</v>
      </c>
      <c r="P4">
        <v>0.70405154519407009</v>
      </c>
    </row>
    <row r="5" spans="1:16">
      <c r="A5">
        <v>7</v>
      </c>
      <c r="B5">
        <v>358.75084225659498</v>
      </c>
      <c r="C5">
        <v>359.15750865804102</v>
      </c>
      <c r="D5">
        <v>70.271954169916</v>
      </c>
      <c r="E5">
        <v>359.56417505948701</v>
      </c>
      <c r="F5">
        <v>21371</v>
      </c>
      <c r="G5" s="2">
        <v>7.7500000000000001E-15</v>
      </c>
      <c r="H5" s="2">
        <v>9.3100000000000002E-15</v>
      </c>
      <c r="I5" s="2">
        <v>6.3699999999999998E-15</v>
      </c>
      <c r="K5">
        <f>LOG(G5:G16)</f>
        <v>-14.110698297493689</v>
      </c>
      <c r="L5">
        <f>LOG(C5)</f>
        <v>2.5552849503590882</v>
      </c>
      <c r="O5">
        <v>0.89217921211503481</v>
      </c>
      <c r="P5">
        <v>0.21085169795001729</v>
      </c>
    </row>
    <row r="6" spans="1:16">
      <c r="A6">
        <v>8</v>
      </c>
      <c r="B6">
        <v>581.31284342118295</v>
      </c>
      <c r="C6">
        <v>582.80501335995302</v>
      </c>
      <c r="D6">
        <v>104.665831250441</v>
      </c>
      <c r="E6">
        <v>584.29718329872401</v>
      </c>
      <c r="F6" t="s">
        <v>9</v>
      </c>
      <c r="G6" s="2">
        <v>2.8000000000000001E-15</v>
      </c>
      <c r="H6" s="2">
        <v>3.6600000000000003E-15</v>
      </c>
      <c r="I6" s="2">
        <v>2.0599999999999999E-15</v>
      </c>
      <c r="K6">
        <f>LOG(G6:G17)</f>
        <v>-14.552841968657781</v>
      </c>
      <c r="L6">
        <f>LOG(C6)</f>
        <v>2.765523278968232</v>
      </c>
    </row>
    <row r="7" spans="1:16">
      <c r="A7">
        <v>9</v>
      </c>
      <c r="B7">
        <v>740.59570569537004</v>
      </c>
      <c r="C7">
        <v>742.20507442644498</v>
      </c>
      <c r="D7">
        <v>106.930056430189</v>
      </c>
      <c r="E7">
        <v>743.81444315752003</v>
      </c>
      <c r="F7" t="s">
        <v>10</v>
      </c>
      <c r="G7" s="2">
        <v>2.0200000000000001E-15</v>
      </c>
      <c r="H7" s="2">
        <v>2.8000000000000001E-15</v>
      </c>
      <c r="I7" s="2">
        <v>1.37E-15</v>
      </c>
      <c r="K7">
        <f>LOG(G7:G18)</f>
        <v>-14.694648630553376</v>
      </c>
      <c r="L7">
        <f>LOG(C7)</f>
        <v>2.8705239192769385</v>
      </c>
      <c r="O7">
        <f>O3-O4</f>
        <v>-2.1710607704925149</v>
      </c>
    </row>
    <row r="8" spans="1:16">
      <c r="A8">
        <v>10</v>
      </c>
      <c r="B8">
        <v>935.92080299143697</v>
      </c>
      <c r="C8">
        <v>939.14525862662003</v>
      </c>
      <c r="D8">
        <v>106.34273143995</v>
      </c>
      <c r="E8">
        <v>942.36971426180298</v>
      </c>
      <c r="F8" t="s">
        <v>11</v>
      </c>
      <c r="G8" s="2">
        <v>1.36E-15</v>
      </c>
      <c r="H8" s="2">
        <v>2.0799999999999999E-15</v>
      </c>
      <c r="I8" s="2">
        <v>7.7399999999999996E-16</v>
      </c>
      <c r="K8">
        <f>LOG(G8:G19)</f>
        <v>-14.866461091629782</v>
      </c>
      <c r="L8">
        <f>LOG(C8)</f>
        <v>2.9727327702650714</v>
      </c>
    </row>
    <row r="9" spans="1:16">
      <c r="A9">
        <v>11</v>
      </c>
      <c r="B9">
        <v>1210.0045120974501</v>
      </c>
      <c r="C9">
        <v>1212.3103618482601</v>
      </c>
      <c r="D9">
        <v>101.360718710208</v>
      </c>
      <c r="E9">
        <v>1214.6162115990701</v>
      </c>
      <c r="F9" t="s">
        <v>12</v>
      </c>
      <c r="G9" s="2">
        <v>2.4800000000000001E-15</v>
      </c>
      <c r="H9" s="2">
        <v>3.4300000000000001E-15</v>
      </c>
      <c r="I9" s="2">
        <v>1.6800000000000001E-15</v>
      </c>
      <c r="K9">
        <f t="shared" ref="K9:K13" si="0">LOG(G9:G20)</f>
        <v>-14.605548319173783</v>
      </c>
      <c r="L9">
        <f t="shared" ref="L9:L13" si="1">LOG(C9)</f>
        <v>3.0836138171760776</v>
      </c>
    </row>
    <row r="10" spans="1:16">
      <c r="A10">
        <v>12</v>
      </c>
      <c r="B10">
        <v>1250.4058386521999</v>
      </c>
      <c r="C10">
        <v>1254.8994169810701</v>
      </c>
      <c r="D10">
        <v>104.49465642012601</v>
      </c>
      <c r="E10">
        <v>1259.39299530995</v>
      </c>
      <c r="F10" t="s">
        <v>13</v>
      </c>
      <c r="G10" s="2">
        <v>8.4500000000000002E-16</v>
      </c>
      <c r="H10" s="2">
        <v>1.47E-15</v>
      </c>
      <c r="I10" s="2">
        <v>3.3599999999999999E-16</v>
      </c>
      <c r="K10">
        <f t="shared" si="0"/>
        <v>-15.073143291050307</v>
      </c>
      <c r="L10">
        <f t="shared" si="1"/>
        <v>3.0986089175296634</v>
      </c>
    </row>
    <row r="11" spans="1:16">
      <c r="A11">
        <v>13</v>
      </c>
      <c r="B11">
        <v>1573.4075244222099</v>
      </c>
      <c r="C11">
        <v>1575.98305655578</v>
      </c>
      <c r="D11">
        <v>108.080106720118</v>
      </c>
      <c r="E11">
        <v>1578.55858868935</v>
      </c>
      <c r="F11" t="s">
        <v>14</v>
      </c>
      <c r="G11" s="2">
        <v>4.2699999999999999E-16</v>
      </c>
      <c r="H11" s="2">
        <v>9.1200000000000003E-16</v>
      </c>
      <c r="I11" s="2">
        <v>5.2800000000000003E-17</v>
      </c>
      <c r="K11">
        <f t="shared" si="0"/>
        <v>-15.369572124974976</v>
      </c>
      <c r="L11">
        <f t="shared" si="1"/>
        <v>3.1975515440647775</v>
      </c>
    </row>
    <row r="12" spans="1:16">
      <c r="A12">
        <v>14</v>
      </c>
      <c r="B12">
        <v>1670.2314743243001</v>
      </c>
      <c r="C12">
        <v>1702.3619342340201</v>
      </c>
      <c r="D12">
        <v>102.65478143063299</v>
      </c>
      <c r="E12">
        <v>1734.4923941437501</v>
      </c>
      <c r="F12" t="s">
        <v>15</v>
      </c>
      <c r="G12" s="2">
        <v>2.2800000000000001E-16</v>
      </c>
      <c r="H12" s="2">
        <v>7.0500000000000002E-16</v>
      </c>
      <c r="I12">
        <v>0</v>
      </c>
      <c r="K12">
        <f t="shared" si="0"/>
        <v>-15.642065152999546</v>
      </c>
      <c r="L12">
        <f t="shared" si="1"/>
        <v>3.2310518996557538</v>
      </c>
      <c r="O12" t="s">
        <v>30</v>
      </c>
    </row>
    <row r="13" spans="1:16">
      <c r="A13">
        <v>15</v>
      </c>
      <c r="B13">
        <v>1980.3617292005799</v>
      </c>
      <c r="C13">
        <v>2012.3277214931099</v>
      </c>
      <c r="D13">
        <v>202.89107543926201</v>
      </c>
      <c r="E13">
        <v>2044.29371378564</v>
      </c>
      <c r="F13" t="s">
        <v>16</v>
      </c>
      <c r="G13" s="2">
        <v>2.03E-16</v>
      </c>
      <c r="H13" s="2">
        <v>5.2499999999999995E-16</v>
      </c>
      <c r="I13">
        <v>0</v>
      </c>
      <c r="K13">
        <f t="shared" si="0"/>
        <v>-15.692503962086787</v>
      </c>
      <c r="L13">
        <f t="shared" si="1"/>
        <v>3.3036987100051172</v>
      </c>
      <c r="N13" t="s">
        <v>24</v>
      </c>
      <c r="O13">
        <v>-1.9334270841585413</v>
      </c>
    </row>
    <row r="14" spans="1:16">
      <c r="N14" t="s">
        <v>31</v>
      </c>
      <c r="O14">
        <v>0.23763368633397353</v>
      </c>
    </row>
    <row r="15" spans="1:16">
      <c r="M15" t="s">
        <v>22</v>
      </c>
    </row>
    <row r="16" spans="1:16">
      <c r="M16">
        <v>0.89219999999999999</v>
      </c>
      <c r="P16" t="s">
        <v>27</v>
      </c>
    </row>
    <row r="17" spans="13:16">
      <c r="M17" t="s">
        <v>23</v>
      </c>
      <c r="P17" t="s">
        <v>24</v>
      </c>
    </row>
    <row r="18" spans="13:16">
      <c r="M18">
        <f>SQRT(M16)</f>
        <v>0.94456339120251742</v>
      </c>
      <c r="O18" t="s">
        <v>28</v>
      </c>
      <c r="P18">
        <v>-2.0312621735276362</v>
      </c>
    </row>
    <row r="19" spans="13:16">
      <c r="O19" t="s">
        <v>29</v>
      </c>
      <c r="P19">
        <v>0.11134367972126213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</cp:lastModifiedBy>
  <dcterms:created xsi:type="dcterms:W3CDTF">2023-04-30T23:44:44Z</dcterms:created>
  <dcterms:modified xsi:type="dcterms:W3CDTF">2023-05-01T00:28:54Z</dcterms:modified>
</cp:coreProperties>
</file>