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bookViews>
    <workbookView xWindow="0" yWindow="0" windowWidth="9684" windowHeight="5820" activeTab="3"/>
  </bookViews>
  <sheets>
    <sheet name="Allele" sheetId="1" r:id="rId1"/>
    <sheet name="Allele calc" sheetId="2" r:id="rId2"/>
    <sheet name="Allele freq" sheetId="3" r:id="rId3"/>
    <sheet name="Likelihood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6" i="3" l="1"/>
  <c r="C406" i="3"/>
  <c r="D3" i="2"/>
  <c r="C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J4" i="1"/>
  <c r="J22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H23" i="1"/>
  <c r="J23" i="1" s="1"/>
  <c r="H3" i="1"/>
  <c r="J3" i="1" s="1"/>
  <c r="K3" i="1" s="1"/>
  <c r="AD2" i="5"/>
  <c r="AC2" i="5"/>
  <c r="AB2" i="5"/>
  <c r="AA2" i="5"/>
  <c r="Z2" i="5"/>
  <c r="Y2" i="5"/>
  <c r="X2" i="5"/>
  <c r="W2" i="5"/>
  <c r="V2" i="5"/>
  <c r="S2" i="5"/>
  <c r="R2" i="5"/>
  <c r="Q2" i="5"/>
  <c r="P2" i="5"/>
  <c r="O2" i="5"/>
  <c r="N2" i="5"/>
  <c r="M2" i="5"/>
  <c r="L2" i="5"/>
  <c r="K2" i="5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C450" i="3"/>
  <c r="C451" i="3"/>
  <c r="C452" i="3"/>
  <c r="C453" i="3"/>
  <c r="C454" i="3"/>
  <c r="C455" i="3"/>
  <c r="C456" i="3"/>
  <c r="C457" i="3"/>
  <c r="C458" i="3"/>
  <c r="C459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204" i="3"/>
  <c r="C205" i="3"/>
  <c r="C206" i="3"/>
  <c r="C207" i="3"/>
  <c r="C208" i="3"/>
  <c r="C209" i="3"/>
  <c r="C210" i="3"/>
  <c r="C211" i="3"/>
  <c r="C212" i="3"/>
  <c r="C176" i="3"/>
  <c r="C177" i="3"/>
  <c r="C178" i="3"/>
  <c r="C179" i="3"/>
  <c r="C180" i="3"/>
  <c r="C181" i="3"/>
  <c r="F28" i="3"/>
  <c r="C525" i="3"/>
  <c r="C526" i="3"/>
  <c r="C527" i="3"/>
  <c r="C528" i="3"/>
  <c r="C529" i="3"/>
  <c r="C530" i="3"/>
  <c r="C531" i="3"/>
  <c r="C532" i="3"/>
  <c r="C533" i="3"/>
  <c r="C534" i="3"/>
  <c r="C535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470" i="3"/>
  <c r="C471" i="3"/>
  <c r="C472" i="3"/>
  <c r="C473" i="3"/>
  <c r="C474" i="3"/>
  <c r="C475" i="3"/>
  <c r="C476" i="3"/>
  <c r="C477" i="3"/>
  <c r="C478" i="3"/>
  <c r="C479" i="3"/>
  <c r="C480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291" i="3"/>
  <c r="C292" i="3"/>
  <c r="C293" i="3"/>
  <c r="C294" i="3"/>
  <c r="C295" i="3"/>
  <c r="C296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48" i="3"/>
  <c r="C249" i="3"/>
  <c r="C250" i="3"/>
  <c r="C251" i="3"/>
  <c r="C252" i="3"/>
  <c r="C253" i="3"/>
  <c r="C254" i="3"/>
  <c r="C223" i="3"/>
  <c r="C224" i="3"/>
  <c r="C225" i="3"/>
  <c r="C226" i="3"/>
  <c r="C227" i="3"/>
  <c r="C228" i="3"/>
  <c r="C229" i="3"/>
  <c r="C230" i="3"/>
  <c r="C231" i="3"/>
  <c r="C232" i="3"/>
  <c r="C233" i="3"/>
  <c r="C195" i="3"/>
  <c r="C196" i="3"/>
  <c r="C197" i="3"/>
  <c r="C198" i="3"/>
  <c r="C199" i="3"/>
  <c r="C200" i="3"/>
  <c r="C201" i="3"/>
  <c r="C202" i="3"/>
  <c r="C203" i="3"/>
  <c r="C171" i="3"/>
  <c r="C172" i="3"/>
  <c r="C173" i="3"/>
  <c r="C174" i="3"/>
  <c r="C175" i="3"/>
  <c r="C143" i="3"/>
  <c r="C144" i="3"/>
  <c r="C145" i="3"/>
  <c r="C146" i="3"/>
  <c r="C147" i="3"/>
  <c r="C148" i="3"/>
  <c r="C149" i="3"/>
  <c r="C150" i="3"/>
  <c r="C151" i="3"/>
  <c r="C152" i="3"/>
  <c r="C153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58" i="3"/>
  <c r="C59" i="3"/>
  <c r="C60" i="3"/>
  <c r="C61" i="3"/>
  <c r="C62" i="3"/>
  <c r="C63" i="3"/>
  <c r="C64" i="3"/>
  <c r="C65" i="3"/>
  <c r="C66" i="3"/>
  <c r="C67" i="3"/>
  <c r="C68" i="3"/>
  <c r="C6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8" i="3"/>
  <c r="C29" i="3"/>
  <c r="C30" i="3"/>
  <c r="C31" i="3"/>
  <c r="C32" i="3"/>
  <c r="C33" i="3"/>
  <c r="C49" i="3"/>
  <c r="C50" i="3"/>
  <c r="C51" i="3"/>
  <c r="C52" i="3"/>
  <c r="C53" i="3"/>
  <c r="C54" i="3"/>
  <c r="C55" i="3"/>
  <c r="C56" i="3"/>
  <c r="C57" i="3"/>
  <c r="C70" i="3"/>
  <c r="C71" i="3"/>
  <c r="C72" i="3"/>
  <c r="C73" i="3"/>
  <c r="C74" i="3"/>
  <c r="C75" i="3"/>
  <c r="C76" i="3"/>
  <c r="C91" i="3"/>
  <c r="C92" i="3"/>
  <c r="C93" i="3"/>
  <c r="C94" i="3"/>
  <c r="C95" i="3"/>
  <c r="C96" i="3"/>
  <c r="C97" i="3"/>
  <c r="C98" i="3"/>
  <c r="C99" i="3"/>
  <c r="C112" i="3"/>
  <c r="C113" i="3"/>
  <c r="C114" i="3"/>
  <c r="C115" i="3"/>
  <c r="C116" i="3"/>
  <c r="C117" i="3"/>
  <c r="C133" i="3"/>
  <c r="C134" i="3"/>
  <c r="C135" i="3"/>
  <c r="C136" i="3"/>
  <c r="C137" i="3"/>
  <c r="C138" i="3"/>
  <c r="C139" i="3"/>
  <c r="C140" i="3"/>
  <c r="C141" i="3"/>
  <c r="C142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213" i="3"/>
  <c r="C214" i="3"/>
  <c r="C215" i="3"/>
  <c r="C216" i="3"/>
  <c r="C217" i="3"/>
  <c r="C218" i="3"/>
  <c r="C219" i="3"/>
  <c r="C220" i="3"/>
  <c r="C221" i="3"/>
  <c r="C222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55" i="3"/>
  <c r="C256" i="3"/>
  <c r="C257" i="3"/>
  <c r="C258" i="3"/>
  <c r="C259" i="3"/>
  <c r="C260" i="3"/>
  <c r="C261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312" i="3"/>
  <c r="C313" i="3"/>
  <c r="C314" i="3"/>
  <c r="C315" i="3"/>
  <c r="C316" i="3"/>
  <c r="C317" i="3"/>
  <c r="C318" i="3"/>
  <c r="C319" i="3"/>
  <c r="C320" i="3"/>
  <c r="C333" i="3"/>
  <c r="C334" i="3"/>
  <c r="C335" i="3"/>
  <c r="C336" i="3"/>
  <c r="C337" i="3"/>
  <c r="C338" i="3"/>
  <c r="C354" i="3"/>
  <c r="C355" i="3"/>
  <c r="C356" i="3"/>
  <c r="C357" i="3"/>
  <c r="C358" i="3"/>
  <c r="C359" i="3"/>
  <c r="C360" i="3"/>
  <c r="C375" i="3"/>
  <c r="C376" i="3"/>
  <c r="C377" i="3"/>
  <c r="C378" i="3"/>
  <c r="C379" i="3"/>
  <c r="C380" i="3"/>
  <c r="C381" i="3"/>
  <c r="C382" i="3"/>
  <c r="C396" i="3"/>
  <c r="C397" i="3"/>
  <c r="C398" i="3"/>
  <c r="C399" i="3"/>
  <c r="C400" i="3"/>
  <c r="C401" i="3"/>
  <c r="C402" i="3"/>
  <c r="C403" i="3"/>
  <c r="C404" i="3"/>
  <c r="C405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60" i="3"/>
  <c r="C461" i="3"/>
  <c r="C462" i="3"/>
  <c r="C463" i="3"/>
  <c r="C464" i="3"/>
  <c r="C465" i="3"/>
  <c r="C466" i="3"/>
  <c r="C467" i="3"/>
  <c r="C468" i="3"/>
  <c r="C469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I40" i="5"/>
  <c r="I39" i="5"/>
  <c r="I38" i="5"/>
  <c r="C2" i="5"/>
  <c r="D2" i="5"/>
  <c r="E2" i="5"/>
  <c r="F2" i="5"/>
  <c r="G2" i="5"/>
  <c r="H2" i="5"/>
  <c r="C3" i="5"/>
  <c r="D4" i="5"/>
  <c r="B2" i="5"/>
  <c r="I3" i="1" l="1"/>
  <c r="L4" i="1"/>
  <c r="M4" i="1" s="1"/>
  <c r="L4" i="2" s="1"/>
  <c r="G4" i="3" s="1"/>
  <c r="G4" i="5" s="1"/>
  <c r="L3" i="1"/>
  <c r="K3" i="2" s="1"/>
  <c r="H2" i="2"/>
  <c r="I2" i="2"/>
  <c r="J2" i="2"/>
  <c r="K2" i="2"/>
  <c r="L2" i="2"/>
  <c r="M2" i="2"/>
  <c r="G2" i="2"/>
  <c r="L11" i="1"/>
  <c r="M11" i="1" s="1"/>
  <c r="L11" i="2" s="1"/>
  <c r="G11" i="3" s="1"/>
  <c r="G11" i="5" s="1"/>
  <c r="L5" i="1"/>
  <c r="K5" i="2" s="1"/>
  <c r="F5" i="3" s="1"/>
  <c r="F5" i="5" s="1"/>
  <c r="L6" i="1"/>
  <c r="M6" i="1" s="1"/>
  <c r="L6" i="2" s="1"/>
  <c r="G6" i="3" s="1"/>
  <c r="G6" i="5" s="1"/>
  <c r="L7" i="1"/>
  <c r="M7" i="1" s="1"/>
  <c r="L7" i="2" s="1"/>
  <c r="G7" i="3" s="1"/>
  <c r="G7" i="5" s="1"/>
  <c r="L8" i="1"/>
  <c r="K8" i="2" s="1"/>
  <c r="F8" i="3" s="1"/>
  <c r="L9" i="1"/>
  <c r="K9" i="2" s="1"/>
  <c r="F9" i="3" s="1"/>
  <c r="F9" i="5" s="1"/>
  <c r="L10" i="1"/>
  <c r="K10" i="2" s="1"/>
  <c r="F10" i="3" s="1"/>
  <c r="F10" i="5" s="1"/>
  <c r="L12" i="1"/>
  <c r="K12" i="2" s="1"/>
  <c r="F12" i="3" s="1"/>
  <c r="F12" i="5" s="1"/>
  <c r="L13" i="1"/>
  <c r="M13" i="1" s="1"/>
  <c r="L13" i="2" s="1"/>
  <c r="G13" i="3" s="1"/>
  <c r="G13" i="5" s="1"/>
  <c r="L14" i="1"/>
  <c r="M14" i="1" s="1"/>
  <c r="L14" i="2" s="1"/>
  <c r="G14" i="3" s="1"/>
  <c r="G14" i="5" s="1"/>
  <c r="L15" i="1"/>
  <c r="M15" i="1" s="1"/>
  <c r="L16" i="1"/>
  <c r="M16" i="1" s="1"/>
  <c r="L16" i="2" s="1"/>
  <c r="G16" i="3" s="1"/>
  <c r="L17" i="1"/>
  <c r="K17" i="2" s="1"/>
  <c r="F17" i="3" s="1"/>
  <c r="F17" i="5" s="1"/>
  <c r="L18" i="1"/>
  <c r="K18" i="2" s="1"/>
  <c r="F18" i="3" s="1"/>
  <c r="F18" i="5" s="1"/>
  <c r="L19" i="1"/>
  <c r="K19" i="2" s="1"/>
  <c r="F19" i="3" s="1"/>
  <c r="F19" i="5" s="1"/>
  <c r="L20" i="1"/>
  <c r="K20" i="2" s="1"/>
  <c r="F20" i="3" s="1"/>
  <c r="F20" i="5" s="1"/>
  <c r="L21" i="1"/>
  <c r="M21" i="1" s="1"/>
  <c r="L21" i="2" s="1"/>
  <c r="G21" i="3" s="1"/>
  <c r="G21" i="5" s="1"/>
  <c r="L22" i="1"/>
  <c r="M22" i="1" s="1"/>
  <c r="L22" i="2" s="1"/>
  <c r="G22" i="3" s="1"/>
  <c r="G22" i="5" s="1"/>
  <c r="L23" i="1"/>
  <c r="M23" i="1" s="1"/>
  <c r="L23" i="2" s="1"/>
  <c r="G23" i="3" s="1"/>
  <c r="G23" i="5" s="1"/>
  <c r="H3" i="2"/>
  <c r="N3" i="1"/>
  <c r="M3" i="2" s="1"/>
  <c r="H3" i="3" s="1"/>
  <c r="N6" i="1"/>
  <c r="M6" i="2" s="1"/>
  <c r="H6" i="3" s="1"/>
  <c r="N7" i="1"/>
  <c r="M7" i="2" s="1"/>
  <c r="H7" i="3" s="1"/>
  <c r="N8" i="1"/>
  <c r="M8" i="2" s="1"/>
  <c r="H8" i="3" s="1"/>
  <c r="N9" i="1"/>
  <c r="M9" i="2" s="1"/>
  <c r="H9" i="3" s="1"/>
  <c r="N10" i="1"/>
  <c r="M10" i="2" s="1"/>
  <c r="H10" i="3" s="1"/>
  <c r="H10" i="5" s="1"/>
  <c r="N11" i="1"/>
  <c r="M11" i="2" s="1"/>
  <c r="H11" i="3" s="1"/>
  <c r="H11" i="5" s="1"/>
  <c r="N12" i="1"/>
  <c r="M12" i="2" s="1"/>
  <c r="H12" i="3" s="1"/>
  <c r="N13" i="1"/>
  <c r="M13" i="2" s="1"/>
  <c r="H13" i="3" s="1"/>
  <c r="N14" i="1"/>
  <c r="M14" i="2" s="1"/>
  <c r="H14" i="3" s="1"/>
  <c r="N15" i="1"/>
  <c r="M15" i="2" s="1"/>
  <c r="H15" i="3" s="1"/>
  <c r="N16" i="1"/>
  <c r="M16" i="2" s="1"/>
  <c r="H16" i="3" s="1"/>
  <c r="N17" i="1"/>
  <c r="M17" i="2" s="1"/>
  <c r="H17" i="3" s="1"/>
  <c r="N18" i="1"/>
  <c r="M18" i="2" s="1"/>
  <c r="H18" i="3" s="1"/>
  <c r="H18" i="5" s="1"/>
  <c r="N19" i="1"/>
  <c r="M19" i="2" s="1"/>
  <c r="H19" i="3" s="1"/>
  <c r="H19" i="5" s="1"/>
  <c r="N20" i="1"/>
  <c r="M20" i="2" s="1"/>
  <c r="H20" i="3" s="1"/>
  <c r="N21" i="1"/>
  <c r="M21" i="2" s="1"/>
  <c r="H21" i="3" s="1"/>
  <c r="N22" i="1"/>
  <c r="M22" i="2" s="1"/>
  <c r="H22" i="3" s="1"/>
  <c r="N23" i="1"/>
  <c r="M23" i="2" s="1"/>
  <c r="H23" i="3" s="1"/>
  <c r="N4" i="1"/>
  <c r="M4" i="2" s="1"/>
  <c r="H4" i="3" s="1"/>
  <c r="M4" i="3" s="1"/>
  <c r="N5" i="1"/>
  <c r="M5" i="2" s="1"/>
  <c r="H5" i="3" s="1"/>
  <c r="G4" i="2"/>
  <c r="B4" i="3" s="1"/>
  <c r="B4" i="5" s="1"/>
  <c r="G7" i="2"/>
  <c r="B7" i="3" s="1"/>
  <c r="G8" i="2"/>
  <c r="B8" i="3" s="1"/>
  <c r="B8" i="5" s="1"/>
  <c r="I9" i="1"/>
  <c r="H9" i="2" s="1"/>
  <c r="C9" i="3" s="1"/>
  <c r="G11" i="2"/>
  <c r="B11" i="3" s="1"/>
  <c r="G12" i="2"/>
  <c r="B12" i="3" s="1"/>
  <c r="I14" i="1"/>
  <c r="H14" i="2" s="1"/>
  <c r="C14" i="3" s="1"/>
  <c r="G15" i="2"/>
  <c r="B15" i="3" s="1"/>
  <c r="G16" i="2"/>
  <c r="B16" i="3" s="1"/>
  <c r="B16" i="5" s="1"/>
  <c r="G20" i="2"/>
  <c r="B20" i="3" s="1"/>
  <c r="I22" i="1"/>
  <c r="H22" i="2" s="1"/>
  <c r="C22" i="3" s="1"/>
  <c r="G23" i="2"/>
  <c r="B23" i="3" s="1"/>
  <c r="B23" i="5" s="1"/>
  <c r="C9" i="5" l="1"/>
  <c r="I17" i="2"/>
  <c r="D17" i="3" s="1"/>
  <c r="D17" i="5" s="1"/>
  <c r="K17" i="1"/>
  <c r="J17" i="2" s="1"/>
  <c r="E17" i="3" s="1"/>
  <c r="E17" i="5" s="1"/>
  <c r="I18" i="2"/>
  <c r="D18" i="3" s="1"/>
  <c r="D18" i="5" s="1"/>
  <c r="K18" i="1"/>
  <c r="J18" i="2" s="1"/>
  <c r="E18" i="3" s="1"/>
  <c r="E18" i="5" s="1"/>
  <c r="I10" i="2"/>
  <c r="D10" i="3" s="1"/>
  <c r="D10" i="5" s="1"/>
  <c r="K10" i="1"/>
  <c r="J10" i="2" s="1"/>
  <c r="E10" i="3" s="1"/>
  <c r="E10" i="5" s="1"/>
  <c r="I6" i="2"/>
  <c r="D6" i="3" s="1"/>
  <c r="D6" i="5" s="1"/>
  <c r="K6" i="1"/>
  <c r="J6" i="2" s="1"/>
  <c r="E6" i="3" s="1"/>
  <c r="E6" i="5" s="1"/>
  <c r="I21" i="2"/>
  <c r="D21" i="3" s="1"/>
  <c r="D21" i="5" s="1"/>
  <c r="K21" i="1"/>
  <c r="J21" i="2" s="1"/>
  <c r="E21" i="3" s="1"/>
  <c r="E21" i="5" s="1"/>
  <c r="I13" i="2"/>
  <c r="D13" i="3" s="1"/>
  <c r="D13" i="5" s="1"/>
  <c r="K13" i="1"/>
  <c r="J13" i="2" s="1"/>
  <c r="E13" i="3" s="1"/>
  <c r="E13" i="5" s="1"/>
  <c r="I5" i="2"/>
  <c r="D5" i="3" s="1"/>
  <c r="D5" i="5" s="1"/>
  <c r="K5" i="1"/>
  <c r="J5" i="2" s="1"/>
  <c r="E5" i="3" s="1"/>
  <c r="E5" i="5" s="1"/>
  <c r="I19" i="2"/>
  <c r="D19" i="3" s="1"/>
  <c r="D19" i="5" s="1"/>
  <c r="K19" i="1"/>
  <c r="J19" i="2" s="1"/>
  <c r="E19" i="3" s="1"/>
  <c r="E19" i="5" s="1"/>
  <c r="M5" i="1"/>
  <c r="L5" i="2" s="1"/>
  <c r="G5" i="3" s="1"/>
  <c r="G5" i="5" s="1"/>
  <c r="I12" i="1"/>
  <c r="H12" i="2" s="1"/>
  <c r="C12" i="3" s="1"/>
  <c r="K23" i="2"/>
  <c r="F23" i="3" s="1"/>
  <c r="F23" i="5" s="1"/>
  <c r="R4" i="3"/>
  <c r="W4" i="3"/>
  <c r="I7" i="1"/>
  <c r="H7" i="2" s="1"/>
  <c r="C7" i="3" s="1"/>
  <c r="I6" i="1"/>
  <c r="H6" i="2" s="1"/>
  <c r="C6" i="3" s="1"/>
  <c r="K15" i="2"/>
  <c r="F15" i="3" s="1"/>
  <c r="F15" i="5" s="1"/>
  <c r="I5" i="1"/>
  <c r="H5" i="2" s="1"/>
  <c r="C5" i="3" s="1"/>
  <c r="K5" i="3" s="1"/>
  <c r="K14" i="2"/>
  <c r="F14" i="3" s="1"/>
  <c r="F14" i="5" s="1"/>
  <c r="I4" i="1"/>
  <c r="H4" i="2" s="1"/>
  <c r="C4" i="3" s="1"/>
  <c r="I15" i="1"/>
  <c r="H15" i="2" s="1"/>
  <c r="C15" i="3" s="1"/>
  <c r="M19" i="1"/>
  <c r="L19" i="2" s="1"/>
  <c r="G19" i="3" s="1"/>
  <c r="G19" i="5" s="1"/>
  <c r="M18" i="1"/>
  <c r="L18" i="2" s="1"/>
  <c r="G18" i="3" s="1"/>
  <c r="G18" i="5" s="1"/>
  <c r="I13" i="1"/>
  <c r="H13" i="2" s="1"/>
  <c r="C13" i="3" s="1"/>
  <c r="K22" i="2"/>
  <c r="F22" i="3" s="1"/>
  <c r="F22" i="5" s="1"/>
  <c r="K7" i="2"/>
  <c r="F7" i="3" s="1"/>
  <c r="F7" i="5" s="1"/>
  <c r="L15" i="2"/>
  <c r="G15" i="3" s="1"/>
  <c r="G15" i="5" s="1"/>
  <c r="M8" i="1"/>
  <c r="L8" i="2" s="1"/>
  <c r="G8" i="3" s="1"/>
  <c r="G19" i="2"/>
  <c r="B19" i="3" s="1"/>
  <c r="I17" i="1"/>
  <c r="H17" i="2" s="1"/>
  <c r="C17" i="3" s="1"/>
  <c r="I10" i="1"/>
  <c r="H10" i="2" s="1"/>
  <c r="C10" i="3" s="1"/>
  <c r="I8" i="1"/>
  <c r="H8" i="2" s="1"/>
  <c r="C8" i="3" s="1"/>
  <c r="I20" i="1"/>
  <c r="H20" i="2" s="1"/>
  <c r="C20" i="3" s="1"/>
  <c r="M10" i="1"/>
  <c r="L10" i="2" s="1"/>
  <c r="G10" i="3" s="1"/>
  <c r="G10" i="5" s="1"/>
  <c r="M20" i="1"/>
  <c r="L20" i="2" s="1"/>
  <c r="G20" i="3" s="1"/>
  <c r="G20" i="5" s="1"/>
  <c r="M12" i="1"/>
  <c r="L12" i="2" s="1"/>
  <c r="G12" i="3" s="1"/>
  <c r="G12" i="5" s="1"/>
  <c r="K21" i="2"/>
  <c r="F21" i="3" s="1"/>
  <c r="F21" i="5" s="1"/>
  <c r="G17" i="2"/>
  <c r="B17" i="3" s="1"/>
  <c r="B17" i="5" s="1"/>
  <c r="K13" i="2"/>
  <c r="F13" i="3" s="1"/>
  <c r="F13" i="5" s="1"/>
  <c r="G9" i="2"/>
  <c r="B9" i="3" s="1"/>
  <c r="I19" i="1"/>
  <c r="H19" i="2" s="1"/>
  <c r="C19" i="3" s="1"/>
  <c r="M9" i="1"/>
  <c r="L9" i="2" s="1"/>
  <c r="G9" i="3" s="1"/>
  <c r="G9" i="5" s="1"/>
  <c r="G18" i="2"/>
  <c r="B18" i="3" s="1"/>
  <c r="G10" i="2"/>
  <c r="B10" i="3" s="1"/>
  <c r="B10" i="5" s="1"/>
  <c r="K6" i="2"/>
  <c r="F6" i="3" s="1"/>
  <c r="F6" i="5" s="1"/>
  <c r="M17" i="1"/>
  <c r="L17" i="2" s="1"/>
  <c r="G17" i="3" s="1"/>
  <c r="G17" i="5" s="1"/>
  <c r="K16" i="2"/>
  <c r="F16" i="3" s="1"/>
  <c r="F16" i="5" s="1"/>
  <c r="G21" i="2"/>
  <c r="B21" i="3" s="1"/>
  <c r="B21" i="5" s="1"/>
  <c r="G13" i="2"/>
  <c r="B13" i="3" s="1"/>
  <c r="B13" i="5" s="1"/>
  <c r="G5" i="2"/>
  <c r="B5" i="3" s="1"/>
  <c r="B5" i="5" s="1"/>
  <c r="M3" i="1"/>
  <c r="L3" i="2" s="1"/>
  <c r="G3" i="3" s="1"/>
  <c r="G3" i="5" s="1"/>
  <c r="I16" i="1"/>
  <c r="H16" i="2" s="1"/>
  <c r="C16" i="3" s="1"/>
  <c r="I11" i="1"/>
  <c r="H11" i="2" s="1"/>
  <c r="C11" i="3" s="1"/>
  <c r="I23" i="1"/>
  <c r="H23" i="2" s="1"/>
  <c r="C23" i="3" s="1"/>
  <c r="G22" i="2"/>
  <c r="B22" i="3" s="1"/>
  <c r="B22" i="5" s="1"/>
  <c r="G14" i="2"/>
  <c r="B14" i="3" s="1"/>
  <c r="B14" i="5" s="1"/>
  <c r="G6" i="2"/>
  <c r="B6" i="3" s="1"/>
  <c r="B6" i="5" s="1"/>
  <c r="G3" i="2"/>
  <c r="B3" i="3" s="1"/>
  <c r="B3" i="5" s="1"/>
  <c r="I18" i="1"/>
  <c r="H18" i="2" s="1"/>
  <c r="C18" i="3" s="1"/>
  <c r="K18" i="3" s="1"/>
  <c r="K11" i="2"/>
  <c r="F11" i="3" s="1"/>
  <c r="F11" i="5" s="1"/>
  <c r="I21" i="1"/>
  <c r="H21" i="2" s="1"/>
  <c r="C21" i="3" s="1"/>
  <c r="K21" i="3" s="1"/>
  <c r="B11" i="5"/>
  <c r="M22" i="3"/>
  <c r="H22" i="5"/>
  <c r="M14" i="3"/>
  <c r="H14" i="5"/>
  <c r="M23" i="3"/>
  <c r="H23" i="5"/>
  <c r="M15" i="3"/>
  <c r="H15" i="5"/>
  <c r="M7" i="3"/>
  <c r="H7" i="5"/>
  <c r="B20" i="5"/>
  <c r="M20" i="3"/>
  <c r="H20" i="5"/>
  <c r="M16" i="3"/>
  <c r="H16" i="5"/>
  <c r="M12" i="3"/>
  <c r="H12" i="5"/>
  <c r="M8" i="3"/>
  <c r="H8" i="5"/>
  <c r="H4" i="5"/>
  <c r="M19" i="3"/>
  <c r="B12" i="5"/>
  <c r="M6" i="3"/>
  <c r="H6" i="5"/>
  <c r="B15" i="5"/>
  <c r="B7" i="5"/>
  <c r="C22" i="5"/>
  <c r="G16" i="5"/>
  <c r="C14" i="5"/>
  <c r="M18" i="3"/>
  <c r="M21" i="3"/>
  <c r="H21" i="5"/>
  <c r="M17" i="3"/>
  <c r="H17" i="5"/>
  <c r="M13" i="3"/>
  <c r="H13" i="5"/>
  <c r="M9" i="3"/>
  <c r="H9" i="5"/>
  <c r="F8" i="5"/>
  <c r="M5" i="3"/>
  <c r="H5" i="5"/>
  <c r="M11" i="3"/>
  <c r="M3" i="3"/>
  <c r="H3" i="5"/>
  <c r="M10" i="3"/>
  <c r="K4" i="2"/>
  <c r="F4" i="3" s="1"/>
  <c r="K17" i="3" l="1"/>
  <c r="K13" i="3"/>
  <c r="K6" i="3"/>
  <c r="K19" i="3"/>
  <c r="K10" i="3"/>
  <c r="C23" i="5"/>
  <c r="C21" i="5"/>
  <c r="J15" i="3"/>
  <c r="C16" i="5"/>
  <c r="C4" i="5"/>
  <c r="C18" i="5"/>
  <c r="U18" i="3"/>
  <c r="C12" i="5"/>
  <c r="C17" i="5"/>
  <c r="P5" i="3"/>
  <c r="C19" i="5"/>
  <c r="C20" i="5"/>
  <c r="C8" i="5"/>
  <c r="C13" i="5"/>
  <c r="C6" i="5"/>
  <c r="C10" i="5"/>
  <c r="C7" i="5"/>
  <c r="I12" i="2"/>
  <c r="D12" i="3" s="1"/>
  <c r="D12" i="5" s="1"/>
  <c r="K12" i="1"/>
  <c r="J12" i="2" s="1"/>
  <c r="E12" i="3" s="1"/>
  <c r="E12" i="5" s="1"/>
  <c r="I4" i="2"/>
  <c r="K4" i="1"/>
  <c r="J4" i="2" s="1"/>
  <c r="E4" i="3" s="1"/>
  <c r="K4" i="3" s="1"/>
  <c r="I8" i="2"/>
  <c r="D8" i="3" s="1"/>
  <c r="D8" i="5" s="1"/>
  <c r="K8" i="1"/>
  <c r="J8" i="2" s="1"/>
  <c r="E8" i="3" s="1"/>
  <c r="E8" i="5" s="1"/>
  <c r="I20" i="2"/>
  <c r="D20" i="3" s="1"/>
  <c r="D20" i="5" s="1"/>
  <c r="K20" i="1"/>
  <c r="J20" i="2" s="1"/>
  <c r="E20" i="3" s="1"/>
  <c r="E20" i="5" s="1"/>
  <c r="I23" i="2"/>
  <c r="D23" i="3" s="1"/>
  <c r="D23" i="5" s="1"/>
  <c r="K23" i="1"/>
  <c r="J23" i="2" s="1"/>
  <c r="E23" i="3" s="1"/>
  <c r="E23" i="5" s="1"/>
  <c r="I16" i="2"/>
  <c r="D16" i="3" s="1"/>
  <c r="D16" i="5" s="1"/>
  <c r="K16" i="1"/>
  <c r="J16" i="2" s="1"/>
  <c r="E16" i="3" s="1"/>
  <c r="E16" i="5" s="1"/>
  <c r="I9" i="2"/>
  <c r="D9" i="3" s="1"/>
  <c r="K9" i="1"/>
  <c r="J9" i="2" s="1"/>
  <c r="E9" i="3" s="1"/>
  <c r="E9" i="5" s="1"/>
  <c r="I11" i="2"/>
  <c r="D11" i="3" s="1"/>
  <c r="D11" i="5" s="1"/>
  <c r="K11" i="1"/>
  <c r="J11" i="2" s="1"/>
  <c r="E11" i="3" s="1"/>
  <c r="E11" i="5" s="1"/>
  <c r="I7" i="2"/>
  <c r="D7" i="3" s="1"/>
  <c r="D7" i="5" s="1"/>
  <c r="K7" i="1"/>
  <c r="J7" i="2" s="1"/>
  <c r="E7" i="3" s="1"/>
  <c r="E7" i="5" s="1"/>
  <c r="I14" i="2"/>
  <c r="D14" i="3" s="1"/>
  <c r="K14" i="1"/>
  <c r="J14" i="2" s="1"/>
  <c r="E14" i="3" s="1"/>
  <c r="E14" i="5" s="1"/>
  <c r="I15" i="2"/>
  <c r="D15" i="3" s="1"/>
  <c r="D15" i="5" s="1"/>
  <c r="K15" i="1"/>
  <c r="J15" i="2" s="1"/>
  <c r="E15" i="3" s="1"/>
  <c r="E15" i="5" s="1"/>
  <c r="I22" i="2"/>
  <c r="D22" i="3" s="1"/>
  <c r="K22" i="1"/>
  <c r="J22" i="2" s="1"/>
  <c r="E22" i="3" s="1"/>
  <c r="I3" i="2"/>
  <c r="D3" i="3" s="1"/>
  <c r="J3" i="2"/>
  <c r="E3" i="3" s="1"/>
  <c r="E3" i="5" s="1"/>
  <c r="C15" i="5"/>
  <c r="P5" i="1"/>
  <c r="P4" i="1"/>
  <c r="P21" i="1"/>
  <c r="P18" i="3"/>
  <c r="P13" i="1"/>
  <c r="P6" i="1"/>
  <c r="P23" i="1"/>
  <c r="O15" i="3"/>
  <c r="T15" i="3"/>
  <c r="P8" i="1"/>
  <c r="R3" i="3"/>
  <c r="W3" i="3"/>
  <c r="R13" i="3"/>
  <c r="W13" i="3"/>
  <c r="R6" i="3"/>
  <c r="W6" i="3"/>
  <c r="R7" i="3"/>
  <c r="W7" i="3"/>
  <c r="R22" i="3"/>
  <c r="W22" i="3"/>
  <c r="R19" i="3"/>
  <c r="W19" i="3"/>
  <c r="R20" i="3"/>
  <c r="W20" i="3"/>
  <c r="R15" i="3"/>
  <c r="W15" i="3"/>
  <c r="R23" i="3"/>
  <c r="W23" i="3"/>
  <c r="R11" i="3"/>
  <c r="W11" i="3"/>
  <c r="R17" i="3"/>
  <c r="W17" i="3"/>
  <c r="R8" i="3"/>
  <c r="W8" i="3"/>
  <c r="R5" i="3"/>
  <c r="W5" i="3"/>
  <c r="R21" i="3"/>
  <c r="W21" i="3"/>
  <c r="R10" i="3"/>
  <c r="W10" i="3"/>
  <c r="R9" i="3"/>
  <c r="W9" i="3"/>
  <c r="R14" i="3"/>
  <c r="W14" i="3"/>
  <c r="R16" i="3"/>
  <c r="W16" i="3"/>
  <c r="R18" i="3"/>
  <c r="W18" i="3"/>
  <c r="R12" i="3"/>
  <c r="W12" i="3"/>
  <c r="J5" i="3"/>
  <c r="J13" i="3"/>
  <c r="L13" i="3" s="1"/>
  <c r="L15" i="3"/>
  <c r="J18" i="3"/>
  <c r="L18" i="3" s="1"/>
  <c r="B9" i="5"/>
  <c r="C11" i="5"/>
  <c r="C5" i="5"/>
  <c r="G8" i="5"/>
  <c r="J8" i="3"/>
  <c r="J4" i="3"/>
  <c r="B18" i="5"/>
  <c r="J19" i="3"/>
  <c r="J21" i="3"/>
  <c r="P16" i="1"/>
  <c r="J23" i="3"/>
  <c r="L23" i="3" s="1"/>
  <c r="Q23" i="3" s="1"/>
  <c r="P15" i="1"/>
  <c r="P18" i="1"/>
  <c r="J10" i="3"/>
  <c r="T10" i="3" s="1"/>
  <c r="J6" i="3"/>
  <c r="B19" i="5"/>
  <c r="P10" i="1"/>
  <c r="J16" i="3"/>
  <c r="P17" i="1"/>
  <c r="P14" i="1"/>
  <c r="P19" i="1"/>
  <c r="J17" i="3"/>
  <c r="F4" i="5"/>
  <c r="L5" i="3"/>
  <c r="F3" i="3"/>
  <c r="F3" i="5" s="1"/>
  <c r="K3" i="3" l="1"/>
  <c r="K9" i="3"/>
  <c r="K16" i="3"/>
  <c r="K15" i="3"/>
  <c r="U15" i="3" s="1"/>
  <c r="K20" i="3"/>
  <c r="K22" i="3"/>
  <c r="K14" i="3"/>
  <c r="K12" i="3"/>
  <c r="K7" i="3"/>
  <c r="K11" i="3"/>
  <c r="K8" i="3"/>
  <c r="K23" i="3"/>
  <c r="J9" i="3"/>
  <c r="O9" i="3" s="1"/>
  <c r="P9" i="1"/>
  <c r="D9" i="5"/>
  <c r="P12" i="3"/>
  <c r="D14" i="5"/>
  <c r="D3" i="5"/>
  <c r="P23" i="3"/>
  <c r="P11" i="3"/>
  <c r="J7" i="3"/>
  <c r="P7" i="1"/>
  <c r="J12" i="3"/>
  <c r="P12" i="1"/>
  <c r="J11" i="3"/>
  <c r="T11" i="3" s="1"/>
  <c r="P22" i="1"/>
  <c r="J14" i="3"/>
  <c r="U5" i="3"/>
  <c r="V23" i="3"/>
  <c r="E22" i="5"/>
  <c r="L22" i="3"/>
  <c r="D22" i="5"/>
  <c r="P20" i="3"/>
  <c r="P20" i="1"/>
  <c r="E4" i="5"/>
  <c r="L4" i="3"/>
  <c r="J20" i="3"/>
  <c r="O20" i="3" s="1"/>
  <c r="P11" i="1"/>
  <c r="J22" i="3"/>
  <c r="L3" i="3"/>
  <c r="V3" i="3" s="1"/>
  <c r="P3" i="1"/>
  <c r="T9" i="3"/>
  <c r="L9" i="3"/>
  <c r="Q9" i="3" s="1"/>
  <c r="P21" i="3"/>
  <c r="U21" i="3"/>
  <c r="P13" i="3"/>
  <c r="U13" i="3"/>
  <c r="P8" i="3"/>
  <c r="U8" i="3"/>
  <c r="P17" i="3"/>
  <c r="U17" i="3"/>
  <c r="O16" i="3"/>
  <c r="T16" i="3"/>
  <c r="P19" i="3"/>
  <c r="U19" i="3"/>
  <c r="O8" i="3"/>
  <c r="T8" i="3"/>
  <c r="O5" i="3"/>
  <c r="T5" i="3"/>
  <c r="O4" i="3"/>
  <c r="T4" i="3"/>
  <c r="O6" i="3"/>
  <c r="T6" i="3"/>
  <c r="Q15" i="3"/>
  <c r="V15" i="3"/>
  <c r="O17" i="3"/>
  <c r="T17" i="3"/>
  <c r="P10" i="3"/>
  <c r="U10" i="3"/>
  <c r="O7" i="3"/>
  <c r="T7" i="3"/>
  <c r="O12" i="3"/>
  <c r="T12" i="3"/>
  <c r="P7" i="3"/>
  <c r="U7" i="3"/>
  <c r="Q5" i="3"/>
  <c r="N5" i="5" s="1"/>
  <c r="V5" i="3"/>
  <c r="O19" i="3"/>
  <c r="T19" i="3"/>
  <c r="O22" i="3"/>
  <c r="T22" i="3"/>
  <c r="P16" i="3"/>
  <c r="U16" i="3"/>
  <c r="P14" i="3"/>
  <c r="U14" i="3"/>
  <c r="O18" i="3"/>
  <c r="T18" i="3"/>
  <c r="Q18" i="3"/>
  <c r="V18" i="3"/>
  <c r="Q13" i="3"/>
  <c r="V13" i="3"/>
  <c r="O21" i="3"/>
  <c r="T21" i="3"/>
  <c r="O13" i="3"/>
  <c r="T13" i="3"/>
  <c r="P4" i="3"/>
  <c r="U4" i="3"/>
  <c r="P6" i="3"/>
  <c r="U6" i="3"/>
  <c r="O23" i="3"/>
  <c r="T23" i="3"/>
  <c r="O14" i="3"/>
  <c r="T14" i="3"/>
  <c r="L12" i="3"/>
  <c r="L7" i="3"/>
  <c r="L8" i="3"/>
  <c r="L21" i="3"/>
  <c r="L14" i="3"/>
  <c r="L6" i="3"/>
  <c r="L19" i="3"/>
  <c r="L20" i="3"/>
  <c r="O10" i="3"/>
  <c r="L10" i="3"/>
  <c r="L16" i="3"/>
  <c r="O11" i="3"/>
  <c r="L11" i="3"/>
  <c r="L17" i="3"/>
  <c r="J3" i="3"/>
  <c r="O3" i="3" s="1"/>
  <c r="P15" i="3" l="1"/>
  <c r="O15" i="5" s="1"/>
  <c r="T20" i="3"/>
  <c r="L23" i="5"/>
  <c r="P9" i="3"/>
  <c r="N9" i="5" s="1"/>
  <c r="U9" i="3"/>
  <c r="U11" i="3"/>
  <c r="U20" i="3"/>
  <c r="U12" i="3"/>
  <c r="U23" i="3"/>
  <c r="AB23" i="5" s="1"/>
  <c r="P24" i="1"/>
  <c r="S5" i="5"/>
  <c r="U22" i="3"/>
  <c r="P22" i="3"/>
  <c r="Q4" i="3"/>
  <c r="O4" i="5" s="1"/>
  <c r="V4" i="3"/>
  <c r="Y4" i="5" s="1"/>
  <c r="Q22" i="3"/>
  <c r="V22" i="3"/>
  <c r="Q3" i="3"/>
  <c r="P5" i="5"/>
  <c r="M9" i="5"/>
  <c r="V9" i="3"/>
  <c r="Q5" i="5"/>
  <c r="O9" i="5"/>
  <c r="Q18" i="5"/>
  <c r="M5" i="5"/>
  <c r="O5" i="5"/>
  <c r="R5" i="5"/>
  <c r="L5" i="5"/>
  <c r="K5" i="5"/>
  <c r="S13" i="5"/>
  <c r="AA18" i="5"/>
  <c r="M18" i="5"/>
  <c r="M13" i="5"/>
  <c r="L13" i="5"/>
  <c r="P13" i="5"/>
  <c r="Y18" i="5"/>
  <c r="R18" i="5"/>
  <c r="N18" i="5"/>
  <c r="S18" i="5"/>
  <c r="N13" i="5"/>
  <c r="Q13" i="5"/>
  <c r="AB18" i="5"/>
  <c r="K13" i="5"/>
  <c r="O18" i="5"/>
  <c r="R13" i="5"/>
  <c r="L15" i="5"/>
  <c r="K23" i="5"/>
  <c r="K15" i="5"/>
  <c r="N23" i="5"/>
  <c r="X18" i="5"/>
  <c r="Q11" i="3"/>
  <c r="O11" i="5" s="1"/>
  <c r="V11" i="3"/>
  <c r="O13" i="5"/>
  <c r="Q20" i="3"/>
  <c r="M20" i="5" s="1"/>
  <c r="V20" i="3"/>
  <c r="Q6" i="3"/>
  <c r="O6" i="5" s="1"/>
  <c r="V6" i="3"/>
  <c r="AD6" i="5" s="1"/>
  <c r="Q21" i="3"/>
  <c r="N21" i="5" s="1"/>
  <c r="V21" i="3"/>
  <c r="Y21" i="5" s="1"/>
  <c r="L18" i="5"/>
  <c r="W18" i="5"/>
  <c r="M23" i="5"/>
  <c r="Q19" i="3"/>
  <c r="N19" i="5" s="1"/>
  <c r="V19" i="3"/>
  <c r="X19" i="5" s="1"/>
  <c r="Q12" i="3"/>
  <c r="R12" i="5" s="1"/>
  <c r="V12" i="3"/>
  <c r="AC18" i="5"/>
  <c r="AD13" i="5"/>
  <c r="V13" i="5"/>
  <c r="AC13" i="5"/>
  <c r="W13" i="5"/>
  <c r="X13" i="5"/>
  <c r="AB13" i="5"/>
  <c r="Y13" i="5"/>
  <c r="Z13" i="5"/>
  <c r="AA13" i="5"/>
  <c r="V4" i="5"/>
  <c r="AB4" i="5"/>
  <c r="AC4" i="5"/>
  <c r="AD4" i="5"/>
  <c r="W4" i="5"/>
  <c r="X4" i="5"/>
  <c r="Z4" i="5"/>
  <c r="AA4" i="5"/>
  <c r="T3" i="3"/>
  <c r="Q17" i="3"/>
  <c r="K17" i="5" s="1"/>
  <c r="V17" i="3"/>
  <c r="AC17" i="5" s="1"/>
  <c r="Q14" i="3"/>
  <c r="L14" i="5" s="1"/>
  <c r="V14" i="3"/>
  <c r="AC14" i="5" s="1"/>
  <c r="R15" i="5"/>
  <c r="P18" i="5"/>
  <c r="Q16" i="3"/>
  <c r="Q16" i="5" s="1"/>
  <c r="V16" i="3"/>
  <c r="V16" i="5" s="1"/>
  <c r="Q23" i="5"/>
  <c r="R23" i="5"/>
  <c r="M15" i="5"/>
  <c r="N15" i="5"/>
  <c r="V18" i="5"/>
  <c r="AD18" i="5"/>
  <c r="X23" i="5"/>
  <c r="AC23" i="5"/>
  <c r="AD23" i="5"/>
  <c r="Y23" i="5"/>
  <c r="W23" i="5"/>
  <c r="Z22" i="5"/>
  <c r="AD22" i="5"/>
  <c r="AB6" i="5"/>
  <c r="V6" i="5"/>
  <c r="AC6" i="5"/>
  <c r="AA6" i="5"/>
  <c r="W6" i="5"/>
  <c r="Y6" i="5"/>
  <c r="Z6" i="5"/>
  <c r="P3" i="3"/>
  <c r="K3" i="5" s="1"/>
  <c r="U3" i="3"/>
  <c r="Q10" i="3"/>
  <c r="P10" i="5" s="1"/>
  <c r="V10" i="3"/>
  <c r="X10" i="5" s="1"/>
  <c r="P23" i="5"/>
  <c r="Q15" i="5"/>
  <c r="Q7" i="3"/>
  <c r="K7" i="5" s="1"/>
  <c r="V7" i="3"/>
  <c r="W7" i="5" s="1"/>
  <c r="Z18" i="5"/>
  <c r="Y5" i="5"/>
  <c r="Z5" i="5"/>
  <c r="AC5" i="5"/>
  <c r="AA5" i="5"/>
  <c r="AB5" i="5"/>
  <c r="AD5" i="5"/>
  <c r="V5" i="5"/>
  <c r="X5" i="5"/>
  <c r="W5" i="5"/>
  <c r="S23" i="5"/>
  <c r="P15" i="5"/>
  <c r="K18" i="5"/>
  <c r="O23" i="5"/>
  <c r="Q8" i="3"/>
  <c r="L8" i="5" s="1"/>
  <c r="V8" i="3"/>
  <c r="V8" i="5" s="1"/>
  <c r="AC15" i="5"/>
  <c r="X15" i="5"/>
  <c r="Y15" i="5"/>
  <c r="W15" i="5"/>
  <c r="Z15" i="5"/>
  <c r="AA15" i="5"/>
  <c r="AB15" i="5"/>
  <c r="AD15" i="5"/>
  <c r="V15" i="5"/>
  <c r="K20" i="5"/>
  <c r="S20" i="5"/>
  <c r="O20" i="5"/>
  <c r="N20" i="5"/>
  <c r="Q20" i="5"/>
  <c r="R20" i="5"/>
  <c r="M17" i="5"/>
  <c r="R16" i="5"/>
  <c r="K16" i="5"/>
  <c r="N17" i="5"/>
  <c r="P16" i="5"/>
  <c r="S17" i="5"/>
  <c r="P17" i="5"/>
  <c r="Q17" i="5"/>
  <c r="L17" i="5"/>
  <c r="AA22" i="5" l="1"/>
  <c r="W22" i="5"/>
  <c r="Y22" i="5"/>
  <c r="AB22" i="5"/>
  <c r="X22" i="5"/>
  <c r="V22" i="5"/>
  <c r="P9" i="5"/>
  <c r="AA23" i="5"/>
  <c r="S15" i="5"/>
  <c r="X9" i="5"/>
  <c r="Z23" i="5"/>
  <c r="V23" i="5"/>
  <c r="AC20" i="5"/>
  <c r="K9" i="5"/>
  <c r="Y12" i="5"/>
  <c r="AC22" i="5"/>
  <c r="R9" i="5"/>
  <c r="X6" i="5"/>
  <c r="AB9" i="5"/>
  <c r="M16" i="5"/>
  <c r="P20" i="5"/>
  <c r="N16" i="5"/>
  <c r="L20" i="5"/>
  <c r="L9" i="5"/>
  <c r="S9" i="5"/>
  <c r="Q9" i="5"/>
  <c r="Q22" i="5"/>
  <c r="O16" i="5"/>
  <c r="S16" i="5"/>
  <c r="V9" i="5"/>
  <c r="Q4" i="5"/>
  <c r="Z9" i="5"/>
  <c r="AC9" i="5"/>
  <c r="N4" i="5"/>
  <c r="P4" i="5"/>
  <c r="K4" i="5"/>
  <c r="R4" i="5"/>
  <c r="AA9" i="5"/>
  <c r="M4" i="5"/>
  <c r="L4" i="5"/>
  <c r="M7" i="5"/>
  <c r="O17" i="5"/>
  <c r="L16" i="5"/>
  <c r="R22" i="5"/>
  <c r="M22" i="5"/>
  <c r="M6" i="5"/>
  <c r="K22" i="5"/>
  <c r="K6" i="5"/>
  <c r="N6" i="5"/>
  <c r="L22" i="5"/>
  <c r="O22" i="5"/>
  <c r="L6" i="5"/>
  <c r="R19" i="5"/>
  <c r="S6" i="5"/>
  <c r="P22" i="5"/>
  <c r="N22" i="5"/>
  <c r="S22" i="5"/>
  <c r="P6" i="5"/>
  <c r="Q6" i="5"/>
  <c r="S4" i="5"/>
  <c r="M19" i="5"/>
  <c r="R6" i="5"/>
  <c r="S3" i="5"/>
  <c r="Q21" i="5"/>
  <c r="O21" i="5"/>
  <c r="R17" i="5"/>
  <c r="R21" i="5"/>
  <c r="W9" i="5"/>
  <c r="Y9" i="5"/>
  <c r="AD9" i="5"/>
  <c r="AD12" i="5"/>
  <c r="X12" i="5"/>
  <c r="V12" i="5"/>
  <c r="R7" i="5"/>
  <c r="P7" i="5"/>
  <c r="X20" i="5"/>
  <c r="Q7" i="5"/>
  <c r="Z20" i="5"/>
  <c r="O3" i="5"/>
  <c r="W20" i="5"/>
  <c r="Y20" i="5"/>
  <c r="W12" i="5"/>
  <c r="V20" i="5"/>
  <c r="AB12" i="5"/>
  <c r="AD20" i="5"/>
  <c r="AA12" i="5"/>
  <c r="AB20" i="5"/>
  <c r="AC12" i="5"/>
  <c r="AA20" i="5"/>
  <c r="Z12" i="5"/>
  <c r="S10" i="5"/>
  <c r="L11" i="5"/>
  <c r="P12" i="5"/>
  <c r="AC16" i="5"/>
  <c r="R10" i="5"/>
  <c r="M21" i="5"/>
  <c r="P21" i="5"/>
  <c r="AB16" i="5"/>
  <c r="Y7" i="5"/>
  <c r="AD16" i="5"/>
  <c r="M10" i="5"/>
  <c r="Z16" i="5"/>
  <c r="N10" i="5"/>
  <c r="K21" i="5"/>
  <c r="Y16" i="5"/>
  <c r="K10" i="5"/>
  <c r="Q10" i="5"/>
  <c r="L21" i="5"/>
  <c r="O10" i="5"/>
  <c r="L10" i="5"/>
  <c r="S21" i="5"/>
  <c r="AD21" i="5"/>
  <c r="AA8" i="5"/>
  <c r="X16" i="5"/>
  <c r="X21" i="5"/>
  <c r="AD19" i="5"/>
  <c r="Z17" i="5"/>
  <c r="Q11" i="5"/>
  <c r="R11" i="5"/>
  <c r="Y19" i="5"/>
  <c r="AB21" i="5"/>
  <c r="W21" i="5"/>
  <c r="P11" i="5"/>
  <c r="AA21" i="5"/>
  <c r="V21" i="5"/>
  <c r="N11" i="5"/>
  <c r="Z10" i="5"/>
  <c r="AC21" i="5"/>
  <c r="S11" i="5"/>
  <c r="M11" i="5"/>
  <c r="AA16" i="5"/>
  <c r="Z21" i="5"/>
  <c r="AB19" i="5"/>
  <c r="Z14" i="5"/>
  <c r="K11" i="5"/>
  <c r="Z11" i="5"/>
  <c r="X11" i="5"/>
  <c r="AC11" i="5"/>
  <c r="AD11" i="5"/>
  <c r="AA11" i="5"/>
  <c r="V11" i="5"/>
  <c r="Y11" i="5"/>
  <c r="W11" i="5"/>
  <c r="AB11" i="5"/>
  <c r="R3" i="5"/>
  <c r="L3" i="5"/>
  <c r="L19" i="5"/>
  <c r="P19" i="5"/>
  <c r="N14" i="5"/>
  <c r="M8" i="5"/>
  <c r="V7" i="5"/>
  <c r="V19" i="5"/>
  <c r="X14" i="5"/>
  <c r="W8" i="5"/>
  <c r="Y17" i="5"/>
  <c r="S19" i="5"/>
  <c r="O8" i="5"/>
  <c r="K14" i="5"/>
  <c r="O7" i="5"/>
  <c r="N7" i="5"/>
  <c r="L7" i="5"/>
  <c r="S7" i="5"/>
  <c r="AD7" i="5"/>
  <c r="W14" i="5"/>
  <c r="Y8" i="5"/>
  <c r="Z8" i="5"/>
  <c r="X17" i="5"/>
  <c r="N3" i="5"/>
  <c r="O19" i="5"/>
  <c r="N8" i="5"/>
  <c r="S14" i="5"/>
  <c r="X3" i="5"/>
  <c r="Y3" i="5"/>
  <c r="Z3" i="5"/>
  <c r="AC3" i="5"/>
  <c r="AA3" i="5"/>
  <c r="AB3" i="5"/>
  <c r="AD3" i="5"/>
  <c r="V3" i="5"/>
  <c r="W3" i="5"/>
  <c r="AB7" i="5"/>
  <c r="V14" i="5"/>
  <c r="AC8" i="5"/>
  <c r="AD17" i="5"/>
  <c r="W17" i="5"/>
  <c r="P8" i="5"/>
  <c r="P3" i="5"/>
  <c r="K8" i="5"/>
  <c r="P14" i="5"/>
  <c r="AA7" i="5"/>
  <c r="AD14" i="5"/>
  <c r="X8" i="5"/>
  <c r="AB17" i="5"/>
  <c r="Q3" i="5"/>
  <c r="K19" i="5"/>
  <c r="Q14" i="5"/>
  <c r="M14" i="5"/>
  <c r="AD10" i="5"/>
  <c r="V10" i="5"/>
  <c r="W10" i="5"/>
  <c r="AC10" i="5"/>
  <c r="AA10" i="5"/>
  <c r="Y10" i="5"/>
  <c r="W16" i="5"/>
  <c r="AC7" i="5"/>
  <c r="O12" i="5"/>
  <c r="Q12" i="5"/>
  <c r="M12" i="5"/>
  <c r="K12" i="5"/>
  <c r="N12" i="5"/>
  <c r="L12" i="5"/>
  <c r="S12" i="5"/>
  <c r="W19" i="5"/>
  <c r="AB14" i="5"/>
  <c r="AD8" i="5"/>
  <c r="V17" i="5"/>
  <c r="S8" i="5"/>
  <c r="M3" i="5"/>
  <c r="R14" i="5"/>
  <c r="R8" i="5"/>
  <c r="O14" i="5"/>
  <c r="X7" i="5"/>
  <c r="Z7" i="5"/>
  <c r="AA14" i="5"/>
  <c r="AB8" i="5"/>
  <c r="AA17" i="5"/>
  <c r="Q19" i="5"/>
  <c r="Q8" i="5"/>
  <c r="Z19" i="5"/>
  <c r="AA19" i="5"/>
  <c r="AC19" i="5"/>
  <c r="Y14" i="5"/>
  <c r="AB10" i="5"/>
  <c r="O26" i="5" l="1"/>
  <c r="O27" i="5" s="1"/>
  <c r="K26" i="5"/>
  <c r="Q26" i="5"/>
  <c r="R26" i="5"/>
  <c r="M26" i="5"/>
  <c r="M29" i="5" s="1"/>
  <c r="P26" i="5"/>
  <c r="P32" i="5" s="1"/>
  <c r="N26" i="5"/>
  <c r="L26" i="5"/>
  <c r="V26" i="5"/>
  <c r="V27" i="5" s="1"/>
  <c r="Y26" i="5"/>
  <c r="S26" i="5"/>
  <c r="S35" i="5" s="1"/>
  <c r="AC26" i="5"/>
  <c r="AC34" i="5" s="1"/>
  <c r="AB26" i="5"/>
  <c r="W26" i="5"/>
  <c r="X26" i="5"/>
  <c r="AD26" i="5"/>
  <c r="AA26" i="5"/>
  <c r="Z26" i="5"/>
  <c r="O29" i="5" l="1"/>
  <c r="M33" i="5"/>
  <c r="AC35" i="5"/>
  <c r="Y27" i="5"/>
  <c r="L29" i="5"/>
  <c r="N29" i="5"/>
  <c r="M32" i="5"/>
  <c r="N34" i="5"/>
  <c r="R34" i="5"/>
  <c r="M34" i="5"/>
  <c r="R29" i="5"/>
  <c r="R33" i="5"/>
  <c r="P33" i="5"/>
  <c r="Q34" i="5"/>
  <c r="Q33" i="5"/>
  <c r="N33" i="5"/>
  <c r="P27" i="5"/>
  <c r="Q28" i="5"/>
  <c r="R32" i="5"/>
  <c r="P29" i="5"/>
  <c r="N32" i="5"/>
  <c r="Q32" i="5"/>
  <c r="S33" i="5"/>
  <c r="P34" i="5"/>
  <c r="Q29" i="5"/>
  <c r="AB27" i="5"/>
  <c r="V32" i="5"/>
  <c r="V30" i="5"/>
  <c r="L32" i="5"/>
  <c r="P28" i="5"/>
  <c r="M28" i="5"/>
  <c r="M31" i="5"/>
  <c r="N31" i="5"/>
  <c r="N28" i="5"/>
  <c r="L33" i="5"/>
  <c r="L28" i="5"/>
  <c r="O32" i="5"/>
  <c r="L34" i="5"/>
  <c r="R28" i="5"/>
  <c r="O31" i="5"/>
  <c r="K31" i="5"/>
  <c r="L31" i="5"/>
  <c r="R31" i="5"/>
  <c r="O34" i="5"/>
  <c r="P31" i="5"/>
  <c r="O33" i="5"/>
  <c r="O28" i="5"/>
  <c r="Q31" i="5"/>
  <c r="V33" i="5"/>
  <c r="AB29" i="5"/>
  <c r="S31" i="5"/>
  <c r="P35" i="5"/>
  <c r="S34" i="5"/>
  <c r="S32" i="5"/>
  <c r="S28" i="5"/>
  <c r="Y30" i="5"/>
  <c r="S29" i="5"/>
  <c r="M35" i="5"/>
  <c r="AC30" i="5"/>
  <c r="L35" i="5"/>
  <c r="K35" i="5"/>
  <c r="N35" i="5"/>
  <c r="AC28" i="5"/>
  <c r="O35" i="5"/>
  <c r="AB34" i="5"/>
  <c r="AB33" i="5"/>
  <c r="K27" i="5"/>
  <c r="K34" i="5"/>
  <c r="V34" i="5"/>
  <c r="N27" i="5"/>
  <c r="N30" i="5" s="1"/>
  <c r="Q27" i="5"/>
  <c r="AC27" i="5"/>
  <c r="K29" i="5"/>
  <c r="Y34" i="5"/>
  <c r="AB30" i="5"/>
  <c r="AC33" i="5"/>
  <c r="R35" i="5"/>
  <c r="R27" i="5"/>
  <c r="S27" i="5"/>
  <c r="K28" i="5"/>
  <c r="K32" i="5"/>
  <c r="Y33" i="5"/>
  <c r="Q35" i="5"/>
  <c r="L27" i="5"/>
  <c r="K33" i="5"/>
  <c r="M27" i="5"/>
  <c r="M30" i="5" s="1"/>
  <c r="Y35" i="5"/>
  <c r="Y32" i="5"/>
  <c r="AC29" i="5"/>
  <c r="Z35" i="5"/>
  <c r="Z27" i="5"/>
  <c r="Z28" i="5"/>
  <c r="Z29" i="5"/>
  <c r="Z30" i="5"/>
  <c r="Z31" i="5"/>
  <c r="Z32" i="5"/>
  <c r="Z33" i="5"/>
  <c r="Z34" i="5"/>
  <c r="AA35" i="5"/>
  <c r="AA27" i="5"/>
  <c r="AA28" i="5"/>
  <c r="AA29" i="5"/>
  <c r="AA30" i="5"/>
  <c r="AA31" i="5"/>
  <c r="AA32" i="5"/>
  <c r="AA33" i="5"/>
  <c r="AA34" i="5"/>
  <c r="X35" i="5"/>
  <c r="X27" i="5"/>
  <c r="X28" i="5"/>
  <c r="X29" i="5"/>
  <c r="X30" i="5"/>
  <c r="X31" i="5"/>
  <c r="X32" i="5"/>
  <c r="X33" i="5"/>
  <c r="X34" i="5"/>
  <c r="AB28" i="5"/>
  <c r="W27" i="5"/>
  <c r="W28" i="5"/>
  <c r="W29" i="5"/>
  <c r="W30" i="5"/>
  <c r="W31" i="5"/>
  <c r="W32" i="5"/>
  <c r="W33" i="5"/>
  <c r="W34" i="5"/>
  <c r="W35" i="5"/>
  <c r="Y31" i="5"/>
  <c r="AB35" i="5"/>
  <c r="V28" i="5"/>
  <c r="AC31" i="5"/>
  <c r="Y29" i="5"/>
  <c r="AB32" i="5"/>
  <c r="V35" i="5"/>
  <c r="Y28" i="5"/>
  <c r="AB31" i="5"/>
  <c r="V29" i="5"/>
  <c r="AD27" i="5"/>
  <c r="AD28" i="5"/>
  <c r="AD29" i="5"/>
  <c r="AD30" i="5"/>
  <c r="AD31" i="5"/>
  <c r="AD32" i="5"/>
  <c r="AD33" i="5"/>
  <c r="AD34" i="5"/>
  <c r="AD35" i="5"/>
  <c r="V31" i="5"/>
  <c r="AC32" i="5"/>
  <c r="S30" i="5" l="1"/>
  <c r="Q30" i="5"/>
  <c r="R30" i="5"/>
  <c r="O30" i="5"/>
  <c r="K30" i="5"/>
  <c r="P30" i="5"/>
  <c r="L30" i="5"/>
</calcChain>
</file>

<file path=xl/sharedStrings.xml><?xml version="1.0" encoding="utf-8"?>
<sst xmlns="http://schemas.openxmlformats.org/spreadsheetml/2006/main" count="784" uniqueCount="68">
  <si>
    <t>Locus</t>
  </si>
  <si>
    <t xml:space="preserve"> Y</t>
  </si>
  <si>
    <t>Z</t>
  </si>
  <si>
    <t>D3S1358</t>
  </si>
  <si>
    <t>vWA</t>
  </si>
  <si>
    <t>D16S539</t>
  </si>
  <si>
    <t>C__SF1PO</t>
  </si>
  <si>
    <t>TPOX</t>
  </si>
  <si>
    <t>D8S1179</t>
  </si>
  <si>
    <t>D21S11</t>
  </si>
  <si>
    <t>D18S51</t>
  </si>
  <si>
    <t>D2S441</t>
  </si>
  <si>
    <t>D19S433</t>
  </si>
  <si>
    <t>TH01</t>
  </si>
  <si>
    <t>FGA</t>
  </si>
  <si>
    <t>D22S1045</t>
  </si>
  <si>
    <t>D5S818</t>
  </si>
  <si>
    <t>D13S317</t>
  </si>
  <si>
    <t>D7S820</t>
  </si>
  <si>
    <t>SE33</t>
  </si>
  <si>
    <t>D10S1248</t>
  </si>
  <si>
    <t>D1S1656</t>
  </si>
  <si>
    <t>D12S391</t>
  </si>
  <si>
    <t>D2S1338</t>
  </si>
  <si>
    <t>AiAi_AiAi</t>
  </si>
  <si>
    <t>AiAi_AjAj</t>
  </si>
  <si>
    <t>AiAi_AiAj</t>
  </si>
  <si>
    <t>AiAi_AjAm</t>
  </si>
  <si>
    <t>AiAj_AiAj</t>
  </si>
  <si>
    <t>AiAj,AiAm</t>
  </si>
  <si>
    <t>AiAj_AmAl</t>
  </si>
  <si>
    <t>(K2*Pi^2)+(K1*Pi^3)+(K0*Pi^4)</t>
  </si>
  <si>
    <t>K0*Pi^2*Pj^2</t>
  </si>
  <si>
    <t>2*K0*(Pi^2)*Pj*Pm</t>
  </si>
  <si>
    <t>(K1*(Pi^2)*Pj)+(2*K0*(Pi^3)*Pj)</t>
  </si>
  <si>
    <t>(2*K2*Pi*Pj)+(K1*Pi*Pj*(Pi+Pj))+(4*K0*(Pi^2)*(Pj^2))</t>
  </si>
  <si>
    <t>(K1*Pi*Pj*Pm)+(4*K0*Pi^2*Pj*Pm)</t>
  </si>
  <si>
    <t>4*K0*Pi*Pj*Pm*Pl</t>
  </si>
  <si>
    <t>Relatedness</t>
  </si>
  <si>
    <t>K0</t>
  </si>
  <si>
    <t>K1</t>
  </si>
  <si>
    <t>K2</t>
  </si>
  <si>
    <t>Unrelated</t>
  </si>
  <si>
    <t>Identical twins</t>
  </si>
  <si>
    <t>Parent-Child</t>
  </si>
  <si>
    <t>Full siblings</t>
  </si>
  <si>
    <t>Half siblings</t>
  </si>
  <si>
    <t>Uncle-Nephew</t>
  </si>
  <si>
    <t>Grandparent-Grandchild</t>
  </si>
  <si>
    <t>Double first Cousins</t>
  </si>
  <si>
    <t>First Cousins</t>
  </si>
  <si>
    <t>Pi</t>
  </si>
  <si>
    <t>Pj</t>
  </si>
  <si>
    <t>Pm</t>
  </si>
  <si>
    <t>Pl</t>
  </si>
  <si>
    <t>Allele_i</t>
  </si>
  <si>
    <t>Allele_j</t>
  </si>
  <si>
    <t>Allele_m</t>
  </si>
  <si>
    <t>Allele_l</t>
  </si>
  <si>
    <t>Frequency</t>
  </si>
  <si>
    <t>Coloured</t>
  </si>
  <si>
    <t>Allele</t>
  </si>
  <si>
    <t>locus_allele</t>
  </si>
  <si>
    <t>Bantu</t>
  </si>
  <si>
    <t>Locus_allele</t>
  </si>
  <si>
    <t>Frequencies</t>
  </si>
  <si>
    <t>GF_FDL_CR_S1_160_1604_03</t>
  </si>
  <si>
    <t>GF_FDL_CR_S1_160_1604_05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</si>
</sst>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Fill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0" xfId="0" applyFont="1"/>
    <xf numFmtId="0" fontId="3" fillId="0" borderId="9" xfId="0" applyFont="1" applyBorder="1"/>
    <xf numFmtId="0" fontId="3" fillId="0" borderId="3" xfId="0" applyFont="1" applyBorder="1"/>
    <xf numFmtId="0" fontId="3" fillId="0" borderId="8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5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0" fillId="0" borderId="22" xfId="0" applyBorder="1"/>
    <xf numFmtId="0" fontId="0" fillId="0" borderId="4" xfId="0" applyBorder="1"/>
    <xf numFmtId="0" fontId="0" fillId="0" borderId="6" xfId="0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80" zoomScaleNormal="80" workbookViewId="0">
      <selection activeCell="F27" sqref="F27"/>
    </sheetView>
  </sheetViews>
  <sheetFormatPr defaultRowHeight="14.4" x14ac:dyDescent="0.3"/>
  <cols>
    <col min="2" max="3" width="14.44140625" customWidth="1"/>
    <col min="4" max="5" width="14.33203125" customWidth="1"/>
    <col min="11" max="11" width="10.5546875" customWidth="1"/>
  </cols>
  <sheetData>
    <row r="1" spans="1:16" ht="15" thickBot="1" x14ac:dyDescent="0.35">
      <c r="A1" s="1" t="s">
        <v>0</v>
      </c>
      <c r="B1" s="1" t="s">
        <v>1</v>
      </c>
      <c r="C1" s="1"/>
      <c r="D1" s="1" t="s">
        <v>2</v>
      </c>
      <c r="E1" s="1"/>
      <c r="F1" s="1"/>
    </row>
    <row r="2" spans="1:16" ht="15" thickBot="1" x14ac:dyDescent="0.35">
      <c r="A2" s="2"/>
      <c r="B2" s="38" t="s">
        <v>66</v>
      </c>
      <c r="C2" s="39"/>
      <c r="D2" s="38" t="s">
        <v>67</v>
      </c>
      <c r="E2" s="39"/>
      <c r="F2" s="2"/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</row>
    <row r="3" spans="1:16" x14ac:dyDescent="0.3">
      <c r="A3" s="2" t="s">
        <v>3</v>
      </c>
      <c r="B3" s="6"/>
      <c r="C3" s="8"/>
      <c r="D3" s="6"/>
      <c r="E3" s="6"/>
      <c r="F3" s="2"/>
      <c r="H3">
        <f>IF(AND(C3=B3,B3=E3,C3=D3,D3=E3),1,0)</f>
        <v>1</v>
      </c>
      <c r="I3">
        <f>IF(AND(H3&lt;&gt;1,B3=C3,D3=E3),1,0)</f>
        <v>0</v>
      </c>
      <c r="J3">
        <f>IF(AND(H3&lt;&gt;1,OR(B3=E3,C3=D3),OR(B3=C3,E3=D3)),1,0)</f>
        <v>0</v>
      </c>
      <c r="K3">
        <f>IF(AND(J3&lt;&gt;1,OR(AND(B3=C3,D3&lt;&gt;E3),AND(D3=E3,B3&lt;&gt;C3))=TRUE),1,0)</f>
        <v>0</v>
      </c>
      <c r="L3">
        <f>IF(AND(B3&lt;&gt;C3,AND(OR(B3=D3,B3=E3),OR(C3=D3,C3=E3)))=TRUE,1,0)</f>
        <v>0</v>
      </c>
      <c r="M3">
        <f>IF(AND(L3&lt;&gt;1,B3&lt;&gt;C3,D3&lt;&gt;E3,OR(B3=D3,B3=E3,C3=D3,C3=E3))=TRUE,1,0)</f>
        <v>0</v>
      </c>
      <c r="N3">
        <f>IF(SUMPRODUCT((B3:E3 &lt;&gt; "")/COUNTIF(B3:E3,B3:E3 &amp; ""))=4,1,0)</f>
        <v>0</v>
      </c>
      <c r="P3">
        <f>SUM(H3:N3)</f>
        <v>1</v>
      </c>
    </row>
    <row r="4" spans="1:16" x14ac:dyDescent="0.3">
      <c r="A4" s="2" t="s">
        <v>4</v>
      </c>
      <c r="B4" s="7"/>
      <c r="C4" s="9"/>
      <c r="D4" s="7"/>
      <c r="E4" s="7"/>
      <c r="F4" s="2"/>
      <c r="H4">
        <f t="shared" ref="H4:H23" si="0">IF(AND(C4=B4,B4=E4,C4=D4,D4=E4),1,0)</f>
        <v>1</v>
      </c>
      <c r="I4">
        <f t="shared" ref="I4:I7" si="1">IF(AND(H4&lt;&gt;1,B4=C4,D4=E4),1,0)</f>
        <v>0</v>
      </c>
      <c r="J4">
        <f t="shared" ref="J4:J23" si="2">IF(AND(H4&lt;&gt;1,OR(B4=E4,C4=D4),OR(B4=C4,E4=D4)),1,0)</f>
        <v>0</v>
      </c>
      <c r="K4">
        <f t="shared" ref="K4:K23" si="3">IF(AND(J4&lt;&gt;1,OR(AND(B4=C4,D4&lt;&gt;E4),AND(D4=E4,B4&lt;&gt;C4))=TRUE),1,0)</f>
        <v>0</v>
      </c>
      <c r="L4">
        <f>IF(AND(B4&lt;&gt;C4,AND(OR(B4=D4,B4=E4),OR(C4=D4,C4=E4)))=TRUE,1,0)</f>
        <v>0</v>
      </c>
      <c r="M4">
        <f t="shared" ref="M4:M7" si="4">IF(AND(L4&lt;&gt;1,B4&lt;&gt;C4,D4&lt;&gt;E4,OR(B4=D4,B4=E4,C4=D4,C4=E4))=TRUE,1,0)</f>
        <v>0</v>
      </c>
      <c r="N4">
        <f t="shared" ref="N4:N23" si="5">IF(SUMPRODUCT((B4:E4 &lt;&gt; "")/COUNTIF(B4:E4,B4:E4 &amp; ""))=4,1,0)</f>
        <v>0</v>
      </c>
      <c r="P4">
        <f t="shared" ref="P4:P23" si="6">SUM(H4:N4)</f>
        <v>1</v>
      </c>
    </row>
    <row r="5" spans="1:16" x14ac:dyDescent="0.3">
      <c r="A5" s="2" t="s">
        <v>5</v>
      </c>
      <c r="B5" s="7"/>
      <c r="C5" s="9"/>
      <c r="D5" s="7"/>
      <c r="E5" s="7"/>
      <c r="F5" s="2"/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ref="L5:L7" si="7">IF(AND(B5&lt;&gt;C5,AND(OR(B5=D5,B5=E5),OR(C5=D5,C5=E5)))=TRUE,1,0)</f>
        <v>0</v>
      </c>
      <c r="M5">
        <f t="shared" si="4"/>
        <v>0</v>
      </c>
      <c r="N5">
        <f t="shared" si="5"/>
        <v>0</v>
      </c>
      <c r="P5">
        <f t="shared" si="6"/>
        <v>1</v>
      </c>
    </row>
    <row r="6" spans="1:16" x14ac:dyDescent="0.3">
      <c r="A6" s="2" t="s">
        <v>6</v>
      </c>
      <c r="B6" s="7"/>
      <c r="C6" s="9"/>
      <c r="D6" s="7"/>
      <c r="E6" s="7"/>
      <c r="F6" s="2"/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7"/>
        <v>0</v>
      </c>
      <c r="M6">
        <f>IF(AND(L6&lt;&gt;1,B6&lt;&gt;C6,D6&lt;&gt;E6,OR(B6=D6,B6=E6,C6=D6,C6=E6))=TRUE,1,0)</f>
        <v>0</v>
      </c>
      <c r="N6">
        <f t="shared" si="5"/>
        <v>0</v>
      </c>
      <c r="P6">
        <f t="shared" si="6"/>
        <v>1</v>
      </c>
    </row>
    <row r="7" spans="1:16" x14ac:dyDescent="0.3">
      <c r="A7" s="2" t="s">
        <v>7</v>
      </c>
      <c r="B7" s="7"/>
      <c r="C7" s="9"/>
      <c r="D7" s="7"/>
      <c r="E7" s="7"/>
      <c r="F7" s="2"/>
      <c r="H7">
        <f t="shared" si="0"/>
        <v>1</v>
      </c>
      <c r="I7">
        <f t="shared" si="1"/>
        <v>0</v>
      </c>
      <c r="J7">
        <f>IF(AND(H7&lt;&gt;1,OR(B7=E7,C7=D7),OR(B7=C7,E7=D7)),1,0)</f>
        <v>0</v>
      </c>
      <c r="K7">
        <f t="shared" si="3"/>
        <v>0</v>
      </c>
      <c r="L7">
        <f t="shared" si="7"/>
        <v>0</v>
      </c>
      <c r="M7">
        <f t="shared" si="4"/>
        <v>0</v>
      </c>
      <c r="N7">
        <f t="shared" si="5"/>
        <v>0</v>
      </c>
      <c r="P7">
        <f t="shared" si="6"/>
        <v>1</v>
      </c>
    </row>
    <row r="8" spans="1:16" x14ac:dyDescent="0.3">
      <c r="A8" s="2" t="s">
        <v>8</v>
      </c>
      <c r="B8" s="7"/>
      <c r="C8" s="9"/>
      <c r="D8" s="7"/>
      <c r="E8" s="7"/>
      <c r="F8" s="2"/>
      <c r="H8">
        <f t="shared" si="0"/>
        <v>1</v>
      </c>
      <c r="I8">
        <f t="shared" ref="I8:I23" si="8">IF(AND(H8&lt;&gt;1,B8=C8,D8=E8),1,0)</f>
        <v>0</v>
      </c>
      <c r="J8">
        <f t="shared" si="2"/>
        <v>0</v>
      </c>
      <c r="K8">
        <f t="shared" si="3"/>
        <v>0</v>
      </c>
      <c r="L8">
        <f t="shared" ref="L8:L23" si="9">IF(AND(B8&lt;&gt;C8,AND(OR(B8=D8,B8=E8),OR(C8=D8,C8=E8)))=TRUE,1,0)</f>
        <v>0</v>
      </c>
      <c r="M8">
        <f t="shared" ref="M8:M23" si="10">IF(AND(L8&lt;&gt;1,B8&lt;&gt;C8,D8&lt;&gt;E8,OR(B8=D8,B8=E8,C8=D8,C8=E8))=TRUE,1,0)</f>
        <v>0</v>
      </c>
      <c r="N8">
        <f>IF(SUMPRODUCT((B8:E8 &lt;&gt; "")/COUNTIF(B8:E8,B8:E8 &amp; ""))=4,1,0)</f>
        <v>0</v>
      </c>
      <c r="P8">
        <f t="shared" si="6"/>
        <v>1</v>
      </c>
    </row>
    <row r="9" spans="1:16" x14ac:dyDescent="0.3">
      <c r="A9" s="2" t="s">
        <v>9</v>
      </c>
      <c r="B9" s="7"/>
      <c r="C9" s="9"/>
      <c r="D9" s="7"/>
      <c r="E9" s="7"/>
      <c r="F9" s="2"/>
      <c r="H9">
        <f t="shared" si="0"/>
        <v>1</v>
      </c>
      <c r="I9">
        <f t="shared" si="8"/>
        <v>0</v>
      </c>
      <c r="J9">
        <f t="shared" si="2"/>
        <v>0</v>
      </c>
      <c r="K9">
        <f t="shared" si="3"/>
        <v>0</v>
      </c>
      <c r="L9">
        <f t="shared" si="9"/>
        <v>0</v>
      </c>
      <c r="M9">
        <f t="shared" si="10"/>
        <v>0</v>
      </c>
      <c r="N9">
        <f>IF(SUMPRODUCT((B9:E9 &lt;&gt; "")/COUNTIF(B9:E9,B9:E9 &amp; ""))=4,1,0)</f>
        <v>0</v>
      </c>
      <c r="P9">
        <f t="shared" si="6"/>
        <v>1</v>
      </c>
    </row>
    <row r="10" spans="1:16" x14ac:dyDescent="0.3">
      <c r="A10" s="2" t="s">
        <v>10</v>
      </c>
      <c r="B10" s="7"/>
      <c r="C10" s="9"/>
      <c r="D10" s="7"/>
      <c r="E10" s="7"/>
      <c r="F10" s="2"/>
      <c r="H10">
        <f t="shared" si="0"/>
        <v>1</v>
      </c>
      <c r="I10">
        <f t="shared" si="8"/>
        <v>0</v>
      </c>
      <c r="J10">
        <f t="shared" si="2"/>
        <v>0</v>
      </c>
      <c r="K10">
        <f t="shared" si="3"/>
        <v>0</v>
      </c>
      <c r="L10">
        <f t="shared" si="9"/>
        <v>0</v>
      </c>
      <c r="M10">
        <f t="shared" si="10"/>
        <v>0</v>
      </c>
      <c r="N10">
        <f t="shared" si="5"/>
        <v>0</v>
      </c>
      <c r="P10">
        <f t="shared" si="6"/>
        <v>1</v>
      </c>
    </row>
    <row r="11" spans="1:16" x14ac:dyDescent="0.3">
      <c r="A11" s="2" t="s">
        <v>11</v>
      </c>
      <c r="B11" s="7"/>
      <c r="C11" s="9"/>
      <c r="D11" s="7"/>
      <c r="E11" s="7"/>
      <c r="F11" s="2"/>
      <c r="H11">
        <f t="shared" si="0"/>
        <v>1</v>
      </c>
      <c r="I11">
        <f t="shared" si="8"/>
        <v>0</v>
      </c>
      <c r="J11">
        <f t="shared" si="2"/>
        <v>0</v>
      </c>
      <c r="K11">
        <f t="shared" si="3"/>
        <v>0</v>
      </c>
      <c r="L11">
        <f t="shared" si="9"/>
        <v>0</v>
      </c>
      <c r="M11">
        <f t="shared" si="10"/>
        <v>0</v>
      </c>
      <c r="N11">
        <f>IF(SUMPRODUCT((B11:E11 &lt;&gt; "")/COUNTIF(B11:E11,B11:E11 &amp; ""))=4,1,0)</f>
        <v>0</v>
      </c>
      <c r="P11">
        <f t="shared" si="6"/>
        <v>1</v>
      </c>
    </row>
    <row r="12" spans="1:16" x14ac:dyDescent="0.3">
      <c r="A12" s="2" t="s">
        <v>12</v>
      </c>
      <c r="B12" s="7"/>
      <c r="C12" s="9"/>
      <c r="D12" s="7"/>
      <c r="E12" s="7"/>
      <c r="F12" s="2"/>
      <c r="H12">
        <f t="shared" si="0"/>
        <v>1</v>
      </c>
      <c r="I12">
        <f t="shared" si="8"/>
        <v>0</v>
      </c>
      <c r="J12">
        <f>IF(AND(H12&lt;&gt;1,OR(B12=E12,C12=D12),OR(B12=C12,E12=D12)),1,0)</f>
        <v>0</v>
      </c>
      <c r="K12">
        <f>IF(AND(J12&lt;&gt;1,OR(AND(B12=C12,D12&lt;&gt;E12),AND(D12=E12,B12&lt;&gt;C12))=TRUE),1,0)</f>
        <v>0</v>
      </c>
      <c r="L12">
        <f t="shared" si="9"/>
        <v>0</v>
      </c>
      <c r="M12">
        <f t="shared" si="10"/>
        <v>0</v>
      </c>
      <c r="N12">
        <f t="shared" si="5"/>
        <v>0</v>
      </c>
      <c r="P12">
        <f t="shared" si="6"/>
        <v>1</v>
      </c>
    </row>
    <row r="13" spans="1:16" x14ac:dyDescent="0.3">
      <c r="A13" s="2" t="s">
        <v>13</v>
      </c>
      <c r="B13" s="7"/>
      <c r="C13" s="9"/>
      <c r="D13" s="7"/>
      <c r="E13" s="7"/>
      <c r="F13" s="2"/>
      <c r="H13">
        <f t="shared" si="0"/>
        <v>1</v>
      </c>
      <c r="I13">
        <f t="shared" si="8"/>
        <v>0</v>
      </c>
      <c r="J13">
        <f t="shared" si="2"/>
        <v>0</v>
      </c>
      <c r="K13">
        <f t="shared" si="3"/>
        <v>0</v>
      </c>
      <c r="L13">
        <f t="shared" si="9"/>
        <v>0</v>
      </c>
      <c r="M13">
        <f t="shared" si="10"/>
        <v>0</v>
      </c>
      <c r="N13">
        <f t="shared" si="5"/>
        <v>0</v>
      </c>
      <c r="P13">
        <f t="shared" si="6"/>
        <v>1</v>
      </c>
    </row>
    <row r="14" spans="1:16" x14ac:dyDescent="0.3">
      <c r="A14" s="2" t="s">
        <v>14</v>
      </c>
      <c r="B14" s="7"/>
      <c r="C14" s="9"/>
      <c r="D14" s="7"/>
      <c r="E14" s="7"/>
      <c r="F14" s="2"/>
      <c r="H14">
        <f t="shared" si="0"/>
        <v>1</v>
      </c>
      <c r="I14">
        <f t="shared" si="8"/>
        <v>0</v>
      </c>
      <c r="J14">
        <f t="shared" si="2"/>
        <v>0</v>
      </c>
      <c r="K14">
        <f t="shared" si="3"/>
        <v>0</v>
      </c>
      <c r="L14">
        <f t="shared" si="9"/>
        <v>0</v>
      </c>
      <c r="M14">
        <f t="shared" si="10"/>
        <v>0</v>
      </c>
      <c r="N14">
        <f t="shared" si="5"/>
        <v>0</v>
      </c>
      <c r="P14">
        <f t="shared" si="6"/>
        <v>1</v>
      </c>
    </row>
    <row r="15" spans="1:16" x14ac:dyDescent="0.3">
      <c r="A15" s="2" t="s">
        <v>15</v>
      </c>
      <c r="B15" s="7"/>
      <c r="C15" s="9"/>
      <c r="D15" s="7"/>
      <c r="E15" s="7"/>
      <c r="F15" s="2"/>
      <c r="H15">
        <f t="shared" si="0"/>
        <v>1</v>
      </c>
      <c r="I15">
        <f t="shared" si="8"/>
        <v>0</v>
      </c>
      <c r="J15">
        <f t="shared" si="2"/>
        <v>0</v>
      </c>
      <c r="K15">
        <f t="shared" si="3"/>
        <v>0</v>
      </c>
      <c r="L15">
        <f t="shared" si="9"/>
        <v>0</v>
      </c>
      <c r="M15">
        <f t="shared" si="10"/>
        <v>0</v>
      </c>
      <c r="N15">
        <f t="shared" si="5"/>
        <v>0</v>
      </c>
      <c r="P15">
        <f t="shared" si="6"/>
        <v>1</v>
      </c>
    </row>
    <row r="16" spans="1:16" x14ac:dyDescent="0.3">
      <c r="A16" s="2" t="s">
        <v>16</v>
      </c>
      <c r="B16" s="7"/>
      <c r="C16" s="9"/>
      <c r="D16" s="7"/>
      <c r="E16" s="7"/>
      <c r="F16" s="2"/>
      <c r="H16">
        <f t="shared" si="0"/>
        <v>1</v>
      </c>
      <c r="I16">
        <f t="shared" si="8"/>
        <v>0</v>
      </c>
      <c r="J16">
        <f t="shared" si="2"/>
        <v>0</v>
      </c>
      <c r="K16">
        <f t="shared" si="3"/>
        <v>0</v>
      </c>
      <c r="L16">
        <f t="shared" si="9"/>
        <v>0</v>
      </c>
      <c r="M16">
        <f t="shared" si="10"/>
        <v>0</v>
      </c>
      <c r="N16">
        <f t="shared" si="5"/>
        <v>0</v>
      </c>
      <c r="P16">
        <f t="shared" si="6"/>
        <v>1</v>
      </c>
    </row>
    <row r="17" spans="1:16" x14ac:dyDescent="0.3">
      <c r="A17" s="2" t="s">
        <v>17</v>
      </c>
      <c r="B17" s="7"/>
      <c r="C17" s="9"/>
      <c r="D17" s="7"/>
      <c r="E17" s="7"/>
      <c r="F17" s="2"/>
      <c r="H17">
        <f t="shared" si="0"/>
        <v>1</v>
      </c>
      <c r="I17">
        <f t="shared" si="8"/>
        <v>0</v>
      </c>
      <c r="J17">
        <f t="shared" si="2"/>
        <v>0</v>
      </c>
      <c r="K17">
        <f t="shared" si="3"/>
        <v>0</v>
      </c>
      <c r="L17">
        <f t="shared" si="9"/>
        <v>0</v>
      </c>
      <c r="M17">
        <f t="shared" si="10"/>
        <v>0</v>
      </c>
      <c r="N17">
        <f t="shared" si="5"/>
        <v>0</v>
      </c>
      <c r="P17">
        <f t="shared" si="6"/>
        <v>1</v>
      </c>
    </row>
    <row r="18" spans="1:16" x14ac:dyDescent="0.3">
      <c r="A18" s="2" t="s">
        <v>18</v>
      </c>
      <c r="B18" s="7"/>
      <c r="C18" s="9"/>
      <c r="D18" s="7"/>
      <c r="E18" s="7"/>
      <c r="F18" s="2"/>
      <c r="H18">
        <f t="shared" si="0"/>
        <v>1</v>
      </c>
      <c r="I18">
        <f t="shared" si="8"/>
        <v>0</v>
      </c>
      <c r="J18">
        <f t="shared" si="2"/>
        <v>0</v>
      </c>
      <c r="K18">
        <f t="shared" si="3"/>
        <v>0</v>
      </c>
      <c r="L18">
        <f t="shared" si="9"/>
        <v>0</v>
      </c>
      <c r="M18">
        <f t="shared" si="10"/>
        <v>0</v>
      </c>
      <c r="N18">
        <f t="shared" si="5"/>
        <v>0</v>
      </c>
      <c r="P18">
        <f t="shared" si="6"/>
        <v>1</v>
      </c>
    </row>
    <row r="19" spans="1:16" x14ac:dyDescent="0.3">
      <c r="A19" s="2" t="s">
        <v>19</v>
      </c>
      <c r="B19" s="7"/>
      <c r="C19" s="9"/>
      <c r="D19" s="7"/>
      <c r="E19" s="7"/>
      <c r="F19" s="2"/>
      <c r="H19">
        <f t="shared" si="0"/>
        <v>1</v>
      </c>
      <c r="I19">
        <f t="shared" si="8"/>
        <v>0</v>
      </c>
      <c r="J19">
        <f t="shared" si="2"/>
        <v>0</v>
      </c>
      <c r="K19">
        <f t="shared" si="3"/>
        <v>0</v>
      </c>
      <c r="L19">
        <f t="shared" si="9"/>
        <v>0</v>
      </c>
      <c r="M19">
        <f t="shared" si="10"/>
        <v>0</v>
      </c>
      <c r="N19">
        <f t="shared" si="5"/>
        <v>0</v>
      </c>
      <c r="P19">
        <f t="shared" si="6"/>
        <v>1</v>
      </c>
    </row>
    <row r="20" spans="1:16" x14ac:dyDescent="0.3">
      <c r="A20" s="2" t="s">
        <v>20</v>
      </c>
      <c r="B20" s="7"/>
      <c r="C20" s="9"/>
      <c r="D20" s="7"/>
      <c r="E20" s="7"/>
      <c r="F20" s="2"/>
      <c r="H20">
        <f t="shared" si="0"/>
        <v>1</v>
      </c>
      <c r="I20">
        <f t="shared" si="8"/>
        <v>0</v>
      </c>
      <c r="J20">
        <f t="shared" si="2"/>
        <v>0</v>
      </c>
      <c r="K20">
        <f t="shared" si="3"/>
        <v>0</v>
      </c>
      <c r="L20">
        <f t="shared" si="9"/>
        <v>0</v>
      </c>
      <c r="M20">
        <f t="shared" si="10"/>
        <v>0</v>
      </c>
      <c r="N20">
        <f t="shared" si="5"/>
        <v>0</v>
      </c>
      <c r="P20">
        <f t="shared" si="6"/>
        <v>1</v>
      </c>
    </row>
    <row r="21" spans="1:16" x14ac:dyDescent="0.3">
      <c r="A21" s="2" t="s">
        <v>21</v>
      </c>
      <c r="B21" s="7"/>
      <c r="C21" s="9"/>
      <c r="D21" s="7"/>
      <c r="E21" s="7"/>
      <c r="F21" s="2"/>
      <c r="H21">
        <f t="shared" si="0"/>
        <v>1</v>
      </c>
      <c r="I21">
        <f t="shared" si="8"/>
        <v>0</v>
      </c>
      <c r="J21">
        <f t="shared" si="2"/>
        <v>0</v>
      </c>
      <c r="K21">
        <f t="shared" si="3"/>
        <v>0</v>
      </c>
      <c r="L21">
        <f t="shared" si="9"/>
        <v>0</v>
      </c>
      <c r="M21">
        <f t="shared" si="10"/>
        <v>0</v>
      </c>
      <c r="N21">
        <f t="shared" si="5"/>
        <v>0</v>
      </c>
      <c r="P21">
        <f t="shared" si="6"/>
        <v>1</v>
      </c>
    </row>
    <row r="22" spans="1:16" x14ac:dyDescent="0.3">
      <c r="A22" s="2" t="s">
        <v>22</v>
      </c>
      <c r="B22" s="7"/>
      <c r="C22" s="9"/>
      <c r="D22" s="7"/>
      <c r="E22" s="7"/>
      <c r="F22" s="2"/>
      <c r="H22">
        <f t="shared" si="0"/>
        <v>1</v>
      </c>
      <c r="I22">
        <f t="shared" si="8"/>
        <v>0</v>
      </c>
      <c r="J22">
        <f t="shared" si="2"/>
        <v>0</v>
      </c>
      <c r="K22">
        <f t="shared" si="3"/>
        <v>0</v>
      </c>
      <c r="L22">
        <f t="shared" si="9"/>
        <v>0</v>
      </c>
      <c r="M22">
        <f t="shared" si="10"/>
        <v>0</v>
      </c>
      <c r="N22">
        <f t="shared" si="5"/>
        <v>0</v>
      </c>
      <c r="P22">
        <f t="shared" si="6"/>
        <v>1</v>
      </c>
    </row>
    <row r="23" spans="1:16" x14ac:dyDescent="0.3">
      <c r="A23" s="2" t="s">
        <v>23</v>
      </c>
      <c r="B23" s="7"/>
      <c r="C23" s="9"/>
      <c r="D23" s="7"/>
      <c r="E23" s="7"/>
      <c r="F23" s="2"/>
      <c r="H23">
        <f t="shared" si="0"/>
        <v>1</v>
      </c>
      <c r="I23">
        <f t="shared" si="8"/>
        <v>0</v>
      </c>
      <c r="J23">
        <f t="shared" si="2"/>
        <v>0</v>
      </c>
      <c r="K23">
        <f t="shared" si="3"/>
        <v>0</v>
      </c>
      <c r="L23">
        <f t="shared" si="9"/>
        <v>0</v>
      </c>
      <c r="M23">
        <f t="shared" si="10"/>
        <v>0</v>
      </c>
      <c r="N23">
        <f t="shared" si="5"/>
        <v>0</v>
      </c>
      <c r="P23">
        <f t="shared" si="6"/>
        <v>1</v>
      </c>
    </row>
    <row r="24" spans="1:16" x14ac:dyDescent="0.3">
      <c r="B24" s="3"/>
      <c r="C24" s="4"/>
      <c r="D24" s="3"/>
      <c r="E24" s="4"/>
      <c r="P24">
        <f>SUM(P3:P23)</f>
        <v>21</v>
      </c>
    </row>
  </sheetData>
  <mergeCells count="2">
    <mergeCell ref="B2:C2"/>
    <mergeCell ref="D2:E2"/>
  </mergeCells>
  <conditionalFormatting sqref="P3:P23">
    <cfRule type="cellIs" dxfId="5" priority="4" operator="lessThan">
      <formula>1</formula>
    </cfRule>
    <cfRule type="cellIs" dxfId="4" priority="5" operator="equal">
      <formula>1</formula>
    </cfRule>
    <cfRule type="cellIs" dxfId="3" priority="6" operator="greaterThan">
      <formula>1</formula>
    </cfRule>
  </conditionalFormatting>
  <conditionalFormatting sqref="P24">
    <cfRule type="cellIs" dxfId="2" priority="1" operator="lessThan">
      <formula>21</formula>
    </cfRule>
    <cfRule type="cellIs" dxfId="1" priority="2" operator="equal">
      <formula>21</formula>
    </cfRule>
    <cfRule type="cellIs" dxfId="0" priority="3" operator="greaterThan">
      <formula>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  <col min="6" max="6" width="10.77734375" bestFit="1" customWidth="1"/>
    <col min="7" max="7" width="8" customWidth="1"/>
  </cols>
  <sheetData>
    <row r="1" spans="1:13" x14ac:dyDescent="0.3">
      <c r="A1" s="1" t="s">
        <v>0</v>
      </c>
      <c r="B1" s="1" t="s">
        <v>1</v>
      </c>
      <c r="C1" s="1"/>
      <c r="D1" s="1" t="s">
        <v>2</v>
      </c>
      <c r="E1" s="1"/>
    </row>
    <row r="2" spans="1:13" x14ac:dyDescent="0.3">
      <c r="A2" s="2"/>
      <c r="B2" s="2"/>
      <c r="C2" s="2"/>
      <c r="D2" s="2"/>
      <c r="E2" s="2"/>
      <c r="G2" t="str">
        <f>Allele!H2</f>
        <v>AiAi_AiAi</v>
      </c>
      <c r="H2" t="str">
        <f>Allele!I2</f>
        <v>AiAi_AjAj</v>
      </c>
      <c r="I2" t="str">
        <f>Allele!J2</f>
        <v>AiAi_AiAj</v>
      </c>
      <c r="J2" t="str">
        <f>Allele!K2</f>
        <v>AiAi_AjAm</v>
      </c>
      <c r="K2" t="str">
        <f>Allele!L2</f>
        <v>AiAj_AiAj</v>
      </c>
      <c r="L2" t="str">
        <f>Allele!M2</f>
        <v>AiAj,AiAm</v>
      </c>
      <c r="M2" t="str">
        <f>Allele!N2</f>
        <v>AiAj_AmAl</v>
      </c>
    </row>
    <row r="3" spans="1:13" x14ac:dyDescent="0.3">
      <c r="A3" s="2" t="s">
        <v>3</v>
      </c>
      <c r="B3" s="3">
        <f>Allele!B3</f>
        <v>0</v>
      </c>
      <c r="C3" s="3">
        <f>Allele!C3</f>
        <v>0</v>
      </c>
      <c r="D3" s="3">
        <f>Allele!D3</f>
        <v>0</v>
      </c>
      <c r="E3" s="3">
        <f>Allele!E3</f>
        <v>0</v>
      </c>
      <c r="G3">
        <f>Allele!H3</f>
        <v>1</v>
      </c>
      <c r="H3">
        <f>Allele!I3</f>
        <v>0</v>
      </c>
      <c r="I3">
        <f>Allele!J3</f>
        <v>0</v>
      </c>
      <c r="J3">
        <f>Allele!K3</f>
        <v>0</v>
      </c>
      <c r="K3">
        <f>Allele!L3</f>
        <v>0</v>
      </c>
      <c r="L3">
        <f>Allele!M3</f>
        <v>0</v>
      </c>
      <c r="M3">
        <f>Allele!N3</f>
        <v>0</v>
      </c>
    </row>
    <row r="4" spans="1:13" x14ac:dyDescent="0.3">
      <c r="A4" s="2" t="s">
        <v>4</v>
      </c>
      <c r="B4" s="3">
        <f>Allele!B4</f>
        <v>0</v>
      </c>
      <c r="C4" s="3">
        <f>Allele!C4</f>
        <v>0</v>
      </c>
      <c r="D4" s="3">
        <f>Allele!D4</f>
        <v>0</v>
      </c>
      <c r="E4" s="3">
        <f>Allele!E4</f>
        <v>0</v>
      </c>
      <c r="G4">
        <f>Allele!H4</f>
        <v>1</v>
      </c>
      <c r="H4">
        <f>Allele!I4</f>
        <v>0</v>
      </c>
      <c r="I4">
        <f>Allele!J4</f>
        <v>0</v>
      </c>
      <c r="J4">
        <f>Allele!K4</f>
        <v>0</v>
      </c>
      <c r="K4">
        <f>Allele!L4</f>
        <v>0</v>
      </c>
      <c r="L4">
        <f>Allele!M4</f>
        <v>0</v>
      </c>
      <c r="M4">
        <f>Allele!N4</f>
        <v>0</v>
      </c>
    </row>
    <row r="5" spans="1:13" x14ac:dyDescent="0.3">
      <c r="A5" s="2" t="s">
        <v>5</v>
      </c>
      <c r="B5" s="3">
        <f>Allele!B5</f>
        <v>0</v>
      </c>
      <c r="C5" s="3">
        <f>Allele!C5</f>
        <v>0</v>
      </c>
      <c r="D5" s="3">
        <f>Allele!D5</f>
        <v>0</v>
      </c>
      <c r="E5" s="3">
        <f>Allele!E5</f>
        <v>0</v>
      </c>
      <c r="G5">
        <f>Allele!H5</f>
        <v>1</v>
      </c>
      <c r="H5">
        <f>Allele!I5</f>
        <v>0</v>
      </c>
      <c r="I5">
        <f>Allele!J5</f>
        <v>0</v>
      </c>
      <c r="J5">
        <f>Allele!K5</f>
        <v>0</v>
      </c>
      <c r="K5">
        <f>Allele!L5</f>
        <v>0</v>
      </c>
      <c r="L5">
        <f>Allele!M5</f>
        <v>0</v>
      </c>
      <c r="M5">
        <f>Allele!N5</f>
        <v>0</v>
      </c>
    </row>
    <row r="6" spans="1:13" x14ac:dyDescent="0.3">
      <c r="A6" s="2" t="s">
        <v>6</v>
      </c>
      <c r="B6" s="3">
        <f>Allele!B6</f>
        <v>0</v>
      </c>
      <c r="C6" s="3">
        <f>Allele!C6</f>
        <v>0</v>
      </c>
      <c r="D6" s="3">
        <f>Allele!D6</f>
        <v>0</v>
      </c>
      <c r="E6" s="3">
        <f>Allele!E6</f>
        <v>0</v>
      </c>
      <c r="G6">
        <f>Allele!H6</f>
        <v>1</v>
      </c>
      <c r="H6">
        <f>Allele!I6</f>
        <v>0</v>
      </c>
      <c r="I6">
        <f>Allele!J6</f>
        <v>0</v>
      </c>
      <c r="J6">
        <f>Allele!K6</f>
        <v>0</v>
      </c>
      <c r="K6">
        <f>Allele!L6</f>
        <v>0</v>
      </c>
      <c r="L6">
        <f>Allele!M6</f>
        <v>0</v>
      </c>
      <c r="M6">
        <f>Allele!N6</f>
        <v>0</v>
      </c>
    </row>
    <row r="7" spans="1:13" x14ac:dyDescent="0.3">
      <c r="A7" s="2" t="s">
        <v>7</v>
      </c>
      <c r="B7" s="3">
        <f>Allele!B7</f>
        <v>0</v>
      </c>
      <c r="C7" s="3">
        <f>Allele!C7</f>
        <v>0</v>
      </c>
      <c r="D7" s="3">
        <f>Allele!D7</f>
        <v>0</v>
      </c>
      <c r="E7" s="3">
        <f>Allele!E7</f>
        <v>0</v>
      </c>
      <c r="G7">
        <f>Allele!H7</f>
        <v>1</v>
      </c>
      <c r="H7">
        <f>Allele!I7</f>
        <v>0</v>
      </c>
      <c r="I7">
        <f>Allele!J7</f>
        <v>0</v>
      </c>
      <c r="J7">
        <f>Allele!K7</f>
        <v>0</v>
      </c>
      <c r="K7">
        <f>Allele!L7</f>
        <v>0</v>
      </c>
      <c r="L7">
        <f>Allele!M7</f>
        <v>0</v>
      </c>
      <c r="M7">
        <f>Allele!N7</f>
        <v>0</v>
      </c>
    </row>
    <row r="8" spans="1:13" x14ac:dyDescent="0.3">
      <c r="A8" s="2" t="s">
        <v>8</v>
      </c>
      <c r="B8" s="3">
        <f>Allele!B8</f>
        <v>0</v>
      </c>
      <c r="C8" s="3">
        <f>Allele!C8</f>
        <v>0</v>
      </c>
      <c r="D8" s="3">
        <f>Allele!D8</f>
        <v>0</v>
      </c>
      <c r="E8" s="3">
        <f>Allele!E8</f>
        <v>0</v>
      </c>
      <c r="G8">
        <f>Allele!H8</f>
        <v>1</v>
      </c>
      <c r="H8">
        <f>Allele!I8</f>
        <v>0</v>
      </c>
      <c r="I8">
        <f>Allele!J8</f>
        <v>0</v>
      </c>
      <c r="J8">
        <f>Allele!K8</f>
        <v>0</v>
      </c>
      <c r="K8">
        <f>Allele!L8</f>
        <v>0</v>
      </c>
      <c r="L8">
        <f>Allele!M8</f>
        <v>0</v>
      </c>
      <c r="M8">
        <f>Allele!N8</f>
        <v>0</v>
      </c>
    </row>
    <row r="9" spans="1:13" x14ac:dyDescent="0.3">
      <c r="A9" s="2" t="s">
        <v>9</v>
      </c>
      <c r="B9" s="3">
        <f>Allele!B9</f>
        <v>0</v>
      </c>
      <c r="C9" s="3">
        <f>Allele!C9</f>
        <v>0</v>
      </c>
      <c r="D9" s="3">
        <f>Allele!D9</f>
        <v>0</v>
      </c>
      <c r="E9" s="3">
        <f>Allele!E9</f>
        <v>0</v>
      </c>
      <c r="G9">
        <f>Allele!H9</f>
        <v>1</v>
      </c>
      <c r="H9">
        <f>Allele!I9</f>
        <v>0</v>
      </c>
      <c r="I9">
        <f>Allele!J9</f>
        <v>0</v>
      </c>
      <c r="J9">
        <f>Allele!K9</f>
        <v>0</v>
      </c>
      <c r="K9">
        <f>Allele!L9</f>
        <v>0</v>
      </c>
      <c r="L9">
        <f>Allele!M9</f>
        <v>0</v>
      </c>
      <c r="M9">
        <f>Allele!N9</f>
        <v>0</v>
      </c>
    </row>
    <row r="10" spans="1:13" x14ac:dyDescent="0.3">
      <c r="A10" s="2" t="s">
        <v>10</v>
      </c>
      <c r="B10" s="3">
        <f>Allele!B10</f>
        <v>0</v>
      </c>
      <c r="C10" s="3">
        <f>Allele!C10</f>
        <v>0</v>
      </c>
      <c r="D10" s="3">
        <f>Allele!D10</f>
        <v>0</v>
      </c>
      <c r="E10" s="3">
        <f>Allele!E10</f>
        <v>0</v>
      </c>
      <c r="G10">
        <f>Allele!H10</f>
        <v>1</v>
      </c>
      <c r="H10">
        <f>Allele!I10</f>
        <v>0</v>
      </c>
      <c r="I10">
        <f>Allele!J10</f>
        <v>0</v>
      </c>
      <c r="J10">
        <f>Allele!K10</f>
        <v>0</v>
      </c>
      <c r="K10">
        <f>Allele!L10</f>
        <v>0</v>
      </c>
      <c r="L10">
        <f>Allele!M10</f>
        <v>0</v>
      </c>
      <c r="M10">
        <f>Allele!N10</f>
        <v>0</v>
      </c>
    </row>
    <row r="11" spans="1:13" x14ac:dyDescent="0.3">
      <c r="A11" s="2" t="s">
        <v>11</v>
      </c>
      <c r="B11" s="3">
        <f>Allele!B11</f>
        <v>0</v>
      </c>
      <c r="C11" s="3">
        <f>Allele!C11</f>
        <v>0</v>
      </c>
      <c r="D11" s="3">
        <f>Allele!D11</f>
        <v>0</v>
      </c>
      <c r="E11" s="3">
        <f>Allele!E11</f>
        <v>0</v>
      </c>
      <c r="G11">
        <f>Allele!H11</f>
        <v>1</v>
      </c>
      <c r="H11">
        <f>Allele!I11</f>
        <v>0</v>
      </c>
      <c r="I11">
        <f>Allele!J11</f>
        <v>0</v>
      </c>
      <c r="J11">
        <f>Allele!K11</f>
        <v>0</v>
      </c>
      <c r="K11">
        <f>Allele!L11</f>
        <v>0</v>
      </c>
      <c r="L11">
        <f>Allele!M11</f>
        <v>0</v>
      </c>
      <c r="M11">
        <f>Allele!N11</f>
        <v>0</v>
      </c>
    </row>
    <row r="12" spans="1:13" x14ac:dyDescent="0.3">
      <c r="A12" s="2" t="s">
        <v>12</v>
      </c>
      <c r="B12" s="3">
        <f>Allele!B12</f>
        <v>0</v>
      </c>
      <c r="C12" s="3">
        <f>Allele!C12</f>
        <v>0</v>
      </c>
      <c r="D12" s="3">
        <f>Allele!D12</f>
        <v>0</v>
      </c>
      <c r="E12" s="3">
        <f>Allele!E12</f>
        <v>0</v>
      </c>
      <c r="G12">
        <f>Allele!H12</f>
        <v>1</v>
      </c>
      <c r="H12">
        <f>Allele!I12</f>
        <v>0</v>
      </c>
      <c r="I12">
        <f>Allele!J12</f>
        <v>0</v>
      </c>
      <c r="J12">
        <f>Allele!K12</f>
        <v>0</v>
      </c>
      <c r="K12">
        <f>Allele!L12</f>
        <v>0</v>
      </c>
      <c r="L12">
        <f>Allele!M12</f>
        <v>0</v>
      </c>
      <c r="M12">
        <f>Allele!N12</f>
        <v>0</v>
      </c>
    </row>
    <row r="13" spans="1:13" x14ac:dyDescent="0.3">
      <c r="A13" s="2" t="s">
        <v>13</v>
      </c>
      <c r="B13" s="3">
        <f>Allele!B13</f>
        <v>0</v>
      </c>
      <c r="C13" s="3">
        <f>Allele!C13</f>
        <v>0</v>
      </c>
      <c r="D13" s="3">
        <f>Allele!D13</f>
        <v>0</v>
      </c>
      <c r="E13" s="3">
        <f>Allele!E13</f>
        <v>0</v>
      </c>
      <c r="G13">
        <f>Allele!H13</f>
        <v>1</v>
      </c>
      <c r="H13">
        <f>Allele!I13</f>
        <v>0</v>
      </c>
      <c r="I13">
        <f>Allele!J13</f>
        <v>0</v>
      </c>
      <c r="J13">
        <f>Allele!K13</f>
        <v>0</v>
      </c>
      <c r="K13">
        <f>Allele!L13</f>
        <v>0</v>
      </c>
      <c r="L13">
        <f>Allele!M13</f>
        <v>0</v>
      </c>
      <c r="M13">
        <f>Allele!N13</f>
        <v>0</v>
      </c>
    </row>
    <row r="14" spans="1:13" x14ac:dyDescent="0.3">
      <c r="A14" s="2" t="s">
        <v>14</v>
      </c>
      <c r="B14" s="3">
        <f>Allele!B14</f>
        <v>0</v>
      </c>
      <c r="C14" s="3">
        <f>Allele!C14</f>
        <v>0</v>
      </c>
      <c r="D14" s="3">
        <f>Allele!D14</f>
        <v>0</v>
      </c>
      <c r="E14" s="3">
        <f>Allele!E14</f>
        <v>0</v>
      </c>
      <c r="G14">
        <f>Allele!H14</f>
        <v>1</v>
      </c>
      <c r="H14">
        <f>Allele!I14</f>
        <v>0</v>
      </c>
      <c r="I14">
        <f>Allele!J14</f>
        <v>0</v>
      </c>
      <c r="J14">
        <f>Allele!K14</f>
        <v>0</v>
      </c>
      <c r="K14">
        <f>Allele!L14</f>
        <v>0</v>
      </c>
      <c r="L14">
        <f>Allele!M14</f>
        <v>0</v>
      </c>
      <c r="M14">
        <f>Allele!N14</f>
        <v>0</v>
      </c>
    </row>
    <row r="15" spans="1:13" x14ac:dyDescent="0.3">
      <c r="A15" s="2" t="s">
        <v>15</v>
      </c>
      <c r="B15" s="3">
        <f>Allele!B15</f>
        <v>0</v>
      </c>
      <c r="C15" s="3">
        <f>Allele!C15</f>
        <v>0</v>
      </c>
      <c r="D15" s="3">
        <f>Allele!D15</f>
        <v>0</v>
      </c>
      <c r="E15" s="3">
        <f>Allele!E15</f>
        <v>0</v>
      </c>
      <c r="G15">
        <f>Allele!H15</f>
        <v>1</v>
      </c>
      <c r="H15">
        <f>Allele!I15</f>
        <v>0</v>
      </c>
      <c r="I15">
        <f>Allele!J15</f>
        <v>0</v>
      </c>
      <c r="J15">
        <f>Allele!K15</f>
        <v>0</v>
      </c>
      <c r="K15">
        <f>Allele!L15</f>
        <v>0</v>
      </c>
      <c r="L15">
        <f>Allele!M15</f>
        <v>0</v>
      </c>
      <c r="M15">
        <f>Allele!N15</f>
        <v>0</v>
      </c>
    </row>
    <row r="16" spans="1:13" x14ac:dyDescent="0.3">
      <c r="A16" s="2" t="s">
        <v>16</v>
      </c>
      <c r="B16" s="3">
        <f>Allele!B16</f>
        <v>0</v>
      </c>
      <c r="C16" s="3">
        <f>Allele!C16</f>
        <v>0</v>
      </c>
      <c r="D16" s="3">
        <f>Allele!D16</f>
        <v>0</v>
      </c>
      <c r="E16" s="3">
        <f>Allele!E16</f>
        <v>0</v>
      </c>
      <c r="G16">
        <f>Allele!H16</f>
        <v>1</v>
      </c>
      <c r="H16">
        <f>Allele!I16</f>
        <v>0</v>
      </c>
      <c r="I16">
        <f>Allele!J16</f>
        <v>0</v>
      </c>
      <c r="J16">
        <f>Allele!K16</f>
        <v>0</v>
      </c>
      <c r="K16">
        <f>Allele!L16</f>
        <v>0</v>
      </c>
      <c r="L16">
        <f>Allele!M16</f>
        <v>0</v>
      </c>
      <c r="M16">
        <f>Allele!N16</f>
        <v>0</v>
      </c>
    </row>
    <row r="17" spans="1:13" x14ac:dyDescent="0.3">
      <c r="A17" s="2" t="s">
        <v>17</v>
      </c>
      <c r="B17" s="3">
        <f>Allele!B17</f>
        <v>0</v>
      </c>
      <c r="C17" s="3">
        <f>Allele!C17</f>
        <v>0</v>
      </c>
      <c r="D17" s="3">
        <f>Allele!D17</f>
        <v>0</v>
      </c>
      <c r="E17" s="3">
        <f>Allele!E17</f>
        <v>0</v>
      </c>
      <c r="G17">
        <f>Allele!H17</f>
        <v>1</v>
      </c>
      <c r="H17">
        <f>Allele!I17</f>
        <v>0</v>
      </c>
      <c r="I17">
        <f>Allele!J17</f>
        <v>0</v>
      </c>
      <c r="J17">
        <f>Allele!K17</f>
        <v>0</v>
      </c>
      <c r="K17">
        <f>Allele!L17</f>
        <v>0</v>
      </c>
      <c r="L17">
        <f>Allele!M17</f>
        <v>0</v>
      </c>
      <c r="M17">
        <f>Allele!N17</f>
        <v>0</v>
      </c>
    </row>
    <row r="18" spans="1:13" x14ac:dyDescent="0.3">
      <c r="A18" s="2" t="s">
        <v>18</v>
      </c>
      <c r="B18" s="3">
        <f>Allele!B18</f>
        <v>0</v>
      </c>
      <c r="C18" s="3">
        <f>Allele!C18</f>
        <v>0</v>
      </c>
      <c r="D18" s="3">
        <f>Allele!D18</f>
        <v>0</v>
      </c>
      <c r="E18" s="3">
        <f>Allele!E18</f>
        <v>0</v>
      </c>
      <c r="G18">
        <f>Allele!H18</f>
        <v>1</v>
      </c>
      <c r="H18">
        <f>Allele!I18</f>
        <v>0</v>
      </c>
      <c r="I18">
        <f>Allele!J18</f>
        <v>0</v>
      </c>
      <c r="J18">
        <f>Allele!K18</f>
        <v>0</v>
      </c>
      <c r="K18">
        <f>Allele!L18</f>
        <v>0</v>
      </c>
      <c r="L18">
        <f>Allele!M18</f>
        <v>0</v>
      </c>
      <c r="M18">
        <f>Allele!N18</f>
        <v>0</v>
      </c>
    </row>
    <row r="19" spans="1:13" x14ac:dyDescent="0.3">
      <c r="A19" s="2" t="s">
        <v>19</v>
      </c>
      <c r="B19" s="3">
        <f>Allele!B19</f>
        <v>0</v>
      </c>
      <c r="C19" s="3">
        <f>Allele!C19</f>
        <v>0</v>
      </c>
      <c r="D19" s="3">
        <f>Allele!D19</f>
        <v>0</v>
      </c>
      <c r="E19" s="3">
        <f>Allele!E19</f>
        <v>0</v>
      </c>
      <c r="G19">
        <f>Allele!H19</f>
        <v>1</v>
      </c>
      <c r="H19">
        <f>Allele!I19</f>
        <v>0</v>
      </c>
      <c r="I19">
        <f>Allele!J19</f>
        <v>0</v>
      </c>
      <c r="J19">
        <f>Allele!K19</f>
        <v>0</v>
      </c>
      <c r="K19">
        <f>Allele!L19</f>
        <v>0</v>
      </c>
      <c r="L19">
        <f>Allele!M19</f>
        <v>0</v>
      </c>
      <c r="M19">
        <f>Allele!N19</f>
        <v>0</v>
      </c>
    </row>
    <row r="20" spans="1:13" x14ac:dyDescent="0.3">
      <c r="A20" s="2" t="s">
        <v>20</v>
      </c>
      <c r="B20" s="3">
        <f>Allele!B20</f>
        <v>0</v>
      </c>
      <c r="C20" s="3">
        <f>Allele!C20</f>
        <v>0</v>
      </c>
      <c r="D20" s="3">
        <f>Allele!D20</f>
        <v>0</v>
      </c>
      <c r="E20" s="3">
        <f>Allele!E20</f>
        <v>0</v>
      </c>
      <c r="G20">
        <f>Allele!H20</f>
        <v>1</v>
      </c>
      <c r="H20">
        <f>Allele!I20</f>
        <v>0</v>
      </c>
      <c r="I20">
        <f>Allele!J20</f>
        <v>0</v>
      </c>
      <c r="J20">
        <f>Allele!K20</f>
        <v>0</v>
      </c>
      <c r="K20">
        <f>Allele!L20</f>
        <v>0</v>
      </c>
      <c r="L20">
        <f>Allele!M20</f>
        <v>0</v>
      </c>
      <c r="M20">
        <f>Allele!N20</f>
        <v>0</v>
      </c>
    </row>
    <row r="21" spans="1:13" x14ac:dyDescent="0.3">
      <c r="A21" s="2" t="s">
        <v>21</v>
      </c>
      <c r="B21" s="3">
        <f>Allele!B21</f>
        <v>0</v>
      </c>
      <c r="C21" s="3">
        <f>Allele!C21</f>
        <v>0</v>
      </c>
      <c r="D21" s="3">
        <f>Allele!D21</f>
        <v>0</v>
      </c>
      <c r="E21" s="3">
        <f>Allele!E21</f>
        <v>0</v>
      </c>
      <c r="G21">
        <f>Allele!H21</f>
        <v>1</v>
      </c>
      <c r="H21">
        <f>Allele!I21</f>
        <v>0</v>
      </c>
      <c r="I21">
        <f>Allele!J21</f>
        <v>0</v>
      </c>
      <c r="J21">
        <f>Allele!K21</f>
        <v>0</v>
      </c>
      <c r="K21">
        <f>Allele!L21</f>
        <v>0</v>
      </c>
      <c r="L21">
        <f>Allele!M21</f>
        <v>0</v>
      </c>
      <c r="M21">
        <f>Allele!N21</f>
        <v>0</v>
      </c>
    </row>
    <row r="22" spans="1:13" x14ac:dyDescent="0.3">
      <c r="A22" s="2" t="s">
        <v>22</v>
      </c>
      <c r="B22" s="3">
        <f>Allele!B22</f>
        <v>0</v>
      </c>
      <c r="C22" s="3">
        <f>Allele!C22</f>
        <v>0</v>
      </c>
      <c r="D22" s="3">
        <f>Allele!D22</f>
        <v>0</v>
      </c>
      <c r="E22" s="3">
        <f>Allele!E22</f>
        <v>0</v>
      </c>
      <c r="G22">
        <f>Allele!H22</f>
        <v>1</v>
      </c>
      <c r="H22">
        <f>Allele!I22</f>
        <v>0</v>
      </c>
      <c r="I22">
        <f>Allele!J22</f>
        <v>0</v>
      </c>
      <c r="J22">
        <f>Allele!K22</f>
        <v>0</v>
      </c>
      <c r="K22">
        <f>Allele!L22</f>
        <v>0</v>
      </c>
      <c r="L22">
        <f>Allele!M22</f>
        <v>0</v>
      </c>
      <c r="M22">
        <f>Allele!N22</f>
        <v>0</v>
      </c>
    </row>
    <row r="23" spans="1:13" x14ac:dyDescent="0.3">
      <c r="A23" s="2" t="s">
        <v>23</v>
      </c>
      <c r="B23" s="3">
        <f>Allele!B23</f>
        <v>0</v>
      </c>
      <c r="C23" s="3">
        <f>Allele!C23</f>
        <v>0</v>
      </c>
      <c r="D23" s="3">
        <f>Allele!D23</f>
        <v>0</v>
      </c>
      <c r="E23" s="3">
        <f>Allele!E23</f>
        <v>0</v>
      </c>
      <c r="G23">
        <f>Allele!H23</f>
        <v>1</v>
      </c>
      <c r="H23">
        <f>Allele!I23</f>
        <v>0</v>
      </c>
      <c r="I23">
        <f>Allele!J23</f>
        <v>0</v>
      </c>
      <c r="J23">
        <f>Allele!K23</f>
        <v>0</v>
      </c>
      <c r="K23">
        <f>Allele!L23</f>
        <v>0</v>
      </c>
      <c r="L23">
        <f>Allele!M23</f>
        <v>0</v>
      </c>
      <c r="M23">
        <f>Allele!N23</f>
        <v>0</v>
      </c>
    </row>
    <row r="24" spans="1:13" x14ac:dyDescent="0.3">
      <c r="B24" s="3"/>
      <c r="C24" s="4"/>
      <c r="D24" s="3"/>
      <c r="E24" s="4"/>
    </row>
    <row r="25" spans="1:13" x14ac:dyDescent="0.3">
      <c r="G25" t="s">
        <v>31</v>
      </c>
      <c r="H25" t="s">
        <v>32</v>
      </c>
      <c r="I25" t="s">
        <v>34</v>
      </c>
      <c r="J25" t="s">
        <v>33</v>
      </c>
      <c r="K25" t="s">
        <v>35</v>
      </c>
      <c r="L25" t="s">
        <v>36</v>
      </c>
      <c r="M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1"/>
  <sheetViews>
    <sheetView workbookViewId="0">
      <selection activeCell="K3" sqref="K3:K23"/>
    </sheetView>
  </sheetViews>
  <sheetFormatPr defaultRowHeight="14.4" x14ac:dyDescent="0.3"/>
  <cols>
    <col min="2" max="2" width="9.21875" customWidth="1"/>
    <col min="3" max="3" width="10.88671875" bestFit="1" customWidth="1"/>
    <col min="4" max="4" width="9.44140625" customWidth="1"/>
    <col min="5" max="5" width="9.88671875" customWidth="1"/>
  </cols>
  <sheetData>
    <row r="1" spans="1:23" x14ac:dyDescent="0.3">
      <c r="A1" s="1" t="s">
        <v>0</v>
      </c>
      <c r="B1" t="s">
        <v>31</v>
      </c>
      <c r="C1" t="s">
        <v>32</v>
      </c>
      <c r="D1" t="s">
        <v>34</v>
      </c>
      <c r="E1" t="s">
        <v>33</v>
      </c>
      <c r="F1" t="s">
        <v>35</v>
      </c>
      <c r="G1" t="s">
        <v>36</v>
      </c>
      <c r="H1" t="s">
        <v>37</v>
      </c>
      <c r="O1" s="40" t="s">
        <v>60</v>
      </c>
      <c r="P1" s="40"/>
      <c r="Q1" s="40"/>
      <c r="R1" s="40"/>
      <c r="T1" s="40" t="s">
        <v>63</v>
      </c>
      <c r="U1" s="40"/>
      <c r="V1" s="40"/>
      <c r="W1" s="40"/>
    </row>
    <row r="2" spans="1:23" x14ac:dyDescent="0.3">
      <c r="A2" s="2"/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J2" t="s">
        <v>55</v>
      </c>
      <c r="K2" t="s">
        <v>56</v>
      </c>
      <c r="L2" t="s">
        <v>57</v>
      </c>
      <c r="M2" t="s">
        <v>58</v>
      </c>
      <c r="O2" t="s">
        <v>51</v>
      </c>
      <c r="P2" t="s">
        <v>52</v>
      </c>
      <c r="Q2" t="s">
        <v>53</v>
      </c>
      <c r="R2" t="s">
        <v>54</v>
      </c>
      <c r="T2" t="s">
        <v>51</v>
      </c>
      <c r="U2" t="s">
        <v>52</v>
      </c>
      <c r="V2" t="s">
        <v>53</v>
      </c>
      <c r="W2" t="s">
        <v>54</v>
      </c>
    </row>
    <row r="3" spans="1:23" x14ac:dyDescent="0.3">
      <c r="A3" s="2" t="s">
        <v>3</v>
      </c>
      <c r="B3">
        <f>IF('Allele calc'!G3=1,1,0)</f>
        <v>1</v>
      </c>
      <c r="C3">
        <v>0</v>
      </c>
      <c r="D3">
        <f>IF('Allele calc'!I3=1,1,0)</f>
        <v>0</v>
      </c>
      <c r="E3">
        <f>IF('Allele calc'!J3=1,1,0)</f>
        <v>0</v>
      </c>
      <c r="F3">
        <f>IF('Allele calc'!K3=1,1,0)</f>
        <v>0</v>
      </c>
      <c r="G3">
        <f>IF('Allele calc'!L3=1,1,0)</f>
        <v>0</v>
      </c>
      <c r="H3">
        <f>IF('Allele calc'!M3=1,1,0)</f>
        <v>0</v>
      </c>
      <c r="J3">
        <f>IF($B3=1,'Allele calc'!$B3,IF($C3=1,'Allele calc'!$B3,IF($D3=1,IF('Allele calc'!$B3='Allele calc'!$C3,'Allele calc'!$B3,'Allele calc'!$D3),IF($E3=1,IF('Allele calc'!$B3='Allele calc'!$C3,'Allele calc'!$B3,'Allele calc'!$D3),IF($F3=1,'Allele calc'!$B3,IF($G3=1,IF(OR('Allele calc'!$B3='Allele calc'!$D3,'Allele calc'!$B3='Allele calc'!$E3),'Allele calc'!$B3,'Allele calc'!$C3),IF($H3=1,'Allele calc'!$B3,"Fail")))))))</f>
        <v>0</v>
      </c>
      <c r="K3" t="str">
        <f>IF($C3=1,'Allele calc'!$D3,IF($D3=1,IF('Allele calc'!$B3='Allele calc'!$C3,IF(MATCH('Allele calc'!$B3,'Allele calc'!$D3:'Allele calc'!E3,0)=1,'Allele calc'!$D3,'Allele calc'!$E3),IF(AND('Allele calc'!$D3='Allele calc'!$E3,MATCH('Allele calc'!$D3,'Allele calc'!$B3:'Allele calc'!$C3,0)=1),'Allele calc'!$C3,'Allele calc'!$B3)),IF($E3=1,IF('Allele calc'!$B3='Allele calc'!$C3,'Allele calc'!$D3,'Allele calc'!$B3),IF($F3=1,'Allele calc'!$C3,IF($G3=1,IF(OR('Allele calc'!$B3='Allele calc'!$D3,'Allele calc'!$B3='Allele calc'!$E3),'Allele calc'!$C3,'Allele calc'!$B3),IF($H3=1,'Allele calc'!$C3,"Fail"))))))</f>
        <v>Fail</v>
      </c>
      <c r="L3" t="str">
        <f>IF($E3=1,IF('Allele calc'!$B3='Allele calc'!$C3,'Allele calc'!$E3,'Allele calc'!$C3),IF($G3=1,IF('Allele calc'!D3=$J3,'Allele calc'!E3,'Allele calc'!D3),IF($H3=1,'Allele calc'!$D3,"Fail")))</f>
        <v>Fail</v>
      </c>
      <c r="M3" t="str">
        <f>IF($H3=1,'Allele calc'!$E3,"Fail")</f>
        <v>Fail</v>
      </c>
      <c r="O3">
        <f t="shared" ref="O3:O23" si="0">_xlfn.IFNA(VLOOKUP($A3&amp;$J3,$C$27:$D$564,2,FALSE),0)</f>
        <v>0</v>
      </c>
      <c r="P3">
        <f t="shared" ref="P3:P23" si="1">_xlfn.IFNA(VLOOKUP($A3&amp;$K3,$C$27:$D$564,2,FALSE),0)</f>
        <v>0</v>
      </c>
      <c r="Q3">
        <f t="shared" ref="Q3:Q23" si="2">_xlfn.IFNA(VLOOKUP($A3&amp;$L3,$C$27:$D$564,2,FALSE),0)</f>
        <v>0</v>
      </c>
      <c r="R3">
        <f t="shared" ref="R3:R23" si="3">_xlfn.IFNA(VLOOKUP($A3&amp;$M3,$C$27:$D$564,2,FALSE),0)</f>
        <v>0</v>
      </c>
      <c r="T3">
        <f t="shared" ref="T3:T23" si="4">_xlfn.IFNA(VLOOKUP($A3&amp;$J3,$F$27:$G$564,2,FALSE),0)</f>
        <v>0</v>
      </c>
      <c r="U3">
        <f t="shared" ref="U3:U23" si="5">_xlfn.IFNA(VLOOKUP($A3&amp;$K3,$F$27:$G$564,2,FALSE),0)</f>
        <v>0</v>
      </c>
      <c r="V3">
        <f t="shared" ref="V3:V23" si="6">_xlfn.IFNA(VLOOKUP($A3&amp;$L3,$F$27:$G$564,2,FALSE),0)</f>
        <v>0</v>
      </c>
      <c r="W3">
        <f t="shared" ref="W3:W23" si="7">_xlfn.IFNA(VLOOKUP($A3&amp;$M3,$F$27:$G$564,2,FALSE),0)</f>
        <v>0</v>
      </c>
    </row>
    <row r="4" spans="1:23" x14ac:dyDescent="0.3">
      <c r="A4" s="2" t="s">
        <v>4</v>
      </c>
      <c r="B4">
        <f>IF('Allele calc'!G4=1,1,0)</f>
        <v>1</v>
      </c>
      <c r="C4">
        <f>IF('Allele calc'!H4=1,1,0)</f>
        <v>0</v>
      </c>
      <c r="D4">
        <v>0</v>
      </c>
      <c r="E4">
        <f>IF('Allele calc'!J4=1,1,0)</f>
        <v>0</v>
      </c>
      <c r="F4">
        <f>IF('Allele calc'!K4=1,1,0)</f>
        <v>0</v>
      </c>
      <c r="G4">
        <f>IF('Allele calc'!L4=1,1,0)</f>
        <v>0</v>
      </c>
      <c r="H4">
        <f>IF('Allele calc'!M4=1,1,0)</f>
        <v>0</v>
      </c>
      <c r="J4">
        <f>IF($B4=1,'Allele calc'!$B4,IF($C4=1,'Allele calc'!$B4,IF($D4=1,IF('Allele calc'!$B4='Allele calc'!$C4,'Allele calc'!$B4,'Allele calc'!$D4),IF($E4=1,IF('Allele calc'!$B4='Allele calc'!$C4,'Allele calc'!$B4,'Allele calc'!$D4),IF($F4=1,'Allele calc'!$B4,IF($G4=1,IF(OR('Allele calc'!$B4='Allele calc'!$D4,'Allele calc'!$B4='Allele calc'!$E4),'Allele calc'!$B4,'Allele calc'!$C4),IF($H4=1,'Allele calc'!$B4,"Fail")))))))</f>
        <v>0</v>
      </c>
      <c r="K4" t="str">
        <f>IF($C4=1,'Allele calc'!$D4,IF($D4=1,IF('Allele calc'!$B4='Allele calc'!$C4,IF(MATCH('Allele calc'!$B4,'Allele calc'!$D4:'Allele calc'!E4,0)=1,'Allele calc'!$D4,'Allele calc'!$E4),IF(AND('Allele calc'!$D4='Allele calc'!$E4,MATCH('Allele calc'!$D4,'Allele calc'!$B4:'Allele calc'!$C4,0)=1),'Allele calc'!$C4,'Allele calc'!$B4)),IF($E4=1,IF('Allele calc'!$B4='Allele calc'!$C4,'Allele calc'!$D4,'Allele calc'!$B4),IF($F4=1,'Allele calc'!$C4,IF($G4=1,IF(OR('Allele calc'!$B4='Allele calc'!$D4,'Allele calc'!$B4='Allele calc'!$E4),'Allele calc'!$C4,'Allele calc'!$B4),IF($H4=1,'Allele calc'!$C4,"Fail"))))))</f>
        <v>Fail</v>
      </c>
      <c r="L4" t="str">
        <f>IF($E4=1,IF('Allele calc'!$B4='Allele calc'!$C4,'Allele calc'!$E4,'Allele calc'!$C4),IF($G4=1,IF('Allele calc'!D4=$J4,'Allele calc'!E4,'Allele calc'!D4),IF($H4=1,'Allele calc'!$D4,"Fail")))</f>
        <v>Fail</v>
      </c>
      <c r="M4" t="str">
        <f>IF($H4=1,'Allele calc'!$E4,"Fail")</f>
        <v>Fail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</row>
    <row r="5" spans="1:23" x14ac:dyDescent="0.3">
      <c r="A5" s="2" t="s">
        <v>5</v>
      </c>
      <c r="B5">
        <f>IF('Allele calc'!G5=1,1,0)</f>
        <v>1</v>
      </c>
      <c r="C5">
        <f>IF('Allele calc'!H5=1,1,0)</f>
        <v>0</v>
      </c>
      <c r="D5">
        <f>IF('Allele calc'!I5=1,1,0)</f>
        <v>0</v>
      </c>
      <c r="E5">
        <f>IF('Allele calc'!J5=1,1,0)</f>
        <v>0</v>
      </c>
      <c r="F5">
        <f>IF('Allele calc'!K5=1,1,0)</f>
        <v>0</v>
      </c>
      <c r="G5">
        <f>IF('Allele calc'!L5=1,1,0)</f>
        <v>0</v>
      </c>
      <c r="H5">
        <f>IF('Allele calc'!M5=1,1,0)</f>
        <v>0</v>
      </c>
      <c r="J5">
        <f>IF($B5=1,'Allele calc'!$B5,IF($C5=1,'Allele calc'!$B5,IF($D5=1,IF('Allele calc'!$B5='Allele calc'!$C5,'Allele calc'!$B5,'Allele calc'!$D5),IF($E5=1,IF('Allele calc'!$B5='Allele calc'!$C5,'Allele calc'!$B5,'Allele calc'!$D5),IF($F5=1,'Allele calc'!$B5,IF($G5=1,IF(OR('Allele calc'!$B5='Allele calc'!$D5,'Allele calc'!$B5='Allele calc'!$E5),'Allele calc'!$B5,'Allele calc'!$C5),IF($H5=1,'Allele calc'!$B5,"Fail")))))))</f>
        <v>0</v>
      </c>
      <c r="K5" t="str">
        <f>IF($C5=1,'Allele calc'!$D5,IF($D5=1,IF('Allele calc'!$B5='Allele calc'!$C5,IF(MATCH('Allele calc'!$B5,'Allele calc'!$D5:'Allele calc'!E5,0)=1,'Allele calc'!$D5,'Allele calc'!$E5),IF(AND('Allele calc'!$D5='Allele calc'!$E5,MATCH('Allele calc'!$D5,'Allele calc'!$B5:'Allele calc'!$C5,0)=1),'Allele calc'!$C5,'Allele calc'!$B5)),IF($E5=1,IF('Allele calc'!$B5='Allele calc'!$C5,'Allele calc'!$D5,'Allele calc'!$B5),IF($F5=1,'Allele calc'!$C5,IF($G5=1,IF(OR('Allele calc'!$B5='Allele calc'!$D5,'Allele calc'!$B5='Allele calc'!$E5),'Allele calc'!$C5,'Allele calc'!$B5),IF($H5=1,'Allele calc'!$C5,"Fail"))))))</f>
        <v>Fail</v>
      </c>
      <c r="L5" t="str">
        <f>IF($E5=1,IF('Allele calc'!$B5='Allele calc'!$C5,'Allele calc'!$E5,'Allele calc'!$C5),IF($G5=1,IF('Allele calc'!D5=$J5,'Allele calc'!E5,'Allele calc'!D5),IF($H5=1,'Allele calc'!$D5,"Fail")))</f>
        <v>Fail</v>
      </c>
      <c r="M5" t="str">
        <f>IF($H5=1,'Allele calc'!$E5,"Fail")</f>
        <v>Fail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</row>
    <row r="6" spans="1:23" x14ac:dyDescent="0.3">
      <c r="A6" s="2" t="s">
        <v>6</v>
      </c>
      <c r="B6">
        <f>IF('Allele calc'!G6=1,1,0)</f>
        <v>1</v>
      </c>
      <c r="C6">
        <f>IF('Allele calc'!H6=1,1,0)</f>
        <v>0</v>
      </c>
      <c r="D6">
        <f>IF('Allele calc'!I6=1,1,0)</f>
        <v>0</v>
      </c>
      <c r="E6">
        <f>IF('Allele calc'!J6=1,1,0)</f>
        <v>0</v>
      </c>
      <c r="F6">
        <f>IF('Allele calc'!K6=1,1,0)</f>
        <v>0</v>
      </c>
      <c r="G6">
        <f>IF('Allele calc'!L6=1,1,0)</f>
        <v>0</v>
      </c>
      <c r="H6">
        <f>IF('Allele calc'!M6=1,1,0)</f>
        <v>0</v>
      </c>
      <c r="J6">
        <f>IF($B6=1,'Allele calc'!$B6,IF($C6=1,'Allele calc'!$B6,IF($D6=1,IF('Allele calc'!$B6='Allele calc'!$C6,'Allele calc'!$B6,'Allele calc'!$D6),IF($E6=1,IF('Allele calc'!$B6='Allele calc'!$C6,'Allele calc'!$B6,'Allele calc'!$D6),IF($F6=1,'Allele calc'!$B6,IF($G6=1,IF(OR('Allele calc'!$B6='Allele calc'!$D6,'Allele calc'!$B6='Allele calc'!$E6),'Allele calc'!$B6,'Allele calc'!$C6),IF($H6=1,'Allele calc'!$B6,"Fail")))))))</f>
        <v>0</v>
      </c>
      <c r="K6" t="str">
        <f>IF($C6=1,'Allele calc'!$D6,IF($D6=1,IF('Allele calc'!$B6='Allele calc'!$C6,IF(MATCH('Allele calc'!$B6,'Allele calc'!$D6:'Allele calc'!E6,0)=1,'Allele calc'!$D6,'Allele calc'!$E6),IF(AND('Allele calc'!$D6='Allele calc'!$E6,MATCH('Allele calc'!$D6,'Allele calc'!$B6:'Allele calc'!$C6,0)=1),'Allele calc'!$C6,'Allele calc'!$B6)),IF($E6=1,IF('Allele calc'!$B6='Allele calc'!$C6,'Allele calc'!$D6,'Allele calc'!$B6),IF($F6=1,'Allele calc'!$C6,IF($G6=1,IF(OR('Allele calc'!$B6='Allele calc'!$D6,'Allele calc'!$B6='Allele calc'!$E6),'Allele calc'!$C6,'Allele calc'!$B6),IF($H6=1,'Allele calc'!$C6,"Fail"))))))</f>
        <v>Fail</v>
      </c>
      <c r="L6" t="str">
        <f>IF($E6=1,IF('Allele calc'!$B6='Allele calc'!$C6,'Allele calc'!$E6,'Allele calc'!$C6),IF($G6=1,IF('Allele calc'!D6=$J6,'Allele calc'!E6,'Allele calc'!D6),IF($H6=1,'Allele calc'!$D6,"Fail")))</f>
        <v>Fail</v>
      </c>
      <c r="M6" t="str">
        <f>IF($H6=1,'Allele calc'!$E6,"Fail")</f>
        <v>Fail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</row>
    <row r="7" spans="1:23" x14ac:dyDescent="0.3">
      <c r="A7" s="2" t="s">
        <v>7</v>
      </c>
      <c r="B7">
        <f>IF('Allele calc'!G7=1,1,0)</f>
        <v>1</v>
      </c>
      <c r="C7">
        <f>IF('Allele calc'!H7=1,1,0)</f>
        <v>0</v>
      </c>
      <c r="D7">
        <f>IF('Allele calc'!I7=1,1,0)</f>
        <v>0</v>
      </c>
      <c r="E7">
        <f>IF('Allele calc'!J7=1,1,0)</f>
        <v>0</v>
      </c>
      <c r="F7">
        <f>IF('Allele calc'!K7=1,1,0)</f>
        <v>0</v>
      </c>
      <c r="G7">
        <f>IF('Allele calc'!L7=1,1,0)</f>
        <v>0</v>
      </c>
      <c r="H7">
        <f>IF('Allele calc'!M7=1,1,0)</f>
        <v>0</v>
      </c>
      <c r="J7">
        <f>IF($B7=1,'Allele calc'!$B7,IF($C7=1,'Allele calc'!$B7,IF($D7=1,IF('Allele calc'!$B7='Allele calc'!$C7,'Allele calc'!$B7,'Allele calc'!$D7),IF($E7=1,IF('Allele calc'!$B7='Allele calc'!$C7,'Allele calc'!$B7,'Allele calc'!$D7),IF($F7=1,'Allele calc'!$B7,IF($G7=1,IF(OR('Allele calc'!$B7='Allele calc'!$D7,'Allele calc'!$B7='Allele calc'!$E7),'Allele calc'!$B7,'Allele calc'!$C7),IF($H7=1,'Allele calc'!$B7,"Fail")))))))</f>
        <v>0</v>
      </c>
      <c r="K7" t="str">
        <f>IF($C7=1,'Allele calc'!$D7,IF($D7=1,IF('Allele calc'!$B7='Allele calc'!$C7,IF(MATCH('Allele calc'!$B7,'Allele calc'!$D7:'Allele calc'!E7,0)=1,'Allele calc'!$D7,'Allele calc'!$E7),IF(AND('Allele calc'!$D7='Allele calc'!$E7,MATCH('Allele calc'!$D7,'Allele calc'!$B7:'Allele calc'!$C7,0)=1),'Allele calc'!$C7,'Allele calc'!$B7)),IF($E7=1,IF('Allele calc'!$B7='Allele calc'!$C7,'Allele calc'!$D7,'Allele calc'!$B7),IF($F7=1,'Allele calc'!$C7,IF($G7=1,IF(OR('Allele calc'!$B7='Allele calc'!$D7,'Allele calc'!$B7='Allele calc'!$E7),'Allele calc'!$C7,'Allele calc'!$B7),IF($H7=1,'Allele calc'!$C7,"Fail"))))))</f>
        <v>Fail</v>
      </c>
      <c r="L7" t="str">
        <f>IF($E7=1,IF('Allele calc'!$B7='Allele calc'!$C7,'Allele calc'!$E7,'Allele calc'!$C7),IF($G7=1,IF('Allele calc'!D7=$J7,'Allele calc'!E7,'Allele calc'!D7),IF($H7=1,'Allele calc'!$D7,"Fail")))</f>
        <v>Fail</v>
      </c>
      <c r="M7" t="str">
        <f>IF($H7=1,'Allele calc'!$E7,"Fail")</f>
        <v>Fail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</row>
    <row r="8" spans="1:23" x14ac:dyDescent="0.3">
      <c r="A8" s="2" t="s">
        <v>8</v>
      </c>
      <c r="B8">
        <f>IF('Allele calc'!G8=1,1,0)</f>
        <v>1</v>
      </c>
      <c r="C8">
        <f>IF('Allele calc'!H8=1,1,0)</f>
        <v>0</v>
      </c>
      <c r="D8">
        <f>IF('Allele calc'!I8=1,1,0)</f>
        <v>0</v>
      </c>
      <c r="E8">
        <f>IF('Allele calc'!J8=1,1,0)</f>
        <v>0</v>
      </c>
      <c r="F8">
        <f>IF('Allele calc'!K8=1,1,0)</f>
        <v>0</v>
      </c>
      <c r="G8">
        <f>IF('Allele calc'!L8=1,1,0)</f>
        <v>0</v>
      </c>
      <c r="H8">
        <f>IF('Allele calc'!M8=1,1,0)</f>
        <v>0</v>
      </c>
      <c r="J8">
        <f>IF($B8=1,'Allele calc'!$B8,IF($C8=1,'Allele calc'!$B8,IF($D8=1,IF('Allele calc'!$B8='Allele calc'!$C8,'Allele calc'!$B8,'Allele calc'!$D8),IF($E8=1,IF('Allele calc'!$B8='Allele calc'!$C8,'Allele calc'!$B8,'Allele calc'!$D8),IF($F8=1,'Allele calc'!$B8,IF($G8=1,IF(OR('Allele calc'!$B8='Allele calc'!$D8,'Allele calc'!$B8='Allele calc'!$E8),'Allele calc'!$B8,'Allele calc'!$C8),IF($H8=1,'Allele calc'!$B8,"Fail")))))))</f>
        <v>0</v>
      </c>
      <c r="K8" t="str">
        <f>IF($C8=1,'Allele calc'!$D8,IF($D8=1,IF('Allele calc'!$B8='Allele calc'!$C8,IF(MATCH('Allele calc'!$B8,'Allele calc'!$D8:'Allele calc'!E8,0)=1,'Allele calc'!$D8,'Allele calc'!$E8),IF(AND('Allele calc'!$D8='Allele calc'!$E8,MATCH('Allele calc'!$D8,'Allele calc'!$B8:'Allele calc'!$C8,0)=1),'Allele calc'!$C8,'Allele calc'!$B8)),IF($E8=1,IF('Allele calc'!$B8='Allele calc'!$C8,'Allele calc'!$D8,'Allele calc'!$B8),IF($F8=1,'Allele calc'!$C8,IF($G8=1,IF(OR('Allele calc'!$B8='Allele calc'!$D8,'Allele calc'!$B8='Allele calc'!$E8),'Allele calc'!$C8,'Allele calc'!$B8),IF($H8=1,'Allele calc'!$C8,"Fail"))))))</f>
        <v>Fail</v>
      </c>
      <c r="L8" t="str">
        <f>IF($E8=1,IF('Allele calc'!$B8='Allele calc'!$C8,'Allele calc'!$E8,'Allele calc'!$C8),IF($G8=1,IF('Allele calc'!D8=$J8,'Allele calc'!E8,'Allele calc'!D8),IF($H8=1,'Allele calc'!$D8,"Fail")))</f>
        <v>Fail</v>
      </c>
      <c r="M8" t="str">
        <f>IF($H8=1,'Allele calc'!$E8,"Fail")</f>
        <v>Fail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</row>
    <row r="9" spans="1:23" x14ac:dyDescent="0.3">
      <c r="A9" s="2" t="s">
        <v>9</v>
      </c>
      <c r="B9">
        <f>IF('Allele calc'!G9=1,1,0)</f>
        <v>1</v>
      </c>
      <c r="C9">
        <f>IF('Allele calc'!H9=1,1,0)</f>
        <v>0</v>
      </c>
      <c r="D9">
        <f>IF('Allele calc'!I9=1,1,0)</f>
        <v>0</v>
      </c>
      <c r="E9">
        <f>IF('Allele calc'!J9=1,1,0)</f>
        <v>0</v>
      </c>
      <c r="F9">
        <f>IF('Allele calc'!K9=1,1,0)</f>
        <v>0</v>
      </c>
      <c r="G9">
        <f>IF('Allele calc'!L9=1,1,0)</f>
        <v>0</v>
      </c>
      <c r="H9">
        <f>IF('Allele calc'!M9=1,1,0)</f>
        <v>0</v>
      </c>
      <c r="J9">
        <f>IF($B9=1,'Allele calc'!$B9,IF($C9=1,'Allele calc'!$B9,IF($D9=1,IF('Allele calc'!$B9='Allele calc'!$C9,'Allele calc'!$B9,'Allele calc'!$D9),IF($E9=1,IF('Allele calc'!$B9='Allele calc'!$C9,'Allele calc'!$B9,'Allele calc'!$D9),IF($F9=1,'Allele calc'!$B9,IF($G9=1,IF(OR('Allele calc'!$B9='Allele calc'!$D9,'Allele calc'!$B9='Allele calc'!$E9),'Allele calc'!$B9,'Allele calc'!$C9),IF($H9=1,'Allele calc'!$B9,"Fail")))))))</f>
        <v>0</v>
      </c>
      <c r="K9" t="str">
        <f>IF($C9=1,'Allele calc'!$D9,IF($D9=1,IF('Allele calc'!$B9='Allele calc'!$C9,IF(MATCH('Allele calc'!$B9,'Allele calc'!$D9:'Allele calc'!E9,0)=1,'Allele calc'!$D9,'Allele calc'!$E9),IF(AND('Allele calc'!$D9='Allele calc'!$E9,MATCH('Allele calc'!$D9,'Allele calc'!$B9:'Allele calc'!$C9,0)=1),'Allele calc'!$C9,'Allele calc'!$B9)),IF($E9=1,IF('Allele calc'!$B9='Allele calc'!$C9,'Allele calc'!$D9,'Allele calc'!$B9),IF($F9=1,'Allele calc'!$C9,IF($G9=1,IF(OR('Allele calc'!$B9='Allele calc'!$D9,'Allele calc'!$B9='Allele calc'!$E9),'Allele calc'!$C9,'Allele calc'!$B9),IF($H9=1,'Allele calc'!$C9,"Fail"))))))</f>
        <v>Fail</v>
      </c>
      <c r="L9" t="str">
        <f>IF($E9=1,IF('Allele calc'!$B9='Allele calc'!$C9,'Allele calc'!$E9,'Allele calc'!$C9),IF($G9=1,IF('Allele calc'!D9=$J9,'Allele calc'!E9,'Allele calc'!D9),IF($H9=1,'Allele calc'!$D9,"Fail")))</f>
        <v>Fail</v>
      </c>
      <c r="M9" t="str">
        <f>IF($H9=1,'Allele calc'!$E9,"Fail")</f>
        <v>Fail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</row>
    <row r="10" spans="1:23" x14ac:dyDescent="0.3">
      <c r="A10" s="2" t="s">
        <v>10</v>
      </c>
      <c r="B10">
        <f>IF('Allele calc'!G10=1,1,0)</f>
        <v>1</v>
      </c>
      <c r="C10">
        <f>IF('Allele calc'!H10=1,1,0)</f>
        <v>0</v>
      </c>
      <c r="D10">
        <f>IF('Allele calc'!I10=1,1,0)</f>
        <v>0</v>
      </c>
      <c r="E10">
        <f>IF('Allele calc'!J10=1,1,0)</f>
        <v>0</v>
      </c>
      <c r="F10">
        <f>IF('Allele calc'!K10=1,1,0)</f>
        <v>0</v>
      </c>
      <c r="G10">
        <f>IF('Allele calc'!L10=1,1,0)</f>
        <v>0</v>
      </c>
      <c r="H10">
        <f>IF('Allele calc'!M10=1,1,0)</f>
        <v>0</v>
      </c>
      <c r="J10">
        <f>IF($B10=1,'Allele calc'!$B10,IF($C10=1,'Allele calc'!$B10,IF($D10=1,IF('Allele calc'!$B10='Allele calc'!$C10,'Allele calc'!$B10,'Allele calc'!$D10),IF($E10=1,IF('Allele calc'!$B10='Allele calc'!$C10,'Allele calc'!$B10,'Allele calc'!$D10),IF($F10=1,'Allele calc'!$B10,IF($G10=1,IF(OR('Allele calc'!$B10='Allele calc'!$D10,'Allele calc'!$B10='Allele calc'!$E10),'Allele calc'!$B10,'Allele calc'!$C10),IF($H10=1,'Allele calc'!$B10,"Fail")))))))</f>
        <v>0</v>
      </c>
      <c r="K10" t="str">
        <f>IF($C10=1,'Allele calc'!$D10,IF($D10=1,IF('Allele calc'!$B10='Allele calc'!$C10,IF(MATCH('Allele calc'!$B10,'Allele calc'!$D10:'Allele calc'!E10,0)=1,'Allele calc'!$D10,'Allele calc'!$E10),IF(AND('Allele calc'!$D10='Allele calc'!$E10,MATCH('Allele calc'!$D10,'Allele calc'!$B10:'Allele calc'!$C10,0)=1),'Allele calc'!$C10,'Allele calc'!$B10)),IF($E10=1,IF('Allele calc'!$B10='Allele calc'!$C10,'Allele calc'!$D10,'Allele calc'!$B10),IF($F10=1,'Allele calc'!$C10,IF($G10=1,IF(OR('Allele calc'!$B10='Allele calc'!$D10,'Allele calc'!$B10='Allele calc'!$E10),'Allele calc'!$C10,'Allele calc'!$B10),IF($H10=1,'Allele calc'!$C10,"Fail"))))))</f>
        <v>Fail</v>
      </c>
      <c r="L10" t="str">
        <f>IF($E10=1,IF('Allele calc'!$B10='Allele calc'!$C10,'Allele calc'!$E10,'Allele calc'!$C10),IF($G10=1,IF('Allele calc'!D10=$J10,'Allele calc'!E10,'Allele calc'!D10),IF($H10=1,'Allele calc'!$D10,"Fail")))</f>
        <v>Fail</v>
      </c>
      <c r="M10" t="str">
        <f>IF($H10=1,'Allele calc'!$E10,"Fail")</f>
        <v>Fail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</row>
    <row r="11" spans="1:23" x14ac:dyDescent="0.3">
      <c r="A11" s="2" t="s">
        <v>11</v>
      </c>
      <c r="B11">
        <f>IF('Allele calc'!G11=1,1,0)</f>
        <v>1</v>
      </c>
      <c r="C11">
        <f>IF('Allele calc'!H11=1,1,0)</f>
        <v>0</v>
      </c>
      <c r="D11">
        <f>IF('Allele calc'!I11=1,1,0)</f>
        <v>0</v>
      </c>
      <c r="E11">
        <f>IF('Allele calc'!J11=1,1,0)</f>
        <v>0</v>
      </c>
      <c r="F11">
        <f>IF('Allele calc'!K11=1,1,0)</f>
        <v>0</v>
      </c>
      <c r="G11">
        <f>IF('Allele calc'!L11=1,1,0)</f>
        <v>0</v>
      </c>
      <c r="H11">
        <f>IF('Allele calc'!M11=1,1,0)</f>
        <v>0</v>
      </c>
      <c r="J11">
        <f>IF($B11=1,'Allele calc'!$B11,IF($C11=1,'Allele calc'!$B11,IF($D11=1,IF('Allele calc'!$B11='Allele calc'!$C11,'Allele calc'!$B11,'Allele calc'!$D11),IF($E11=1,IF('Allele calc'!$B11='Allele calc'!$C11,'Allele calc'!$B11,'Allele calc'!$D11),IF($F11=1,'Allele calc'!$B11,IF($G11=1,IF(OR('Allele calc'!$B11='Allele calc'!$D11,'Allele calc'!$B11='Allele calc'!$E11),'Allele calc'!$B11,'Allele calc'!$C11),IF($H11=1,'Allele calc'!$B11,"Fail")))))))</f>
        <v>0</v>
      </c>
      <c r="K11" t="str">
        <f>IF($C11=1,'Allele calc'!$D11,IF($D11=1,IF('Allele calc'!$B11='Allele calc'!$C11,IF(MATCH('Allele calc'!$B11,'Allele calc'!$D11:'Allele calc'!E11,0)=1,'Allele calc'!$D11,'Allele calc'!$E11),IF(AND('Allele calc'!$D11='Allele calc'!$E11,MATCH('Allele calc'!$D11,'Allele calc'!$B11:'Allele calc'!$C11,0)=1),'Allele calc'!$C11,'Allele calc'!$B11)),IF($E11=1,IF('Allele calc'!$B11='Allele calc'!$C11,'Allele calc'!$D11,'Allele calc'!$B11),IF($F11=1,'Allele calc'!$C11,IF($G11=1,IF(OR('Allele calc'!$B11='Allele calc'!$D11,'Allele calc'!$B11='Allele calc'!$E11),'Allele calc'!$C11,'Allele calc'!$B11),IF($H11=1,'Allele calc'!$C11,"Fail"))))))</f>
        <v>Fail</v>
      </c>
      <c r="L11" t="str">
        <f>IF($E11=1,IF('Allele calc'!$B11='Allele calc'!$C11,'Allele calc'!$E11,'Allele calc'!$C11),IF($G11=1,IF('Allele calc'!D11=$J11,'Allele calc'!E11,'Allele calc'!D11),IF($H11=1,'Allele calc'!$D11,"Fail")))</f>
        <v>Fail</v>
      </c>
      <c r="M11" t="str">
        <f>IF($H11=1,'Allele calc'!$E11,"Fail")</f>
        <v>Fail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</row>
    <row r="12" spans="1:23" x14ac:dyDescent="0.3">
      <c r="A12" s="2" t="s">
        <v>12</v>
      </c>
      <c r="B12">
        <f>IF('Allele calc'!G12=1,1,0)</f>
        <v>1</v>
      </c>
      <c r="C12">
        <f>IF('Allele calc'!H12=1,1,0)</f>
        <v>0</v>
      </c>
      <c r="D12">
        <f>IF('Allele calc'!I12=1,1,0)</f>
        <v>0</v>
      </c>
      <c r="E12">
        <f>IF('Allele calc'!J12=1,1,0)</f>
        <v>0</v>
      </c>
      <c r="F12">
        <f>IF('Allele calc'!K12=1,1,0)</f>
        <v>0</v>
      </c>
      <c r="G12">
        <f>IF('Allele calc'!L12=1,1,0)</f>
        <v>0</v>
      </c>
      <c r="H12">
        <f>IF('Allele calc'!M12=1,1,0)</f>
        <v>0</v>
      </c>
      <c r="J12">
        <f>IF($B12=1,'Allele calc'!$B12,IF($C12=1,'Allele calc'!$B12,IF($D12=1,IF('Allele calc'!$B12='Allele calc'!$C12,'Allele calc'!$B12,'Allele calc'!$D12),IF($E12=1,IF('Allele calc'!$B12='Allele calc'!$C12,'Allele calc'!$B12,'Allele calc'!$D12),IF($F12=1,'Allele calc'!$B12,IF($G12=1,IF(OR('Allele calc'!$B12='Allele calc'!$D12,'Allele calc'!$B12='Allele calc'!$E12),'Allele calc'!$B12,'Allele calc'!$C12),IF($H12=1,'Allele calc'!$B12,"Fail")))))))</f>
        <v>0</v>
      </c>
      <c r="K12" t="str">
        <f>IF($C12=1,'Allele calc'!$D12,IF($D12=1,IF('Allele calc'!$B12='Allele calc'!$C12,IF(MATCH('Allele calc'!$B12,'Allele calc'!$D12:'Allele calc'!E12,0)=1,'Allele calc'!$D12,'Allele calc'!$E12),IF(AND('Allele calc'!$D12='Allele calc'!$E12,MATCH('Allele calc'!$D12,'Allele calc'!$B12:'Allele calc'!$C12,0)=1),'Allele calc'!$C12,'Allele calc'!$B12)),IF($E12=1,IF('Allele calc'!$B12='Allele calc'!$C12,'Allele calc'!$D12,'Allele calc'!$B12),IF($F12=1,'Allele calc'!$C12,IF($G12=1,IF(OR('Allele calc'!$B12='Allele calc'!$D12,'Allele calc'!$B12='Allele calc'!$E12),'Allele calc'!$C12,'Allele calc'!$B12),IF($H12=1,'Allele calc'!$C12,"Fail"))))))</f>
        <v>Fail</v>
      </c>
      <c r="L12" t="str">
        <f>IF($E12=1,IF('Allele calc'!$B12='Allele calc'!$C12,'Allele calc'!$E12,'Allele calc'!$C12),IF($G12=1,IF('Allele calc'!D12=$J12,'Allele calc'!E12,'Allele calc'!D12),IF($H12=1,'Allele calc'!$D12,"Fail")))</f>
        <v>Fail</v>
      </c>
      <c r="M12" t="str">
        <f>IF($H12=1,'Allele calc'!$E12,"Fail")</f>
        <v>Fail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</row>
    <row r="13" spans="1:23" x14ac:dyDescent="0.3">
      <c r="A13" s="2" t="s">
        <v>13</v>
      </c>
      <c r="B13">
        <f>IF('Allele calc'!G13=1,1,0)</f>
        <v>1</v>
      </c>
      <c r="C13">
        <f>IF('Allele calc'!H13=1,1,0)</f>
        <v>0</v>
      </c>
      <c r="D13">
        <f>IF('Allele calc'!I13=1,1,0)</f>
        <v>0</v>
      </c>
      <c r="E13">
        <f>IF('Allele calc'!J13=1,1,0)</f>
        <v>0</v>
      </c>
      <c r="F13">
        <f>IF('Allele calc'!K13=1,1,0)</f>
        <v>0</v>
      </c>
      <c r="G13">
        <f>IF('Allele calc'!L13=1,1,0)</f>
        <v>0</v>
      </c>
      <c r="H13">
        <f>IF('Allele calc'!M13=1,1,0)</f>
        <v>0</v>
      </c>
      <c r="J13">
        <f>IF($B13=1,'Allele calc'!$B13,IF($C13=1,'Allele calc'!$B13,IF($D13=1,IF('Allele calc'!$B13='Allele calc'!$C13,'Allele calc'!$B13,'Allele calc'!$D13),IF($E13=1,IF('Allele calc'!$B13='Allele calc'!$C13,'Allele calc'!$B13,'Allele calc'!$D13),IF($F13=1,'Allele calc'!$B13,IF($G13=1,IF(OR('Allele calc'!$B13='Allele calc'!$D13,'Allele calc'!$B13='Allele calc'!$E13),'Allele calc'!$B13,'Allele calc'!$C13),IF($H13=1,'Allele calc'!$B13,"Fail")))))))</f>
        <v>0</v>
      </c>
      <c r="K13" t="str">
        <f>IF($C13=1,'Allele calc'!$D13,IF($D13=1,IF('Allele calc'!$B13='Allele calc'!$C13,IF(MATCH('Allele calc'!$B13,'Allele calc'!$D13:'Allele calc'!E13,0)=1,'Allele calc'!$D13,'Allele calc'!$E13),IF(AND('Allele calc'!$D13='Allele calc'!$E13,MATCH('Allele calc'!$D13,'Allele calc'!$B13:'Allele calc'!$C13,0)=1),'Allele calc'!$C13,'Allele calc'!$B13)),IF($E13=1,IF('Allele calc'!$B13='Allele calc'!$C13,'Allele calc'!$D13,'Allele calc'!$B13),IF($F13=1,'Allele calc'!$C13,IF($G13=1,IF(OR('Allele calc'!$B13='Allele calc'!$D13,'Allele calc'!$B13='Allele calc'!$E13),'Allele calc'!$C13,'Allele calc'!$B13),IF($H13=1,'Allele calc'!$C13,"Fail"))))))</f>
        <v>Fail</v>
      </c>
      <c r="L13" t="str">
        <f>IF($E13=1,IF('Allele calc'!$B13='Allele calc'!$C13,'Allele calc'!$E13,'Allele calc'!$C13),IF($G13=1,IF('Allele calc'!D13=$J13,'Allele calc'!E13,'Allele calc'!D13),IF($H13=1,'Allele calc'!$D13,"Fail")))</f>
        <v>Fail</v>
      </c>
      <c r="M13" t="str">
        <f>IF($H13=1,'Allele calc'!$E13,"Fail")</f>
        <v>Fail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</row>
    <row r="14" spans="1:23" x14ac:dyDescent="0.3">
      <c r="A14" s="2" t="s">
        <v>14</v>
      </c>
      <c r="B14">
        <f>IF('Allele calc'!G14=1,1,0)</f>
        <v>1</v>
      </c>
      <c r="C14">
        <f>IF('Allele calc'!H14=1,1,0)</f>
        <v>0</v>
      </c>
      <c r="D14">
        <f>IF('Allele calc'!I14=1,1,0)</f>
        <v>0</v>
      </c>
      <c r="E14">
        <f>IF('Allele calc'!J14=1,1,0)</f>
        <v>0</v>
      </c>
      <c r="F14">
        <f>IF('Allele calc'!K14=1,1,0)</f>
        <v>0</v>
      </c>
      <c r="G14">
        <f>IF('Allele calc'!L14=1,1,0)</f>
        <v>0</v>
      </c>
      <c r="H14">
        <f>IF('Allele calc'!M14=1,1,0)</f>
        <v>0</v>
      </c>
      <c r="J14">
        <f>IF($B14=1,'Allele calc'!$B14,IF($C14=1,'Allele calc'!$B14,IF($D14=1,IF('Allele calc'!$B14='Allele calc'!$C14,'Allele calc'!$B14,'Allele calc'!$D14),IF($E14=1,IF('Allele calc'!$B14='Allele calc'!$C14,'Allele calc'!$B14,'Allele calc'!$D14),IF($F14=1,'Allele calc'!$B14,IF($G14=1,IF(OR('Allele calc'!$B14='Allele calc'!$D14,'Allele calc'!$B14='Allele calc'!$E14),'Allele calc'!$B14,'Allele calc'!$C14),IF($H14=1,'Allele calc'!$B14,"Fail")))))))</f>
        <v>0</v>
      </c>
      <c r="K14" t="str">
        <f>IF($C14=1,'Allele calc'!$D14,IF($D14=1,IF('Allele calc'!$B14='Allele calc'!$C14,IF(MATCH('Allele calc'!$B14,'Allele calc'!$D14:'Allele calc'!E14,0)=1,'Allele calc'!$D14,'Allele calc'!$E14),IF(AND('Allele calc'!$D14='Allele calc'!$E14,MATCH('Allele calc'!$D14,'Allele calc'!$B14:'Allele calc'!$C14,0)=1),'Allele calc'!$C14,'Allele calc'!$B14)),IF($E14=1,IF('Allele calc'!$B14='Allele calc'!$C14,'Allele calc'!$D14,'Allele calc'!$B14),IF($F14=1,'Allele calc'!$C14,IF($G14=1,IF(OR('Allele calc'!$B14='Allele calc'!$D14,'Allele calc'!$B14='Allele calc'!$E14),'Allele calc'!$C14,'Allele calc'!$B14),IF($H14=1,'Allele calc'!$C14,"Fail"))))))</f>
        <v>Fail</v>
      </c>
      <c r="L14" t="str">
        <f>IF($E14=1,IF('Allele calc'!$B14='Allele calc'!$C14,'Allele calc'!$E14,'Allele calc'!$C14),IF($G14=1,IF('Allele calc'!D14=$J14,'Allele calc'!E14,'Allele calc'!D14),IF($H14=1,'Allele calc'!$D14,"Fail")))</f>
        <v>Fail</v>
      </c>
      <c r="M14" t="str">
        <f>IF($H14=1,'Allele calc'!$E14,"Fail")</f>
        <v>Fail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</row>
    <row r="15" spans="1:23" x14ac:dyDescent="0.3">
      <c r="A15" s="2" t="s">
        <v>15</v>
      </c>
      <c r="B15">
        <f>IF('Allele calc'!G15=1,1,0)</f>
        <v>1</v>
      </c>
      <c r="C15">
        <f>IF('Allele calc'!H15=1,1,0)</f>
        <v>0</v>
      </c>
      <c r="D15">
        <f>IF('Allele calc'!I15=1,1,0)</f>
        <v>0</v>
      </c>
      <c r="E15">
        <f>IF('Allele calc'!J15=1,1,0)</f>
        <v>0</v>
      </c>
      <c r="F15">
        <f>IF('Allele calc'!K15=1,1,0)</f>
        <v>0</v>
      </c>
      <c r="G15">
        <f>IF('Allele calc'!L15=1,1,0)</f>
        <v>0</v>
      </c>
      <c r="H15">
        <f>IF('Allele calc'!M15=1,1,0)</f>
        <v>0</v>
      </c>
      <c r="J15">
        <f>IF($B15=1,'Allele calc'!$B15,IF($C15=1,'Allele calc'!$B15,IF($D15=1,IF('Allele calc'!$B15='Allele calc'!$C15,'Allele calc'!$B15,'Allele calc'!$D15),IF($E15=1,IF('Allele calc'!$B15='Allele calc'!$C15,'Allele calc'!$B15,'Allele calc'!$D15),IF($F15=1,'Allele calc'!$B15,IF($G15=1,IF(OR('Allele calc'!$B15='Allele calc'!$D15,'Allele calc'!$B15='Allele calc'!$E15),'Allele calc'!$B15,'Allele calc'!$C15),IF($H15=1,'Allele calc'!$B15,"Fail")))))))</f>
        <v>0</v>
      </c>
      <c r="K15" t="str">
        <f>IF($C15=1,'Allele calc'!$D15,IF($D15=1,IF('Allele calc'!$B15='Allele calc'!$C15,IF(MATCH('Allele calc'!$B15,'Allele calc'!$D15:'Allele calc'!E15,0)=1,'Allele calc'!$D15,'Allele calc'!$E15),IF(AND('Allele calc'!$D15='Allele calc'!$E15,MATCH('Allele calc'!$D15,'Allele calc'!$B15:'Allele calc'!$C15,0)=1),'Allele calc'!$C15,'Allele calc'!$B15)),IF($E15=1,IF('Allele calc'!$B15='Allele calc'!$C15,'Allele calc'!$D15,'Allele calc'!$B15),IF($F15=1,'Allele calc'!$C15,IF($G15=1,IF(OR('Allele calc'!$B15='Allele calc'!$D15,'Allele calc'!$B15='Allele calc'!$E15),'Allele calc'!$C15,'Allele calc'!$B15),IF($H15=1,'Allele calc'!$C15,"Fail"))))))</f>
        <v>Fail</v>
      </c>
      <c r="L15" t="str">
        <f>IF($E15=1,IF('Allele calc'!$B15='Allele calc'!$C15,'Allele calc'!$E15,'Allele calc'!$C15),IF($G15=1,IF('Allele calc'!D15=$J15,'Allele calc'!E15,'Allele calc'!D15),IF($H15=1,'Allele calc'!$D15,"Fail")))</f>
        <v>Fail</v>
      </c>
      <c r="M15" t="str">
        <f>IF($H15=1,'Allele calc'!$E15,"Fail")</f>
        <v>Fail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</row>
    <row r="16" spans="1:23" x14ac:dyDescent="0.3">
      <c r="A16" s="2" t="s">
        <v>16</v>
      </c>
      <c r="B16">
        <f>IF('Allele calc'!G16=1,1,0)</f>
        <v>1</v>
      </c>
      <c r="C16">
        <f>IF('Allele calc'!H16=1,1,0)</f>
        <v>0</v>
      </c>
      <c r="D16">
        <f>IF('Allele calc'!I16=1,1,0)</f>
        <v>0</v>
      </c>
      <c r="E16">
        <f>IF('Allele calc'!J16=1,1,0)</f>
        <v>0</v>
      </c>
      <c r="F16">
        <f>IF('Allele calc'!K16=1,1,0)</f>
        <v>0</v>
      </c>
      <c r="G16">
        <f>IF('Allele calc'!L16=1,1,0)</f>
        <v>0</v>
      </c>
      <c r="H16">
        <f>IF('Allele calc'!M16=1,1,0)</f>
        <v>0</v>
      </c>
      <c r="J16">
        <f>IF($B16=1,'Allele calc'!$B16,IF($C16=1,'Allele calc'!$B16,IF($D16=1,IF('Allele calc'!$B16='Allele calc'!$C16,'Allele calc'!$B16,'Allele calc'!$D16),IF($E16=1,IF('Allele calc'!$B16='Allele calc'!$C16,'Allele calc'!$B16,'Allele calc'!$D16),IF($F16=1,'Allele calc'!$B16,IF($G16=1,IF(OR('Allele calc'!$B16='Allele calc'!$D16,'Allele calc'!$B16='Allele calc'!$E16),'Allele calc'!$B16,'Allele calc'!$C16),IF($H16=1,'Allele calc'!$B16,"Fail")))))))</f>
        <v>0</v>
      </c>
      <c r="K16" t="str">
        <f>IF($C16=1,'Allele calc'!$D16,IF($D16=1,IF('Allele calc'!$B16='Allele calc'!$C16,IF(MATCH('Allele calc'!$B16,'Allele calc'!$D16:'Allele calc'!E16,0)=1,'Allele calc'!$D16,'Allele calc'!$E16),IF(AND('Allele calc'!$D16='Allele calc'!$E16,MATCH('Allele calc'!$D16,'Allele calc'!$B16:'Allele calc'!$C16,0)=1),'Allele calc'!$C16,'Allele calc'!$B16)),IF($E16=1,IF('Allele calc'!$B16='Allele calc'!$C16,'Allele calc'!$D16,'Allele calc'!$B16),IF($F16=1,'Allele calc'!$C16,IF($G16=1,IF(OR('Allele calc'!$B16='Allele calc'!$D16,'Allele calc'!$B16='Allele calc'!$E16),'Allele calc'!$C16,'Allele calc'!$B16),IF($H16=1,'Allele calc'!$C16,"Fail"))))))</f>
        <v>Fail</v>
      </c>
      <c r="L16" t="str">
        <f>IF($E16=1,IF('Allele calc'!$B16='Allele calc'!$C16,'Allele calc'!$E16,'Allele calc'!$C16),IF($G16=1,IF('Allele calc'!D16=$J16,'Allele calc'!E16,'Allele calc'!D16),IF($H16=1,'Allele calc'!$D16,"Fail")))</f>
        <v>Fail</v>
      </c>
      <c r="M16" t="str">
        <f>IF($H16=1,'Allele calc'!$E16,"Fail")</f>
        <v>Fail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</row>
    <row r="17" spans="1:23" x14ac:dyDescent="0.3">
      <c r="A17" s="2" t="s">
        <v>17</v>
      </c>
      <c r="B17">
        <f>IF('Allele calc'!G17=1,1,0)</f>
        <v>1</v>
      </c>
      <c r="C17">
        <f>IF('Allele calc'!H17=1,1,0)</f>
        <v>0</v>
      </c>
      <c r="D17">
        <f>IF('Allele calc'!I17=1,1,0)</f>
        <v>0</v>
      </c>
      <c r="E17">
        <f>IF('Allele calc'!J17=1,1,0)</f>
        <v>0</v>
      </c>
      <c r="F17">
        <f>IF('Allele calc'!K17=1,1,0)</f>
        <v>0</v>
      </c>
      <c r="G17">
        <f>IF('Allele calc'!L17=1,1,0)</f>
        <v>0</v>
      </c>
      <c r="H17">
        <f>IF('Allele calc'!M17=1,1,0)</f>
        <v>0</v>
      </c>
      <c r="J17">
        <f>IF($B17=1,'Allele calc'!$B17,IF($C17=1,'Allele calc'!$B17,IF($D17=1,IF('Allele calc'!$B17='Allele calc'!$C17,'Allele calc'!$B17,'Allele calc'!$D17),IF($E17=1,IF('Allele calc'!$B17='Allele calc'!$C17,'Allele calc'!$B17,'Allele calc'!$D17),IF($F17=1,'Allele calc'!$B17,IF($G17=1,IF(OR('Allele calc'!$B17='Allele calc'!$D17,'Allele calc'!$B17='Allele calc'!$E17),'Allele calc'!$B17,'Allele calc'!$C17),IF($H17=1,'Allele calc'!$B17,"Fail")))))))</f>
        <v>0</v>
      </c>
      <c r="K17" t="str">
        <f>IF($C17=1,'Allele calc'!$D17,IF($D17=1,IF('Allele calc'!$B17='Allele calc'!$C17,IF(MATCH('Allele calc'!$B17,'Allele calc'!$D17:'Allele calc'!E17,0)=1,'Allele calc'!$D17,'Allele calc'!$E17),IF(AND('Allele calc'!$D17='Allele calc'!$E17,MATCH('Allele calc'!$D17,'Allele calc'!$B17:'Allele calc'!$C17,0)=1),'Allele calc'!$C17,'Allele calc'!$B17)),IF($E17=1,IF('Allele calc'!$B17='Allele calc'!$C17,'Allele calc'!$D17,'Allele calc'!$B17),IF($F17=1,'Allele calc'!$C17,IF($G17=1,IF(OR('Allele calc'!$B17='Allele calc'!$D17,'Allele calc'!$B17='Allele calc'!$E17),'Allele calc'!$C17,'Allele calc'!$B17),IF($H17=1,'Allele calc'!$C17,"Fail"))))))</f>
        <v>Fail</v>
      </c>
      <c r="L17" t="str">
        <f>IF($E17=1,IF('Allele calc'!$B17='Allele calc'!$C17,'Allele calc'!$E17,'Allele calc'!$C17),IF($G17=1,IF('Allele calc'!D17=$J17,'Allele calc'!E17,'Allele calc'!D17),IF($H17=1,'Allele calc'!$D17,"Fail")))</f>
        <v>Fail</v>
      </c>
      <c r="M17" t="str">
        <f>IF($H17=1,'Allele calc'!$E17,"Fail")</f>
        <v>Fail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</row>
    <row r="18" spans="1:23" x14ac:dyDescent="0.3">
      <c r="A18" s="2" t="s">
        <v>18</v>
      </c>
      <c r="B18">
        <f>IF('Allele calc'!G18=1,1,0)</f>
        <v>1</v>
      </c>
      <c r="C18">
        <f>IF('Allele calc'!H18=1,1,0)</f>
        <v>0</v>
      </c>
      <c r="D18">
        <f>IF('Allele calc'!I18=1,1,0)</f>
        <v>0</v>
      </c>
      <c r="E18">
        <f>IF('Allele calc'!J18=1,1,0)</f>
        <v>0</v>
      </c>
      <c r="F18">
        <f>IF('Allele calc'!K18=1,1,0)</f>
        <v>0</v>
      </c>
      <c r="G18">
        <f>IF('Allele calc'!L18=1,1,0)</f>
        <v>0</v>
      </c>
      <c r="H18">
        <f>IF('Allele calc'!M18=1,1,0)</f>
        <v>0</v>
      </c>
      <c r="J18">
        <f>IF($B18=1,'Allele calc'!$B18,IF($C18=1,'Allele calc'!$B18,IF($D18=1,IF('Allele calc'!$B18='Allele calc'!$C18,'Allele calc'!$B18,'Allele calc'!$D18),IF($E18=1,IF('Allele calc'!$B18='Allele calc'!$C18,'Allele calc'!$B18,'Allele calc'!$D18),IF($F18=1,'Allele calc'!$B18,IF($G18=1,IF(OR('Allele calc'!$B18='Allele calc'!$D18,'Allele calc'!$B18='Allele calc'!$E18),'Allele calc'!$B18,'Allele calc'!$C18),IF($H18=1,'Allele calc'!$B18,"Fail")))))))</f>
        <v>0</v>
      </c>
      <c r="K18" t="str">
        <f>IF($C18=1,'Allele calc'!$D18,IF($D18=1,IF('Allele calc'!$B18='Allele calc'!$C18,IF(MATCH('Allele calc'!$B18,'Allele calc'!$D18:'Allele calc'!E18,0)=1,'Allele calc'!$D18,'Allele calc'!$E18),IF(AND('Allele calc'!$D18='Allele calc'!$E18,MATCH('Allele calc'!$D18,'Allele calc'!$B18:'Allele calc'!$C18,0)=1),'Allele calc'!$C18,'Allele calc'!$B18)),IF($E18=1,IF('Allele calc'!$B18='Allele calc'!$C18,'Allele calc'!$D18,'Allele calc'!$B18),IF($F18=1,'Allele calc'!$C18,IF($G18=1,IF(OR('Allele calc'!$B18='Allele calc'!$D18,'Allele calc'!$B18='Allele calc'!$E18),'Allele calc'!$C18,'Allele calc'!$B18),IF($H18=1,'Allele calc'!$C18,"Fail"))))))</f>
        <v>Fail</v>
      </c>
      <c r="L18" t="str">
        <f>IF($E18=1,IF('Allele calc'!$B18='Allele calc'!$C18,'Allele calc'!$E18,'Allele calc'!$C18),IF($G18=1,IF('Allele calc'!D18=$J18,'Allele calc'!E18,'Allele calc'!D18),IF($H18=1,'Allele calc'!$D18,"Fail")))</f>
        <v>Fail</v>
      </c>
      <c r="M18" t="str">
        <f>IF($H18=1,'Allele calc'!$E18,"Fail")</f>
        <v>Fail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</row>
    <row r="19" spans="1:23" x14ac:dyDescent="0.3">
      <c r="A19" s="2" t="s">
        <v>19</v>
      </c>
      <c r="B19">
        <f>IF('Allele calc'!G19=1,1,0)</f>
        <v>1</v>
      </c>
      <c r="C19">
        <f>IF('Allele calc'!H19=1,1,0)</f>
        <v>0</v>
      </c>
      <c r="D19">
        <f>IF('Allele calc'!I19=1,1,0)</f>
        <v>0</v>
      </c>
      <c r="E19">
        <f>IF('Allele calc'!J19=1,1,0)</f>
        <v>0</v>
      </c>
      <c r="F19">
        <f>IF('Allele calc'!K19=1,1,0)</f>
        <v>0</v>
      </c>
      <c r="G19">
        <f>IF('Allele calc'!L19=1,1,0)</f>
        <v>0</v>
      </c>
      <c r="H19">
        <f>IF('Allele calc'!M19=1,1,0)</f>
        <v>0</v>
      </c>
      <c r="J19">
        <f>IF($B19=1,'Allele calc'!$B19,IF($C19=1,'Allele calc'!$B19,IF($D19=1,IF('Allele calc'!$B19='Allele calc'!$C19,'Allele calc'!$B19,'Allele calc'!$D19),IF($E19=1,IF('Allele calc'!$B19='Allele calc'!$C19,'Allele calc'!$B19,'Allele calc'!$D19),IF($F19=1,'Allele calc'!$B19,IF($G19=1,IF(OR('Allele calc'!$B19='Allele calc'!$D19,'Allele calc'!$B19='Allele calc'!$E19),'Allele calc'!$B19,'Allele calc'!$C19),IF($H19=1,'Allele calc'!$B19,"Fail")))))))</f>
        <v>0</v>
      </c>
      <c r="K19" t="str">
        <f>IF($C19=1,'Allele calc'!$D19,IF($D19=1,IF('Allele calc'!$B19='Allele calc'!$C19,IF(MATCH('Allele calc'!$B19,'Allele calc'!$D19:'Allele calc'!E19,0)=1,'Allele calc'!$D19,'Allele calc'!$E19),IF(AND('Allele calc'!$D19='Allele calc'!$E19,MATCH('Allele calc'!$D19,'Allele calc'!$B19:'Allele calc'!$C19,0)=1),'Allele calc'!$C19,'Allele calc'!$B19)),IF($E19=1,IF('Allele calc'!$B19='Allele calc'!$C19,'Allele calc'!$D19,'Allele calc'!$B19),IF($F19=1,'Allele calc'!$C19,IF($G19=1,IF(OR('Allele calc'!$B19='Allele calc'!$D19,'Allele calc'!$B19='Allele calc'!$E19),'Allele calc'!$C19,'Allele calc'!$B19),IF($H19=1,'Allele calc'!$C19,"Fail"))))))</f>
        <v>Fail</v>
      </c>
      <c r="L19" t="str">
        <f>IF($E19=1,IF('Allele calc'!$B19='Allele calc'!$C19,'Allele calc'!$E19,'Allele calc'!$C19),IF($G19=1,IF('Allele calc'!D19=$J19,'Allele calc'!E19,'Allele calc'!D19),IF($H19=1,'Allele calc'!$D19,"Fail")))</f>
        <v>Fail</v>
      </c>
      <c r="M19" t="str">
        <f>IF($H19=1,'Allele calc'!$E19,"Fail")</f>
        <v>Fail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</row>
    <row r="20" spans="1:23" x14ac:dyDescent="0.3">
      <c r="A20" s="2" t="s">
        <v>20</v>
      </c>
      <c r="B20">
        <f>IF('Allele calc'!G20=1,1,0)</f>
        <v>1</v>
      </c>
      <c r="C20">
        <f>IF('Allele calc'!H20=1,1,0)</f>
        <v>0</v>
      </c>
      <c r="D20">
        <f>IF('Allele calc'!I20=1,1,0)</f>
        <v>0</v>
      </c>
      <c r="E20">
        <f>IF('Allele calc'!J20=1,1,0)</f>
        <v>0</v>
      </c>
      <c r="F20">
        <f>IF('Allele calc'!K20=1,1,0)</f>
        <v>0</v>
      </c>
      <c r="G20">
        <f>IF('Allele calc'!L20=1,1,0)</f>
        <v>0</v>
      </c>
      <c r="H20">
        <f>IF('Allele calc'!M20=1,1,0)</f>
        <v>0</v>
      </c>
      <c r="J20">
        <f>IF($B20=1,'Allele calc'!$B20,IF($C20=1,'Allele calc'!$B20,IF($D20=1,IF('Allele calc'!$B20='Allele calc'!$C20,'Allele calc'!$B20,'Allele calc'!$D20),IF($E20=1,IF('Allele calc'!$B20='Allele calc'!$C20,'Allele calc'!$B20,'Allele calc'!$D20),IF($F20=1,'Allele calc'!$B20,IF($G20=1,IF(OR('Allele calc'!$B20='Allele calc'!$D20,'Allele calc'!$B20='Allele calc'!$E20),'Allele calc'!$B20,'Allele calc'!$C20),IF($H20=1,'Allele calc'!$B20,"Fail")))))))</f>
        <v>0</v>
      </c>
      <c r="K20" t="str">
        <f>IF($C20=1,'Allele calc'!$D20,IF($D20=1,IF('Allele calc'!$B20='Allele calc'!$C20,IF(MATCH('Allele calc'!$B20,'Allele calc'!$D20:'Allele calc'!E20,0)=1,'Allele calc'!$D20,'Allele calc'!$E20),IF(AND('Allele calc'!$D20='Allele calc'!$E20,MATCH('Allele calc'!$D20,'Allele calc'!$B20:'Allele calc'!$C20,0)=1),'Allele calc'!$C20,'Allele calc'!$B20)),IF($E20=1,IF('Allele calc'!$B20='Allele calc'!$C20,'Allele calc'!$D20,'Allele calc'!$B20),IF($F20=1,'Allele calc'!$C20,IF($G20=1,IF(OR('Allele calc'!$B20='Allele calc'!$D20,'Allele calc'!$B20='Allele calc'!$E20),'Allele calc'!$C20,'Allele calc'!$B20),IF($H20=1,'Allele calc'!$C20,"Fail"))))))</f>
        <v>Fail</v>
      </c>
      <c r="L20" t="str">
        <f>IF($E20=1,IF('Allele calc'!$B20='Allele calc'!$C20,'Allele calc'!$E20,'Allele calc'!$C20),IF($G20=1,IF('Allele calc'!D20=$J20,'Allele calc'!E20,'Allele calc'!D20),IF($H20=1,'Allele calc'!$D20,"Fail")))</f>
        <v>Fail</v>
      </c>
      <c r="M20" t="str">
        <f>IF($H20=1,'Allele calc'!$E20,"Fail")</f>
        <v>Fail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</row>
    <row r="21" spans="1:23" x14ac:dyDescent="0.3">
      <c r="A21" s="2" t="s">
        <v>21</v>
      </c>
      <c r="B21">
        <f>IF('Allele calc'!G21=1,1,0)</f>
        <v>1</v>
      </c>
      <c r="C21">
        <f>IF('Allele calc'!H21=1,1,0)</f>
        <v>0</v>
      </c>
      <c r="D21">
        <f>IF('Allele calc'!I21=1,1,0)</f>
        <v>0</v>
      </c>
      <c r="E21">
        <f>IF('Allele calc'!J21=1,1,0)</f>
        <v>0</v>
      </c>
      <c r="F21">
        <f>IF('Allele calc'!K21=1,1,0)</f>
        <v>0</v>
      </c>
      <c r="G21">
        <f>IF('Allele calc'!L21=1,1,0)</f>
        <v>0</v>
      </c>
      <c r="H21">
        <f>IF('Allele calc'!M21=1,1,0)</f>
        <v>0</v>
      </c>
      <c r="J21">
        <f>IF($B21=1,'Allele calc'!$B21,IF($C21=1,'Allele calc'!$B21,IF($D21=1,IF('Allele calc'!$B21='Allele calc'!$C21,'Allele calc'!$B21,'Allele calc'!$D21),IF($E21=1,IF('Allele calc'!$B21='Allele calc'!$C21,'Allele calc'!$B21,'Allele calc'!$D21),IF($F21=1,'Allele calc'!$B21,IF($G21=1,IF(OR('Allele calc'!$B21='Allele calc'!$D21,'Allele calc'!$B21='Allele calc'!$E21),'Allele calc'!$B21,'Allele calc'!$C21),IF($H21=1,'Allele calc'!$B21,"Fail")))))))</f>
        <v>0</v>
      </c>
      <c r="K21" t="str">
        <f>IF($C21=1,'Allele calc'!$D21,IF($D21=1,IF('Allele calc'!$B21='Allele calc'!$C21,IF(MATCH('Allele calc'!$B21,'Allele calc'!$D21:'Allele calc'!E21,0)=1,'Allele calc'!$D21,'Allele calc'!$E21),IF(AND('Allele calc'!$D21='Allele calc'!$E21,MATCH('Allele calc'!$D21,'Allele calc'!$B21:'Allele calc'!$C21,0)=1),'Allele calc'!$C21,'Allele calc'!$B21)),IF($E21=1,IF('Allele calc'!$B21='Allele calc'!$C21,'Allele calc'!$D21,'Allele calc'!$B21),IF($F21=1,'Allele calc'!$C21,IF($G21=1,IF(OR('Allele calc'!$B21='Allele calc'!$D21,'Allele calc'!$B21='Allele calc'!$E21),'Allele calc'!$C21,'Allele calc'!$B21),IF($H21=1,'Allele calc'!$C21,"Fail"))))))</f>
        <v>Fail</v>
      </c>
      <c r="L21" t="str">
        <f>IF($E21=1,IF('Allele calc'!$B21='Allele calc'!$C21,'Allele calc'!$E21,'Allele calc'!$C21),IF($G21=1,IF('Allele calc'!D21=$J21,'Allele calc'!E21,'Allele calc'!D21),IF($H21=1,'Allele calc'!$D21,"Fail")))</f>
        <v>Fail</v>
      </c>
      <c r="M21" t="str">
        <f>IF($H21=1,'Allele calc'!$E21,"Fail")</f>
        <v>Fail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</row>
    <row r="22" spans="1:23" x14ac:dyDescent="0.3">
      <c r="A22" s="2" t="s">
        <v>22</v>
      </c>
      <c r="B22">
        <f>IF('Allele calc'!G22=1,1,0)</f>
        <v>1</v>
      </c>
      <c r="C22">
        <f>IF('Allele calc'!H22=1,1,0)</f>
        <v>0</v>
      </c>
      <c r="D22">
        <f>IF('Allele calc'!I22=1,1,0)</f>
        <v>0</v>
      </c>
      <c r="E22">
        <f>IF('Allele calc'!J22=1,1,0)</f>
        <v>0</v>
      </c>
      <c r="F22">
        <f>IF('Allele calc'!K22=1,1,0)</f>
        <v>0</v>
      </c>
      <c r="G22">
        <f>IF('Allele calc'!L22=1,1,0)</f>
        <v>0</v>
      </c>
      <c r="H22">
        <f>IF('Allele calc'!M22=1,1,0)</f>
        <v>0</v>
      </c>
      <c r="J22">
        <f>IF($B22=1,'Allele calc'!$B22,IF($C22=1,'Allele calc'!$B22,IF($D22=1,IF('Allele calc'!$B22='Allele calc'!$C22,'Allele calc'!$B22,'Allele calc'!$D22),IF($E22=1,IF('Allele calc'!$B22='Allele calc'!$C22,'Allele calc'!$B22,'Allele calc'!$D22),IF($F22=1,'Allele calc'!$B22,IF($G22=1,IF(OR('Allele calc'!$B22='Allele calc'!$D22,'Allele calc'!$B22='Allele calc'!$E22),'Allele calc'!$B22,'Allele calc'!$C22),IF($H22=1,'Allele calc'!$B22,"Fail")))))))</f>
        <v>0</v>
      </c>
      <c r="K22" t="str">
        <f>IF($C22=1,'Allele calc'!$D22,IF($D22=1,IF('Allele calc'!$B22='Allele calc'!$C22,IF(MATCH('Allele calc'!$B22,'Allele calc'!$D22:'Allele calc'!E22,0)=1,'Allele calc'!$D22,'Allele calc'!$E22),IF(AND('Allele calc'!$D22='Allele calc'!$E22,MATCH('Allele calc'!$D22,'Allele calc'!$B22:'Allele calc'!$C22,0)=1),'Allele calc'!$C22,'Allele calc'!$B22)),IF($E22=1,IF('Allele calc'!$B22='Allele calc'!$C22,'Allele calc'!$D22,'Allele calc'!$B22),IF($F22=1,'Allele calc'!$C22,IF($G22=1,IF(OR('Allele calc'!$B22='Allele calc'!$D22,'Allele calc'!$B22='Allele calc'!$E22),'Allele calc'!$C22,'Allele calc'!$B22),IF($H22=1,'Allele calc'!$C22,"Fail"))))))</f>
        <v>Fail</v>
      </c>
      <c r="L22" t="str">
        <f>IF($E22=1,IF('Allele calc'!$B22='Allele calc'!$C22,'Allele calc'!$E22,'Allele calc'!$C22),IF($G22=1,IF('Allele calc'!D22=$J22,'Allele calc'!E22,'Allele calc'!D22),IF($H22=1,'Allele calc'!$D22,"Fail")))</f>
        <v>Fail</v>
      </c>
      <c r="M22" t="str">
        <f>IF($H22=1,'Allele calc'!$E22,"Fail")</f>
        <v>Fail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</row>
    <row r="23" spans="1:23" x14ac:dyDescent="0.3">
      <c r="A23" s="2" t="s">
        <v>23</v>
      </c>
      <c r="B23">
        <f>IF('Allele calc'!G23=1,1,0)</f>
        <v>1</v>
      </c>
      <c r="C23">
        <f>IF('Allele calc'!H23=1,1,0)</f>
        <v>0</v>
      </c>
      <c r="D23">
        <f>IF('Allele calc'!I23=1,1,0)</f>
        <v>0</v>
      </c>
      <c r="E23">
        <f>IF('Allele calc'!J23=1,1,0)</f>
        <v>0</v>
      </c>
      <c r="F23">
        <f>IF('Allele calc'!K23=1,1,0)</f>
        <v>0</v>
      </c>
      <c r="G23">
        <f>IF('Allele calc'!L23=1,1,0)</f>
        <v>0</v>
      </c>
      <c r="H23">
        <f>IF('Allele calc'!M23=1,1,0)</f>
        <v>0</v>
      </c>
      <c r="J23">
        <f>IF($B23=1,'Allele calc'!$B23,IF($C23=1,'Allele calc'!$B23,IF($D23=1,IF('Allele calc'!$B23='Allele calc'!$C23,'Allele calc'!$B23,'Allele calc'!$D23),IF($E23=1,IF('Allele calc'!$B23='Allele calc'!$C23,'Allele calc'!$B23,'Allele calc'!$D23),IF($F23=1,'Allele calc'!$B23,IF($G23=1,IF(OR('Allele calc'!$B23='Allele calc'!$D23,'Allele calc'!$B23='Allele calc'!$E23),'Allele calc'!$B23,'Allele calc'!$C23),IF($H23=1,'Allele calc'!$B23,"Fail")))))))</f>
        <v>0</v>
      </c>
      <c r="K23" t="str">
        <f>IF($C23=1,'Allele calc'!$D23,IF($D23=1,IF('Allele calc'!$B23='Allele calc'!$C23,IF(MATCH('Allele calc'!$B23,'Allele calc'!$D23:'Allele calc'!E23,0)=1,'Allele calc'!$D23,'Allele calc'!$E23),IF(AND('Allele calc'!$D23='Allele calc'!$E23,MATCH('Allele calc'!$D23,'Allele calc'!$B23:'Allele calc'!$C23,0)=1),'Allele calc'!$C23,'Allele calc'!$B23)),IF($E23=1,IF('Allele calc'!$B23='Allele calc'!$C23,'Allele calc'!$D23,'Allele calc'!$B23),IF($F23=1,'Allele calc'!$C23,IF($G23=1,IF(OR('Allele calc'!$B23='Allele calc'!$D23,'Allele calc'!$B23='Allele calc'!$E23),'Allele calc'!$C23,'Allele calc'!$B23),IF($H23=1,'Allele calc'!$C23,"Fail"))))))</f>
        <v>Fail</v>
      </c>
      <c r="L23" t="str">
        <f>IF($E23=1,IF('Allele calc'!$B23='Allele calc'!$C23,'Allele calc'!$E23,'Allele calc'!$C23),IF($G23=1,IF('Allele calc'!D23=$J23,'Allele calc'!E23,'Allele calc'!D23),IF($H23=1,'Allele calc'!$D23,"Fail")))</f>
        <v>Fail</v>
      </c>
      <c r="M23" t="str">
        <f>IF($H23=1,'Allele calc'!$E23,"Fail")</f>
        <v>Fail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</row>
    <row r="26" spans="1:23" x14ac:dyDescent="0.3">
      <c r="C26" s="40" t="s">
        <v>60</v>
      </c>
      <c r="D26" s="40"/>
      <c r="E26" s="40" t="s">
        <v>63</v>
      </c>
      <c r="F26" s="40"/>
    </row>
    <row r="27" spans="1:23" x14ac:dyDescent="0.3">
      <c r="A27" t="s">
        <v>0</v>
      </c>
      <c r="B27" t="s">
        <v>61</v>
      </c>
      <c r="C27" t="s">
        <v>62</v>
      </c>
      <c r="D27" t="s">
        <v>59</v>
      </c>
      <c r="E27" t="s">
        <v>0</v>
      </c>
      <c r="F27" t="s">
        <v>64</v>
      </c>
      <c r="G27" t="s">
        <v>65</v>
      </c>
    </row>
    <row r="28" spans="1:23" x14ac:dyDescent="0.3">
      <c r="A28" t="s">
        <v>3</v>
      </c>
      <c r="B28">
        <v>12</v>
      </c>
      <c r="C28" t="str">
        <f>A28&amp;B28</f>
        <v>D3S135812</v>
      </c>
      <c r="D28">
        <v>5.0000000000000001E-3</v>
      </c>
      <c r="E28">
        <v>12</v>
      </c>
      <c r="F28" t="str">
        <f>A28&amp;E28</f>
        <v>D3S135812</v>
      </c>
      <c r="G28">
        <v>0</v>
      </c>
      <c r="H28">
        <v>10</v>
      </c>
    </row>
    <row r="29" spans="1:23" x14ac:dyDescent="0.3">
      <c r="A29" t="s">
        <v>3</v>
      </c>
      <c r="B29">
        <v>14</v>
      </c>
      <c r="C29" t="str">
        <f t="shared" ref="C29:C182" si="8">A29&amp;B29</f>
        <v>D3S135814</v>
      </c>
      <c r="D29">
        <v>6.8000000000000005E-2</v>
      </c>
      <c r="E29">
        <v>13</v>
      </c>
      <c r="F29" t="str">
        <f t="shared" ref="F29:F92" si="9">A29&amp;E29</f>
        <v>D3S135813</v>
      </c>
      <c r="G29">
        <v>0</v>
      </c>
    </row>
    <row r="30" spans="1:23" x14ac:dyDescent="0.3">
      <c r="A30" t="s">
        <v>3</v>
      </c>
      <c r="B30">
        <v>15</v>
      </c>
      <c r="C30" t="str">
        <f t="shared" si="8"/>
        <v>D3S135815</v>
      </c>
      <c r="D30">
        <v>0.33800000000000002</v>
      </c>
      <c r="E30">
        <v>14</v>
      </c>
      <c r="F30" t="str">
        <f t="shared" si="9"/>
        <v>D3S135814</v>
      </c>
      <c r="G30">
        <v>0.12</v>
      </c>
    </row>
    <row r="31" spans="1:23" x14ac:dyDescent="0.3">
      <c r="A31" t="s">
        <v>3</v>
      </c>
      <c r="B31">
        <v>16</v>
      </c>
      <c r="C31" t="str">
        <f t="shared" si="8"/>
        <v>D3S135816</v>
      </c>
      <c r="D31">
        <v>0.30199999999999999</v>
      </c>
      <c r="E31">
        <v>15</v>
      </c>
      <c r="F31" t="str">
        <f t="shared" si="9"/>
        <v>D3S135815</v>
      </c>
      <c r="G31">
        <v>0.311</v>
      </c>
    </row>
    <row r="32" spans="1:23" x14ac:dyDescent="0.3">
      <c r="A32" t="s">
        <v>3</v>
      </c>
      <c r="B32">
        <v>17</v>
      </c>
      <c r="C32" t="str">
        <f t="shared" si="8"/>
        <v>D3S135817</v>
      </c>
      <c r="D32">
        <v>0.19400000000000001</v>
      </c>
      <c r="E32">
        <v>152</v>
      </c>
      <c r="F32" t="str">
        <f t="shared" si="9"/>
        <v>D3S1358152</v>
      </c>
      <c r="G32">
        <v>2E-3</v>
      </c>
    </row>
    <row r="33" spans="1:7" x14ac:dyDescent="0.3">
      <c r="A33" t="s">
        <v>3</v>
      </c>
      <c r="B33">
        <v>18</v>
      </c>
      <c r="C33" t="str">
        <f t="shared" si="8"/>
        <v>D3S135818</v>
      </c>
      <c r="D33">
        <v>9.5000000000000001E-2</v>
      </c>
      <c r="E33">
        <v>16</v>
      </c>
      <c r="F33" t="str">
        <f t="shared" si="9"/>
        <v>D3S135816</v>
      </c>
      <c r="G33">
        <v>0.376</v>
      </c>
    </row>
    <row r="34" spans="1:7" x14ac:dyDescent="0.3">
      <c r="A34" t="s">
        <v>3</v>
      </c>
      <c r="C34" t="str">
        <f t="shared" si="8"/>
        <v>D3S1358</v>
      </c>
      <c r="E34">
        <v>17</v>
      </c>
      <c r="F34" t="str">
        <f t="shared" si="9"/>
        <v>D3S135817</v>
      </c>
      <c r="G34">
        <v>0.159</v>
      </c>
    </row>
    <row r="35" spans="1:7" x14ac:dyDescent="0.3">
      <c r="A35" t="s">
        <v>3</v>
      </c>
      <c r="C35" t="str">
        <f t="shared" si="8"/>
        <v>D3S1358</v>
      </c>
      <c r="E35">
        <v>18</v>
      </c>
      <c r="F35" t="str">
        <f t="shared" si="9"/>
        <v>D3S135818</v>
      </c>
      <c r="G35">
        <v>0.03</v>
      </c>
    </row>
    <row r="36" spans="1:7" x14ac:dyDescent="0.3">
      <c r="A36" t="s">
        <v>3</v>
      </c>
      <c r="C36" t="str">
        <f t="shared" si="8"/>
        <v>D3S1358</v>
      </c>
      <c r="E36">
        <v>19</v>
      </c>
      <c r="F36" t="str">
        <f t="shared" si="9"/>
        <v>D3S135819</v>
      </c>
      <c r="G36">
        <v>2E-3</v>
      </c>
    </row>
    <row r="37" spans="1:7" x14ac:dyDescent="0.3">
      <c r="A37" t="s">
        <v>3</v>
      </c>
      <c r="C37" t="str">
        <f t="shared" si="8"/>
        <v>D3S1358</v>
      </c>
      <c r="E37">
        <v>0</v>
      </c>
      <c r="F37" t="str">
        <f t="shared" si="9"/>
        <v>D3S13580</v>
      </c>
    </row>
    <row r="38" spans="1:7" x14ac:dyDescent="0.3">
      <c r="A38" t="s">
        <v>3</v>
      </c>
      <c r="C38" t="str">
        <f t="shared" si="8"/>
        <v>D3S1358</v>
      </c>
      <c r="E38">
        <v>0</v>
      </c>
      <c r="F38" t="str">
        <f t="shared" si="9"/>
        <v>D3S13580</v>
      </c>
    </row>
    <row r="39" spans="1:7" x14ac:dyDescent="0.3">
      <c r="A39" t="s">
        <v>3</v>
      </c>
      <c r="C39" t="str">
        <f t="shared" si="8"/>
        <v>D3S1358</v>
      </c>
      <c r="E39">
        <v>0</v>
      </c>
      <c r="F39" t="str">
        <f t="shared" si="9"/>
        <v>D3S13580</v>
      </c>
    </row>
    <row r="40" spans="1:7" x14ac:dyDescent="0.3">
      <c r="A40" t="s">
        <v>3</v>
      </c>
      <c r="C40" t="str">
        <f t="shared" si="8"/>
        <v>D3S1358</v>
      </c>
      <c r="E40">
        <v>0</v>
      </c>
      <c r="F40" t="str">
        <f t="shared" si="9"/>
        <v>D3S13580</v>
      </c>
    </row>
    <row r="41" spans="1:7" x14ac:dyDescent="0.3">
      <c r="A41" t="s">
        <v>3</v>
      </c>
      <c r="C41" t="str">
        <f t="shared" si="8"/>
        <v>D3S1358</v>
      </c>
      <c r="E41">
        <v>0</v>
      </c>
      <c r="F41" t="str">
        <f t="shared" si="9"/>
        <v>D3S13580</v>
      </c>
    </row>
    <row r="42" spans="1:7" x14ac:dyDescent="0.3">
      <c r="A42" t="s">
        <v>3</v>
      </c>
      <c r="C42" t="str">
        <f t="shared" si="8"/>
        <v>D3S1358</v>
      </c>
      <c r="E42">
        <v>0</v>
      </c>
      <c r="F42" t="str">
        <f t="shared" si="9"/>
        <v>D3S13580</v>
      </c>
    </row>
    <row r="43" spans="1:7" x14ac:dyDescent="0.3">
      <c r="A43" t="s">
        <v>3</v>
      </c>
      <c r="C43" t="str">
        <f t="shared" si="8"/>
        <v>D3S1358</v>
      </c>
      <c r="E43">
        <v>0</v>
      </c>
      <c r="F43" t="str">
        <f t="shared" si="9"/>
        <v>D3S13580</v>
      </c>
    </row>
    <row r="44" spans="1:7" x14ac:dyDescent="0.3">
      <c r="A44" t="s">
        <v>3</v>
      </c>
      <c r="C44" t="str">
        <f t="shared" si="8"/>
        <v>D3S1358</v>
      </c>
      <c r="E44">
        <v>0</v>
      </c>
      <c r="F44" t="str">
        <f t="shared" si="9"/>
        <v>D3S13580</v>
      </c>
    </row>
    <row r="45" spans="1:7" x14ac:dyDescent="0.3">
      <c r="A45" t="s">
        <v>3</v>
      </c>
      <c r="C45" t="str">
        <f t="shared" si="8"/>
        <v>D3S1358</v>
      </c>
      <c r="E45">
        <v>0</v>
      </c>
      <c r="F45" t="str">
        <f t="shared" si="9"/>
        <v>D3S13580</v>
      </c>
    </row>
    <row r="46" spans="1:7" x14ac:dyDescent="0.3">
      <c r="A46" t="s">
        <v>3</v>
      </c>
      <c r="C46" t="str">
        <f t="shared" si="8"/>
        <v>D3S1358</v>
      </c>
      <c r="E46">
        <v>0</v>
      </c>
      <c r="F46" t="str">
        <f t="shared" si="9"/>
        <v>D3S13580</v>
      </c>
    </row>
    <row r="47" spans="1:7" x14ac:dyDescent="0.3">
      <c r="A47" t="s">
        <v>3</v>
      </c>
      <c r="C47" t="str">
        <f t="shared" si="8"/>
        <v>D3S1358</v>
      </c>
      <c r="E47">
        <v>0</v>
      </c>
      <c r="F47" t="str">
        <f t="shared" si="9"/>
        <v>D3S13580</v>
      </c>
    </row>
    <row r="48" spans="1:7" x14ac:dyDescent="0.3">
      <c r="A48" t="s">
        <v>3</v>
      </c>
      <c r="C48" t="str">
        <f t="shared" si="8"/>
        <v>D3S1358</v>
      </c>
      <c r="E48">
        <v>0</v>
      </c>
      <c r="F48" t="str">
        <f t="shared" si="9"/>
        <v>D3S13580</v>
      </c>
    </row>
    <row r="49" spans="1:7" x14ac:dyDescent="0.3">
      <c r="A49" t="s">
        <v>4</v>
      </c>
      <c r="B49">
        <v>11</v>
      </c>
      <c r="C49" t="str">
        <f t="shared" si="8"/>
        <v>vWA11</v>
      </c>
      <c r="D49">
        <v>5.0000000000000001E-3</v>
      </c>
      <c r="E49">
        <v>11</v>
      </c>
      <c r="F49" t="str">
        <f t="shared" si="9"/>
        <v>vWA11</v>
      </c>
      <c r="G49">
        <v>1.4E-2</v>
      </c>
    </row>
    <row r="50" spans="1:7" x14ac:dyDescent="0.3">
      <c r="A50" t="s">
        <v>4</v>
      </c>
      <c r="B50">
        <v>13</v>
      </c>
      <c r="C50" t="str">
        <f t="shared" si="8"/>
        <v>vWA13</v>
      </c>
      <c r="D50">
        <v>5.0000000000000001E-3</v>
      </c>
      <c r="E50">
        <v>13</v>
      </c>
      <c r="F50" t="str">
        <f t="shared" si="9"/>
        <v>vWA13</v>
      </c>
      <c r="G50">
        <v>8.9999999999999993E-3</v>
      </c>
    </row>
    <row r="51" spans="1:7" x14ac:dyDescent="0.3">
      <c r="A51" t="s">
        <v>4</v>
      </c>
      <c r="B51">
        <v>14</v>
      </c>
      <c r="C51" t="str">
        <f t="shared" si="8"/>
        <v>vWA14</v>
      </c>
      <c r="D51">
        <v>0.108</v>
      </c>
      <c r="E51">
        <v>14</v>
      </c>
      <c r="F51" t="str">
        <f t="shared" si="9"/>
        <v>vWA14</v>
      </c>
      <c r="G51">
        <v>0.113</v>
      </c>
    </row>
    <row r="52" spans="1:7" x14ac:dyDescent="0.3">
      <c r="A52" t="s">
        <v>4</v>
      </c>
      <c r="B52">
        <v>15</v>
      </c>
      <c r="C52" t="str">
        <f t="shared" si="8"/>
        <v>vWA15</v>
      </c>
      <c r="D52">
        <v>0.17599999999999999</v>
      </c>
      <c r="E52">
        <v>15</v>
      </c>
      <c r="F52" t="str">
        <f t="shared" si="9"/>
        <v>vWA15</v>
      </c>
      <c r="G52">
        <v>0.214</v>
      </c>
    </row>
    <row r="53" spans="1:7" x14ac:dyDescent="0.3">
      <c r="A53" t="s">
        <v>4</v>
      </c>
      <c r="B53">
        <v>16</v>
      </c>
      <c r="C53" t="str">
        <f t="shared" si="8"/>
        <v>vWA16</v>
      </c>
      <c r="D53">
        <v>0.158</v>
      </c>
      <c r="E53">
        <v>16</v>
      </c>
      <c r="F53" t="str">
        <f t="shared" si="9"/>
        <v>vWA16</v>
      </c>
      <c r="G53">
        <v>0.249</v>
      </c>
    </row>
    <row r="54" spans="1:7" x14ac:dyDescent="0.3">
      <c r="A54" t="s">
        <v>4</v>
      </c>
      <c r="B54">
        <v>17</v>
      </c>
      <c r="C54" t="str">
        <f t="shared" si="8"/>
        <v>vWA17</v>
      </c>
      <c r="D54">
        <v>0.23899999999999999</v>
      </c>
      <c r="E54">
        <v>17</v>
      </c>
      <c r="F54" t="str">
        <f t="shared" si="9"/>
        <v>vWA17</v>
      </c>
      <c r="G54">
        <v>0.18</v>
      </c>
    </row>
    <row r="55" spans="1:7" x14ac:dyDescent="0.3">
      <c r="A55" t="s">
        <v>4</v>
      </c>
      <c r="B55">
        <v>18</v>
      </c>
      <c r="C55" t="str">
        <f t="shared" si="8"/>
        <v>vWA18</v>
      </c>
      <c r="D55">
        <v>0.22500000000000001</v>
      </c>
      <c r="E55">
        <v>18</v>
      </c>
      <c r="F55" t="str">
        <f t="shared" si="9"/>
        <v>vWA18</v>
      </c>
      <c r="G55">
        <v>0.152</v>
      </c>
    </row>
    <row r="56" spans="1:7" x14ac:dyDescent="0.3">
      <c r="A56" t="s">
        <v>4</v>
      </c>
      <c r="B56">
        <v>19</v>
      </c>
      <c r="C56" t="str">
        <f t="shared" si="8"/>
        <v>vWA19</v>
      </c>
      <c r="D56">
        <v>7.1999999999999995E-2</v>
      </c>
      <c r="E56">
        <v>19</v>
      </c>
      <c r="F56" t="str">
        <f t="shared" si="9"/>
        <v>vWA19</v>
      </c>
      <c r="G56">
        <v>6.2E-2</v>
      </c>
    </row>
    <row r="57" spans="1:7" x14ac:dyDescent="0.3">
      <c r="A57" t="s">
        <v>4</v>
      </c>
      <c r="B57">
        <v>20</v>
      </c>
      <c r="C57" t="str">
        <f t="shared" si="8"/>
        <v>vWA20</v>
      </c>
      <c r="D57">
        <v>1.4E-2</v>
      </c>
      <c r="E57">
        <v>20</v>
      </c>
      <c r="F57" t="str">
        <f t="shared" si="9"/>
        <v>vWA20</v>
      </c>
      <c r="G57">
        <v>7.0000000000000001E-3</v>
      </c>
    </row>
    <row r="58" spans="1:7" x14ac:dyDescent="0.3">
      <c r="A58" t="s">
        <v>4</v>
      </c>
      <c r="C58" t="str">
        <f t="shared" si="8"/>
        <v>vWA</v>
      </c>
      <c r="E58">
        <v>0</v>
      </c>
      <c r="F58" t="str">
        <f t="shared" si="9"/>
        <v>vWA0</v>
      </c>
    </row>
    <row r="59" spans="1:7" x14ac:dyDescent="0.3">
      <c r="A59" t="s">
        <v>4</v>
      </c>
      <c r="C59" t="str">
        <f t="shared" si="8"/>
        <v>vWA</v>
      </c>
      <c r="E59">
        <v>0</v>
      </c>
      <c r="F59" t="str">
        <f t="shared" si="9"/>
        <v>vWA0</v>
      </c>
    </row>
    <row r="60" spans="1:7" x14ac:dyDescent="0.3">
      <c r="A60" t="s">
        <v>4</v>
      </c>
      <c r="C60" t="str">
        <f t="shared" si="8"/>
        <v>vWA</v>
      </c>
      <c r="E60">
        <v>0</v>
      </c>
      <c r="F60" t="str">
        <f t="shared" si="9"/>
        <v>vWA0</v>
      </c>
    </row>
    <row r="61" spans="1:7" x14ac:dyDescent="0.3">
      <c r="A61" t="s">
        <v>4</v>
      </c>
      <c r="C61" t="str">
        <f t="shared" si="8"/>
        <v>vWA</v>
      </c>
      <c r="E61">
        <v>0</v>
      </c>
      <c r="F61" t="str">
        <f t="shared" si="9"/>
        <v>vWA0</v>
      </c>
    </row>
    <row r="62" spans="1:7" x14ac:dyDescent="0.3">
      <c r="A62" t="s">
        <v>4</v>
      </c>
      <c r="C62" t="str">
        <f t="shared" si="8"/>
        <v>vWA</v>
      </c>
      <c r="E62">
        <v>0</v>
      </c>
      <c r="F62" t="str">
        <f t="shared" si="9"/>
        <v>vWA0</v>
      </c>
    </row>
    <row r="63" spans="1:7" x14ac:dyDescent="0.3">
      <c r="A63" t="s">
        <v>4</v>
      </c>
      <c r="C63" t="str">
        <f t="shared" si="8"/>
        <v>vWA</v>
      </c>
      <c r="E63">
        <v>0</v>
      </c>
      <c r="F63" t="str">
        <f t="shared" si="9"/>
        <v>vWA0</v>
      </c>
    </row>
    <row r="64" spans="1:7" x14ac:dyDescent="0.3">
      <c r="A64" t="s">
        <v>4</v>
      </c>
      <c r="C64" t="str">
        <f t="shared" si="8"/>
        <v>vWA</v>
      </c>
      <c r="E64">
        <v>0</v>
      </c>
      <c r="F64" t="str">
        <f t="shared" si="9"/>
        <v>vWA0</v>
      </c>
    </row>
    <row r="65" spans="1:7" x14ac:dyDescent="0.3">
      <c r="A65" t="s">
        <v>4</v>
      </c>
      <c r="C65" t="str">
        <f t="shared" si="8"/>
        <v>vWA</v>
      </c>
      <c r="E65">
        <v>0</v>
      </c>
      <c r="F65" t="str">
        <f t="shared" si="9"/>
        <v>vWA0</v>
      </c>
    </row>
    <row r="66" spans="1:7" x14ac:dyDescent="0.3">
      <c r="A66" t="s">
        <v>4</v>
      </c>
      <c r="C66" t="str">
        <f t="shared" si="8"/>
        <v>vWA</v>
      </c>
      <c r="E66">
        <v>0</v>
      </c>
      <c r="F66" t="str">
        <f t="shared" si="9"/>
        <v>vWA0</v>
      </c>
    </row>
    <row r="67" spans="1:7" x14ac:dyDescent="0.3">
      <c r="A67" t="s">
        <v>4</v>
      </c>
      <c r="C67" t="str">
        <f t="shared" si="8"/>
        <v>vWA</v>
      </c>
      <c r="E67">
        <v>0</v>
      </c>
      <c r="F67" t="str">
        <f t="shared" si="9"/>
        <v>vWA0</v>
      </c>
    </row>
    <row r="68" spans="1:7" x14ac:dyDescent="0.3">
      <c r="A68" t="s">
        <v>4</v>
      </c>
      <c r="C68" t="str">
        <f t="shared" si="8"/>
        <v>vWA</v>
      </c>
      <c r="E68">
        <v>0</v>
      </c>
      <c r="F68" t="str">
        <f t="shared" si="9"/>
        <v>vWA0</v>
      </c>
    </row>
    <row r="69" spans="1:7" x14ac:dyDescent="0.3">
      <c r="A69" t="s">
        <v>4</v>
      </c>
      <c r="C69" t="str">
        <f t="shared" si="8"/>
        <v>vWA</v>
      </c>
      <c r="E69">
        <v>0</v>
      </c>
      <c r="F69" t="str">
        <f t="shared" si="9"/>
        <v>vWA0</v>
      </c>
    </row>
    <row r="70" spans="1:7" x14ac:dyDescent="0.3">
      <c r="A70" t="s">
        <v>5</v>
      </c>
      <c r="B70">
        <v>8</v>
      </c>
      <c r="C70" t="str">
        <f t="shared" si="8"/>
        <v>D16S5398</v>
      </c>
      <c r="D70">
        <v>3.5999999999999997E-2</v>
      </c>
      <c r="E70">
        <v>8</v>
      </c>
      <c r="F70" t="str">
        <f t="shared" si="9"/>
        <v>D16S5398</v>
      </c>
      <c r="G70">
        <v>0.06</v>
      </c>
    </row>
    <row r="71" spans="1:7" x14ac:dyDescent="0.3">
      <c r="A71" t="s">
        <v>5</v>
      </c>
      <c r="B71">
        <v>9</v>
      </c>
      <c r="C71" t="str">
        <f t="shared" si="8"/>
        <v>D16S5399</v>
      </c>
      <c r="D71">
        <v>0.126</v>
      </c>
      <c r="E71">
        <v>9</v>
      </c>
      <c r="F71" t="str">
        <f t="shared" si="9"/>
        <v>D16S5399</v>
      </c>
      <c r="G71">
        <v>0.187</v>
      </c>
    </row>
    <row r="72" spans="1:7" x14ac:dyDescent="0.3">
      <c r="A72" t="s">
        <v>5</v>
      </c>
      <c r="B72">
        <v>10</v>
      </c>
      <c r="C72" t="str">
        <f t="shared" si="8"/>
        <v>D16S53910</v>
      </c>
      <c r="D72">
        <v>6.8000000000000005E-2</v>
      </c>
      <c r="E72">
        <v>10</v>
      </c>
      <c r="F72" t="str">
        <f t="shared" si="9"/>
        <v>D16S53910</v>
      </c>
      <c r="G72">
        <v>0.15</v>
      </c>
    </row>
    <row r="73" spans="1:7" x14ac:dyDescent="0.3">
      <c r="A73" t="s">
        <v>5</v>
      </c>
      <c r="B73">
        <v>11</v>
      </c>
      <c r="C73" t="str">
        <f t="shared" si="8"/>
        <v>D16S53911</v>
      </c>
      <c r="D73">
        <v>0.36499999999999999</v>
      </c>
      <c r="E73">
        <v>11</v>
      </c>
      <c r="F73" t="str">
        <f t="shared" si="9"/>
        <v>D16S53911</v>
      </c>
      <c r="G73">
        <v>0.378</v>
      </c>
    </row>
    <row r="74" spans="1:7" x14ac:dyDescent="0.3">
      <c r="A74" t="s">
        <v>5</v>
      </c>
      <c r="B74">
        <v>12</v>
      </c>
      <c r="C74" t="str">
        <f t="shared" si="8"/>
        <v>D16S53912</v>
      </c>
      <c r="D74">
        <v>0.29299999999999998</v>
      </c>
      <c r="E74">
        <v>12</v>
      </c>
      <c r="F74" t="str">
        <f t="shared" si="9"/>
        <v>D16S53912</v>
      </c>
      <c r="G74">
        <v>0.14699999999999999</v>
      </c>
    </row>
    <row r="75" spans="1:7" x14ac:dyDescent="0.3">
      <c r="A75" t="s">
        <v>5</v>
      </c>
      <c r="B75">
        <v>13</v>
      </c>
      <c r="C75" t="str">
        <f t="shared" si="8"/>
        <v>D16S53913</v>
      </c>
      <c r="D75">
        <v>0.104</v>
      </c>
      <c r="E75">
        <v>13</v>
      </c>
      <c r="F75" t="str">
        <f t="shared" si="9"/>
        <v>D16S53913</v>
      </c>
      <c r="G75">
        <v>6.9000000000000006E-2</v>
      </c>
    </row>
    <row r="76" spans="1:7" x14ac:dyDescent="0.3">
      <c r="A76" t="s">
        <v>5</v>
      </c>
      <c r="B76">
        <v>14</v>
      </c>
      <c r="C76" t="str">
        <f t="shared" si="8"/>
        <v>D16S53914</v>
      </c>
      <c r="D76">
        <v>8.9999999999999993E-3</v>
      </c>
      <c r="E76">
        <v>14</v>
      </c>
      <c r="F76" t="str">
        <f t="shared" si="9"/>
        <v>D16S53914</v>
      </c>
      <c r="G76">
        <v>8.9999999999999993E-3</v>
      </c>
    </row>
    <row r="77" spans="1:7" x14ac:dyDescent="0.3">
      <c r="A77" t="s">
        <v>5</v>
      </c>
      <c r="C77" t="str">
        <f t="shared" si="8"/>
        <v>D16S539</v>
      </c>
      <c r="E77">
        <v>0</v>
      </c>
      <c r="F77" t="str">
        <f t="shared" si="9"/>
        <v>D16S5390</v>
      </c>
    </row>
    <row r="78" spans="1:7" x14ac:dyDescent="0.3">
      <c r="A78" t="s">
        <v>5</v>
      </c>
      <c r="C78" t="str">
        <f t="shared" si="8"/>
        <v>D16S539</v>
      </c>
      <c r="E78">
        <v>0</v>
      </c>
      <c r="F78" t="str">
        <f t="shared" si="9"/>
        <v>D16S5390</v>
      </c>
    </row>
    <row r="79" spans="1:7" x14ac:dyDescent="0.3">
      <c r="A79" t="s">
        <v>5</v>
      </c>
      <c r="C79" t="str">
        <f t="shared" si="8"/>
        <v>D16S539</v>
      </c>
      <c r="E79">
        <v>0</v>
      </c>
      <c r="F79" t="str">
        <f t="shared" si="9"/>
        <v>D16S5390</v>
      </c>
    </row>
    <row r="80" spans="1:7" x14ac:dyDescent="0.3">
      <c r="A80" t="s">
        <v>5</v>
      </c>
      <c r="C80" t="str">
        <f t="shared" si="8"/>
        <v>D16S539</v>
      </c>
      <c r="E80">
        <v>0</v>
      </c>
      <c r="F80" t="str">
        <f t="shared" si="9"/>
        <v>D16S5390</v>
      </c>
    </row>
    <row r="81" spans="1:7" x14ac:dyDescent="0.3">
      <c r="A81" t="s">
        <v>5</v>
      </c>
      <c r="C81" t="str">
        <f t="shared" si="8"/>
        <v>D16S539</v>
      </c>
      <c r="E81">
        <v>0</v>
      </c>
      <c r="F81" t="str">
        <f t="shared" si="9"/>
        <v>D16S5390</v>
      </c>
    </row>
    <row r="82" spans="1:7" x14ac:dyDescent="0.3">
      <c r="A82" t="s">
        <v>5</v>
      </c>
      <c r="C82" t="str">
        <f t="shared" si="8"/>
        <v>D16S539</v>
      </c>
      <c r="E82">
        <v>0</v>
      </c>
      <c r="F82" t="str">
        <f t="shared" si="9"/>
        <v>D16S5390</v>
      </c>
    </row>
    <row r="83" spans="1:7" x14ac:dyDescent="0.3">
      <c r="A83" t="s">
        <v>5</v>
      </c>
      <c r="C83" t="str">
        <f t="shared" si="8"/>
        <v>D16S539</v>
      </c>
      <c r="E83">
        <v>0</v>
      </c>
      <c r="F83" t="str">
        <f t="shared" si="9"/>
        <v>D16S5390</v>
      </c>
    </row>
    <row r="84" spans="1:7" x14ac:dyDescent="0.3">
      <c r="A84" t="s">
        <v>5</v>
      </c>
      <c r="C84" t="str">
        <f t="shared" si="8"/>
        <v>D16S539</v>
      </c>
      <c r="E84">
        <v>0</v>
      </c>
      <c r="F84" t="str">
        <f t="shared" si="9"/>
        <v>D16S5390</v>
      </c>
    </row>
    <row r="85" spans="1:7" x14ac:dyDescent="0.3">
      <c r="A85" t="s">
        <v>5</v>
      </c>
      <c r="C85" t="str">
        <f t="shared" si="8"/>
        <v>D16S539</v>
      </c>
      <c r="E85">
        <v>0</v>
      </c>
      <c r="F85" t="str">
        <f t="shared" si="9"/>
        <v>D16S5390</v>
      </c>
    </row>
    <row r="86" spans="1:7" x14ac:dyDescent="0.3">
      <c r="A86" t="s">
        <v>5</v>
      </c>
      <c r="C86" t="str">
        <f t="shared" si="8"/>
        <v>D16S539</v>
      </c>
      <c r="E86">
        <v>0</v>
      </c>
      <c r="F86" t="str">
        <f t="shared" si="9"/>
        <v>D16S5390</v>
      </c>
    </row>
    <row r="87" spans="1:7" x14ac:dyDescent="0.3">
      <c r="A87" t="s">
        <v>5</v>
      </c>
      <c r="C87" t="str">
        <f t="shared" si="8"/>
        <v>D16S539</v>
      </c>
      <c r="E87">
        <v>0</v>
      </c>
      <c r="F87" t="str">
        <f t="shared" si="9"/>
        <v>D16S5390</v>
      </c>
    </row>
    <row r="88" spans="1:7" x14ac:dyDescent="0.3">
      <c r="A88" t="s">
        <v>5</v>
      </c>
      <c r="C88" t="str">
        <f t="shared" si="8"/>
        <v>D16S539</v>
      </c>
      <c r="E88">
        <v>0</v>
      </c>
      <c r="F88" t="str">
        <f t="shared" si="9"/>
        <v>D16S5390</v>
      </c>
    </row>
    <row r="89" spans="1:7" x14ac:dyDescent="0.3">
      <c r="A89" t="s">
        <v>5</v>
      </c>
      <c r="C89" t="str">
        <f t="shared" si="8"/>
        <v>D16S539</v>
      </c>
      <c r="E89">
        <v>0</v>
      </c>
      <c r="F89" t="str">
        <f t="shared" si="9"/>
        <v>D16S5390</v>
      </c>
    </row>
    <row r="90" spans="1:7" x14ac:dyDescent="0.3">
      <c r="A90" t="s">
        <v>5</v>
      </c>
      <c r="C90" t="str">
        <f t="shared" si="8"/>
        <v>D16S539</v>
      </c>
      <c r="E90">
        <v>0</v>
      </c>
      <c r="F90" t="str">
        <f t="shared" si="9"/>
        <v>D16S5390</v>
      </c>
    </row>
    <row r="91" spans="1:7" x14ac:dyDescent="0.3">
      <c r="A91" t="s">
        <v>6</v>
      </c>
      <c r="B91">
        <v>6</v>
      </c>
      <c r="C91" t="str">
        <f t="shared" si="8"/>
        <v>C__SF1PO6</v>
      </c>
      <c r="D91">
        <v>1.4E-2</v>
      </c>
      <c r="E91">
        <v>6</v>
      </c>
      <c r="F91" t="str">
        <f t="shared" si="9"/>
        <v>C__SF1PO6</v>
      </c>
      <c r="G91">
        <v>2.3E-2</v>
      </c>
    </row>
    <row r="92" spans="1:7" x14ac:dyDescent="0.3">
      <c r="A92" t="s">
        <v>6</v>
      </c>
      <c r="B92">
        <v>7</v>
      </c>
      <c r="C92" t="str">
        <f t="shared" si="8"/>
        <v>C__SF1PO7</v>
      </c>
      <c r="D92">
        <v>4.1000000000000002E-2</v>
      </c>
      <c r="E92">
        <v>7</v>
      </c>
      <c r="F92" t="str">
        <f t="shared" si="9"/>
        <v>C__SF1PO7</v>
      </c>
      <c r="G92">
        <v>4.3999999999999997E-2</v>
      </c>
    </row>
    <row r="93" spans="1:7" x14ac:dyDescent="0.3">
      <c r="A93" t="s">
        <v>6</v>
      </c>
      <c r="B93">
        <v>8</v>
      </c>
      <c r="C93" t="str">
        <f t="shared" si="8"/>
        <v>C__SF1PO8</v>
      </c>
      <c r="D93">
        <v>1.4E-2</v>
      </c>
      <c r="E93">
        <v>8</v>
      </c>
      <c r="F93" t="str">
        <f t="shared" ref="F93:F156" si="10">A93&amp;E93</f>
        <v>C__SF1PO8</v>
      </c>
      <c r="G93">
        <v>3.5000000000000003E-2</v>
      </c>
    </row>
    <row r="94" spans="1:7" x14ac:dyDescent="0.3">
      <c r="A94" t="s">
        <v>6</v>
      </c>
      <c r="B94">
        <v>9</v>
      </c>
      <c r="C94" t="str">
        <f t="shared" si="8"/>
        <v>C__SF1PO9</v>
      </c>
      <c r="D94">
        <v>4.1000000000000002E-2</v>
      </c>
      <c r="E94">
        <v>9</v>
      </c>
      <c r="F94" t="str">
        <f t="shared" si="10"/>
        <v>C__SF1PO9</v>
      </c>
      <c r="G94">
        <v>0.03</v>
      </c>
    </row>
    <row r="95" spans="1:7" x14ac:dyDescent="0.3">
      <c r="A95" t="s">
        <v>6</v>
      </c>
      <c r="B95">
        <v>10</v>
      </c>
      <c r="C95" t="str">
        <f t="shared" si="8"/>
        <v>C__SF1PO10</v>
      </c>
      <c r="D95">
        <v>0.252</v>
      </c>
      <c r="E95">
        <v>10</v>
      </c>
      <c r="F95" t="str">
        <f t="shared" si="10"/>
        <v>C__SF1PO10</v>
      </c>
      <c r="G95">
        <v>0.27400000000000002</v>
      </c>
    </row>
    <row r="96" spans="1:7" x14ac:dyDescent="0.3">
      <c r="A96" t="s">
        <v>6</v>
      </c>
      <c r="B96">
        <v>11</v>
      </c>
      <c r="C96" t="str">
        <f t="shared" si="8"/>
        <v>C__SF1PO11</v>
      </c>
      <c r="D96">
        <v>0.252</v>
      </c>
      <c r="E96">
        <v>11</v>
      </c>
      <c r="F96" t="str">
        <f t="shared" si="10"/>
        <v>C__SF1PO11</v>
      </c>
      <c r="G96">
        <v>0.23499999999999999</v>
      </c>
    </row>
    <row r="97" spans="1:7" x14ac:dyDescent="0.3">
      <c r="A97" t="s">
        <v>6</v>
      </c>
      <c r="B97">
        <v>12</v>
      </c>
      <c r="C97" t="str">
        <f t="shared" si="8"/>
        <v>C__SF1PO12</v>
      </c>
      <c r="D97">
        <v>0.32</v>
      </c>
      <c r="E97">
        <v>12</v>
      </c>
      <c r="F97" t="str">
        <f t="shared" si="10"/>
        <v>C__SF1PO12</v>
      </c>
      <c r="G97">
        <v>0.28999999999999998</v>
      </c>
    </row>
    <row r="98" spans="1:7" x14ac:dyDescent="0.3">
      <c r="A98" t="s">
        <v>6</v>
      </c>
      <c r="B98">
        <v>13</v>
      </c>
      <c r="C98" t="str">
        <f t="shared" si="8"/>
        <v>C__SF1PO13</v>
      </c>
      <c r="D98">
        <v>5.8999999999999997E-2</v>
      </c>
      <c r="E98">
        <v>13</v>
      </c>
      <c r="F98" t="str">
        <f t="shared" si="10"/>
        <v>C__SF1PO13</v>
      </c>
      <c r="G98">
        <v>6.5000000000000002E-2</v>
      </c>
    </row>
    <row r="99" spans="1:7" x14ac:dyDescent="0.3">
      <c r="A99" t="s">
        <v>6</v>
      </c>
      <c r="B99">
        <v>15</v>
      </c>
      <c r="C99" t="str">
        <f t="shared" si="8"/>
        <v>C__SF1PO15</v>
      </c>
      <c r="D99">
        <v>8.9999999999999993E-3</v>
      </c>
      <c r="E99">
        <v>14</v>
      </c>
      <c r="F99" t="str">
        <f t="shared" si="10"/>
        <v>C__SF1PO14</v>
      </c>
      <c r="G99">
        <v>2E-3</v>
      </c>
    </row>
    <row r="100" spans="1:7" x14ac:dyDescent="0.3">
      <c r="A100" t="s">
        <v>6</v>
      </c>
      <c r="C100" t="str">
        <f t="shared" si="8"/>
        <v>C__SF1PO</v>
      </c>
      <c r="E100">
        <v>15</v>
      </c>
      <c r="F100" t="str">
        <f t="shared" si="10"/>
        <v>C__SF1PO15</v>
      </c>
      <c r="G100">
        <v>2E-3</v>
      </c>
    </row>
    <row r="101" spans="1:7" x14ac:dyDescent="0.3">
      <c r="A101" t="s">
        <v>6</v>
      </c>
      <c r="C101" t="str">
        <f t="shared" si="8"/>
        <v>C__SF1PO</v>
      </c>
      <c r="E101">
        <v>0</v>
      </c>
      <c r="F101" t="str">
        <f t="shared" si="10"/>
        <v>C__SF1PO0</v>
      </c>
    </row>
    <row r="102" spans="1:7" x14ac:dyDescent="0.3">
      <c r="A102" t="s">
        <v>6</v>
      </c>
      <c r="C102" t="str">
        <f t="shared" si="8"/>
        <v>C__SF1PO</v>
      </c>
      <c r="E102">
        <v>0</v>
      </c>
      <c r="F102" t="str">
        <f t="shared" si="10"/>
        <v>C__SF1PO0</v>
      </c>
    </row>
    <row r="103" spans="1:7" x14ac:dyDescent="0.3">
      <c r="A103" t="s">
        <v>6</v>
      </c>
      <c r="C103" t="str">
        <f t="shared" si="8"/>
        <v>C__SF1PO</v>
      </c>
      <c r="E103">
        <v>0</v>
      </c>
      <c r="F103" t="str">
        <f t="shared" si="10"/>
        <v>C__SF1PO0</v>
      </c>
    </row>
    <row r="104" spans="1:7" x14ac:dyDescent="0.3">
      <c r="A104" t="s">
        <v>6</v>
      </c>
      <c r="C104" t="str">
        <f t="shared" si="8"/>
        <v>C__SF1PO</v>
      </c>
      <c r="E104">
        <v>0</v>
      </c>
      <c r="F104" t="str">
        <f t="shared" si="10"/>
        <v>C__SF1PO0</v>
      </c>
    </row>
    <row r="105" spans="1:7" x14ac:dyDescent="0.3">
      <c r="A105" t="s">
        <v>6</v>
      </c>
      <c r="C105" t="str">
        <f t="shared" si="8"/>
        <v>C__SF1PO</v>
      </c>
      <c r="E105">
        <v>0</v>
      </c>
      <c r="F105" t="str">
        <f t="shared" si="10"/>
        <v>C__SF1PO0</v>
      </c>
    </row>
    <row r="106" spans="1:7" x14ac:dyDescent="0.3">
      <c r="A106" t="s">
        <v>6</v>
      </c>
      <c r="C106" t="str">
        <f t="shared" si="8"/>
        <v>C__SF1PO</v>
      </c>
      <c r="E106">
        <v>0</v>
      </c>
      <c r="F106" t="str">
        <f t="shared" si="10"/>
        <v>C__SF1PO0</v>
      </c>
    </row>
    <row r="107" spans="1:7" x14ac:dyDescent="0.3">
      <c r="A107" t="s">
        <v>6</v>
      </c>
      <c r="C107" t="str">
        <f t="shared" si="8"/>
        <v>C__SF1PO</v>
      </c>
      <c r="E107">
        <v>0</v>
      </c>
      <c r="F107" t="str">
        <f t="shared" si="10"/>
        <v>C__SF1PO0</v>
      </c>
    </row>
    <row r="108" spans="1:7" x14ac:dyDescent="0.3">
      <c r="A108" t="s">
        <v>6</v>
      </c>
      <c r="C108" t="str">
        <f t="shared" si="8"/>
        <v>C__SF1PO</v>
      </c>
      <c r="E108">
        <v>0</v>
      </c>
      <c r="F108" t="str">
        <f t="shared" si="10"/>
        <v>C__SF1PO0</v>
      </c>
    </row>
    <row r="109" spans="1:7" x14ac:dyDescent="0.3">
      <c r="A109" t="s">
        <v>6</v>
      </c>
      <c r="C109" t="str">
        <f t="shared" si="8"/>
        <v>C__SF1PO</v>
      </c>
      <c r="E109">
        <v>0</v>
      </c>
      <c r="F109" t="str">
        <f t="shared" si="10"/>
        <v>C__SF1PO0</v>
      </c>
    </row>
    <row r="110" spans="1:7" x14ac:dyDescent="0.3">
      <c r="A110" t="s">
        <v>6</v>
      </c>
      <c r="C110" t="str">
        <f t="shared" si="8"/>
        <v>C__SF1PO</v>
      </c>
      <c r="E110">
        <v>0</v>
      </c>
      <c r="F110" t="str">
        <f t="shared" si="10"/>
        <v>C__SF1PO0</v>
      </c>
    </row>
    <row r="111" spans="1:7" x14ac:dyDescent="0.3">
      <c r="A111" t="s">
        <v>6</v>
      </c>
      <c r="C111" t="str">
        <f t="shared" si="8"/>
        <v>C__SF1PO</v>
      </c>
      <c r="E111">
        <v>0</v>
      </c>
      <c r="F111" t="str">
        <f t="shared" si="10"/>
        <v>C__SF1PO0</v>
      </c>
    </row>
    <row r="112" spans="1:7" x14ac:dyDescent="0.3">
      <c r="A112" t="s">
        <v>7</v>
      </c>
      <c r="B112">
        <v>6</v>
      </c>
      <c r="C112" t="str">
        <f t="shared" si="8"/>
        <v>TPOX6</v>
      </c>
      <c r="D112">
        <v>2.7E-2</v>
      </c>
      <c r="E112">
        <v>6</v>
      </c>
      <c r="F112" t="str">
        <f t="shared" si="10"/>
        <v>TPOX6</v>
      </c>
      <c r="G112">
        <v>8.3000000000000004E-2</v>
      </c>
    </row>
    <row r="113" spans="1:7" x14ac:dyDescent="0.3">
      <c r="A113" t="s">
        <v>7</v>
      </c>
      <c r="B113">
        <v>8</v>
      </c>
      <c r="C113" t="str">
        <f t="shared" si="8"/>
        <v>TPOX8</v>
      </c>
      <c r="D113">
        <v>0.38300000000000001</v>
      </c>
      <c r="E113">
        <v>7</v>
      </c>
      <c r="F113" t="str">
        <f t="shared" si="10"/>
        <v>TPOX7</v>
      </c>
      <c r="G113">
        <v>1.2E-2</v>
      </c>
    </row>
    <row r="114" spans="1:7" x14ac:dyDescent="0.3">
      <c r="A114" t="s">
        <v>7</v>
      </c>
      <c r="B114">
        <v>9</v>
      </c>
      <c r="C114" t="str">
        <f t="shared" si="8"/>
        <v>TPOX9</v>
      </c>
      <c r="D114">
        <v>0.21199999999999999</v>
      </c>
      <c r="E114">
        <v>8</v>
      </c>
      <c r="F114" t="str">
        <f t="shared" si="10"/>
        <v>TPOX8</v>
      </c>
      <c r="G114">
        <v>0.316</v>
      </c>
    </row>
    <row r="115" spans="1:7" x14ac:dyDescent="0.3">
      <c r="A115" t="s">
        <v>7</v>
      </c>
      <c r="B115">
        <v>10</v>
      </c>
      <c r="C115" t="str">
        <f t="shared" si="8"/>
        <v>TPOX10</v>
      </c>
      <c r="D115">
        <v>8.5999999999999993E-2</v>
      </c>
      <c r="E115">
        <v>9</v>
      </c>
      <c r="F115" t="str">
        <f t="shared" si="10"/>
        <v>TPOX9</v>
      </c>
      <c r="G115">
        <v>0.184</v>
      </c>
    </row>
    <row r="116" spans="1:7" x14ac:dyDescent="0.3">
      <c r="A116" t="s">
        <v>7</v>
      </c>
      <c r="B116">
        <v>11</v>
      </c>
      <c r="C116" t="str">
        <f t="shared" si="8"/>
        <v>TPOX11</v>
      </c>
      <c r="D116">
        <v>0.27</v>
      </c>
      <c r="E116">
        <v>10</v>
      </c>
      <c r="F116" t="str">
        <f t="shared" si="10"/>
        <v>TPOX10</v>
      </c>
      <c r="G116">
        <v>0.11799999999999999</v>
      </c>
    </row>
    <row r="117" spans="1:7" x14ac:dyDescent="0.3">
      <c r="A117" t="s">
        <v>7</v>
      </c>
      <c r="B117">
        <v>12</v>
      </c>
      <c r="C117" t="str">
        <f t="shared" si="8"/>
        <v>TPOX12</v>
      </c>
      <c r="D117">
        <v>2.3E-2</v>
      </c>
      <c r="E117">
        <v>11</v>
      </c>
      <c r="F117" t="str">
        <f t="shared" si="10"/>
        <v>TPOX11</v>
      </c>
      <c r="G117">
        <v>0.27900000000000003</v>
      </c>
    </row>
    <row r="118" spans="1:7" x14ac:dyDescent="0.3">
      <c r="A118" t="s">
        <v>7</v>
      </c>
      <c r="C118" t="str">
        <f t="shared" si="8"/>
        <v>TPOX</v>
      </c>
      <c r="E118">
        <v>12</v>
      </c>
      <c r="F118" t="str">
        <f t="shared" si="10"/>
        <v>TPOX12</v>
      </c>
      <c r="G118">
        <v>8.9999999999999993E-3</v>
      </c>
    </row>
    <row r="119" spans="1:7" x14ac:dyDescent="0.3">
      <c r="A119" t="s">
        <v>7</v>
      </c>
      <c r="C119" t="str">
        <f t="shared" si="8"/>
        <v>TPOX</v>
      </c>
      <c r="E119">
        <v>0</v>
      </c>
      <c r="F119" t="str">
        <f t="shared" si="10"/>
        <v>TPOX0</v>
      </c>
    </row>
    <row r="120" spans="1:7" x14ac:dyDescent="0.3">
      <c r="A120" t="s">
        <v>7</v>
      </c>
      <c r="C120" t="str">
        <f t="shared" si="8"/>
        <v>TPOX</v>
      </c>
      <c r="E120">
        <v>0</v>
      </c>
      <c r="F120" t="str">
        <f t="shared" si="10"/>
        <v>TPOX0</v>
      </c>
    </row>
    <row r="121" spans="1:7" x14ac:dyDescent="0.3">
      <c r="A121" t="s">
        <v>7</v>
      </c>
      <c r="C121" t="str">
        <f t="shared" si="8"/>
        <v>TPOX</v>
      </c>
      <c r="E121">
        <v>0</v>
      </c>
      <c r="F121" t="str">
        <f t="shared" si="10"/>
        <v>TPOX0</v>
      </c>
    </row>
    <row r="122" spans="1:7" x14ac:dyDescent="0.3">
      <c r="A122" t="s">
        <v>7</v>
      </c>
      <c r="C122" t="str">
        <f t="shared" si="8"/>
        <v>TPOX</v>
      </c>
      <c r="E122">
        <v>0</v>
      </c>
      <c r="F122" t="str">
        <f t="shared" si="10"/>
        <v>TPOX0</v>
      </c>
    </row>
    <row r="123" spans="1:7" x14ac:dyDescent="0.3">
      <c r="A123" t="s">
        <v>7</v>
      </c>
      <c r="C123" t="str">
        <f t="shared" si="8"/>
        <v>TPOX</v>
      </c>
      <c r="E123">
        <v>0</v>
      </c>
      <c r="F123" t="str">
        <f t="shared" si="10"/>
        <v>TPOX0</v>
      </c>
    </row>
    <row r="124" spans="1:7" x14ac:dyDescent="0.3">
      <c r="A124" t="s">
        <v>7</v>
      </c>
      <c r="C124" t="str">
        <f t="shared" si="8"/>
        <v>TPOX</v>
      </c>
      <c r="E124">
        <v>0</v>
      </c>
      <c r="F124" t="str">
        <f t="shared" si="10"/>
        <v>TPOX0</v>
      </c>
    </row>
    <row r="125" spans="1:7" x14ac:dyDescent="0.3">
      <c r="A125" t="s">
        <v>7</v>
      </c>
      <c r="C125" t="str">
        <f t="shared" si="8"/>
        <v>TPOX</v>
      </c>
      <c r="E125">
        <v>0</v>
      </c>
      <c r="F125" t="str">
        <f t="shared" si="10"/>
        <v>TPOX0</v>
      </c>
    </row>
    <row r="126" spans="1:7" x14ac:dyDescent="0.3">
      <c r="A126" t="s">
        <v>7</v>
      </c>
      <c r="C126" t="str">
        <f t="shared" si="8"/>
        <v>TPOX</v>
      </c>
      <c r="E126">
        <v>0</v>
      </c>
      <c r="F126" t="str">
        <f t="shared" si="10"/>
        <v>TPOX0</v>
      </c>
    </row>
    <row r="127" spans="1:7" x14ac:dyDescent="0.3">
      <c r="A127" t="s">
        <v>7</v>
      </c>
      <c r="C127" t="str">
        <f t="shared" si="8"/>
        <v>TPOX</v>
      </c>
      <c r="E127">
        <v>0</v>
      </c>
      <c r="F127" t="str">
        <f t="shared" si="10"/>
        <v>TPOX0</v>
      </c>
    </row>
    <row r="128" spans="1:7" x14ac:dyDescent="0.3">
      <c r="A128" t="s">
        <v>7</v>
      </c>
      <c r="C128" t="str">
        <f t="shared" si="8"/>
        <v>TPOX</v>
      </c>
      <c r="E128">
        <v>0</v>
      </c>
      <c r="F128" t="str">
        <f t="shared" si="10"/>
        <v>TPOX0</v>
      </c>
    </row>
    <row r="129" spans="1:7" x14ac:dyDescent="0.3">
      <c r="A129" t="s">
        <v>7</v>
      </c>
      <c r="C129" t="str">
        <f t="shared" si="8"/>
        <v>TPOX</v>
      </c>
      <c r="E129">
        <v>0</v>
      </c>
      <c r="F129" t="str">
        <f t="shared" si="10"/>
        <v>TPOX0</v>
      </c>
    </row>
    <row r="130" spans="1:7" x14ac:dyDescent="0.3">
      <c r="A130" t="s">
        <v>7</v>
      </c>
      <c r="C130" t="str">
        <f t="shared" si="8"/>
        <v>TPOX</v>
      </c>
      <c r="E130">
        <v>0</v>
      </c>
      <c r="F130" t="str">
        <f t="shared" si="10"/>
        <v>TPOX0</v>
      </c>
    </row>
    <row r="131" spans="1:7" x14ac:dyDescent="0.3">
      <c r="A131" t="s">
        <v>7</v>
      </c>
      <c r="C131" t="str">
        <f t="shared" si="8"/>
        <v>TPOX</v>
      </c>
      <c r="E131">
        <v>0</v>
      </c>
      <c r="F131" t="str">
        <f t="shared" si="10"/>
        <v>TPOX0</v>
      </c>
    </row>
    <row r="132" spans="1:7" x14ac:dyDescent="0.3">
      <c r="A132" t="s">
        <v>7</v>
      </c>
      <c r="C132" t="str">
        <f t="shared" si="8"/>
        <v>TPOX</v>
      </c>
      <c r="E132">
        <v>0</v>
      </c>
      <c r="F132" t="str">
        <f t="shared" si="10"/>
        <v>TPOX0</v>
      </c>
    </row>
    <row r="133" spans="1:7" x14ac:dyDescent="0.3">
      <c r="A133" t="s">
        <v>8</v>
      </c>
      <c r="B133">
        <v>8</v>
      </c>
      <c r="C133" t="str">
        <f t="shared" si="8"/>
        <v>D8S11798</v>
      </c>
      <c r="D133">
        <v>1.4E-2</v>
      </c>
      <c r="E133">
        <v>8</v>
      </c>
      <c r="F133" t="str">
        <f t="shared" si="10"/>
        <v>D8S11798</v>
      </c>
      <c r="G133">
        <v>0</v>
      </c>
    </row>
    <row r="134" spans="1:7" x14ac:dyDescent="0.3">
      <c r="A134" t="s">
        <v>8</v>
      </c>
      <c r="B134">
        <v>9</v>
      </c>
      <c r="C134" t="str">
        <f t="shared" si="8"/>
        <v>D8S11799</v>
      </c>
      <c r="D134">
        <v>8.9999999999999993E-3</v>
      </c>
      <c r="E134">
        <v>9</v>
      </c>
      <c r="F134" t="str">
        <f t="shared" si="10"/>
        <v>D8S11799</v>
      </c>
      <c r="G134">
        <v>0</v>
      </c>
    </row>
    <row r="135" spans="1:7" x14ac:dyDescent="0.3">
      <c r="A135" t="s">
        <v>8</v>
      </c>
      <c r="B135">
        <v>10</v>
      </c>
      <c r="C135" t="str">
        <f t="shared" si="8"/>
        <v>D8S117910</v>
      </c>
      <c r="D135">
        <v>5.3999999999999999E-2</v>
      </c>
      <c r="E135">
        <v>10</v>
      </c>
      <c r="F135" t="str">
        <f t="shared" si="10"/>
        <v>D8S117910</v>
      </c>
      <c r="G135">
        <v>0.01</v>
      </c>
    </row>
    <row r="136" spans="1:7" x14ac:dyDescent="0.3">
      <c r="A136" t="s">
        <v>8</v>
      </c>
      <c r="B136">
        <v>11</v>
      </c>
      <c r="C136" t="str">
        <f t="shared" si="8"/>
        <v>D8S117911</v>
      </c>
      <c r="D136">
        <v>9.5000000000000001E-2</v>
      </c>
      <c r="E136">
        <v>11</v>
      </c>
      <c r="F136" t="str">
        <f t="shared" si="10"/>
        <v>D8S117911</v>
      </c>
      <c r="G136">
        <v>4.1000000000000002E-2</v>
      </c>
    </row>
    <row r="137" spans="1:7" x14ac:dyDescent="0.3">
      <c r="A137" t="s">
        <v>8</v>
      </c>
      <c r="B137">
        <v>12</v>
      </c>
      <c r="C137" t="str">
        <f t="shared" si="8"/>
        <v>D8S117912</v>
      </c>
      <c r="D137">
        <v>0.14899999999999999</v>
      </c>
      <c r="E137">
        <v>12</v>
      </c>
      <c r="F137" t="str">
        <f t="shared" si="10"/>
        <v>D8S117912</v>
      </c>
      <c r="G137">
        <v>0.09</v>
      </c>
    </row>
    <row r="138" spans="1:7" x14ac:dyDescent="0.3">
      <c r="A138" t="s">
        <v>8</v>
      </c>
      <c r="B138">
        <v>13</v>
      </c>
      <c r="C138" t="str">
        <f t="shared" si="8"/>
        <v>D8S117913</v>
      </c>
      <c r="D138">
        <v>0.23400000000000001</v>
      </c>
      <c r="E138">
        <v>13</v>
      </c>
      <c r="F138" t="str">
        <f t="shared" si="10"/>
        <v>D8S117913</v>
      </c>
      <c r="G138">
        <v>0.224</v>
      </c>
    </row>
    <row r="139" spans="1:7" x14ac:dyDescent="0.3">
      <c r="A139" t="s">
        <v>8</v>
      </c>
      <c r="B139">
        <v>14</v>
      </c>
      <c r="C139" t="str">
        <f t="shared" si="8"/>
        <v>D8S117914</v>
      </c>
      <c r="D139">
        <v>0.19800000000000001</v>
      </c>
      <c r="E139">
        <v>14</v>
      </c>
      <c r="F139" t="str">
        <f t="shared" si="10"/>
        <v>D8S117914</v>
      </c>
      <c r="G139">
        <v>0.313</v>
      </c>
    </row>
    <row r="140" spans="1:7" x14ac:dyDescent="0.3">
      <c r="A140" t="s">
        <v>8</v>
      </c>
      <c r="B140">
        <v>15</v>
      </c>
      <c r="C140" t="str">
        <f t="shared" si="8"/>
        <v>D8S117915</v>
      </c>
      <c r="D140">
        <v>0.14399999999999999</v>
      </c>
      <c r="E140">
        <v>143</v>
      </c>
      <c r="F140" t="str">
        <f t="shared" si="10"/>
        <v>D8S1179143</v>
      </c>
      <c r="G140">
        <v>2E-3</v>
      </c>
    </row>
    <row r="141" spans="1:7" x14ac:dyDescent="0.3">
      <c r="A141" t="s">
        <v>8</v>
      </c>
      <c r="B141">
        <v>16</v>
      </c>
      <c r="C141" t="str">
        <f t="shared" si="8"/>
        <v>D8S117916</v>
      </c>
      <c r="D141">
        <v>8.5999999999999993E-2</v>
      </c>
      <c r="E141">
        <v>15</v>
      </c>
      <c r="F141" t="str">
        <f t="shared" si="10"/>
        <v>D8S117915</v>
      </c>
      <c r="G141">
        <v>0.253</v>
      </c>
    </row>
    <row r="142" spans="1:7" x14ac:dyDescent="0.3">
      <c r="A142" t="s">
        <v>8</v>
      </c>
      <c r="B142">
        <v>17</v>
      </c>
      <c r="C142" t="str">
        <f t="shared" si="8"/>
        <v>D8S117917</v>
      </c>
      <c r="D142">
        <v>1.7999999999999999E-2</v>
      </c>
      <c r="E142">
        <v>16</v>
      </c>
      <c r="F142" t="str">
        <f t="shared" si="10"/>
        <v>D8S117916</v>
      </c>
      <c r="G142">
        <v>0.06</v>
      </c>
    </row>
    <row r="143" spans="1:7" x14ac:dyDescent="0.3">
      <c r="A143" t="s">
        <v>8</v>
      </c>
      <c r="C143" t="str">
        <f t="shared" si="8"/>
        <v>D8S1179</v>
      </c>
      <c r="E143">
        <v>17</v>
      </c>
      <c r="F143" t="str">
        <f t="shared" si="10"/>
        <v>D8S117917</v>
      </c>
      <c r="G143">
        <v>1.6E-2</v>
      </c>
    </row>
    <row r="144" spans="1:7" x14ac:dyDescent="0.3">
      <c r="A144" t="s">
        <v>8</v>
      </c>
      <c r="C144" t="str">
        <f t="shared" si="8"/>
        <v>D8S1179</v>
      </c>
      <c r="E144">
        <v>18</v>
      </c>
      <c r="F144" t="str">
        <f t="shared" si="10"/>
        <v>D8S117918</v>
      </c>
      <c r="G144">
        <v>0</v>
      </c>
    </row>
    <row r="145" spans="1:7" x14ac:dyDescent="0.3">
      <c r="A145" t="s">
        <v>8</v>
      </c>
      <c r="C145" t="str">
        <f t="shared" si="8"/>
        <v>D8S1179</v>
      </c>
      <c r="E145">
        <v>0</v>
      </c>
      <c r="F145" t="str">
        <f t="shared" si="10"/>
        <v>D8S11790</v>
      </c>
    </row>
    <row r="146" spans="1:7" x14ac:dyDescent="0.3">
      <c r="A146" t="s">
        <v>8</v>
      </c>
      <c r="C146" t="str">
        <f t="shared" si="8"/>
        <v>D8S1179</v>
      </c>
      <c r="E146">
        <v>0</v>
      </c>
      <c r="F146" t="str">
        <f t="shared" si="10"/>
        <v>D8S11790</v>
      </c>
    </row>
    <row r="147" spans="1:7" x14ac:dyDescent="0.3">
      <c r="A147" t="s">
        <v>8</v>
      </c>
      <c r="C147" t="str">
        <f t="shared" si="8"/>
        <v>D8S1179</v>
      </c>
      <c r="E147">
        <v>0</v>
      </c>
      <c r="F147" t="str">
        <f t="shared" si="10"/>
        <v>D8S11790</v>
      </c>
    </row>
    <row r="148" spans="1:7" x14ac:dyDescent="0.3">
      <c r="A148" t="s">
        <v>8</v>
      </c>
      <c r="C148" t="str">
        <f t="shared" si="8"/>
        <v>D8S1179</v>
      </c>
      <c r="E148">
        <v>0</v>
      </c>
      <c r="F148" t="str">
        <f t="shared" si="10"/>
        <v>D8S11790</v>
      </c>
    </row>
    <row r="149" spans="1:7" x14ac:dyDescent="0.3">
      <c r="A149" t="s">
        <v>8</v>
      </c>
      <c r="C149" t="str">
        <f t="shared" si="8"/>
        <v>D8S1179</v>
      </c>
      <c r="E149">
        <v>0</v>
      </c>
      <c r="F149" t="str">
        <f t="shared" si="10"/>
        <v>D8S11790</v>
      </c>
    </row>
    <row r="150" spans="1:7" x14ac:dyDescent="0.3">
      <c r="A150" t="s">
        <v>8</v>
      </c>
      <c r="C150" t="str">
        <f t="shared" si="8"/>
        <v>D8S1179</v>
      </c>
      <c r="E150">
        <v>0</v>
      </c>
      <c r="F150" t="str">
        <f t="shared" si="10"/>
        <v>D8S11790</v>
      </c>
    </row>
    <row r="151" spans="1:7" x14ac:dyDescent="0.3">
      <c r="A151" t="s">
        <v>8</v>
      </c>
      <c r="C151" t="str">
        <f t="shared" si="8"/>
        <v>D8S1179</v>
      </c>
      <c r="E151">
        <v>0</v>
      </c>
      <c r="F151" t="str">
        <f t="shared" si="10"/>
        <v>D8S11790</v>
      </c>
    </row>
    <row r="152" spans="1:7" x14ac:dyDescent="0.3">
      <c r="A152" t="s">
        <v>8</v>
      </c>
      <c r="C152" t="str">
        <f t="shared" si="8"/>
        <v>D8S1179</v>
      </c>
      <c r="E152">
        <v>0</v>
      </c>
      <c r="F152" t="str">
        <f t="shared" si="10"/>
        <v>D8S11790</v>
      </c>
    </row>
    <row r="153" spans="1:7" x14ac:dyDescent="0.3">
      <c r="A153" t="s">
        <v>8</v>
      </c>
      <c r="C153" t="str">
        <f t="shared" si="8"/>
        <v>D8S1179</v>
      </c>
      <c r="E153">
        <v>0</v>
      </c>
      <c r="F153" t="str">
        <f t="shared" si="10"/>
        <v>D8S11790</v>
      </c>
    </row>
    <row r="154" spans="1:7" x14ac:dyDescent="0.3">
      <c r="A154" t="s">
        <v>9</v>
      </c>
      <c r="B154">
        <v>27</v>
      </c>
      <c r="C154" t="str">
        <f t="shared" si="8"/>
        <v>D21S1127</v>
      </c>
      <c r="D154">
        <v>4.4999999999999998E-2</v>
      </c>
      <c r="E154">
        <v>26</v>
      </c>
      <c r="F154" t="str">
        <f t="shared" si="10"/>
        <v>D21S1126</v>
      </c>
      <c r="G154">
        <v>7.0000000000000001E-3</v>
      </c>
    </row>
    <row r="155" spans="1:7" x14ac:dyDescent="0.3">
      <c r="A155" t="s">
        <v>9</v>
      </c>
      <c r="B155">
        <v>28</v>
      </c>
      <c r="C155" t="str">
        <f t="shared" si="8"/>
        <v>D21S1128</v>
      </c>
      <c r="D155">
        <v>0.122</v>
      </c>
      <c r="E155">
        <v>27</v>
      </c>
      <c r="F155" t="str">
        <f t="shared" si="10"/>
        <v>D21S1127</v>
      </c>
      <c r="G155">
        <v>0.10100000000000001</v>
      </c>
    </row>
    <row r="156" spans="1:7" x14ac:dyDescent="0.3">
      <c r="A156" t="s">
        <v>9</v>
      </c>
      <c r="B156">
        <v>29</v>
      </c>
      <c r="C156" t="str">
        <f t="shared" si="8"/>
        <v>D21S1129</v>
      </c>
      <c r="D156">
        <v>0.19800000000000001</v>
      </c>
      <c r="E156">
        <v>28</v>
      </c>
      <c r="F156" t="str">
        <f t="shared" si="10"/>
        <v>D21S1128</v>
      </c>
      <c r="G156">
        <v>0.32</v>
      </c>
    </row>
    <row r="157" spans="1:7" x14ac:dyDescent="0.3">
      <c r="A157" t="s">
        <v>9</v>
      </c>
      <c r="B157">
        <v>30</v>
      </c>
      <c r="C157" t="str">
        <f t="shared" si="8"/>
        <v>D21S1130</v>
      </c>
      <c r="D157">
        <v>0.27</v>
      </c>
      <c r="E157">
        <v>29</v>
      </c>
      <c r="F157" t="str">
        <f t="shared" ref="F157:F220" si="11">A157&amp;E157</f>
        <v>D21S1129</v>
      </c>
      <c r="G157">
        <v>9.9000000000000005E-2</v>
      </c>
    </row>
    <row r="158" spans="1:7" x14ac:dyDescent="0.3">
      <c r="A158" t="s">
        <v>9</v>
      </c>
      <c r="B158">
        <v>31</v>
      </c>
      <c r="C158" t="str">
        <f t="shared" si="8"/>
        <v>D21S1131</v>
      </c>
      <c r="D158">
        <v>3.2000000000000001E-2</v>
      </c>
      <c r="E158">
        <v>292</v>
      </c>
      <c r="F158" t="str">
        <f t="shared" si="11"/>
        <v>D21S11292</v>
      </c>
      <c r="G158">
        <v>0</v>
      </c>
    </row>
    <row r="159" spans="1:7" x14ac:dyDescent="0.3">
      <c r="A159" t="s">
        <v>9</v>
      </c>
      <c r="B159">
        <v>32</v>
      </c>
      <c r="C159" t="str">
        <f t="shared" si="8"/>
        <v>D21S1132</v>
      </c>
      <c r="D159">
        <v>8.9999999999999993E-3</v>
      </c>
      <c r="E159">
        <v>30</v>
      </c>
      <c r="F159" t="str">
        <f t="shared" si="11"/>
        <v>D21S1130</v>
      </c>
      <c r="G159">
        <v>0.108</v>
      </c>
    </row>
    <row r="160" spans="1:7" x14ac:dyDescent="0.3">
      <c r="A160" t="s">
        <v>9</v>
      </c>
      <c r="B160">
        <v>33</v>
      </c>
      <c r="C160" t="str">
        <f t="shared" si="8"/>
        <v>D21S1133</v>
      </c>
      <c r="D160">
        <v>8.9999999999999993E-3</v>
      </c>
      <c r="E160">
        <v>302</v>
      </c>
      <c r="F160" t="str">
        <f t="shared" si="11"/>
        <v>D21S11302</v>
      </c>
      <c r="G160">
        <v>7.0000000000000001E-3</v>
      </c>
    </row>
    <row r="161" spans="1:7" x14ac:dyDescent="0.3">
      <c r="A161" t="s">
        <v>9</v>
      </c>
      <c r="B161">
        <v>34</v>
      </c>
      <c r="C161" t="str">
        <f t="shared" si="8"/>
        <v>D21S1134</v>
      </c>
      <c r="D161">
        <v>8.9999999999999993E-3</v>
      </c>
      <c r="E161">
        <v>31</v>
      </c>
      <c r="F161" t="str">
        <f t="shared" si="11"/>
        <v>D21S1131</v>
      </c>
      <c r="G161">
        <v>9.7000000000000003E-2</v>
      </c>
    </row>
    <row r="162" spans="1:7" x14ac:dyDescent="0.3">
      <c r="A162" t="s">
        <v>9</v>
      </c>
      <c r="B162">
        <v>35</v>
      </c>
      <c r="C162" t="str">
        <f t="shared" si="8"/>
        <v>D21S1135</v>
      </c>
      <c r="D162">
        <v>5.0000000000000001E-3</v>
      </c>
      <c r="E162">
        <v>312</v>
      </c>
      <c r="F162" t="str">
        <f t="shared" si="11"/>
        <v>D21S11312</v>
      </c>
      <c r="G162">
        <v>5.2999999999999999E-2</v>
      </c>
    </row>
    <row r="163" spans="1:7" x14ac:dyDescent="0.3">
      <c r="A163" t="s">
        <v>9</v>
      </c>
      <c r="B163">
        <v>36</v>
      </c>
      <c r="C163" t="str">
        <f t="shared" si="8"/>
        <v>D21S1136</v>
      </c>
      <c r="D163">
        <v>5.0000000000000001E-3</v>
      </c>
      <c r="E163">
        <v>32</v>
      </c>
      <c r="F163" t="str">
        <f t="shared" si="11"/>
        <v>D21S1132</v>
      </c>
      <c r="G163">
        <v>2.3E-2</v>
      </c>
    </row>
    <row r="164" spans="1:7" x14ac:dyDescent="0.3">
      <c r="A164" t="s">
        <v>9</v>
      </c>
      <c r="B164">
        <v>292</v>
      </c>
      <c r="C164" t="str">
        <f t="shared" si="8"/>
        <v>D21S11292</v>
      </c>
      <c r="D164">
        <v>8.9999999999999993E-3</v>
      </c>
      <c r="E164">
        <v>322</v>
      </c>
      <c r="F164" t="str">
        <f t="shared" si="11"/>
        <v>D21S11322</v>
      </c>
      <c r="G164">
        <v>7.0999999999999994E-2</v>
      </c>
    </row>
    <row r="165" spans="1:7" x14ac:dyDescent="0.3">
      <c r="A165" t="s">
        <v>9</v>
      </c>
      <c r="B165">
        <v>302</v>
      </c>
      <c r="C165" t="str">
        <f t="shared" si="8"/>
        <v>D21S11302</v>
      </c>
      <c r="D165">
        <v>8.9999999999999993E-3</v>
      </c>
      <c r="E165">
        <v>33</v>
      </c>
      <c r="F165" t="str">
        <f t="shared" si="11"/>
        <v>D21S1133</v>
      </c>
      <c r="G165">
        <v>1.6E-2</v>
      </c>
    </row>
    <row r="166" spans="1:7" x14ac:dyDescent="0.3">
      <c r="A166" t="s">
        <v>9</v>
      </c>
      <c r="B166">
        <v>312</v>
      </c>
      <c r="C166" t="str">
        <f t="shared" si="8"/>
        <v>D21S11312</v>
      </c>
      <c r="D166">
        <v>9.5000000000000001E-2</v>
      </c>
      <c r="E166">
        <v>331</v>
      </c>
      <c r="F166" t="str">
        <f t="shared" si="11"/>
        <v>D21S11331</v>
      </c>
      <c r="G166">
        <v>8.9999999999999993E-3</v>
      </c>
    </row>
    <row r="167" spans="1:7" x14ac:dyDescent="0.3">
      <c r="A167" t="s">
        <v>9</v>
      </c>
      <c r="B167">
        <v>322</v>
      </c>
      <c r="C167" t="str">
        <f t="shared" si="8"/>
        <v>D21S11322</v>
      </c>
      <c r="D167">
        <v>0.14000000000000001</v>
      </c>
      <c r="E167">
        <v>332</v>
      </c>
      <c r="F167" t="str">
        <f t="shared" si="11"/>
        <v>D21S11332</v>
      </c>
      <c r="G167">
        <v>2.1000000000000001E-2</v>
      </c>
    </row>
    <row r="168" spans="1:7" x14ac:dyDescent="0.3">
      <c r="A168" t="s">
        <v>9</v>
      </c>
      <c r="B168">
        <v>332</v>
      </c>
      <c r="C168" t="str">
        <f t="shared" si="8"/>
        <v>D21S11332</v>
      </c>
      <c r="D168">
        <v>3.2000000000000001E-2</v>
      </c>
      <c r="E168">
        <v>34</v>
      </c>
      <c r="F168" t="str">
        <f t="shared" si="11"/>
        <v>D21S1134</v>
      </c>
      <c r="G168">
        <v>1.7999999999999999E-2</v>
      </c>
    </row>
    <row r="169" spans="1:7" x14ac:dyDescent="0.3">
      <c r="A169" t="s">
        <v>9</v>
      </c>
      <c r="B169">
        <v>341</v>
      </c>
      <c r="C169" t="str">
        <f t="shared" si="8"/>
        <v>D21S11341</v>
      </c>
      <c r="D169">
        <v>5.0000000000000001E-3</v>
      </c>
      <c r="E169">
        <v>341</v>
      </c>
      <c r="F169" t="str">
        <f t="shared" si="11"/>
        <v>D21S11341</v>
      </c>
      <c r="G169">
        <v>2E-3</v>
      </c>
    </row>
    <row r="170" spans="1:7" x14ac:dyDescent="0.3">
      <c r="A170" t="s">
        <v>9</v>
      </c>
      <c r="B170">
        <v>351</v>
      </c>
      <c r="C170" t="str">
        <f t="shared" si="8"/>
        <v>D21S11351</v>
      </c>
      <c r="D170">
        <v>8.9999999999999993E-3</v>
      </c>
      <c r="E170">
        <v>35</v>
      </c>
      <c r="F170" t="str">
        <f t="shared" si="11"/>
        <v>D21S1135</v>
      </c>
      <c r="G170">
        <v>3.2000000000000001E-2</v>
      </c>
    </row>
    <row r="171" spans="1:7" x14ac:dyDescent="0.3">
      <c r="A171" t="s">
        <v>9</v>
      </c>
      <c r="C171" t="str">
        <f t="shared" si="8"/>
        <v>D21S11</v>
      </c>
      <c r="E171">
        <v>351</v>
      </c>
      <c r="F171" t="str">
        <f t="shared" si="11"/>
        <v>D21S11351</v>
      </c>
      <c r="G171">
        <v>2E-3</v>
      </c>
    </row>
    <row r="172" spans="1:7" x14ac:dyDescent="0.3">
      <c r="A172" t="s">
        <v>9</v>
      </c>
      <c r="C172" t="str">
        <f t="shared" si="8"/>
        <v>D21S11</v>
      </c>
      <c r="E172">
        <v>36</v>
      </c>
      <c r="F172" t="str">
        <f t="shared" si="11"/>
        <v>D21S1136</v>
      </c>
      <c r="G172">
        <v>8.9999999999999993E-3</v>
      </c>
    </row>
    <row r="173" spans="1:7" x14ac:dyDescent="0.3">
      <c r="A173" t="s">
        <v>9</v>
      </c>
      <c r="C173" t="str">
        <f t="shared" si="8"/>
        <v>D21S11</v>
      </c>
      <c r="E173">
        <v>37</v>
      </c>
      <c r="F173" t="str">
        <f t="shared" si="11"/>
        <v>D21S1137</v>
      </c>
      <c r="G173">
        <v>2E-3</v>
      </c>
    </row>
    <row r="174" spans="1:7" x14ac:dyDescent="0.3">
      <c r="A174" t="s">
        <v>9</v>
      </c>
      <c r="C174" t="str">
        <f t="shared" si="8"/>
        <v>D21S11</v>
      </c>
      <c r="E174">
        <v>0</v>
      </c>
      <c r="F174" t="str">
        <f t="shared" si="11"/>
        <v>D21S110</v>
      </c>
    </row>
    <row r="175" spans="1:7" x14ac:dyDescent="0.3">
      <c r="A175" t="s">
        <v>9</v>
      </c>
      <c r="C175" t="str">
        <f t="shared" si="8"/>
        <v>D21S11</v>
      </c>
      <c r="E175">
        <v>0</v>
      </c>
      <c r="F175" t="str">
        <f t="shared" si="11"/>
        <v>D21S110</v>
      </c>
    </row>
    <row r="176" spans="1:7" x14ac:dyDescent="0.3">
      <c r="A176" t="s">
        <v>9</v>
      </c>
      <c r="C176" t="str">
        <f t="shared" si="8"/>
        <v>D21S11</v>
      </c>
      <c r="E176">
        <v>0</v>
      </c>
      <c r="F176" t="str">
        <f t="shared" si="11"/>
        <v>D21S110</v>
      </c>
    </row>
    <row r="177" spans="1:7" x14ac:dyDescent="0.3">
      <c r="A177" t="s">
        <v>9</v>
      </c>
      <c r="C177" t="str">
        <f t="shared" si="8"/>
        <v>D21S11</v>
      </c>
      <c r="E177">
        <v>0</v>
      </c>
      <c r="F177" t="str">
        <f t="shared" si="11"/>
        <v>D21S110</v>
      </c>
    </row>
    <row r="178" spans="1:7" x14ac:dyDescent="0.3">
      <c r="A178" t="s">
        <v>9</v>
      </c>
      <c r="C178" t="str">
        <f t="shared" si="8"/>
        <v>D21S11</v>
      </c>
      <c r="E178">
        <v>0</v>
      </c>
      <c r="F178" t="str">
        <f t="shared" si="11"/>
        <v>D21S110</v>
      </c>
    </row>
    <row r="179" spans="1:7" x14ac:dyDescent="0.3">
      <c r="A179" t="s">
        <v>9</v>
      </c>
      <c r="C179" t="str">
        <f t="shared" si="8"/>
        <v>D21S11</v>
      </c>
      <c r="E179">
        <v>0</v>
      </c>
      <c r="F179" t="str">
        <f t="shared" si="11"/>
        <v>D21S110</v>
      </c>
    </row>
    <row r="180" spans="1:7" x14ac:dyDescent="0.3">
      <c r="A180" t="s">
        <v>9</v>
      </c>
      <c r="C180" t="str">
        <f t="shared" si="8"/>
        <v>D21S11</v>
      </c>
      <c r="E180">
        <v>0</v>
      </c>
      <c r="F180" t="str">
        <f t="shared" si="11"/>
        <v>D21S110</v>
      </c>
    </row>
    <row r="181" spans="1:7" x14ac:dyDescent="0.3">
      <c r="A181" t="s">
        <v>9</v>
      </c>
      <c r="C181" t="str">
        <f t="shared" si="8"/>
        <v>D21S11</v>
      </c>
      <c r="E181">
        <v>0</v>
      </c>
      <c r="F181" t="str">
        <f t="shared" si="11"/>
        <v>D21S110</v>
      </c>
    </row>
    <row r="182" spans="1:7" x14ac:dyDescent="0.3">
      <c r="A182" t="s">
        <v>10</v>
      </c>
      <c r="B182">
        <v>10</v>
      </c>
      <c r="C182" t="str">
        <f t="shared" si="8"/>
        <v>D18S5110</v>
      </c>
      <c r="D182">
        <v>5.0000000000000001E-3</v>
      </c>
      <c r="E182">
        <v>10</v>
      </c>
      <c r="F182" t="str">
        <f t="shared" si="11"/>
        <v>D18S5110</v>
      </c>
      <c r="G182">
        <v>5.0000000000000001E-3</v>
      </c>
    </row>
    <row r="183" spans="1:7" x14ac:dyDescent="0.3">
      <c r="A183" t="s">
        <v>10</v>
      </c>
      <c r="B183">
        <v>11</v>
      </c>
      <c r="C183" t="str">
        <f t="shared" ref="C183:C317" si="12">A183&amp;B183</f>
        <v>D18S5111</v>
      </c>
      <c r="D183">
        <v>1.4E-2</v>
      </c>
      <c r="E183">
        <v>102</v>
      </c>
      <c r="F183" t="str">
        <f t="shared" si="11"/>
        <v>D18S51102</v>
      </c>
      <c r="G183">
        <v>1.6E-2</v>
      </c>
    </row>
    <row r="184" spans="1:7" x14ac:dyDescent="0.3">
      <c r="A184" t="s">
        <v>10</v>
      </c>
      <c r="B184">
        <v>12</v>
      </c>
      <c r="C184" t="str">
        <f t="shared" si="12"/>
        <v>D18S5112</v>
      </c>
      <c r="D184">
        <v>7.6999999999999999E-2</v>
      </c>
      <c r="E184">
        <v>11</v>
      </c>
      <c r="F184" t="str">
        <f t="shared" si="11"/>
        <v>D18S5111</v>
      </c>
      <c r="G184">
        <v>2E-3</v>
      </c>
    </row>
    <row r="185" spans="1:7" x14ac:dyDescent="0.3">
      <c r="A185" t="s">
        <v>10</v>
      </c>
      <c r="B185">
        <v>13</v>
      </c>
      <c r="C185" t="str">
        <f t="shared" si="12"/>
        <v>D18S5113</v>
      </c>
      <c r="D185">
        <v>0.113</v>
      </c>
      <c r="E185">
        <v>12</v>
      </c>
      <c r="F185" t="str">
        <f t="shared" si="11"/>
        <v>D18S5112</v>
      </c>
      <c r="G185">
        <v>4.5999999999999999E-2</v>
      </c>
    </row>
    <row r="186" spans="1:7" x14ac:dyDescent="0.3">
      <c r="A186" t="s">
        <v>10</v>
      </c>
      <c r="B186">
        <v>14</v>
      </c>
      <c r="C186" t="str">
        <f t="shared" si="12"/>
        <v>D18S5114</v>
      </c>
      <c r="D186">
        <v>0.13500000000000001</v>
      </c>
      <c r="E186">
        <v>13</v>
      </c>
      <c r="F186" t="str">
        <f t="shared" si="11"/>
        <v>D18S5113</v>
      </c>
      <c r="G186">
        <v>5.0999999999999997E-2</v>
      </c>
    </row>
    <row r="187" spans="1:7" x14ac:dyDescent="0.3">
      <c r="A187" t="s">
        <v>10</v>
      </c>
      <c r="B187">
        <v>15</v>
      </c>
      <c r="C187" t="str">
        <f t="shared" si="12"/>
        <v>D18S5115</v>
      </c>
      <c r="D187">
        <v>0.16200000000000001</v>
      </c>
      <c r="E187">
        <v>132</v>
      </c>
      <c r="F187" t="str">
        <f t="shared" si="11"/>
        <v>D18S51132</v>
      </c>
      <c r="G187">
        <v>2E-3</v>
      </c>
    </row>
    <row r="188" spans="1:7" x14ac:dyDescent="0.3">
      <c r="A188" t="s">
        <v>10</v>
      </c>
      <c r="B188">
        <v>16</v>
      </c>
      <c r="C188" t="str">
        <f t="shared" si="12"/>
        <v>D18S5116</v>
      </c>
      <c r="D188">
        <v>0.14899999999999999</v>
      </c>
      <c r="E188">
        <v>14</v>
      </c>
      <c r="F188" t="str">
        <f t="shared" si="11"/>
        <v>D18S5114</v>
      </c>
      <c r="G188">
        <v>4.3999999999999997E-2</v>
      </c>
    </row>
    <row r="189" spans="1:7" x14ac:dyDescent="0.3">
      <c r="A189" t="s">
        <v>10</v>
      </c>
      <c r="B189">
        <v>17</v>
      </c>
      <c r="C189" t="str">
        <f t="shared" si="12"/>
        <v>D18S5117</v>
      </c>
      <c r="D189">
        <v>0.14899999999999999</v>
      </c>
      <c r="E189">
        <v>15</v>
      </c>
      <c r="F189" t="str">
        <f t="shared" si="11"/>
        <v>D18S5115</v>
      </c>
      <c r="G189">
        <v>0.12</v>
      </c>
    </row>
    <row r="190" spans="1:7" x14ac:dyDescent="0.3">
      <c r="A190" t="s">
        <v>10</v>
      </c>
      <c r="B190">
        <v>18</v>
      </c>
      <c r="C190" t="str">
        <f t="shared" si="12"/>
        <v>D18S5118</v>
      </c>
      <c r="D190">
        <v>8.1000000000000003E-2</v>
      </c>
      <c r="E190">
        <v>152</v>
      </c>
      <c r="F190" t="str">
        <f t="shared" si="11"/>
        <v>D18S51152</v>
      </c>
      <c r="G190">
        <v>8.9999999999999993E-3</v>
      </c>
    </row>
    <row r="191" spans="1:7" x14ac:dyDescent="0.3">
      <c r="A191" t="s">
        <v>10</v>
      </c>
      <c r="B191">
        <v>19</v>
      </c>
      <c r="C191" t="str">
        <f t="shared" si="12"/>
        <v>D18S5119</v>
      </c>
      <c r="D191">
        <v>5.8999999999999997E-2</v>
      </c>
      <c r="E191">
        <v>153</v>
      </c>
      <c r="F191" t="str">
        <f t="shared" si="11"/>
        <v>D18S51153</v>
      </c>
      <c r="G191">
        <v>0</v>
      </c>
    </row>
    <row r="192" spans="1:7" x14ac:dyDescent="0.3">
      <c r="A192" t="s">
        <v>10</v>
      </c>
      <c r="B192">
        <v>20</v>
      </c>
      <c r="C192" t="str">
        <f t="shared" si="12"/>
        <v>D18S5120</v>
      </c>
      <c r="D192">
        <v>3.2000000000000001E-2</v>
      </c>
      <c r="E192">
        <v>16</v>
      </c>
      <c r="F192" t="str">
        <f t="shared" si="11"/>
        <v>D18S5116</v>
      </c>
      <c r="G192">
        <v>0.2</v>
      </c>
    </row>
    <row r="193" spans="1:7" x14ac:dyDescent="0.3">
      <c r="A193" t="s">
        <v>10</v>
      </c>
      <c r="B193">
        <v>21</v>
      </c>
      <c r="C193" t="str">
        <f t="shared" si="12"/>
        <v>D18S5121</v>
      </c>
      <c r="D193">
        <v>2.3E-2</v>
      </c>
      <c r="E193">
        <v>17</v>
      </c>
      <c r="F193" t="str">
        <f t="shared" si="11"/>
        <v>D18S5117</v>
      </c>
      <c r="G193">
        <v>0.14299999999999999</v>
      </c>
    </row>
    <row r="194" spans="1:7" x14ac:dyDescent="0.3">
      <c r="A194" t="s">
        <v>10</v>
      </c>
      <c r="B194">
        <v>102</v>
      </c>
      <c r="C194" t="str">
        <f t="shared" si="12"/>
        <v>D18S51102</v>
      </c>
      <c r="D194">
        <v>5.0000000000000001E-3</v>
      </c>
      <c r="E194">
        <v>18</v>
      </c>
      <c r="F194" t="str">
        <f t="shared" si="11"/>
        <v>D18S5118</v>
      </c>
      <c r="G194">
        <v>0.12</v>
      </c>
    </row>
    <row r="195" spans="1:7" x14ac:dyDescent="0.3">
      <c r="A195" t="s">
        <v>10</v>
      </c>
      <c r="C195" t="str">
        <f t="shared" si="12"/>
        <v>D18S51</v>
      </c>
      <c r="E195">
        <v>19</v>
      </c>
      <c r="F195" t="str">
        <f t="shared" si="11"/>
        <v>D18S5119</v>
      </c>
      <c r="G195">
        <v>0.129</v>
      </c>
    </row>
    <row r="196" spans="1:7" x14ac:dyDescent="0.3">
      <c r="A196" t="s">
        <v>10</v>
      </c>
      <c r="C196" t="str">
        <f t="shared" si="12"/>
        <v>D18S51</v>
      </c>
      <c r="E196">
        <v>192</v>
      </c>
      <c r="F196" t="str">
        <f t="shared" si="11"/>
        <v>D18S51192</v>
      </c>
      <c r="G196">
        <v>2E-3</v>
      </c>
    </row>
    <row r="197" spans="1:7" x14ac:dyDescent="0.3">
      <c r="A197" t="s">
        <v>10</v>
      </c>
      <c r="C197" t="str">
        <f t="shared" si="12"/>
        <v>D18S51</v>
      </c>
      <c r="E197">
        <v>20</v>
      </c>
      <c r="F197" t="str">
        <f t="shared" si="11"/>
        <v>D18S5120</v>
      </c>
      <c r="G197">
        <v>8.3000000000000004E-2</v>
      </c>
    </row>
    <row r="198" spans="1:7" x14ac:dyDescent="0.3">
      <c r="A198" t="s">
        <v>10</v>
      </c>
      <c r="C198" t="str">
        <f t="shared" si="12"/>
        <v>D18S51</v>
      </c>
      <c r="E198">
        <v>21</v>
      </c>
      <c r="F198" t="str">
        <f t="shared" si="11"/>
        <v>D18S5121</v>
      </c>
      <c r="G198">
        <v>1.6E-2</v>
      </c>
    </row>
    <row r="199" spans="1:7" x14ac:dyDescent="0.3">
      <c r="A199" t="s">
        <v>10</v>
      </c>
      <c r="C199" t="str">
        <f t="shared" si="12"/>
        <v>D18S51</v>
      </c>
      <c r="E199">
        <v>212</v>
      </c>
      <c r="F199" t="str">
        <f t="shared" si="11"/>
        <v>D18S51212</v>
      </c>
      <c r="G199">
        <v>7.0000000000000001E-3</v>
      </c>
    </row>
    <row r="200" spans="1:7" x14ac:dyDescent="0.3">
      <c r="A200" t="s">
        <v>10</v>
      </c>
      <c r="C200" t="str">
        <f t="shared" si="12"/>
        <v>D18S51</v>
      </c>
      <c r="E200">
        <v>22</v>
      </c>
      <c r="F200" t="str">
        <f t="shared" si="11"/>
        <v>D18S5122</v>
      </c>
      <c r="G200">
        <v>5.0000000000000001E-3</v>
      </c>
    </row>
    <row r="201" spans="1:7" x14ac:dyDescent="0.3">
      <c r="A201" t="s">
        <v>10</v>
      </c>
      <c r="C201" t="str">
        <f t="shared" si="12"/>
        <v>D18S51</v>
      </c>
      <c r="E201">
        <v>0</v>
      </c>
      <c r="F201" t="str">
        <f t="shared" si="11"/>
        <v>D18S510</v>
      </c>
    </row>
    <row r="202" spans="1:7" x14ac:dyDescent="0.3">
      <c r="A202" t="s">
        <v>10</v>
      </c>
      <c r="C202" t="str">
        <f t="shared" si="12"/>
        <v>D18S51</v>
      </c>
      <c r="E202">
        <v>0</v>
      </c>
      <c r="F202" t="str">
        <f t="shared" si="11"/>
        <v>D18S510</v>
      </c>
    </row>
    <row r="203" spans="1:7" x14ac:dyDescent="0.3">
      <c r="A203" t="s">
        <v>10</v>
      </c>
      <c r="C203" t="str">
        <f t="shared" si="12"/>
        <v>D18S51</v>
      </c>
      <c r="E203">
        <v>0</v>
      </c>
      <c r="F203" t="str">
        <f t="shared" si="11"/>
        <v>D18S510</v>
      </c>
    </row>
    <row r="204" spans="1:7" x14ac:dyDescent="0.3">
      <c r="A204" t="s">
        <v>10</v>
      </c>
      <c r="C204" t="str">
        <f t="shared" si="12"/>
        <v>D18S51</v>
      </c>
      <c r="E204">
        <v>0</v>
      </c>
      <c r="F204" t="str">
        <f t="shared" si="11"/>
        <v>D18S510</v>
      </c>
    </row>
    <row r="205" spans="1:7" x14ac:dyDescent="0.3">
      <c r="A205" t="s">
        <v>10</v>
      </c>
      <c r="C205" t="str">
        <f t="shared" si="12"/>
        <v>D18S51</v>
      </c>
      <c r="E205">
        <v>0</v>
      </c>
      <c r="F205" t="str">
        <f t="shared" si="11"/>
        <v>D18S510</v>
      </c>
    </row>
    <row r="206" spans="1:7" x14ac:dyDescent="0.3">
      <c r="A206" t="s">
        <v>10</v>
      </c>
      <c r="C206" t="str">
        <f t="shared" si="12"/>
        <v>D18S51</v>
      </c>
      <c r="E206">
        <v>0</v>
      </c>
      <c r="F206" t="str">
        <f t="shared" si="11"/>
        <v>D18S510</v>
      </c>
    </row>
    <row r="207" spans="1:7" x14ac:dyDescent="0.3">
      <c r="A207" t="s">
        <v>10</v>
      </c>
      <c r="C207" t="str">
        <f t="shared" si="12"/>
        <v>D18S51</v>
      </c>
      <c r="E207">
        <v>0</v>
      </c>
      <c r="F207" t="str">
        <f t="shared" si="11"/>
        <v>D18S510</v>
      </c>
    </row>
    <row r="208" spans="1:7" x14ac:dyDescent="0.3">
      <c r="A208" t="s">
        <v>10</v>
      </c>
      <c r="C208" t="str">
        <f t="shared" si="12"/>
        <v>D18S51</v>
      </c>
      <c r="E208">
        <v>0</v>
      </c>
      <c r="F208" t="str">
        <f t="shared" si="11"/>
        <v>D18S510</v>
      </c>
    </row>
    <row r="209" spans="1:7" x14ac:dyDescent="0.3">
      <c r="A209" t="s">
        <v>10</v>
      </c>
      <c r="C209" t="str">
        <f t="shared" si="12"/>
        <v>D18S51</v>
      </c>
      <c r="E209">
        <v>0</v>
      </c>
      <c r="F209" t="str">
        <f t="shared" si="11"/>
        <v>D18S510</v>
      </c>
    </row>
    <row r="210" spans="1:7" x14ac:dyDescent="0.3">
      <c r="A210" t="s">
        <v>10</v>
      </c>
      <c r="C210" t="str">
        <f t="shared" si="12"/>
        <v>D18S51</v>
      </c>
      <c r="E210">
        <v>0</v>
      </c>
      <c r="F210" t="str">
        <f t="shared" si="11"/>
        <v>D18S510</v>
      </c>
    </row>
    <row r="211" spans="1:7" x14ac:dyDescent="0.3">
      <c r="A211" t="s">
        <v>10</v>
      </c>
      <c r="C211" t="str">
        <f t="shared" si="12"/>
        <v>D18S51</v>
      </c>
      <c r="E211">
        <v>0</v>
      </c>
      <c r="F211" t="str">
        <f t="shared" si="11"/>
        <v>D18S510</v>
      </c>
    </row>
    <row r="212" spans="1:7" x14ac:dyDescent="0.3">
      <c r="A212" t="s">
        <v>10</v>
      </c>
      <c r="C212" t="str">
        <f t="shared" si="12"/>
        <v>D18S51</v>
      </c>
      <c r="E212">
        <v>0</v>
      </c>
      <c r="F212" t="str">
        <f t="shared" si="11"/>
        <v>D18S510</v>
      </c>
    </row>
    <row r="213" spans="1:7" x14ac:dyDescent="0.3">
      <c r="A213" t="s">
        <v>11</v>
      </c>
      <c r="B213">
        <v>9</v>
      </c>
      <c r="C213" t="str">
        <f t="shared" si="12"/>
        <v>D2S4419</v>
      </c>
      <c r="D213">
        <v>5.0000000000000001E-3</v>
      </c>
      <c r="E213">
        <v>9</v>
      </c>
      <c r="F213" t="str">
        <f t="shared" si="11"/>
        <v>D2S4419</v>
      </c>
      <c r="G213">
        <v>0</v>
      </c>
    </row>
    <row r="214" spans="1:7" x14ac:dyDescent="0.3">
      <c r="A214" t="s">
        <v>11</v>
      </c>
      <c r="B214">
        <v>10</v>
      </c>
      <c r="C214" t="str">
        <f t="shared" si="12"/>
        <v>D2S44110</v>
      </c>
      <c r="D214">
        <v>0.19400000000000001</v>
      </c>
      <c r="E214">
        <v>91</v>
      </c>
      <c r="F214" t="str">
        <f t="shared" si="11"/>
        <v>D2S44191</v>
      </c>
      <c r="G214">
        <v>0</v>
      </c>
    </row>
    <row r="215" spans="1:7" x14ac:dyDescent="0.3">
      <c r="A215" t="s">
        <v>11</v>
      </c>
      <c r="B215">
        <v>11</v>
      </c>
      <c r="C215" t="str">
        <f t="shared" si="12"/>
        <v>D2S44111</v>
      </c>
      <c r="D215">
        <v>0.374</v>
      </c>
      <c r="E215">
        <v>10</v>
      </c>
      <c r="F215" t="str">
        <f t="shared" si="11"/>
        <v>D2S44110</v>
      </c>
      <c r="G215">
        <v>4.3999999999999997E-2</v>
      </c>
    </row>
    <row r="216" spans="1:7" x14ac:dyDescent="0.3">
      <c r="A216" t="s">
        <v>11</v>
      </c>
      <c r="B216">
        <v>12</v>
      </c>
      <c r="C216" t="str">
        <f t="shared" si="12"/>
        <v>D2S44112</v>
      </c>
      <c r="D216">
        <v>0.104</v>
      </c>
      <c r="E216">
        <v>11</v>
      </c>
      <c r="F216" t="str">
        <f t="shared" si="11"/>
        <v>D2S44111</v>
      </c>
      <c r="G216">
        <v>0.36199999999999999</v>
      </c>
    </row>
    <row r="217" spans="1:7" x14ac:dyDescent="0.3">
      <c r="A217" t="s">
        <v>11</v>
      </c>
      <c r="B217">
        <v>13</v>
      </c>
      <c r="C217" t="str">
        <f t="shared" si="12"/>
        <v>D2S44113</v>
      </c>
      <c r="D217">
        <v>2.7E-2</v>
      </c>
      <c r="E217">
        <v>113</v>
      </c>
      <c r="F217" t="str">
        <f t="shared" si="11"/>
        <v>D2S441113</v>
      </c>
      <c r="G217">
        <v>0.03</v>
      </c>
    </row>
    <row r="218" spans="1:7" x14ac:dyDescent="0.3">
      <c r="A218" t="s">
        <v>11</v>
      </c>
      <c r="B218">
        <v>14</v>
      </c>
      <c r="C218" t="str">
        <f t="shared" si="12"/>
        <v>D2S44114</v>
      </c>
      <c r="D218">
        <v>0.19800000000000001</v>
      </c>
      <c r="E218">
        <v>12</v>
      </c>
      <c r="F218" t="str">
        <f t="shared" si="11"/>
        <v>D2S44112</v>
      </c>
      <c r="G218">
        <v>0.19400000000000001</v>
      </c>
    </row>
    <row r="219" spans="1:7" x14ac:dyDescent="0.3">
      <c r="A219" t="s">
        <v>11</v>
      </c>
      <c r="B219">
        <v>15</v>
      </c>
      <c r="C219" t="str">
        <f t="shared" si="12"/>
        <v>D2S44115</v>
      </c>
      <c r="D219">
        <v>3.2000000000000001E-2</v>
      </c>
      <c r="E219">
        <v>123</v>
      </c>
      <c r="F219" t="str">
        <f t="shared" si="11"/>
        <v>D2S441123</v>
      </c>
      <c r="G219">
        <v>2.5000000000000001E-2</v>
      </c>
    </row>
    <row r="220" spans="1:7" x14ac:dyDescent="0.3">
      <c r="A220" t="s">
        <v>11</v>
      </c>
      <c r="B220">
        <v>16</v>
      </c>
      <c r="C220" t="str">
        <f t="shared" si="12"/>
        <v>D2S44116</v>
      </c>
      <c r="D220">
        <v>8.9999999999999993E-3</v>
      </c>
      <c r="E220">
        <v>13</v>
      </c>
      <c r="F220" t="str">
        <f t="shared" si="11"/>
        <v>D2S44113</v>
      </c>
      <c r="G220">
        <v>3.2000000000000001E-2</v>
      </c>
    </row>
    <row r="221" spans="1:7" x14ac:dyDescent="0.3">
      <c r="A221" t="s">
        <v>11</v>
      </c>
      <c r="B221">
        <v>113</v>
      </c>
      <c r="C221" t="str">
        <f t="shared" si="12"/>
        <v>D2S441113</v>
      </c>
      <c r="D221">
        <v>0.05</v>
      </c>
      <c r="E221">
        <v>133</v>
      </c>
      <c r="F221" t="str">
        <f t="shared" ref="F221:F284" si="13">A221&amp;E221</f>
        <v>D2S441133</v>
      </c>
      <c r="G221">
        <v>5.0000000000000001E-3</v>
      </c>
    </row>
    <row r="222" spans="1:7" x14ac:dyDescent="0.3">
      <c r="A222" t="s">
        <v>11</v>
      </c>
      <c r="B222">
        <v>123</v>
      </c>
      <c r="C222" t="str">
        <f t="shared" si="12"/>
        <v>D2S441123</v>
      </c>
      <c r="D222">
        <v>8.9999999999999993E-3</v>
      </c>
      <c r="E222">
        <v>14</v>
      </c>
      <c r="F222" t="str">
        <f t="shared" si="13"/>
        <v>D2S44114</v>
      </c>
      <c r="G222">
        <v>0.25600000000000001</v>
      </c>
    </row>
    <row r="223" spans="1:7" x14ac:dyDescent="0.3">
      <c r="A223" t="s">
        <v>11</v>
      </c>
      <c r="C223" t="str">
        <f t="shared" si="12"/>
        <v>D2S441</v>
      </c>
      <c r="E223">
        <v>143</v>
      </c>
      <c r="F223" t="str">
        <f t="shared" si="13"/>
        <v>D2S441143</v>
      </c>
      <c r="G223">
        <v>5.0000000000000001E-3</v>
      </c>
    </row>
    <row r="224" spans="1:7" x14ac:dyDescent="0.3">
      <c r="A224" t="s">
        <v>11</v>
      </c>
      <c r="C224" t="str">
        <f t="shared" si="12"/>
        <v>D2S441</v>
      </c>
      <c r="E224">
        <v>15</v>
      </c>
      <c r="F224" t="str">
        <f t="shared" si="13"/>
        <v>D2S44115</v>
      </c>
      <c r="G224">
        <v>4.3999999999999997E-2</v>
      </c>
    </row>
    <row r="225" spans="1:7" x14ac:dyDescent="0.3">
      <c r="A225" t="s">
        <v>11</v>
      </c>
      <c r="C225" t="str">
        <f t="shared" si="12"/>
        <v>D2S441</v>
      </c>
      <c r="E225">
        <v>16</v>
      </c>
      <c r="F225" t="str">
        <f t="shared" si="13"/>
        <v>D2S44116</v>
      </c>
      <c r="G225">
        <v>5.0000000000000001E-3</v>
      </c>
    </row>
    <row r="226" spans="1:7" x14ac:dyDescent="0.3">
      <c r="A226" t="s">
        <v>11</v>
      </c>
      <c r="C226" t="str">
        <f t="shared" si="12"/>
        <v>D2S441</v>
      </c>
      <c r="E226">
        <v>0</v>
      </c>
      <c r="F226" t="str">
        <f t="shared" si="13"/>
        <v>D2S4410</v>
      </c>
    </row>
    <row r="227" spans="1:7" x14ac:dyDescent="0.3">
      <c r="A227" t="s">
        <v>11</v>
      </c>
      <c r="C227" t="str">
        <f t="shared" si="12"/>
        <v>D2S441</v>
      </c>
      <c r="E227">
        <v>0</v>
      </c>
      <c r="F227" t="str">
        <f t="shared" si="13"/>
        <v>D2S4410</v>
      </c>
    </row>
    <row r="228" spans="1:7" x14ac:dyDescent="0.3">
      <c r="A228" t="s">
        <v>11</v>
      </c>
      <c r="C228" t="str">
        <f t="shared" si="12"/>
        <v>D2S441</v>
      </c>
      <c r="E228">
        <v>0</v>
      </c>
      <c r="F228" t="str">
        <f t="shared" si="13"/>
        <v>D2S4410</v>
      </c>
    </row>
    <row r="229" spans="1:7" x14ac:dyDescent="0.3">
      <c r="A229" t="s">
        <v>11</v>
      </c>
      <c r="C229" t="str">
        <f t="shared" si="12"/>
        <v>D2S441</v>
      </c>
      <c r="E229">
        <v>0</v>
      </c>
      <c r="F229" t="str">
        <f t="shared" si="13"/>
        <v>D2S4410</v>
      </c>
    </row>
    <row r="230" spans="1:7" x14ac:dyDescent="0.3">
      <c r="A230" t="s">
        <v>11</v>
      </c>
      <c r="C230" t="str">
        <f t="shared" si="12"/>
        <v>D2S441</v>
      </c>
      <c r="E230">
        <v>0</v>
      </c>
      <c r="F230" t="str">
        <f t="shared" si="13"/>
        <v>D2S4410</v>
      </c>
    </row>
    <row r="231" spans="1:7" x14ac:dyDescent="0.3">
      <c r="A231" t="s">
        <v>11</v>
      </c>
      <c r="C231" t="str">
        <f t="shared" si="12"/>
        <v>D2S441</v>
      </c>
      <c r="E231">
        <v>0</v>
      </c>
      <c r="F231" t="str">
        <f t="shared" si="13"/>
        <v>D2S4410</v>
      </c>
    </row>
    <row r="232" spans="1:7" x14ac:dyDescent="0.3">
      <c r="A232" t="s">
        <v>11</v>
      </c>
      <c r="C232" t="str">
        <f t="shared" si="12"/>
        <v>D2S441</v>
      </c>
      <c r="E232">
        <v>0</v>
      </c>
      <c r="F232" t="str">
        <f t="shared" si="13"/>
        <v>D2S4410</v>
      </c>
    </row>
    <row r="233" spans="1:7" x14ac:dyDescent="0.3">
      <c r="A233" t="s">
        <v>11</v>
      </c>
      <c r="C233" t="str">
        <f t="shared" si="12"/>
        <v>D2S441</v>
      </c>
      <c r="E233">
        <v>0</v>
      </c>
      <c r="F233" t="str">
        <f t="shared" si="13"/>
        <v>D2S4410</v>
      </c>
    </row>
    <row r="234" spans="1:7" x14ac:dyDescent="0.3">
      <c r="A234" t="s">
        <v>12</v>
      </c>
      <c r="B234">
        <v>7</v>
      </c>
      <c r="C234" t="str">
        <f t="shared" si="12"/>
        <v>D19S4337</v>
      </c>
      <c r="D234">
        <v>2.3E-2</v>
      </c>
      <c r="E234">
        <v>7</v>
      </c>
      <c r="F234" t="str">
        <f t="shared" si="13"/>
        <v>D19S4337</v>
      </c>
      <c r="G234">
        <v>2.3E-2</v>
      </c>
    </row>
    <row r="235" spans="1:7" x14ac:dyDescent="0.3">
      <c r="A235" t="s">
        <v>12</v>
      </c>
      <c r="B235">
        <v>10</v>
      </c>
      <c r="C235" t="str">
        <f t="shared" si="12"/>
        <v>D19S43310</v>
      </c>
      <c r="D235">
        <v>5.0000000000000001E-3</v>
      </c>
      <c r="E235">
        <v>10</v>
      </c>
      <c r="F235" t="str">
        <f t="shared" si="13"/>
        <v>D19S43310</v>
      </c>
      <c r="G235">
        <v>2E-3</v>
      </c>
    </row>
    <row r="236" spans="1:7" x14ac:dyDescent="0.3">
      <c r="A236" t="s">
        <v>12</v>
      </c>
      <c r="B236">
        <v>11</v>
      </c>
      <c r="C236" t="str">
        <f t="shared" si="12"/>
        <v>D19S43311</v>
      </c>
      <c r="D236">
        <v>2.7E-2</v>
      </c>
      <c r="E236">
        <v>11</v>
      </c>
      <c r="F236" t="str">
        <f t="shared" si="13"/>
        <v>D19S43311</v>
      </c>
      <c r="G236">
        <v>5.5E-2</v>
      </c>
    </row>
    <row r="237" spans="1:7" x14ac:dyDescent="0.3">
      <c r="A237" t="s">
        <v>12</v>
      </c>
      <c r="B237">
        <v>12</v>
      </c>
      <c r="C237" t="str">
        <f t="shared" si="12"/>
        <v>D19S43312</v>
      </c>
      <c r="D237">
        <v>6.3E-2</v>
      </c>
      <c r="E237">
        <v>12</v>
      </c>
      <c r="F237" t="str">
        <f t="shared" si="13"/>
        <v>D19S43312</v>
      </c>
      <c r="G237">
        <v>0.10100000000000001</v>
      </c>
    </row>
    <row r="238" spans="1:7" x14ac:dyDescent="0.3">
      <c r="A238" t="s">
        <v>12</v>
      </c>
      <c r="B238">
        <v>13</v>
      </c>
      <c r="C238" t="str">
        <f t="shared" si="12"/>
        <v>D19S43313</v>
      </c>
      <c r="D238">
        <v>0.29699999999999999</v>
      </c>
      <c r="E238">
        <v>122</v>
      </c>
      <c r="F238" t="str">
        <f t="shared" si="13"/>
        <v>D19S433122</v>
      </c>
      <c r="G238">
        <v>3.5000000000000003E-2</v>
      </c>
    </row>
    <row r="239" spans="1:7" x14ac:dyDescent="0.3">
      <c r="A239" t="s">
        <v>12</v>
      </c>
      <c r="B239">
        <v>14</v>
      </c>
      <c r="C239" t="str">
        <f t="shared" si="12"/>
        <v>D19S43314</v>
      </c>
      <c r="D239">
        <v>0.26100000000000001</v>
      </c>
      <c r="E239">
        <v>13</v>
      </c>
      <c r="F239" t="str">
        <f t="shared" si="13"/>
        <v>D19S43313</v>
      </c>
      <c r="G239">
        <v>0.34300000000000003</v>
      </c>
    </row>
    <row r="240" spans="1:7" x14ac:dyDescent="0.3">
      <c r="A240" t="s">
        <v>12</v>
      </c>
      <c r="B240">
        <v>15</v>
      </c>
      <c r="C240" t="str">
        <f t="shared" si="12"/>
        <v>D19S43315</v>
      </c>
      <c r="D240">
        <v>9.9000000000000005E-2</v>
      </c>
      <c r="E240">
        <v>132</v>
      </c>
      <c r="F240" t="str">
        <f t="shared" si="13"/>
        <v>D19S433132</v>
      </c>
      <c r="G240">
        <v>6.9000000000000006E-2</v>
      </c>
    </row>
    <row r="241" spans="1:7" x14ac:dyDescent="0.3">
      <c r="A241" t="s">
        <v>12</v>
      </c>
      <c r="B241">
        <v>16</v>
      </c>
      <c r="C241" t="str">
        <f t="shared" si="12"/>
        <v>D19S43316</v>
      </c>
      <c r="D241">
        <v>4.1000000000000002E-2</v>
      </c>
      <c r="E241">
        <v>14</v>
      </c>
      <c r="F241" t="str">
        <f t="shared" si="13"/>
        <v>D19S43314</v>
      </c>
      <c r="G241">
        <v>0.21</v>
      </c>
    </row>
    <row r="242" spans="1:7" x14ac:dyDescent="0.3">
      <c r="A242" t="s">
        <v>12</v>
      </c>
      <c r="B242">
        <v>17</v>
      </c>
      <c r="C242" t="str">
        <f t="shared" si="12"/>
        <v>D19S43317</v>
      </c>
      <c r="D242">
        <v>5.0000000000000001E-3</v>
      </c>
      <c r="E242">
        <v>142</v>
      </c>
      <c r="F242" t="str">
        <f t="shared" si="13"/>
        <v>D19S433142</v>
      </c>
      <c r="G242">
        <v>7.0999999999999994E-2</v>
      </c>
    </row>
    <row r="243" spans="1:7" x14ac:dyDescent="0.3">
      <c r="A243" t="s">
        <v>12</v>
      </c>
      <c r="B243">
        <v>122</v>
      </c>
      <c r="C243" t="str">
        <f t="shared" si="12"/>
        <v>D19S433122</v>
      </c>
      <c r="D243">
        <v>1.7999999999999999E-2</v>
      </c>
      <c r="E243">
        <v>15</v>
      </c>
      <c r="F243" t="str">
        <f t="shared" si="13"/>
        <v>D19S43315</v>
      </c>
      <c r="G243">
        <v>6.5000000000000002E-2</v>
      </c>
    </row>
    <row r="244" spans="1:7" x14ac:dyDescent="0.3">
      <c r="A244" t="s">
        <v>12</v>
      </c>
      <c r="B244">
        <v>132</v>
      </c>
      <c r="C244" t="str">
        <f t="shared" si="12"/>
        <v>D19S433132</v>
      </c>
      <c r="D244">
        <v>2.3E-2</v>
      </c>
      <c r="E244">
        <v>152</v>
      </c>
      <c r="F244" t="str">
        <f t="shared" si="13"/>
        <v>D19S433152</v>
      </c>
      <c r="G244">
        <v>1.6E-2</v>
      </c>
    </row>
    <row r="245" spans="1:7" x14ac:dyDescent="0.3">
      <c r="A245" t="s">
        <v>12</v>
      </c>
      <c r="B245">
        <v>142</v>
      </c>
      <c r="C245" t="str">
        <f t="shared" si="12"/>
        <v>D19S433142</v>
      </c>
      <c r="D245">
        <v>6.8000000000000005E-2</v>
      </c>
      <c r="E245">
        <v>16</v>
      </c>
      <c r="F245" t="str">
        <f t="shared" si="13"/>
        <v>D19S43316</v>
      </c>
      <c r="G245">
        <v>8.9999999999999993E-3</v>
      </c>
    </row>
    <row r="246" spans="1:7" x14ac:dyDescent="0.3">
      <c r="A246" t="s">
        <v>12</v>
      </c>
      <c r="B246">
        <v>152</v>
      </c>
      <c r="C246" t="str">
        <f t="shared" si="12"/>
        <v>D19S433152</v>
      </c>
      <c r="D246">
        <v>6.3E-2</v>
      </c>
      <c r="E246">
        <v>162</v>
      </c>
      <c r="F246" t="str">
        <f t="shared" si="13"/>
        <v>D19S433162</v>
      </c>
      <c r="G246">
        <v>0.01</v>
      </c>
    </row>
    <row r="247" spans="1:7" x14ac:dyDescent="0.3">
      <c r="A247" t="s">
        <v>12</v>
      </c>
      <c r="B247">
        <v>162</v>
      </c>
      <c r="C247" t="str">
        <f t="shared" si="12"/>
        <v>D19S433162</v>
      </c>
      <c r="D247">
        <v>8.9999999999999993E-3</v>
      </c>
      <c r="E247">
        <v>17</v>
      </c>
      <c r="F247" t="str">
        <f t="shared" si="13"/>
        <v>D19S43317</v>
      </c>
      <c r="G247">
        <v>0</v>
      </c>
    </row>
    <row r="248" spans="1:7" x14ac:dyDescent="0.3">
      <c r="A248" t="s">
        <v>12</v>
      </c>
      <c r="C248" t="str">
        <f t="shared" si="12"/>
        <v>D19S433</v>
      </c>
      <c r="E248">
        <v>172</v>
      </c>
      <c r="F248" t="str">
        <f t="shared" si="13"/>
        <v>D19S433172</v>
      </c>
      <c r="G248">
        <v>0</v>
      </c>
    </row>
    <row r="249" spans="1:7" x14ac:dyDescent="0.3">
      <c r="A249" t="s">
        <v>12</v>
      </c>
      <c r="C249" t="str">
        <f t="shared" si="12"/>
        <v>D19S433</v>
      </c>
      <c r="E249">
        <v>0</v>
      </c>
      <c r="F249" t="str">
        <f t="shared" si="13"/>
        <v>D19S4330</v>
      </c>
    </row>
    <row r="250" spans="1:7" x14ac:dyDescent="0.3">
      <c r="A250" t="s">
        <v>12</v>
      </c>
      <c r="C250" t="str">
        <f t="shared" si="12"/>
        <v>D19S433</v>
      </c>
      <c r="E250">
        <v>0</v>
      </c>
      <c r="F250" t="str">
        <f t="shared" si="13"/>
        <v>D19S4330</v>
      </c>
    </row>
    <row r="251" spans="1:7" x14ac:dyDescent="0.3">
      <c r="A251" t="s">
        <v>12</v>
      </c>
      <c r="C251" t="str">
        <f t="shared" si="12"/>
        <v>D19S433</v>
      </c>
      <c r="E251">
        <v>0</v>
      </c>
      <c r="F251" t="str">
        <f t="shared" si="13"/>
        <v>D19S4330</v>
      </c>
    </row>
    <row r="252" spans="1:7" x14ac:dyDescent="0.3">
      <c r="A252" t="s">
        <v>12</v>
      </c>
      <c r="C252" t="str">
        <f t="shared" si="12"/>
        <v>D19S433</v>
      </c>
      <c r="E252">
        <v>0</v>
      </c>
      <c r="F252" t="str">
        <f t="shared" si="13"/>
        <v>D19S4330</v>
      </c>
    </row>
    <row r="253" spans="1:7" x14ac:dyDescent="0.3">
      <c r="A253" t="s">
        <v>12</v>
      </c>
      <c r="C253" t="str">
        <f t="shared" si="12"/>
        <v>D19S433</v>
      </c>
      <c r="E253">
        <v>0</v>
      </c>
      <c r="F253" t="str">
        <f t="shared" si="13"/>
        <v>D19S4330</v>
      </c>
    </row>
    <row r="254" spans="1:7" x14ac:dyDescent="0.3">
      <c r="A254" t="s">
        <v>12</v>
      </c>
      <c r="C254" t="str">
        <f t="shared" si="12"/>
        <v>D19S433</v>
      </c>
      <c r="E254">
        <v>0</v>
      </c>
      <c r="F254" t="str">
        <f t="shared" si="13"/>
        <v>D19S4330</v>
      </c>
    </row>
    <row r="255" spans="1:7" x14ac:dyDescent="0.3">
      <c r="A255" t="s">
        <v>13</v>
      </c>
      <c r="B255">
        <v>6</v>
      </c>
      <c r="C255" t="str">
        <f t="shared" si="12"/>
        <v>TH016</v>
      </c>
      <c r="D255">
        <v>0.20300000000000001</v>
      </c>
      <c r="E255">
        <v>5</v>
      </c>
      <c r="F255" t="str">
        <f t="shared" si="13"/>
        <v>TH015</v>
      </c>
      <c r="G255">
        <v>0</v>
      </c>
    </row>
    <row r="256" spans="1:7" x14ac:dyDescent="0.3">
      <c r="A256" t="s">
        <v>13</v>
      </c>
      <c r="B256">
        <v>7</v>
      </c>
      <c r="C256" t="str">
        <f t="shared" si="12"/>
        <v>TH017</v>
      </c>
      <c r="D256">
        <v>0.18</v>
      </c>
      <c r="E256">
        <v>6</v>
      </c>
      <c r="F256" t="str">
        <f t="shared" si="13"/>
        <v>TH016</v>
      </c>
      <c r="G256">
        <v>9.9000000000000005E-2</v>
      </c>
    </row>
    <row r="257" spans="1:7" x14ac:dyDescent="0.3">
      <c r="A257" t="s">
        <v>13</v>
      </c>
      <c r="B257">
        <v>8</v>
      </c>
      <c r="C257" t="str">
        <f t="shared" si="12"/>
        <v>TH018</v>
      </c>
      <c r="D257">
        <v>0.25700000000000001</v>
      </c>
      <c r="E257">
        <v>7</v>
      </c>
      <c r="F257" t="str">
        <f t="shared" si="13"/>
        <v>TH017</v>
      </c>
      <c r="G257">
        <v>0.36199999999999999</v>
      </c>
    </row>
    <row r="258" spans="1:7" x14ac:dyDescent="0.3">
      <c r="A258" t="s">
        <v>13</v>
      </c>
      <c r="B258">
        <v>9</v>
      </c>
      <c r="C258" t="str">
        <f t="shared" si="12"/>
        <v>TH019</v>
      </c>
      <c r="D258">
        <v>0.22500000000000001</v>
      </c>
      <c r="E258">
        <v>8</v>
      </c>
      <c r="F258" t="str">
        <f t="shared" si="13"/>
        <v>TH018</v>
      </c>
      <c r="G258">
        <v>0.33400000000000002</v>
      </c>
    </row>
    <row r="259" spans="1:7" x14ac:dyDescent="0.3">
      <c r="A259" t="s">
        <v>13</v>
      </c>
      <c r="B259">
        <v>10</v>
      </c>
      <c r="C259" t="str">
        <f t="shared" si="12"/>
        <v>TH0110</v>
      </c>
      <c r="D259">
        <v>8.9999999999999993E-3</v>
      </c>
      <c r="E259">
        <v>9</v>
      </c>
      <c r="F259" t="str">
        <f t="shared" si="13"/>
        <v>TH019</v>
      </c>
      <c r="G259">
        <v>0.17299999999999999</v>
      </c>
    </row>
    <row r="260" spans="1:7" x14ac:dyDescent="0.3">
      <c r="A260" t="s">
        <v>13</v>
      </c>
      <c r="B260">
        <v>93</v>
      </c>
      <c r="C260" t="str">
        <f t="shared" si="12"/>
        <v>TH0193</v>
      </c>
      <c r="D260">
        <v>0.122</v>
      </c>
      <c r="E260">
        <v>93</v>
      </c>
      <c r="F260" t="str">
        <f t="shared" si="13"/>
        <v>TH0193</v>
      </c>
      <c r="G260">
        <v>2.5000000000000001E-2</v>
      </c>
    </row>
    <row r="261" spans="1:7" x14ac:dyDescent="0.3">
      <c r="A261" t="s">
        <v>13</v>
      </c>
      <c r="B261">
        <v>103</v>
      </c>
      <c r="C261" t="str">
        <f t="shared" si="12"/>
        <v>TH01103</v>
      </c>
      <c r="D261">
        <v>5.0000000000000001E-3</v>
      </c>
      <c r="E261">
        <v>10</v>
      </c>
      <c r="F261" t="str">
        <f t="shared" si="13"/>
        <v>TH0110</v>
      </c>
      <c r="G261">
        <v>7.0000000000000001E-3</v>
      </c>
    </row>
    <row r="262" spans="1:7" x14ac:dyDescent="0.3">
      <c r="A262" t="s">
        <v>13</v>
      </c>
      <c r="C262" t="str">
        <f t="shared" si="12"/>
        <v>TH01</v>
      </c>
      <c r="E262">
        <v>103</v>
      </c>
      <c r="F262" t="str">
        <f t="shared" si="13"/>
        <v>TH01103</v>
      </c>
      <c r="G262">
        <v>0</v>
      </c>
    </row>
    <row r="263" spans="1:7" x14ac:dyDescent="0.3">
      <c r="A263" t="s">
        <v>13</v>
      </c>
      <c r="C263" t="str">
        <f t="shared" si="12"/>
        <v>TH01</v>
      </c>
      <c r="E263">
        <v>0</v>
      </c>
      <c r="F263" t="str">
        <f t="shared" si="13"/>
        <v>TH010</v>
      </c>
    </row>
    <row r="264" spans="1:7" x14ac:dyDescent="0.3">
      <c r="A264" t="s">
        <v>13</v>
      </c>
      <c r="C264" t="str">
        <f t="shared" si="12"/>
        <v>TH01</v>
      </c>
      <c r="E264">
        <v>0</v>
      </c>
      <c r="F264" t="str">
        <f t="shared" si="13"/>
        <v>TH010</v>
      </c>
    </row>
    <row r="265" spans="1:7" x14ac:dyDescent="0.3">
      <c r="A265" t="s">
        <v>13</v>
      </c>
      <c r="C265" t="str">
        <f t="shared" si="12"/>
        <v>TH01</v>
      </c>
      <c r="E265">
        <v>0</v>
      </c>
      <c r="F265" t="str">
        <f t="shared" si="13"/>
        <v>TH010</v>
      </c>
    </row>
    <row r="266" spans="1:7" x14ac:dyDescent="0.3">
      <c r="A266" t="s">
        <v>13</v>
      </c>
      <c r="C266" t="str">
        <f t="shared" si="12"/>
        <v>TH01</v>
      </c>
      <c r="E266">
        <v>0</v>
      </c>
      <c r="F266" t="str">
        <f t="shared" si="13"/>
        <v>TH010</v>
      </c>
    </row>
    <row r="267" spans="1:7" x14ac:dyDescent="0.3">
      <c r="A267" t="s">
        <v>13</v>
      </c>
      <c r="C267" t="str">
        <f t="shared" si="12"/>
        <v>TH01</v>
      </c>
      <c r="E267">
        <v>0</v>
      </c>
      <c r="F267" t="str">
        <f t="shared" si="13"/>
        <v>TH010</v>
      </c>
    </row>
    <row r="268" spans="1:7" x14ac:dyDescent="0.3">
      <c r="A268" t="s">
        <v>13</v>
      </c>
      <c r="C268" t="str">
        <f t="shared" si="12"/>
        <v>TH01</v>
      </c>
      <c r="E268">
        <v>0</v>
      </c>
      <c r="F268" t="str">
        <f t="shared" si="13"/>
        <v>TH010</v>
      </c>
    </row>
    <row r="269" spans="1:7" x14ac:dyDescent="0.3">
      <c r="A269" t="s">
        <v>13</v>
      </c>
      <c r="C269" t="str">
        <f t="shared" si="12"/>
        <v>TH01</v>
      </c>
      <c r="E269">
        <v>0</v>
      </c>
      <c r="F269" t="str">
        <f t="shared" si="13"/>
        <v>TH010</v>
      </c>
    </row>
    <row r="270" spans="1:7" x14ac:dyDescent="0.3">
      <c r="A270" t="s">
        <v>13</v>
      </c>
      <c r="C270" t="str">
        <f t="shared" si="12"/>
        <v>TH01</v>
      </c>
      <c r="E270">
        <v>0</v>
      </c>
      <c r="F270" t="str">
        <f t="shared" si="13"/>
        <v>TH010</v>
      </c>
    </row>
    <row r="271" spans="1:7" x14ac:dyDescent="0.3">
      <c r="A271" t="s">
        <v>13</v>
      </c>
      <c r="C271" t="str">
        <f t="shared" si="12"/>
        <v>TH01</v>
      </c>
      <c r="E271">
        <v>0</v>
      </c>
      <c r="F271" t="str">
        <f t="shared" si="13"/>
        <v>TH010</v>
      </c>
    </row>
    <row r="272" spans="1:7" x14ac:dyDescent="0.3">
      <c r="A272" t="s">
        <v>13</v>
      </c>
      <c r="C272" t="str">
        <f t="shared" si="12"/>
        <v>TH01</v>
      </c>
      <c r="E272">
        <v>0</v>
      </c>
      <c r="F272" t="str">
        <f t="shared" si="13"/>
        <v>TH010</v>
      </c>
    </row>
    <row r="273" spans="1:7" x14ac:dyDescent="0.3">
      <c r="A273" t="s">
        <v>13</v>
      </c>
      <c r="C273" t="str">
        <f t="shared" si="12"/>
        <v>TH01</v>
      </c>
      <c r="E273">
        <v>0</v>
      </c>
      <c r="F273" t="str">
        <f t="shared" si="13"/>
        <v>TH010</v>
      </c>
    </row>
    <row r="274" spans="1:7" x14ac:dyDescent="0.3">
      <c r="A274" t="s">
        <v>13</v>
      </c>
      <c r="C274" t="str">
        <f t="shared" si="12"/>
        <v>TH01</v>
      </c>
      <c r="E274">
        <v>0</v>
      </c>
      <c r="F274" t="str">
        <f t="shared" si="13"/>
        <v>TH010</v>
      </c>
    </row>
    <row r="275" spans="1:7" x14ac:dyDescent="0.3">
      <c r="A275" t="s">
        <v>13</v>
      </c>
      <c r="C275" t="str">
        <f t="shared" si="12"/>
        <v>TH01</v>
      </c>
      <c r="E275">
        <v>0</v>
      </c>
      <c r="F275" t="str">
        <f t="shared" si="13"/>
        <v>TH010</v>
      </c>
    </row>
    <row r="276" spans="1:7" x14ac:dyDescent="0.3">
      <c r="A276" t="s">
        <v>14</v>
      </c>
      <c r="B276">
        <v>15</v>
      </c>
      <c r="C276" t="str">
        <f t="shared" si="12"/>
        <v>FGA15</v>
      </c>
      <c r="D276">
        <v>5.0000000000000001E-3</v>
      </c>
      <c r="E276">
        <v>15</v>
      </c>
      <c r="F276" t="str">
        <f t="shared" si="13"/>
        <v>FGA15</v>
      </c>
      <c r="G276">
        <v>0</v>
      </c>
    </row>
    <row r="277" spans="1:7" x14ac:dyDescent="0.3">
      <c r="A277" t="s">
        <v>14</v>
      </c>
      <c r="B277">
        <v>18</v>
      </c>
      <c r="C277" t="str">
        <f t="shared" si="12"/>
        <v>FGA18</v>
      </c>
      <c r="D277">
        <v>1.4E-2</v>
      </c>
      <c r="E277">
        <v>17</v>
      </c>
      <c r="F277" t="str">
        <f t="shared" si="13"/>
        <v>FGA17</v>
      </c>
      <c r="G277">
        <v>0</v>
      </c>
    </row>
    <row r="278" spans="1:7" x14ac:dyDescent="0.3">
      <c r="A278" t="s">
        <v>14</v>
      </c>
      <c r="B278">
        <v>19</v>
      </c>
      <c r="C278" t="str">
        <f t="shared" si="12"/>
        <v>FGA19</v>
      </c>
      <c r="D278">
        <v>0.05</v>
      </c>
      <c r="E278">
        <v>18</v>
      </c>
      <c r="F278" t="str">
        <f t="shared" si="13"/>
        <v>FGA18</v>
      </c>
      <c r="G278">
        <v>1.2E-2</v>
      </c>
    </row>
    <row r="279" spans="1:7" x14ac:dyDescent="0.3">
      <c r="A279" t="s">
        <v>14</v>
      </c>
      <c r="B279">
        <v>20</v>
      </c>
      <c r="C279" t="str">
        <f t="shared" si="12"/>
        <v>FGA20</v>
      </c>
      <c r="D279">
        <v>0.113</v>
      </c>
      <c r="E279">
        <v>182</v>
      </c>
      <c r="F279" t="str">
        <f t="shared" si="13"/>
        <v>FGA182</v>
      </c>
      <c r="G279">
        <v>2E-3</v>
      </c>
    </row>
    <row r="280" spans="1:7" x14ac:dyDescent="0.3">
      <c r="A280" t="s">
        <v>14</v>
      </c>
      <c r="B280">
        <v>21</v>
      </c>
      <c r="C280" t="str">
        <f t="shared" si="12"/>
        <v>FGA21</v>
      </c>
      <c r="D280">
        <v>0.13500000000000001</v>
      </c>
      <c r="E280">
        <v>19</v>
      </c>
      <c r="F280" t="str">
        <f t="shared" si="13"/>
        <v>FGA19</v>
      </c>
      <c r="G280">
        <v>7.0999999999999994E-2</v>
      </c>
    </row>
    <row r="281" spans="1:7" x14ac:dyDescent="0.3">
      <c r="A281" t="s">
        <v>14</v>
      </c>
      <c r="B281">
        <v>22</v>
      </c>
      <c r="C281" t="str">
        <f t="shared" si="12"/>
        <v>FGA22</v>
      </c>
      <c r="D281">
        <v>0.18</v>
      </c>
      <c r="E281">
        <v>192</v>
      </c>
      <c r="F281" t="str">
        <f t="shared" si="13"/>
        <v>FGA192</v>
      </c>
      <c r="G281">
        <v>1.2E-2</v>
      </c>
    </row>
    <row r="282" spans="1:7" x14ac:dyDescent="0.3">
      <c r="A282" t="s">
        <v>14</v>
      </c>
      <c r="B282">
        <v>23</v>
      </c>
      <c r="C282" t="str">
        <f t="shared" si="12"/>
        <v>FGA23</v>
      </c>
      <c r="D282">
        <v>0.158</v>
      </c>
      <c r="E282">
        <v>20</v>
      </c>
      <c r="F282" t="str">
        <f t="shared" si="13"/>
        <v>FGA20</v>
      </c>
      <c r="G282">
        <v>8.7999999999999995E-2</v>
      </c>
    </row>
    <row r="283" spans="1:7" x14ac:dyDescent="0.3">
      <c r="A283" t="s">
        <v>14</v>
      </c>
      <c r="B283">
        <v>24</v>
      </c>
      <c r="C283" t="str">
        <f t="shared" si="12"/>
        <v>FGA24</v>
      </c>
      <c r="D283">
        <v>0.185</v>
      </c>
      <c r="E283">
        <v>21</v>
      </c>
      <c r="F283" t="str">
        <f t="shared" si="13"/>
        <v>FGA21</v>
      </c>
      <c r="G283">
        <v>9.1999999999999998E-2</v>
      </c>
    </row>
    <row r="284" spans="1:7" x14ac:dyDescent="0.3">
      <c r="A284" t="s">
        <v>14</v>
      </c>
      <c r="B284">
        <v>25</v>
      </c>
      <c r="C284" t="str">
        <f t="shared" si="12"/>
        <v>FGA25</v>
      </c>
      <c r="D284">
        <v>7.1999999999999995E-2</v>
      </c>
      <c r="E284">
        <v>212</v>
      </c>
      <c r="F284" t="str">
        <f t="shared" si="13"/>
        <v>FGA212</v>
      </c>
      <c r="G284">
        <v>5.0000000000000001E-3</v>
      </c>
    </row>
    <row r="285" spans="1:7" x14ac:dyDescent="0.3">
      <c r="A285" t="s">
        <v>14</v>
      </c>
      <c r="B285">
        <v>26</v>
      </c>
      <c r="C285" t="str">
        <f t="shared" si="12"/>
        <v>FGA26</v>
      </c>
      <c r="D285">
        <v>0.05</v>
      </c>
      <c r="E285">
        <v>22</v>
      </c>
      <c r="F285" t="str">
        <f t="shared" ref="F285:F348" si="14">A285&amp;E285</f>
        <v>FGA22</v>
      </c>
      <c r="G285">
        <v>0.157</v>
      </c>
    </row>
    <row r="286" spans="1:7" x14ac:dyDescent="0.3">
      <c r="A286" t="s">
        <v>14</v>
      </c>
      <c r="B286">
        <v>27</v>
      </c>
      <c r="C286" t="str">
        <f t="shared" si="12"/>
        <v>FGA27</v>
      </c>
      <c r="D286">
        <v>1.4E-2</v>
      </c>
      <c r="E286">
        <v>222</v>
      </c>
      <c r="F286" t="str">
        <f t="shared" si="14"/>
        <v>FGA222</v>
      </c>
      <c r="G286">
        <v>5.0000000000000001E-3</v>
      </c>
    </row>
    <row r="287" spans="1:7" x14ac:dyDescent="0.3">
      <c r="A287" t="s">
        <v>14</v>
      </c>
      <c r="B287">
        <v>28</v>
      </c>
      <c r="C287" t="str">
        <f t="shared" si="12"/>
        <v>FGA28</v>
      </c>
      <c r="D287">
        <v>5.0000000000000001E-3</v>
      </c>
      <c r="E287">
        <v>23</v>
      </c>
      <c r="F287" t="str">
        <f t="shared" si="14"/>
        <v>FGA23</v>
      </c>
      <c r="G287">
        <v>0.184</v>
      </c>
    </row>
    <row r="288" spans="1:7" x14ac:dyDescent="0.3">
      <c r="A288" t="s">
        <v>14</v>
      </c>
      <c r="B288">
        <v>29</v>
      </c>
      <c r="C288" t="str">
        <f t="shared" si="12"/>
        <v>FGA29</v>
      </c>
      <c r="D288">
        <v>1.4E-2</v>
      </c>
      <c r="E288">
        <v>24</v>
      </c>
      <c r="F288" t="str">
        <f t="shared" si="14"/>
        <v>FGA24</v>
      </c>
      <c r="G288">
        <v>0.152</v>
      </c>
    </row>
    <row r="289" spans="1:7" x14ac:dyDescent="0.3">
      <c r="A289" t="s">
        <v>14</v>
      </c>
      <c r="B289">
        <v>212</v>
      </c>
      <c r="C289" t="str">
        <f t="shared" si="12"/>
        <v>FGA212</v>
      </c>
      <c r="D289">
        <v>5.0000000000000001E-3</v>
      </c>
      <c r="E289">
        <v>242</v>
      </c>
      <c r="F289" t="str">
        <f t="shared" si="14"/>
        <v>FGA242</v>
      </c>
      <c r="G289">
        <v>0</v>
      </c>
    </row>
    <row r="290" spans="1:7" x14ac:dyDescent="0.3">
      <c r="A290" t="s">
        <v>14</v>
      </c>
      <c r="B290">
        <v>222</v>
      </c>
      <c r="C290" t="str">
        <f t="shared" si="12"/>
        <v>FGA222</v>
      </c>
      <c r="D290">
        <v>5.0000000000000001E-3</v>
      </c>
      <c r="E290">
        <v>25</v>
      </c>
      <c r="F290" t="str">
        <f t="shared" si="14"/>
        <v>FGA25</v>
      </c>
      <c r="G290">
        <v>8.3000000000000004E-2</v>
      </c>
    </row>
    <row r="291" spans="1:7" x14ac:dyDescent="0.3">
      <c r="A291" t="s">
        <v>14</v>
      </c>
      <c r="C291" t="str">
        <f t="shared" si="12"/>
        <v>FGA</v>
      </c>
      <c r="E291">
        <v>252</v>
      </c>
      <c r="F291" t="str">
        <f t="shared" si="14"/>
        <v>FGA252</v>
      </c>
      <c r="G291">
        <v>0</v>
      </c>
    </row>
    <row r="292" spans="1:7" x14ac:dyDescent="0.3">
      <c r="A292" t="s">
        <v>14</v>
      </c>
      <c r="C292" t="str">
        <f t="shared" si="12"/>
        <v>FGA</v>
      </c>
      <c r="E292">
        <v>26</v>
      </c>
      <c r="F292" t="str">
        <f t="shared" si="14"/>
        <v>FGA26</v>
      </c>
      <c r="G292">
        <v>9.4E-2</v>
      </c>
    </row>
    <row r="293" spans="1:7" x14ac:dyDescent="0.3">
      <c r="A293" t="s">
        <v>14</v>
      </c>
      <c r="C293" t="str">
        <f t="shared" si="12"/>
        <v>FGA</v>
      </c>
      <c r="E293">
        <v>27</v>
      </c>
      <c r="F293" t="str">
        <f t="shared" si="14"/>
        <v>FGA27</v>
      </c>
      <c r="G293">
        <v>3.2000000000000001E-2</v>
      </c>
    </row>
    <row r="294" spans="1:7" x14ac:dyDescent="0.3">
      <c r="A294" t="s">
        <v>14</v>
      </c>
      <c r="C294" t="str">
        <f t="shared" si="12"/>
        <v>FGA</v>
      </c>
      <c r="E294">
        <v>28</v>
      </c>
      <c r="F294" t="str">
        <f t="shared" si="14"/>
        <v>FGA28</v>
      </c>
      <c r="G294">
        <v>2E-3</v>
      </c>
    </row>
    <row r="295" spans="1:7" x14ac:dyDescent="0.3">
      <c r="A295" t="s">
        <v>14</v>
      </c>
      <c r="C295" t="str">
        <f t="shared" si="12"/>
        <v>FGA</v>
      </c>
      <c r="E295">
        <v>282</v>
      </c>
      <c r="F295" t="str">
        <f t="shared" si="14"/>
        <v>FGA282</v>
      </c>
      <c r="G295">
        <v>2E-3</v>
      </c>
    </row>
    <row r="296" spans="1:7" x14ac:dyDescent="0.3">
      <c r="A296" t="s">
        <v>14</v>
      </c>
      <c r="C296" t="str">
        <f t="shared" si="12"/>
        <v>FGA</v>
      </c>
      <c r="E296">
        <v>29</v>
      </c>
      <c r="F296" t="str">
        <f t="shared" si="14"/>
        <v>FGA29</v>
      </c>
      <c r="G296">
        <v>0</v>
      </c>
    </row>
    <row r="297" spans="1:7" x14ac:dyDescent="0.3">
      <c r="A297" t="s">
        <v>14</v>
      </c>
      <c r="C297" t="str">
        <f t="shared" si="12"/>
        <v>FGA</v>
      </c>
      <c r="E297">
        <v>292</v>
      </c>
      <c r="F297" t="str">
        <f t="shared" si="14"/>
        <v>FGA292</v>
      </c>
      <c r="G297">
        <v>2E-3</v>
      </c>
    </row>
    <row r="298" spans="1:7" x14ac:dyDescent="0.3">
      <c r="A298" t="s">
        <v>14</v>
      </c>
      <c r="C298" t="str">
        <f t="shared" si="12"/>
        <v>FGA</v>
      </c>
      <c r="E298">
        <v>302</v>
      </c>
      <c r="F298" t="str">
        <f t="shared" si="14"/>
        <v>FGA302</v>
      </c>
      <c r="G298">
        <v>2E-3</v>
      </c>
    </row>
    <row r="299" spans="1:7" x14ac:dyDescent="0.3">
      <c r="A299" t="s">
        <v>14</v>
      </c>
      <c r="C299" t="str">
        <f t="shared" si="12"/>
        <v>FGA</v>
      </c>
      <c r="E299">
        <v>442</v>
      </c>
      <c r="F299" t="str">
        <f t="shared" si="14"/>
        <v>FGA442</v>
      </c>
      <c r="G299">
        <v>2E-3</v>
      </c>
    </row>
    <row r="300" spans="1:7" x14ac:dyDescent="0.3">
      <c r="A300" t="s">
        <v>14</v>
      </c>
      <c r="C300" t="str">
        <f t="shared" si="12"/>
        <v>FGA</v>
      </c>
      <c r="E300">
        <v>0</v>
      </c>
      <c r="F300" t="str">
        <f t="shared" si="14"/>
        <v>FGA0</v>
      </c>
    </row>
    <row r="301" spans="1:7" x14ac:dyDescent="0.3">
      <c r="A301" t="s">
        <v>14</v>
      </c>
      <c r="C301" t="str">
        <f t="shared" si="12"/>
        <v>FGA</v>
      </c>
      <c r="E301">
        <v>0</v>
      </c>
      <c r="F301" t="str">
        <f t="shared" si="14"/>
        <v>FGA0</v>
      </c>
    </row>
    <row r="302" spans="1:7" x14ac:dyDescent="0.3">
      <c r="A302" t="s">
        <v>14</v>
      </c>
      <c r="C302" t="str">
        <f t="shared" si="12"/>
        <v>FGA</v>
      </c>
      <c r="E302">
        <v>0</v>
      </c>
      <c r="F302" t="str">
        <f t="shared" si="14"/>
        <v>FGA0</v>
      </c>
    </row>
    <row r="303" spans="1:7" x14ac:dyDescent="0.3">
      <c r="A303" t="s">
        <v>14</v>
      </c>
      <c r="C303" t="str">
        <f t="shared" si="12"/>
        <v>FGA</v>
      </c>
      <c r="E303">
        <v>0</v>
      </c>
      <c r="F303" t="str">
        <f t="shared" si="14"/>
        <v>FGA0</v>
      </c>
    </row>
    <row r="304" spans="1:7" x14ac:dyDescent="0.3">
      <c r="A304" t="s">
        <v>14</v>
      </c>
      <c r="C304" t="str">
        <f t="shared" si="12"/>
        <v>FGA</v>
      </c>
      <c r="E304">
        <v>0</v>
      </c>
      <c r="F304" t="str">
        <f t="shared" si="14"/>
        <v>FGA0</v>
      </c>
    </row>
    <row r="305" spans="1:7" x14ac:dyDescent="0.3">
      <c r="A305" t="s">
        <v>14</v>
      </c>
      <c r="C305" t="str">
        <f t="shared" si="12"/>
        <v>FGA</v>
      </c>
      <c r="E305">
        <v>0</v>
      </c>
      <c r="F305" t="str">
        <f t="shared" si="14"/>
        <v>FGA0</v>
      </c>
    </row>
    <row r="306" spans="1:7" x14ac:dyDescent="0.3">
      <c r="A306" t="s">
        <v>14</v>
      </c>
      <c r="C306" t="str">
        <f t="shared" si="12"/>
        <v>FGA</v>
      </c>
      <c r="E306">
        <v>0</v>
      </c>
      <c r="F306" t="str">
        <f t="shared" si="14"/>
        <v>FGA0</v>
      </c>
    </row>
    <row r="307" spans="1:7" x14ac:dyDescent="0.3">
      <c r="A307" t="s">
        <v>14</v>
      </c>
      <c r="C307" t="str">
        <f t="shared" si="12"/>
        <v>FGA</v>
      </c>
      <c r="E307">
        <v>0</v>
      </c>
      <c r="F307" t="str">
        <f t="shared" si="14"/>
        <v>FGA0</v>
      </c>
    </row>
    <row r="308" spans="1:7" x14ac:dyDescent="0.3">
      <c r="A308" t="s">
        <v>14</v>
      </c>
      <c r="C308" t="str">
        <f t="shared" si="12"/>
        <v>FGA</v>
      </c>
      <c r="E308">
        <v>0</v>
      </c>
      <c r="F308" t="str">
        <f t="shared" si="14"/>
        <v>FGA0</v>
      </c>
    </row>
    <row r="309" spans="1:7" x14ac:dyDescent="0.3">
      <c r="A309" t="s">
        <v>14</v>
      </c>
      <c r="C309" t="str">
        <f t="shared" si="12"/>
        <v>FGA</v>
      </c>
      <c r="E309">
        <v>0</v>
      </c>
      <c r="F309" t="str">
        <f t="shared" si="14"/>
        <v>FGA0</v>
      </c>
    </row>
    <row r="310" spans="1:7" x14ac:dyDescent="0.3">
      <c r="A310" t="s">
        <v>14</v>
      </c>
      <c r="C310" t="str">
        <f t="shared" si="12"/>
        <v>FGA</v>
      </c>
      <c r="E310">
        <v>0</v>
      </c>
      <c r="F310" t="str">
        <f t="shared" si="14"/>
        <v>FGA0</v>
      </c>
    </row>
    <row r="311" spans="1:7" x14ac:dyDescent="0.3">
      <c r="A311" t="s">
        <v>14</v>
      </c>
      <c r="C311" t="str">
        <f t="shared" si="12"/>
        <v>FGA</v>
      </c>
      <c r="E311">
        <v>0</v>
      </c>
      <c r="F311" t="str">
        <f t="shared" si="14"/>
        <v>FGA0</v>
      </c>
    </row>
    <row r="312" spans="1:7" x14ac:dyDescent="0.3">
      <c r="A312" t="s">
        <v>15</v>
      </c>
      <c r="B312">
        <v>10</v>
      </c>
      <c r="C312" t="str">
        <f t="shared" si="12"/>
        <v>D22S104510</v>
      </c>
      <c r="D312">
        <v>4.1000000000000002E-2</v>
      </c>
      <c r="E312">
        <v>10</v>
      </c>
      <c r="F312" t="str">
        <f t="shared" si="14"/>
        <v>D22S104510</v>
      </c>
      <c r="G312">
        <v>9.9000000000000005E-2</v>
      </c>
    </row>
    <row r="313" spans="1:7" x14ac:dyDescent="0.3">
      <c r="A313" t="s">
        <v>15</v>
      </c>
      <c r="B313">
        <v>11</v>
      </c>
      <c r="C313" t="str">
        <f t="shared" si="12"/>
        <v>D22S104511</v>
      </c>
      <c r="D313">
        <v>0.18</v>
      </c>
      <c r="E313">
        <v>11</v>
      </c>
      <c r="F313" t="str">
        <f t="shared" si="14"/>
        <v>D22S104511</v>
      </c>
      <c r="G313">
        <v>0.224</v>
      </c>
    </row>
    <row r="314" spans="1:7" x14ac:dyDescent="0.3">
      <c r="A314" t="s">
        <v>15</v>
      </c>
      <c r="B314">
        <v>12</v>
      </c>
      <c r="C314" t="str">
        <f t="shared" si="12"/>
        <v>D22S104512</v>
      </c>
      <c r="D314">
        <v>5.0000000000000001E-3</v>
      </c>
      <c r="E314">
        <v>12</v>
      </c>
      <c r="F314" t="str">
        <f t="shared" si="14"/>
        <v>D22S104512</v>
      </c>
      <c r="G314">
        <v>2.8000000000000001E-2</v>
      </c>
    </row>
    <row r="315" spans="1:7" x14ac:dyDescent="0.3">
      <c r="A315" t="s">
        <v>15</v>
      </c>
      <c r="B315">
        <v>13</v>
      </c>
      <c r="C315" t="str">
        <f t="shared" si="12"/>
        <v>D22S104513</v>
      </c>
      <c r="D315">
        <v>5.0000000000000001E-3</v>
      </c>
      <c r="E315">
        <v>13</v>
      </c>
      <c r="F315" t="str">
        <f t="shared" si="14"/>
        <v>D22S104513</v>
      </c>
      <c r="G315">
        <v>2E-3</v>
      </c>
    </row>
    <row r="316" spans="1:7" x14ac:dyDescent="0.3">
      <c r="A316" t="s">
        <v>15</v>
      </c>
      <c r="B316">
        <v>14</v>
      </c>
      <c r="C316" t="str">
        <f t="shared" si="12"/>
        <v>D22S104514</v>
      </c>
      <c r="D316">
        <v>0.126</v>
      </c>
      <c r="E316">
        <v>132</v>
      </c>
      <c r="F316" t="str">
        <f t="shared" si="14"/>
        <v>D22S1045132</v>
      </c>
      <c r="G316">
        <v>0</v>
      </c>
    </row>
    <row r="317" spans="1:7" x14ac:dyDescent="0.3">
      <c r="A317" t="s">
        <v>15</v>
      </c>
      <c r="B317">
        <v>15</v>
      </c>
      <c r="C317" t="str">
        <f t="shared" si="12"/>
        <v>D22S104515</v>
      </c>
      <c r="D317">
        <v>0.315</v>
      </c>
      <c r="E317">
        <v>14</v>
      </c>
      <c r="F317" t="str">
        <f t="shared" si="14"/>
        <v>D22S104514</v>
      </c>
      <c r="G317">
        <v>7.3999999999999996E-2</v>
      </c>
    </row>
    <row r="318" spans="1:7" x14ac:dyDescent="0.3">
      <c r="A318" t="s">
        <v>15</v>
      </c>
      <c r="B318">
        <v>16</v>
      </c>
      <c r="C318" t="str">
        <f t="shared" ref="C318:C463" si="15">A318&amp;B318</f>
        <v>D22S104516</v>
      </c>
      <c r="D318">
        <v>0.23400000000000001</v>
      </c>
      <c r="E318">
        <v>15</v>
      </c>
      <c r="F318" t="str">
        <f t="shared" si="14"/>
        <v>D22S104515</v>
      </c>
      <c r="G318">
        <v>0.21</v>
      </c>
    </row>
    <row r="319" spans="1:7" x14ac:dyDescent="0.3">
      <c r="A319" t="s">
        <v>15</v>
      </c>
      <c r="B319">
        <v>17</v>
      </c>
      <c r="C319" t="str">
        <f t="shared" si="15"/>
        <v>D22S104517</v>
      </c>
      <c r="D319">
        <v>0.09</v>
      </c>
      <c r="E319">
        <v>16</v>
      </c>
      <c r="F319" t="str">
        <f t="shared" si="14"/>
        <v>D22S104516</v>
      </c>
      <c r="G319">
        <v>0.189</v>
      </c>
    </row>
    <row r="320" spans="1:7" x14ac:dyDescent="0.3">
      <c r="A320" t="s">
        <v>15</v>
      </c>
      <c r="B320">
        <v>20</v>
      </c>
      <c r="C320" t="str">
        <f t="shared" si="15"/>
        <v>D22S104520</v>
      </c>
      <c r="D320">
        <v>5.0000000000000001E-3</v>
      </c>
      <c r="E320">
        <v>17</v>
      </c>
      <c r="F320" t="str">
        <f t="shared" si="14"/>
        <v>D22S104517</v>
      </c>
      <c r="G320">
        <v>0.15</v>
      </c>
    </row>
    <row r="321" spans="1:7" x14ac:dyDescent="0.3">
      <c r="A321" t="s">
        <v>15</v>
      </c>
      <c r="C321" t="str">
        <f t="shared" si="15"/>
        <v>D22S1045</v>
      </c>
      <c r="E321">
        <v>18</v>
      </c>
      <c r="F321" t="str">
        <f t="shared" si="14"/>
        <v>D22S104518</v>
      </c>
      <c r="G321">
        <v>2.3E-2</v>
      </c>
    </row>
    <row r="322" spans="1:7" x14ac:dyDescent="0.3">
      <c r="A322" t="s">
        <v>15</v>
      </c>
      <c r="C322" t="str">
        <f t="shared" si="15"/>
        <v>D22S1045</v>
      </c>
      <c r="E322">
        <v>19</v>
      </c>
      <c r="F322" t="str">
        <f t="shared" si="14"/>
        <v>D22S104519</v>
      </c>
      <c r="G322">
        <v>2E-3</v>
      </c>
    </row>
    <row r="323" spans="1:7" x14ac:dyDescent="0.3">
      <c r="A323" t="s">
        <v>15</v>
      </c>
      <c r="C323" t="str">
        <f t="shared" si="15"/>
        <v>D22S1045</v>
      </c>
      <c r="E323">
        <v>20</v>
      </c>
      <c r="F323" t="str">
        <f t="shared" si="14"/>
        <v>D22S104520</v>
      </c>
      <c r="G323">
        <v>0</v>
      </c>
    </row>
    <row r="324" spans="1:7" x14ac:dyDescent="0.3">
      <c r="A324" t="s">
        <v>15</v>
      </c>
      <c r="C324" t="str">
        <f t="shared" si="15"/>
        <v>D22S1045</v>
      </c>
      <c r="E324">
        <v>0</v>
      </c>
      <c r="F324" t="str">
        <f t="shared" si="14"/>
        <v>D22S10450</v>
      </c>
    </row>
    <row r="325" spans="1:7" x14ac:dyDescent="0.3">
      <c r="A325" t="s">
        <v>15</v>
      </c>
      <c r="C325" t="str">
        <f t="shared" si="15"/>
        <v>D22S1045</v>
      </c>
      <c r="E325">
        <v>0</v>
      </c>
      <c r="F325" t="str">
        <f t="shared" si="14"/>
        <v>D22S10450</v>
      </c>
    </row>
    <row r="326" spans="1:7" x14ac:dyDescent="0.3">
      <c r="A326" t="s">
        <v>15</v>
      </c>
      <c r="C326" t="str">
        <f t="shared" si="15"/>
        <v>D22S1045</v>
      </c>
      <c r="E326">
        <v>0</v>
      </c>
      <c r="F326" t="str">
        <f t="shared" si="14"/>
        <v>D22S10450</v>
      </c>
    </row>
    <row r="327" spans="1:7" x14ac:dyDescent="0.3">
      <c r="A327" t="s">
        <v>15</v>
      </c>
      <c r="C327" t="str">
        <f t="shared" si="15"/>
        <v>D22S1045</v>
      </c>
      <c r="E327">
        <v>0</v>
      </c>
      <c r="F327" t="str">
        <f t="shared" si="14"/>
        <v>D22S10450</v>
      </c>
    </row>
    <row r="328" spans="1:7" x14ac:dyDescent="0.3">
      <c r="A328" t="s">
        <v>15</v>
      </c>
      <c r="C328" t="str">
        <f t="shared" si="15"/>
        <v>D22S1045</v>
      </c>
      <c r="E328">
        <v>0</v>
      </c>
      <c r="F328" t="str">
        <f t="shared" si="14"/>
        <v>D22S10450</v>
      </c>
    </row>
    <row r="329" spans="1:7" x14ac:dyDescent="0.3">
      <c r="A329" t="s">
        <v>15</v>
      </c>
      <c r="C329" t="str">
        <f t="shared" si="15"/>
        <v>D22S1045</v>
      </c>
      <c r="E329">
        <v>0</v>
      </c>
      <c r="F329" t="str">
        <f t="shared" si="14"/>
        <v>D22S10450</v>
      </c>
    </row>
    <row r="330" spans="1:7" x14ac:dyDescent="0.3">
      <c r="A330" t="s">
        <v>15</v>
      </c>
      <c r="C330" t="str">
        <f t="shared" si="15"/>
        <v>D22S1045</v>
      </c>
      <c r="E330">
        <v>0</v>
      </c>
      <c r="F330" t="str">
        <f t="shared" si="14"/>
        <v>D22S10450</v>
      </c>
    </row>
    <row r="331" spans="1:7" x14ac:dyDescent="0.3">
      <c r="A331" t="s">
        <v>15</v>
      </c>
      <c r="C331" t="str">
        <f t="shared" si="15"/>
        <v>D22S1045</v>
      </c>
      <c r="E331">
        <v>0</v>
      </c>
      <c r="F331" t="str">
        <f t="shared" si="14"/>
        <v>D22S10450</v>
      </c>
    </row>
    <row r="332" spans="1:7" x14ac:dyDescent="0.3">
      <c r="A332" t="s">
        <v>15</v>
      </c>
      <c r="C332" t="str">
        <f t="shared" si="15"/>
        <v>D22S1045</v>
      </c>
      <c r="E332">
        <v>0</v>
      </c>
      <c r="F332" t="str">
        <f t="shared" si="14"/>
        <v>D22S10450</v>
      </c>
    </row>
    <row r="333" spans="1:7" x14ac:dyDescent="0.3">
      <c r="A333" t="s">
        <v>16</v>
      </c>
      <c r="B333">
        <v>8</v>
      </c>
      <c r="C333" t="str">
        <f t="shared" si="15"/>
        <v>D5S8188</v>
      </c>
      <c r="D333">
        <v>1.4E-2</v>
      </c>
      <c r="E333">
        <v>8</v>
      </c>
      <c r="F333" t="str">
        <f t="shared" si="14"/>
        <v>D5S8188</v>
      </c>
      <c r="G333">
        <v>9.1999999999999998E-2</v>
      </c>
    </row>
    <row r="334" spans="1:7" x14ac:dyDescent="0.3">
      <c r="A334" t="s">
        <v>16</v>
      </c>
      <c r="B334">
        <v>9</v>
      </c>
      <c r="C334" t="str">
        <f t="shared" si="15"/>
        <v>D5S8189</v>
      </c>
      <c r="D334">
        <v>3.5999999999999997E-2</v>
      </c>
      <c r="E334">
        <v>9</v>
      </c>
      <c r="F334" t="str">
        <f t="shared" si="14"/>
        <v>D5S8189</v>
      </c>
      <c r="G334">
        <v>2.5000000000000001E-2</v>
      </c>
    </row>
    <row r="335" spans="1:7" x14ac:dyDescent="0.3">
      <c r="A335" t="s">
        <v>16</v>
      </c>
      <c r="B335">
        <v>10</v>
      </c>
      <c r="C335" t="str">
        <f t="shared" si="15"/>
        <v>D5S81810</v>
      </c>
      <c r="D335">
        <v>0.126</v>
      </c>
      <c r="E335">
        <v>10</v>
      </c>
      <c r="F335" t="str">
        <f t="shared" si="14"/>
        <v>D5S81810</v>
      </c>
      <c r="G335">
        <v>0.06</v>
      </c>
    </row>
    <row r="336" spans="1:7" x14ac:dyDescent="0.3">
      <c r="A336" t="s">
        <v>16</v>
      </c>
      <c r="B336">
        <v>11</v>
      </c>
      <c r="C336" t="str">
        <f t="shared" si="15"/>
        <v>D5S81811</v>
      </c>
      <c r="D336">
        <v>0.27500000000000002</v>
      </c>
      <c r="E336">
        <v>11</v>
      </c>
      <c r="F336" t="str">
        <f t="shared" si="14"/>
        <v>D5S81811</v>
      </c>
      <c r="G336">
        <v>0.21</v>
      </c>
    </row>
    <row r="337" spans="1:7" x14ac:dyDescent="0.3">
      <c r="A337" t="s">
        <v>16</v>
      </c>
      <c r="B337">
        <v>12</v>
      </c>
      <c r="C337" t="str">
        <f t="shared" si="15"/>
        <v>D5S81812</v>
      </c>
      <c r="D337">
        <v>0.35099999999999998</v>
      </c>
      <c r="E337">
        <v>12</v>
      </c>
      <c r="F337" t="str">
        <f t="shared" si="14"/>
        <v>D5S81812</v>
      </c>
      <c r="G337">
        <v>0.309</v>
      </c>
    </row>
    <row r="338" spans="1:7" x14ac:dyDescent="0.3">
      <c r="A338" t="s">
        <v>16</v>
      </c>
      <c r="B338">
        <v>13</v>
      </c>
      <c r="C338" t="str">
        <f t="shared" si="15"/>
        <v>D5S81813</v>
      </c>
      <c r="D338">
        <v>0.19800000000000001</v>
      </c>
      <c r="E338">
        <v>13</v>
      </c>
      <c r="F338" t="str">
        <f t="shared" si="14"/>
        <v>D5S81813</v>
      </c>
      <c r="G338">
        <v>0.28999999999999998</v>
      </c>
    </row>
    <row r="339" spans="1:7" x14ac:dyDescent="0.3">
      <c r="A339" t="s">
        <v>16</v>
      </c>
      <c r="C339" t="str">
        <f t="shared" si="15"/>
        <v>D5S818</v>
      </c>
      <c r="E339">
        <v>14</v>
      </c>
      <c r="F339" t="str">
        <f t="shared" si="14"/>
        <v>D5S81814</v>
      </c>
      <c r="G339">
        <v>8.9999999999999993E-3</v>
      </c>
    </row>
    <row r="340" spans="1:7" x14ac:dyDescent="0.3">
      <c r="A340" t="s">
        <v>16</v>
      </c>
      <c r="C340" t="str">
        <f t="shared" si="15"/>
        <v>D5S818</v>
      </c>
      <c r="E340">
        <v>15</v>
      </c>
      <c r="F340" t="str">
        <f t="shared" si="14"/>
        <v>D5S81815</v>
      </c>
      <c r="G340">
        <v>5.0000000000000001E-3</v>
      </c>
    </row>
    <row r="341" spans="1:7" x14ac:dyDescent="0.3">
      <c r="A341" t="s">
        <v>16</v>
      </c>
      <c r="C341" t="str">
        <f t="shared" si="15"/>
        <v>D5S818</v>
      </c>
      <c r="E341">
        <v>0</v>
      </c>
      <c r="F341" t="str">
        <f t="shared" si="14"/>
        <v>D5S8180</v>
      </c>
    </row>
    <row r="342" spans="1:7" x14ac:dyDescent="0.3">
      <c r="A342" t="s">
        <v>16</v>
      </c>
      <c r="C342" t="str">
        <f t="shared" si="15"/>
        <v>D5S818</v>
      </c>
      <c r="E342">
        <v>0</v>
      </c>
      <c r="F342" t="str">
        <f t="shared" si="14"/>
        <v>D5S8180</v>
      </c>
    </row>
    <row r="343" spans="1:7" x14ac:dyDescent="0.3">
      <c r="A343" t="s">
        <v>16</v>
      </c>
      <c r="C343" t="str">
        <f t="shared" si="15"/>
        <v>D5S818</v>
      </c>
      <c r="E343">
        <v>0</v>
      </c>
      <c r="F343" t="str">
        <f t="shared" si="14"/>
        <v>D5S8180</v>
      </c>
    </row>
    <row r="344" spans="1:7" x14ac:dyDescent="0.3">
      <c r="A344" t="s">
        <v>16</v>
      </c>
      <c r="C344" t="str">
        <f t="shared" si="15"/>
        <v>D5S818</v>
      </c>
      <c r="E344">
        <v>0</v>
      </c>
      <c r="F344" t="str">
        <f t="shared" si="14"/>
        <v>D5S8180</v>
      </c>
    </row>
    <row r="345" spans="1:7" x14ac:dyDescent="0.3">
      <c r="A345" t="s">
        <v>16</v>
      </c>
      <c r="C345" t="str">
        <f t="shared" si="15"/>
        <v>D5S818</v>
      </c>
      <c r="E345">
        <v>0</v>
      </c>
      <c r="F345" t="str">
        <f t="shared" si="14"/>
        <v>D5S8180</v>
      </c>
    </row>
    <row r="346" spans="1:7" x14ac:dyDescent="0.3">
      <c r="A346" t="s">
        <v>16</v>
      </c>
      <c r="C346" t="str">
        <f t="shared" si="15"/>
        <v>D5S818</v>
      </c>
      <c r="E346">
        <v>0</v>
      </c>
      <c r="F346" t="str">
        <f t="shared" si="14"/>
        <v>D5S8180</v>
      </c>
    </row>
    <row r="347" spans="1:7" x14ac:dyDescent="0.3">
      <c r="A347" t="s">
        <v>16</v>
      </c>
      <c r="C347" t="str">
        <f t="shared" si="15"/>
        <v>D5S818</v>
      </c>
      <c r="E347">
        <v>0</v>
      </c>
      <c r="F347" t="str">
        <f t="shared" si="14"/>
        <v>D5S8180</v>
      </c>
    </row>
    <row r="348" spans="1:7" x14ac:dyDescent="0.3">
      <c r="A348" t="s">
        <v>16</v>
      </c>
      <c r="C348" t="str">
        <f t="shared" si="15"/>
        <v>D5S818</v>
      </c>
      <c r="E348">
        <v>0</v>
      </c>
      <c r="F348" t="str">
        <f t="shared" si="14"/>
        <v>D5S8180</v>
      </c>
    </row>
    <row r="349" spans="1:7" x14ac:dyDescent="0.3">
      <c r="A349" t="s">
        <v>16</v>
      </c>
      <c r="C349" t="str">
        <f t="shared" si="15"/>
        <v>D5S818</v>
      </c>
      <c r="E349">
        <v>0</v>
      </c>
      <c r="F349" t="str">
        <f t="shared" ref="F349:F413" si="16">A349&amp;E349</f>
        <v>D5S8180</v>
      </c>
    </row>
    <row r="350" spans="1:7" x14ac:dyDescent="0.3">
      <c r="A350" t="s">
        <v>16</v>
      </c>
      <c r="C350" t="str">
        <f t="shared" si="15"/>
        <v>D5S818</v>
      </c>
      <c r="E350">
        <v>0</v>
      </c>
      <c r="F350" t="str">
        <f t="shared" si="16"/>
        <v>D5S8180</v>
      </c>
    </row>
    <row r="351" spans="1:7" x14ac:dyDescent="0.3">
      <c r="A351" t="s">
        <v>16</v>
      </c>
      <c r="C351" t="str">
        <f t="shared" si="15"/>
        <v>D5S818</v>
      </c>
      <c r="E351">
        <v>0</v>
      </c>
      <c r="F351" t="str">
        <f t="shared" si="16"/>
        <v>D5S8180</v>
      </c>
    </row>
    <row r="352" spans="1:7" x14ac:dyDescent="0.3">
      <c r="A352" t="s">
        <v>16</v>
      </c>
      <c r="C352" t="str">
        <f t="shared" si="15"/>
        <v>D5S818</v>
      </c>
      <c r="E352">
        <v>0</v>
      </c>
      <c r="F352" t="str">
        <f t="shared" si="16"/>
        <v>D5S8180</v>
      </c>
    </row>
    <row r="353" spans="1:7" x14ac:dyDescent="0.3">
      <c r="A353" t="s">
        <v>16</v>
      </c>
      <c r="C353" t="str">
        <f t="shared" si="15"/>
        <v>D5S818</v>
      </c>
      <c r="E353">
        <v>0</v>
      </c>
      <c r="F353" t="str">
        <f t="shared" si="16"/>
        <v>D5S8180</v>
      </c>
    </row>
    <row r="354" spans="1:7" x14ac:dyDescent="0.3">
      <c r="A354" t="s">
        <v>17</v>
      </c>
      <c r="B354">
        <v>8</v>
      </c>
      <c r="C354" t="str">
        <f t="shared" si="15"/>
        <v>D13S3178</v>
      </c>
      <c r="D354">
        <v>0.153</v>
      </c>
      <c r="E354">
        <v>7</v>
      </c>
      <c r="F354" t="str">
        <f t="shared" si="16"/>
        <v>D13S3177</v>
      </c>
      <c r="G354">
        <v>0</v>
      </c>
    </row>
    <row r="355" spans="1:7" x14ac:dyDescent="0.3">
      <c r="A355" t="s">
        <v>17</v>
      </c>
      <c r="B355">
        <v>9</v>
      </c>
      <c r="C355" t="str">
        <f t="shared" si="15"/>
        <v>D13S3179</v>
      </c>
      <c r="D355">
        <v>2.7E-2</v>
      </c>
      <c r="E355">
        <v>8</v>
      </c>
      <c r="F355" t="str">
        <f t="shared" si="16"/>
        <v>D13S3178</v>
      </c>
      <c r="G355">
        <v>5.0000000000000001E-3</v>
      </c>
    </row>
    <row r="356" spans="1:7" x14ac:dyDescent="0.3">
      <c r="A356" t="s">
        <v>17</v>
      </c>
      <c r="B356">
        <v>10</v>
      </c>
      <c r="C356" t="str">
        <f t="shared" si="15"/>
        <v>D13S31710</v>
      </c>
      <c r="D356">
        <v>3.5999999999999997E-2</v>
      </c>
      <c r="E356">
        <v>9</v>
      </c>
      <c r="F356" t="str">
        <f t="shared" si="16"/>
        <v>D13S3179</v>
      </c>
      <c r="G356">
        <v>2E-3</v>
      </c>
    </row>
    <row r="357" spans="1:7" x14ac:dyDescent="0.3">
      <c r="A357" t="s">
        <v>17</v>
      </c>
      <c r="B357">
        <v>11</v>
      </c>
      <c r="C357" t="str">
        <f t="shared" si="15"/>
        <v>D13S31711</v>
      </c>
      <c r="D357">
        <v>0.25700000000000001</v>
      </c>
      <c r="E357">
        <v>10</v>
      </c>
      <c r="F357" t="str">
        <f t="shared" si="16"/>
        <v>D13S31710</v>
      </c>
      <c r="G357">
        <v>2.5000000000000001E-2</v>
      </c>
    </row>
    <row r="358" spans="1:7" x14ac:dyDescent="0.3">
      <c r="A358" t="s">
        <v>17</v>
      </c>
      <c r="B358">
        <v>12</v>
      </c>
      <c r="C358" t="str">
        <f t="shared" si="15"/>
        <v>D13S31712</v>
      </c>
      <c r="D358">
        <v>0.38700000000000001</v>
      </c>
      <c r="E358">
        <v>11</v>
      </c>
      <c r="F358" t="str">
        <f t="shared" si="16"/>
        <v>D13S31711</v>
      </c>
      <c r="G358">
        <v>0.28999999999999998</v>
      </c>
    </row>
    <row r="359" spans="1:7" x14ac:dyDescent="0.3">
      <c r="A359" t="s">
        <v>17</v>
      </c>
      <c r="B359">
        <v>13</v>
      </c>
      <c r="C359" t="str">
        <f t="shared" si="15"/>
        <v>D13S31713</v>
      </c>
      <c r="D359">
        <v>0.104</v>
      </c>
      <c r="E359">
        <v>12</v>
      </c>
      <c r="F359" t="str">
        <f t="shared" si="16"/>
        <v>D13S31712</v>
      </c>
      <c r="G359">
        <v>0.40600000000000003</v>
      </c>
    </row>
    <row r="360" spans="1:7" x14ac:dyDescent="0.3">
      <c r="A360" t="s">
        <v>17</v>
      </c>
      <c r="B360">
        <v>14</v>
      </c>
      <c r="C360" t="str">
        <f t="shared" si="15"/>
        <v>D13S31714</v>
      </c>
      <c r="D360">
        <v>3.5999999999999997E-2</v>
      </c>
      <c r="E360">
        <v>13</v>
      </c>
      <c r="F360" t="str">
        <f t="shared" si="16"/>
        <v>D13S31713</v>
      </c>
      <c r="G360">
        <v>0.17699999999999999</v>
      </c>
    </row>
    <row r="361" spans="1:7" x14ac:dyDescent="0.3">
      <c r="A361" t="s">
        <v>17</v>
      </c>
      <c r="C361" t="str">
        <f t="shared" si="15"/>
        <v>D13S317</v>
      </c>
      <c r="E361">
        <v>14</v>
      </c>
      <c r="F361" t="str">
        <f t="shared" si="16"/>
        <v>D13S31714</v>
      </c>
      <c r="G361">
        <v>9.4E-2</v>
      </c>
    </row>
    <row r="362" spans="1:7" x14ac:dyDescent="0.3">
      <c r="A362" t="s">
        <v>17</v>
      </c>
      <c r="C362" t="str">
        <f t="shared" si="15"/>
        <v>D13S317</v>
      </c>
      <c r="E362">
        <v>0</v>
      </c>
      <c r="F362" t="str">
        <f t="shared" si="16"/>
        <v>D13S3170</v>
      </c>
    </row>
    <row r="363" spans="1:7" x14ac:dyDescent="0.3">
      <c r="A363" t="s">
        <v>17</v>
      </c>
      <c r="C363" t="str">
        <f t="shared" si="15"/>
        <v>D13S317</v>
      </c>
      <c r="E363">
        <v>0</v>
      </c>
      <c r="F363" t="str">
        <f t="shared" si="16"/>
        <v>D13S3170</v>
      </c>
    </row>
    <row r="364" spans="1:7" x14ac:dyDescent="0.3">
      <c r="A364" t="s">
        <v>17</v>
      </c>
      <c r="C364" t="str">
        <f t="shared" si="15"/>
        <v>D13S317</v>
      </c>
      <c r="E364">
        <v>0</v>
      </c>
      <c r="F364" t="str">
        <f t="shared" si="16"/>
        <v>D13S3170</v>
      </c>
    </row>
    <row r="365" spans="1:7" x14ac:dyDescent="0.3">
      <c r="A365" t="s">
        <v>17</v>
      </c>
      <c r="C365" t="str">
        <f t="shared" si="15"/>
        <v>D13S317</v>
      </c>
      <c r="E365">
        <v>0</v>
      </c>
      <c r="F365" t="str">
        <f t="shared" si="16"/>
        <v>D13S3170</v>
      </c>
    </row>
    <row r="366" spans="1:7" x14ac:dyDescent="0.3">
      <c r="A366" t="s">
        <v>17</v>
      </c>
      <c r="C366" t="str">
        <f t="shared" si="15"/>
        <v>D13S317</v>
      </c>
      <c r="E366">
        <v>0</v>
      </c>
      <c r="F366" t="str">
        <f t="shared" si="16"/>
        <v>D13S3170</v>
      </c>
    </row>
    <row r="367" spans="1:7" x14ac:dyDescent="0.3">
      <c r="A367" t="s">
        <v>17</v>
      </c>
      <c r="C367" t="str">
        <f t="shared" si="15"/>
        <v>D13S317</v>
      </c>
      <c r="E367">
        <v>0</v>
      </c>
      <c r="F367" t="str">
        <f t="shared" si="16"/>
        <v>D13S3170</v>
      </c>
    </row>
    <row r="368" spans="1:7" x14ac:dyDescent="0.3">
      <c r="A368" t="s">
        <v>17</v>
      </c>
      <c r="C368" t="str">
        <f t="shared" si="15"/>
        <v>D13S317</v>
      </c>
      <c r="E368">
        <v>0</v>
      </c>
      <c r="F368" t="str">
        <f t="shared" si="16"/>
        <v>D13S3170</v>
      </c>
    </row>
    <row r="369" spans="1:7" x14ac:dyDescent="0.3">
      <c r="A369" t="s">
        <v>17</v>
      </c>
      <c r="C369" t="str">
        <f t="shared" si="15"/>
        <v>D13S317</v>
      </c>
      <c r="E369">
        <v>0</v>
      </c>
      <c r="F369" t="str">
        <f t="shared" si="16"/>
        <v>D13S3170</v>
      </c>
    </row>
    <row r="370" spans="1:7" x14ac:dyDescent="0.3">
      <c r="A370" t="s">
        <v>17</v>
      </c>
      <c r="C370" t="str">
        <f t="shared" si="15"/>
        <v>D13S317</v>
      </c>
      <c r="E370">
        <v>0</v>
      </c>
      <c r="F370" t="str">
        <f t="shared" si="16"/>
        <v>D13S3170</v>
      </c>
    </row>
    <row r="371" spans="1:7" x14ac:dyDescent="0.3">
      <c r="A371" t="s">
        <v>17</v>
      </c>
      <c r="C371" t="str">
        <f t="shared" si="15"/>
        <v>D13S317</v>
      </c>
      <c r="E371">
        <v>0</v>
      </c>
      <c r="F371" t="str">
        <f t="shared" si="16"/>
        <v>D13S3170</v>
      </c>
    </row>
    <row r="372" spans="1:7" x14ac:dyDescent="0.3">
      <c r="A372" t="s">
        <v>17</v>
      </c>
      <c r="C372" t="str">
        <f t="shared" si="15"/>
        <v>D13S317</v>
      </c>
      <c r="E372">
        <v>0</v>
      </c>
      <c r="F372" t="str">
        <f t="shared" si="16"/>
        <v>D13S3170</v>
      </c>
    </row>
    <row r="373" spans="1:7" x14ac:dyDescent="0.3">
      <c r="A373" t="s">
        <v>17</v>
      </c>
      <c r="C373" t="str">
        <f t="shared" si="15"/>
        <v>D13S317</v>
      </c>
      <c r="E373">
        <v>0</v>
      </c>
      <c r="F373" t="str">
        <f t="shared" si="16"/>
        <v>D13S3170</v>
      </c>
    </row>
    <row r="374" spans="1:7" x14ac:dyDescent="0.3">
      <c r="A374" t="s">
        <v>17</v>
      </c>
      <c r="C374" t="str">
        <f t="shared" si="15"/>
        <v>D13S317</v>
      </c>
      <c r="E374">
        <v>0</v>
      </c>
      <c r="F374" t="str">
        <f t="shared" si="16"/>
        <v>D13S3170</v>
      </c>
    </row>
    <row r="375" spans="1:7" x14ac:dyDescent="0.3">
      <c r="A375" t="s">
        <v>18</v>
      </c>
      <c r="B375">
        <v>7</v>
      </c>
      <c r="C375" t="str">
        <f t="shared" si="15"/>
        <v>D7S8207</v>
      </c>
      <c r="D375">
        <v>1.7999999999999999E-2</v>
      </c>
      <c r="E375">
        <v>7</v>
      </c>
      <c r="F375" t="str">
        <f t="shared" si="16"/>
        <v>D7S8207</v>
      </c>
      <c r="G375">
        <v>0</v>
      </c>
    </row>
    <row r="376" spans="1:7" x14ac:dyDescent="0.3">
      <c r="A376" t="s">
        <v>18</v>
      </c>
      <c r="B376">
        <v>8</v>
      </c>
      <c r="C376" t="str">
        <f t="shared" si="15"/>
        <v>D7S8208</v>
      </c>
      <c r="D376">
        <v>0.20300000000000001</v>
      </c>
      <c r="E376">
        <v>8</v>
      </c>
      <c r="F376" t="str">
        <f t="shared" si="16"/>
        <v>D7S8208</v>
      </c>
      <c r="G376">
        <v>0.20300000000000001</v>
      </c>
    </row>
    <row r="377" spans="1:7" x14ac:dyDescent="0.3">
      <c r="A377" t="s">
        <v>18</v>
      </c>
      <c r="B377">
        <v>9</v>
      </c>
      <c r="C377" t="str">
        <f t="shared" si="15"/>
        <v>D7S8209</v>
      </c>
      <c r="D377">
        <v>0.122</v>
      </c>
      <c r="E377">
        <v>9</v>
      </c>
      <c r="F377" t="str">
        <f t="shared" si="16"/>
        <v>D7S8209</v>
      </c>
      <c r="G377">
        <v>0.13400000000000001</v>
      </c>
    </row>
    <row r="378" spans="1:7" x14ac:dyDescent="0.3">
      <c r="A378" t="s">
        <v>18</v>
      </c>
      <c r="B378">
        <v>10</v>
      </c>
      <c r="C378" t="str">
        <f t="shared" si="15"/>
        <v>D7S82010</v>
      </c>
      <c r="D378">
        <v>0.26100000000000001</v>
      </c>
      <c r="E378">
        <v>91</v>
      </c>
      <c r="F378" t="str">
        <f t="shared" si="16"/>
        <v>D7S82091</v>
      </c>
      <c r="G378">
        <v>0</v>
      </c>
    </row>
    <row r="379" spans="1:7" x14ac:dyDescent="0.3">
      <c r="A379" t="s">
        <v>18</v>
      </c>
      <c r="B379">
        <v>11</v>
      </c>
      <c r="C379" t="str">
        <f t="shared" si="15"/>
        <v>D7S82011</v>
      </c>
      <c r="D379">
        <v>0.23</v>
      </c>
      <c r="E379">
        <v>10</v>
      </c>
      <c r="F379" t="str">
        <f t="shared" si="16"/>
        <v>D7S82010</v>
      </c>
      <c r="G379">
        <v>0.33600000000000002</v>
      </c>
    </row>
    <row r="380" spans="1:7" x14ac:dyDescent="0.3">
      <c r="A380" t="s">
        <v>18</v>
      </c>
      <c r="B380">
        <v>12</v>
      </c>
      <c r="C380" t="str">
        <f t="shared" si="15"/>
        <v>D7S82012</v>
      </c>
      <c r="D380">
        <v>0.14000000000000001</v>
      </c>
      <c r="E380">
        <v>11</v>
      </c>
      <c r="F380" t="str">
        <f t="shared" si="16"/>
        <v>D7S82011</v>
      </c>
      <c r="G380">
        <v>0.20699999999999999</v>
      </c>
    </row>
    <row r="381" spans="1:7" x14ac:dyDescent="0.3">
      <c r="A381" t="s">
        <v>18</v>
      </c>
      <c r="B381">
        <v>13</v>
      </c>
      <c r="C381" t="str">
        <f t="shared" si="15"/>
        <v>D7S82013</v>
      </c>
      <c r="D381">
        <v>2.3E-2</v>
      </c>
      <c r="E381">
        <v>12</v>
      </c>
      <c r="F381" t="str">
        <f t="shared" si="16"/>
        <v>D7S82012</v>
      </c>
      <c r="G381">
        <v>9.4E-2</v>
      </c>
    </row>
    <row r="382" spans="1:7" x14ac:dyDescent="0.3">
      <c r="A382" t="s">
        <v>18</v>
      </c>
      <c r="B382">
        <v>14</v>
      </c>
      <c r="C382" t="str">
        <f t="shared" si="15"/>
        <v>D7S82014</v>
      </c>
      <c r="D382">
        <v>5.0000000000000001E-3</v>
      </c>
      <c r="E382">
        <v>13</v>
      </c>
      <c r="F382" t="str">
        <f t="shared" si="16"/>
        <v>D7S82013</v>
      </c>
      <c r="G382">
        <v>1.7999999999999999E-2</v>
      </c>
    </row>
    <row r="383" spans="1:7" x14ac:dyDescent="0.3">
      <c r="A383" t="s">
        <v>18</v>
      </c>
      <c r="C383" t="str">
        <f t="shared" si="15"/>
        <v>D7S820</v>
      </c>
      <c r="E383">
        <v>14</v>
      </c>
      <c r="F383" t="str">
        <f t="shared" si="16"/>
        <v>D7S82014</v>
      </c>
      <c r="G383">
        <v>7.0000000000000001E-3</v>
      </c>
    </row>
    <row r="384" spans="1:7" x14ac:dyDescent="0.3">
      <c r="A384" t="s">
        <v>18</v>
      </c>
      <c r="C384" t="str">
        <f t="shared" si="15"/>
        <v>D7S820</v>
      </c>
      <c r="E384">
        <v>0</v>
      </c>
      <c r="F384" t="str">
        <f t="shared" si="16"/>
        <v>D7S8200</v>
      </c>
    </row>
    <row r="385" spans="1:7" x14ac:dyDescent="0.3">
      <c r="A385" t="s">
        <v>18</v>
      </c>
      <c r="C385" t="str">
        <f t="shared" si="15"/>
        <v>D7S820</v>
      </c>
      <c r="E385">
        <v>0</v>
      </c>
      <c r="F385" t="str">
        <f t="shared" si="16"/>
        <v>D7S8200</v>
      </c>
    </row>
    <row r="386" spans="1:7" x14ac:dyDescent="0.3">
      <c r="A386" t="s">
        <v>18</v>
      </c>
      <c r="C386" t="str">
        <f t="shared" si="15"/>
        <v>D7S820</v>
      </c>
      <c r="E386">
        <v>0</v>
      </c>
      <c r="F386" t="str">
        <f t="shared" si="16"/>
        <v>D7S8200</v>
      </c>
    </row>
    <row r="387" spans="1:7" x14ac:dyDescent="0.3">
      <c r="A387" t="s">
        <v>18</v>
      </c>
      <c r="C387" t="str">
        <f t="shared" si="15"/>
        <v>D7S820</v>
      </c>
      <c r="E387">
        <v>0</v>
      </c>
      <c r="F387" t="str">
        <f t="shared" si="16"/>
        <v>D7S8200</v>
      </c>
    </row>
    <row r="388" spans="1:7" x14ac:dyDescent="0.3">
      <c r="A388" t="s">
        <v>18</v>
      </c>
      <c r="C388" t="str">
        <f t="shared" si="15"/>
        <v>D7S820</v>
      </c>
      <c r="E388">
        <v>0</v>
      </c>
      <c r="F388" t="str">
        <f t="shared" si="16"/>
        <v>D7S8200</v>
      </c>
    </row>
    <row r="389" spans="1:7" x14ac:dyDescent="0.3">
      <c r="A389" t="s">
        <v>18</v>
      </c>
      <c r="C389" t="str">
        <f t="shared" si="15"/>
        <v>D7S820</v>
      </c>
      <c r="E389">
        <v>0</v>
      </c>
      <c r="F389" t="str">
        <f t="shared" si="16"/>
        <v>D7S8200</v>
      </c>
    </row>
    <row r="390" spans="1:7" x14ac:dyDescent="0.3">
      <c r="A390" t="s">
        <v>18</v>
      </c>
      <c r="C390" t="str">
        <f t="shared" si="15"/>
        <v>D7S820</v>
      </c>
      <c r="E390">
        <v>0</v>
      </c>
      <c r="F390" t="str">
        <f t="shared" si="16"/>
        <v>D7S8200</v>
      </c>
    </row>
    <row r="391" spans="1:7" x14ac:dyDescent="0.3">
      <c r="A391" t="s">
        <v>18</v>
      </c>
      <c r="C391" t="str">
        <f t="shared" si="15"/>
        <v>D7S820</v>
      </c>
      <c r="E391">
        <v>0</v>
      </c>
      <c r="F391" t="str">
        <f t="shared" si="16"/>
        <v>D7S8200</v>
      </c>
    </row>
    <row r="392" spans="1:7" x14ac:dyDescent="0.3">
      <c r="A392" t="s">
        <v>18</v>
      </c>
      <c r="C392" t="str">
        <f t="shared" si="15"/>
        <v>D7S820</v>
      </c>
      <c r="E392">
        <v>0</v>
      </c>
      <c r="F392" t="str">
        <f t="shared" si="16"/>
        <v>D7S8200</v>
      </c>
    </row>
    <row r="393" spans="1:7" x14ac:dyDescent="0.3">
      <c r="A393" t="s">
        <v>18</v>
      </c>
      <c r="C393" t="str">
        <f t="shared" si="15"/>
        <v>D7S820</v>
      </c>
      <c r="E393">
        <v>0</v>
      </c>
      <c r="F393" t="str">
        <f t="shared" si="16"/>
        <v>D7S8200</v>
      </c>
    </row>
    <row r="394" spans="1:7" x14ac:dyDescent="0.3">
      <c r="A394" t="s">
        <v>18</v>
      </c>
      <c r="C394" t="str">
        <f t="shared" si="15"/>
        <v>D7S820</v>
      </c>
      <c r="E394">
        <v>0</v>
      </c>
      <c r="F394" t="str">
        <f t="shared" si="16"/>
        <v>D7S8200</v>
      </c>
    </row>
    <row r="395" spans="1:7" x14ac:dyDescent="0.3">
      <c r="A395" t="s">
        <v>18</v>
      </c>
      <c r="C395" t="str">
        <f t="shared" si="15"/>
        <v>D7S820</v>
      </c>
      <c r="E395">
        <v>0</v>
      </c>
      <c r="F395" t="str">
        <f t="shared" si="16"/>
        <v>D7S8200</v>
      </c>
    </row>
    <row r="396" spans="1:7" x14ac:dyDescent="0.3">
      <c r="A396" t="s">
        <v>19</v>
      </c>
      <c r="B396">
        <v>13</v>
      </c>
      <c r="C396" t="str">
        <f t="shared" si="15"/>
        <v>SE3313</v>
      </c>
      <c r="D396">
        <v>8.9999999999999993E-3</v>
      </c>
      <c r="E396">
        <v>62</v>
      </c>
      <c r="F396" t="str">
        <f t="shared" si="16"/>
        <v>SE3362</v>
      </c>
      <c r="G396">
        <v>5.0000000000000001E-3</v>
      </c>
    </row>
    <row r="397" spans="1:7" x14ac:dyDescent="0.3">
      <c r="A397" t="s">
        <v>19</v>
      </c>
      <c r="B397">
        <v>14</v>
      </c>
      <c r="C397" t="str">
        <f t="shared" si="15"/>
        <v>SE3314</v>
      </c>
      <c r="D397">
        <v>8.9999999999999993E-3</v>
      </c>
      <c r="E397">
        <v>8</v>
      </c>
      <c r="F397" t="str">
        <f t="shared" si="16"/>
        <v>SE338</v>
      </c>
      <c r="G397">
        <v>0</v>
      </c>
    </row>
    <row r="398" spans="1:7" x14ac:dyDescent="0.3">
      <c r="A398" t="s">
        <v>19</v>
      </c>
      <c r="B398">
        <v>15</v>
      </c>
      <c r="C398" t="str">
        <f t="shared" si="15"/>
        <v>SE3315</v>
      </c>
      <c r="D398">
        <v>6.3E-2</v>
      </c>
      <c r="E398">
        <v>82</v>
      </c>
      <c r="F398" t="str">
        <f t="shared" si="16"/>
        <v>SE3382</v>
      </c>
      <c r="G398">
        <v>2E-3</v>
      </c>
    </row>
    <row r="399" spans="1:7" x14ac:dyDescent="0.3">
      <c r="A399" t="s">
        <v>19</v>
      </c>
      <c r="B399">
        <v>16</v>
      </c>
      <c r="C399" t="str">
        <f t="shared" si="15"/>
        <v>SE3316</v>
      </c>
      <c r="D399">
        <v>3.5999999999999997E-2</v>
      </c>
      <c r="E399">
        <v>10</v>
      </c>
      <c r="F399" t="str">
        <f t="shared" si="16"/>
        <v>SE3310</v>
      </c>
      <c r="G399">
        <v>1.2E-2</v>
      </c>
    </row>
    <row r="400" spans="1:7" x14ac:dyDescent="0.3">
      <c r="A400" t="s">
        <v>19</v>
      </c>
      <c r="B400">
        <v>17</v>
      </c>
      <c r="C400" t="str">
        <f t="shared" si="15"/>
        <v>SE3317</v>
      </c>
      <c r="D400">
        <v>6.8000000000000005E-2</v>
      </c>
      <c r="E400">
        <v>11</v>
      </c>
      <c r="F400" t="str">
        <f t="shared" si="16"/>
        <v>SE3311</v>
      </c>
      <c r="G400">
        <v>2E-3</v>
      </c>
    </row>
    <row r="401" spans="1:7" x14ac:dyDescent="0.3">
      <c r="A401" t="s">
        <v>19</v>
      </c>
      <c r="B401">
        <v>18</v>
      </c>
      <c r="C401" t="str">
        <f t="shared" si="15"/>
        <v>SE3318</v>
      </c>
      <c r="D401">
        <v>0.108</v>
      </c>
      <c r="E401">
        <v>112</v>
      </c>
      <c r="F401" t="str">
        <f t="shared" si="16"/>
        <v>SE33112</v>
      </c>
      <c r="G401">
        <v>8.9999999999999993E-3</v>
      </c>
    </row>
    <row r="402" spans="1:7" x14ac:dyDescent="0.3">
      <c r="A402" t="s">
        <v>19</v>
      </c>
      <c r="B402">
        <v>19</v>
      </c>
      <c r="C402" t="str">
        <f t="shared" si="15"/>
        <v>SE3319</v>
      </c>
      <c r="D402">
        <v>0.113</v>
      </c>
      <c r="E402">
        <v>12</v>
      </c>
      <c r="F402" t="str">
        <f t="shared" si="16"/>
        <v>SE3312</v>
      </c>
      <c r="G402">
        <v>0</v>
      </c>
    </row>
    <row r="403" spans="1:7" x14ac:dyDescent="0.3">
      <c r="A403" t="s">
        <v>19</v>
      </c>
      <c r="B403">
        <v>20</v>
      </c>
      <c r="C403" t="str">
        <f t="shared" si="15"/>
        <v>SE3320</v>
      </c>
      <c r="D403">
        <v>8.5999999999999993E-2</v>
      </c>
      <c r="E403">
        <v>122</v>
      </c>
      <c r="F403" t="str">
        <f t="shared" si="16"/>
        <v>SE33122</v>
      </c>
      <c r="G403">
        <v>7.0000000000000001E-3</v>
      </c>
    </row>
    <row r="404" spans="1:7" x14ac:dyDescent="0.3">
      <c r="A404" t="s">
        <v>19</v>
      </c>
      <c r="B404">
        <v>21</v>
      </c>
      <c r="C404" t="str">
        <f t="shared" si="15"/>
        <v>SE3321</v>
      </c>
      <c r="D404">
        <v>3.2000000000000001E-2</v>
      </c>
      <c r="E404">
        <v>13</v>
      </c>
      <c r="F404" t="str">
        <f t="shared" si="16"/>
        <v>SE3313</v>
      </c>
      <c r="G404">
        <v>0</v>
      </c>
    </row>
    <row r="405" spans="1:7" x14ac:dyDescent="0.3">
      <c r="A405" t="s">
        <v>19</v>
      </c>
      <c r="B405">
        <v>22</v>
      </c>
      <c r="C405" t="str">
        <f t="shared" si="15"/>
        <v>SE3322</v>
      </c>
      <c r="D405">
        <v>8.9999999999999993E-3</v>
      </c>
      <c r="E405">
        <v>132</v>
      </c>
      <c r="F405" t="str">
        <f t="shared" si="16"/>
        <v>SE33132</v>
      </c>
      <c r="G405">
        <v>5.0000000000000001E-3</v>
      </c>
    </row>
    <row r="406" spans="1:7" x14ac:dyDescent="0.3">
      <c r="A406" t="s">
        <v>19</v>
      </c>
      <c r="B406">
        <v>23</v>
      </c>
      <c r="C406" t="str">
        <f t="shared" si="15"/>
        <v>SE3323</v>
      </c>
      <c r="D406">
        <v>0.01</v>
      </c>
      <c r="F406" t="str">
        <f t="shared" si="16"/>
        <v>SE33</v>
      </c>
    </row>
    <row r="407" spans="1:7" x14ac:dyDescent="0.3">
      <c r="A407" t="s">
        <v>19</v>
      </c>
      <c r="B407">
        <v>24</v>
      </c>
      <c r="C407" t="str">
        <f t="shared" si="15"/>
        <v>SE3324</v>
      </c>
      <c r="D407">
        <v>5.0000000000000001E-3</v>
      </c>
      <c r="E407">
        <v>14</v>
      </c>
      <c r="F407" t="str">
        <f t="shared" si="16"/>
        <v>SE3314</v>
      </c>
      <c r="G407">
        <v>3.2000000000000001E-2</v>
      </c>
    </row>
    <row r="408" spans="1:7" x14ac:dyDescent="0.3">
      <c r="A408" t="s">
        <v>19</v>
      </c>
      <c r="B408">
        <v>34</v>
      </c>
      <c r="C408" t="str">
        <f t="shared" si="15"/>
        <v>SE3334</v>
      </c>
      <c r="D408">
        <v>5.0000000000000001E-3</v>
      </c>
      <c r="E408">
        <v>142</v>
      </c>
      <c r="F408" t="str">
        <f t="shared" si="16"/>
        <v>SE33142</v>
      </c>
      <c r="G408">
        <v>2E-3</v>
      </c>
    </row>
    <row r="409" spans="1:7" x14ac:dyDescent="0.3">
      <c r="A409" t="s">
        <v>19</v>
      </c>
      <c r="B409">
        <v>35</v>
      </c>
      <c r="C409" t="str">
        <f t="shared" si="15"/>
        <v>SE3335</v>
      </c>
      <c r="D409">
        <v>5.0000000000000001E-3</v>
      </c>
      <c r="E409">
        <v>15</v>
      </c>
      <c r="F409" t="str">
        <f t="shared" si="16"/>
        <v>SE3315</v>
      </c>
      <c r="G409">
        <v>5.8000000000000003E-2</v>
      </c>
    </row>
    <row r="410" spans="1:7" x14ac:dyDescent="0.3">
      <c r="A410" t="s">
        <v>19</v>
      </c>
      <c r="B410">
        <v>82</v>
      </c>
      <c r="C410" t="str">
        <f t="shared" si="15"/>
        <v>SE3382</v>
      </c>
      <c r="D410">
        <v>5.0000000000000001E-3</v>
      </c>
      <c r="E410">
        <v>152</v>
      </c>
      <c r="F410" t="str">
        <f t="shared" si="16"/>
        <v>SE33152</v>
      </c>
      <c r="G410">
        <v>1.2E-2</v>
      </c>
    </row>
    <row r="411" spans="1:7" x14ac:dyDescent="0.3">
      <c r="A411" t="s">
        <v>19</v>
      </c>
      <c r="B411">
        <v>122</v>
      </c>
      <c r="C411" t="str">
        <f t="shared" si="15"/>
        <v>SE33122</v>
      </c>
      <c r="D411">
        <v>5.0000000000000001E-3</v>
      </c>
      <c r="E411">
        <v>153</v>
      </c>
      <c r="F411" t="str">
        <f t="shared" si="16"/>
        <v>SE33153</v>
      </c>
      <c r="G411">
        <v>5.0000000000000001E-3</v>
      </c>
    </row>
    <row r="412" spans="1:7" x14ac:dyDescent="0.3">
      <c r="A412" t="s">
        <v>19</v>
      </c>
      <c r="B412">
        <v>132</v>
      </c>
      <c r="C412" t="str">
        <f t="shared" si="15"/>
        <v>SE33132</v>
      </c>
      <c r="D412">
        <v>5.0000000000000001E-3</v>
      </c>
      <c r="E412">
        <v>16</v>
      </c>
      <c r="F412" t="str">
        <f t="shared" si="16"/>
        <v>SE3316</v>
      </c>
      <c r="G412">
        <v>0.127</v>
      </c>
    </row>
    <row r="413" spans="1:7" x14ac:dyDescent="0.3">
      <c r="A413" t="s">
        <v>19</v>
      </c>
      <c r="B413">
        <v>142</v>
      </c>
      <c r="C413" t="str">
        <f t="shared" si="15"/>
        <v>SE33142</v>
      </c>
      <c r="D413">
        <v>8.9999999999999993E-3</v>
      </c>
      <c r="E413">
        <v>162</v>
      </c>
      <c r="F413" t="str">
        <f t="shared" si="16"/>
        <v>SE33162</v>
      </c>
      <c r="G413">
        <v>2E-3</v>
      </c>
    </row>
    <row r="414" spans="1:7" x14ac:dyDescent="0.3">
      <c r="A414" t="s">
        <v>19</v>
      </c>
      <c r="B414">
        <v>152</v>
      </c>
      <c r="C414" t="str">
        <f t="shared" si="15"/>
        <v>SE33152</v>
      </c>
      <c r="D414">
        <v>8.9999999999999993E-3</v>
      </c>
      <c r="E414">
        <v>17</v>
      </c>
      <c r="F414" t="str">
        <f t="shared" ref="F414:F477" si="17">A414&amp;E414</f>
        <v>SE3317</v>
      </c>
      <c r="G414">
        <v>7.8E-2</v>
      </c>
    </row>
    <row r="415" spans="1:7" x14ac:dyDescent="0.3">
      <c r="A415" t="s">
        <v>19</v>
      </c>
      <c r="B415">
        <v>153</v>
      </c>
      <c r="C415" t="str">
        <f t="shared" si="15"/>
        <v>SE33153</v>
      </c>
      <c r="D415">
        <v>5.0000000000000001E-3</v>
      </c>
      <c r="E415">
        <v>172</v>
      </c>
      <c r="F415" t="str">
        <f t="shared" si="17"/>
        <v>SE33172</v>
      </c>
      <c r="G415">
        <v>2E-3</v>
      </c>
    </row>
    <row r="416" spans="1:7" x14ac:dyDescent="0.3">
      <c r="A416" t="s">
        <v>19</v>
      </c>
      <c r="B416">
        <v>162</v>
      </c>
      <c r="C416" t="str">
        <f t="shared" si="15"/>
        <v>SE33162</v>
      </c>
      <c r="D416">
        <v>5.0000000000000001E-3</v>
      </c>
      <c r="E416">
        <v>18</v>
      </c>
      <c r="F416" t="str">
        <f t="shared" si="17"/>
        <v>SE3318</v>
      </c>
      <c r="G416">
        <v>0.14699999999999999</v>
      </c>
    </row>
    <row r="417" spans="1:7" x14ac:dyDescent="0.3">
      <c r="A417" t="s">
        <v>19</v>
      </c>
      <c r="B417">
        <v>202</v>
      </c>
      <c r="C417" t="str">
        <f t="shared" si="15"/>
        <v>SE33202</v>
      </c>
      <c r="D417">
        <v>8.9999999999999993E-3</v>
      </c>
      <c r="E417">
        <v>182</v>
      </c>
      <c r="F417" t="str">
        <f t="shared" si="17"/>
        <v>SE33182</v>
      </c>
      <c r="G417">
        <v>2E-3</v>
      </c>
    </row>
    <row r="418" spans="1:7" x14ac:dyDescent="0.3">
      <c r="A418" t="s">
        <v>19</v>
      </c>
      <c r="B418">
        <v>212</v>
      </c>
      <c r="C418" t="str">
        <f t="shared" si="15"/>
        <v>SE33212</v>
      </c>
      <c r="D418">
        <v>1.7999999999999999E-2</v>
      </c>
      <c r="E418">
        <v>19</v>
      </c>
      <c r="F418" t="str">
        <f t="shared" si="17"/>
        <v>SE3319</v>
      </c>
      <c r="G418">
        <v>0.14699999999999999</v>
      </c>
    </row>
    <row r="419" spans="1:7" x14ac:dyDescent="0.3">
      <c r="A419" t="s">
        <v>19</v>
      </c>
      <c r="B419">
        <v>222</v>
      </c>
      <c r="C419" t="str">
        <f t="shared" si="15"/>
        <v>SE33222</v>
      </c>
      <c r="D419">
        <v>1.4E-2</v>
      </c>
      <c r="E419">
        <v>192</v>
      </c>
      <c r="F419" t="str">
        <f t="shared" si="17"/>
        <v>SE33192</v>
      </c>
      <c r="G419">
        <v>0</v>
      </c>
    </row>
    <row r="420" spans="1:7" x14ac:dyDescent="0.3">
      <c r="A420" t="s">
        <v>19</v>
      </c>
      <c r="B420">
        <v>230</v>
      </c>
      <c r="C420" t="str">
        <f t="shared" si="15"/>
        <v>SE33230</v>
      </c>
      <c r="D420">
        <v>1E-3</v>
      </c>
      <c r="E420">
        <v>20</v>
      </c>
      <c r="F420" t="str">
        <f t="shared" si="17"/>
        <v>SE3320</v>
      </c>
      <c r="G420">
        <v>8.7999999999999995E-2</v>
      </c>
    </row>
    <row r="421" spans="1:7" x14ac:dyDescent="0.3">
      <c r="A421" t="s">
        <v>19</v>
      </c>
      <c r="B421">
        <v>232</v>
      </c>
      <c r="C421" t="str">
        <f t="shared" si="15"/>
        <v>SE33232</v>
      </c>
      <c r="D421">
        <v>4.1000000000000002E-2</v>
      </c>
      <c r="E421">
        <v>202</v>
      </c>
      <c r="F421" t="str">
        <f t="shared" si="17"/>
        <v>SE33202</v>
      </c>
      <c r="G421">
        <v>1.2E-2</v>
      </c>
    </row>
    <row r="422" spans="1:7" x14ac:dyDescent="0.3">
      <c r="A422" t="s">
        <v>19</v>
      </c>
      <c r="B422">
        <v>242</v>
      </c>
      <c r="C422" t="str">
        <f t="shared" si="15"/>
        <v>SE33242</v>
      </c>
      <c r="D422">
        <v>1.7999999999999999E-2</v>
      </c>
      <c r="E422">
        <v>21</v>
      </c>
      <c r="F422" t="str">
        <f t="shared" si="17"/>
        <v>SE3321</v>
      </c>
      <c r="G422">
        <v>3.5000000000000003E-2</v>
      </c>
    </row>
    <row r="423" spans="1:7" x14ac:dyDescent="0.3">
      <c r="A423" t="s">
        <v>19</v>
      </c>
      <c r="B423">
        <v>252</v>
      </c>
      <c r="C423" t="str">
        <f t="shared" si="15"/>
        <v>SE33252</v>
      </c>
      <c r="D423">
        <v>3.5999999999999997E-2</v>
      </c>
      <c r="E423">
        <v>211</v>
      </c>
      <c r="F423" t="str">
        <f t="shared" si="17"/>
        <v>SE33211</v>
      </c>
      <c r="G423">
        <v>0</v>
      </c>
    </row>
    <row r="424" spans="1:7" x14ac:dyDescent="0.3">
      <c r="A424" t="s">
        <v>19</v>
      </c>
      <c r="B424">
        <v>262</v>
      </c>
      <c r="C424" t="str">
        <f t="shared" si="15"/>
        <v>SE33262</v>
      </c>
      <c r="D424">
        <v>3.5999999999999997E-2</v>
      </c>
      <c r="E424">
        <v>212</v>
      </c>
      <c r="F424" t="str">
        <f t="shared" si="17"/>
        <v>SE33212</v>
      </c>
      <c r="G424">
        <v>7.0000000000000001E-3</v>
      </c>
    </row>
    <row r="425" spans="1:7" x14ac:dyDescent="0.3">
      <c r="A425" t="s">
        <v>19</v>
      </c>
      <c r="B425">
        <v>272</v>
      </c>
      <c r="C425" t="str">
        <f t="shared" si="15"/>
        <v>SE33272</v>
      </c>
      <c r="D425">
        <v>6.3E-2</v>
      </c>
      <c r="E425">
        <v>213</v>
      </c>
      <c r="F425" t="str">
        <f t="shared" si="17"/>
        <v>SE33213</v>
      </c>
      <c r="G425">
        <v>2E-3</v>
      </c>
    </row>
    <row r="426" spans="1:7" x14ac:dyDescent="0.3">
      <c r="A426" t="s">
        <v>19</v>
      </c>
      <c r="B426">
        <v>282</v>
      </c>
      <c r="C426" t="str">
        <f t="shared" si="15"/>
        <v>SE33282</v>
      </c>
      <c r="D426">
        <v>6.3E-2</v>
      </c>
      <c r="E426">
        <v>22</v>
      </c>
      <c r="F426" t="str">
        <f t="shared" si="17"/>
        <v>SE3322</v>
      </c>
      <c r="G426">
        <v>8.9999999999999993E-3</v>
      </c>
    </row>
    <row r="427" spans="1:7" x14ac:dyDescent="0.3">
      <c r="A427" t="s">
        <v>19</v>
      </c>
      <c r="B427">
        <v>292</v>
      </c>
      <c r="C427" t="str">
        <f t="shared" si="15"/>
        <v>SE33292</v>
      </c>
      <c r="D427">
        <v>3.2000000000000001E-2</v>
      </c>
      <c r="E427">
        <v>222</v>
      </c>
      <c r="F427" t="str">
        <f t="shared" si="17"/>
        <v>SE33222</v>
      </c>
      <c r="G427">
        <v>8.9999999999999993E-3</v>
      </c>
    </row>
    <row r="428" spans="1:7" x14ac:dyDescent="0.3">
      <c r="A428" t="s">
        <v>19</v>
      </c>
      <c r="B428">
        <v>302</v>
      </c>
      <c r="C428" t="str">
        <f t="shared" si="15"/>
        <v>SE33302</v>
      </c>
      <c r="D428">
        <v>3.2000000000000001E-2</v>
      </c>
      <c r="E428">
        <v>223</v>
      </c>
      <c r="F428" t="str">
        <f t="shared" si="17"/>
        <v>SE33223</v>
      </c>
      <c r="G428">
        <v>2E-3</v>
      </c>
    </row>
    <row r="429" spans="1:7" x14ac:dyDescent="0.3">
      <c r="A429" t="s">
        <v>19</v>
      </c>
      <c r="B429">
        <v>312</v>
      </c>
      <c r="C429" t="str">
        <f t="shared" si="15"/>
        <v>SE33312</v>
      </c>
      <c r="D429">
        <v>1.7999999999999999E-2</v>
      </c>
      <c r="E429">
        <v>23</v>
      </c>
      <c r="F429" t="str">
        <f t="shared" si="17"/>
        <v>SE3323</v>
      </c>
      <c r="G429">
        <v>2E-3</v>
      </c>
    </row>
    <row r="430" spans="1:7" x14ac:dyDescent="0.3">
      <c r="A430" t="s">
        <v>19</v>
      </c>
      <c r="B430">
        <v>322</v>
      </c>
      <c r="C430" t="str">
        <f t="shared" si="15"/>
        <v>SE33322</v>
      </c>
      <c r="D430">
        <v>1.7999999999999999E-2</v>
      </c>
      <c r="E430">
        <v>232</v>
      </c>
      <c r="F430" t="str">
        <f t="shared" si="17"/>
        <v>SE33232</v>
      </c>
      <c r="G430">
        <v>2E-3</v>
      </c>
    </row>
    <row r="431" spans="1:7" x14ac:dyDescent="0.3">
      <c r="A431" t="s">
        <v>19</v>
      </c>
      <c r="B431">
        <v>332</v>
      </c>
      <c r="C431" t="str">
        <f t="shared" si="15"/>
        <v>SE33332</v>
      </c>
      <c r="D431">
        <v>5.0000000000000001E-3</v>
      </c>
      <c r="E431">
        <v>24</v>
      </c>
      <c r="F431" t="str">
        <f t="shared" si="17"/>
        <v>SE3324</v>
      </c>
      <c r="G431">
        <v>0</v>
      </c>
    </row>
    <row r="432" spans="1:7" x14ac:dyDescent="0.3">
      <c r="A432" t="s">
        <v>19</v>
      </c>
      <c r="B432">
        <v>342</v>
      </c>
      <c r="C432" t="str">
        <f t="shared" si="15"/>
        <v>SE33342</v>
      </c>
      <c r="D432">
        <v>1.2999999999999999E-2</v>
      </c>
      <c r="E432">
        <v>241</v>
      </c>
      <c r="F432" t="str">
        <f t="shared" si="17"/>
        <v>SE33241</v>
      </c>
      <c r="G432">
        <v>0</v>
      </c>
    </row>
    <row r="433" spans="1:7" x14ac:dyDescent="0.3">
      <c r="A433" t="s">
        <v>19</v>
      </c>
      <c r="C433" t="str">
        <f t="shared" si="15"/>
        <v>SE33</v>
      </c>
      <c r="E433">
        <v>242</v>
      </c>
      <c r="F433" t="str">
        <f t="shared" si="17"/>
        <v>SE33242</v>
      </c>
      <c r="G433">
        <v>1.4E-2</v>
      </c>
    </row>
    <row r="434" spans="1:7" x14ac:dyDescent="0.3">
      <c r="A434" t="s">
        <v>19</v>
      </c>
      <c r="C434" t="str">
        <f t="shared" si="15"/>
        <v>SE33</v>
      </c>
      <c r="E434">
        <v>252</v>
      </c>
      <c r="F434" t="str">
        <f t="shared" si="17"/>
        <v>SE33252</v>
      </c>
      <c r="G434">
        <v>5.0999999999999997E-2</v>
      </c>
    </row>
    <row r="435" spans="1:7" x14ac:dyDescent="0.3">
      <c r="A435" t="s">
        <v>19</v>
      </c>
      <c r="C435" t="str">
        <f t="shared" si="15"/>
        <v>SE33</v>
      </c>
      <c r="E435">
        <v>262</v>
      </c>
      <c r="F435" t="str">
        <f t="shared" si="17"/>
        <v>SE33262</v>
      </c>
      <c r="G435">
        <v>2.8000000000000001E-2</v>
      </c>
    </row>
    <row r="436" spans="1:7" x14ac:dyDescent="0.3">
      <c r="A436" t="s">
        <v>19</v>
      </c>
      <c r="C436" t="str">
        <f t="shared" si="15"/>
        <v>SE33</v>
      </c>
      <c r="E436">
        <v>27</v>
      </c>
      <c r="F436" t="str">
        <f t="shared" si="17"/>
        <v>SE3327</v>
      </c>
      <c r="G436">
        <v>0</v>
      </c>
    </row>
    <row r="437" spans="1:7" x14ac:dyDescent="0.3">
      <c r="A437" t="s">
        <v>19</v>
      </c>
      <c r="C437" t="str">
        <f t="shared" si="15"/>
        <v>SE33</v>
      </c>
      <c r="E437">
        <v>272</v>
      </c>
      <c r="F437" t="str">
        <f t="shared" si="17"/>
        <v>SE33272</v>
      </c>
      <c r="G437">
        <v>0.03</v>
      </c>
    </row>
    <row r="438" spans="1:7" x14ac:dyDescent="0.3">
      <c r="A438" t="s">
        <v>19</v>
      </c>
      <c r="C438" t="str">
        <f t="shared" si="15"/>
        <v>SE33</v>
      </c>
      <c r="E438">
        <v>282</v>
      </c>
      <c r="F438" t="str">
        <f t="shared" si="17"/>
        <v>SE33282</v>
      </c>
      <c r="G438">
        <v>2.5000000000000001E-2</v>
      </c>
    </row>
    <row r="439" spans="1:7" x14ac:dyDescent="0.3">
      <c r="A439" t="s">
        <v>19</v>
      </c>
      <c r="C439" t="str">
        <f t="shared" si="15"/>
        <v>SE33</v>
      </c>
      <c r="E439">
        <v>292</v>
      </c>
      <c r="F439" t="str">
        <f t="shared" si="17"/>
        <v>SE33292</v>
      </c>
      <c r="G439">
        <v>1.7999999999999999E-2</v>
      </c>
    </row>
    <row r="440" spans="1:7" x14ac:dyDescent="0.3">
      <c r="A440" t="s">
        <v>19</v>
      </c>
      <c r="C440" t="str">
        <f t="shared" si="15"/>
        <v>SE33</v>
      </c>
      <c r="E440">
        <v>302</v>
      </c>
      <c r="F440" t="str">
        <f t="shared" si="17"/>
        <v>SE33302</v>
      </c>
      <c r="G440">
        <v>8.9999999999999993E-3</v>
      </c>
    </row>
    <row r="441" spans="1:7" x14ac:dyDescent="0.3">
      <c r="A441" t="s">
        <v>19</v>
      </c>
      <c r="C441" t="str">
        <f t="shared" si="15"/>
        <v>SE33</v>
      </c>
      <c r="E441">
        <v>312</v>
      </c>
      <c r="F441" t="str">
        <f t="shared" si="17"/>
        <v>SE33312</v>
      </c>
      <c r="G441">
        <v>0</v>
      </c>
    </row>
    <row r="442" spans="1:7" x14ac:dyDescent="0.3">
      <c r="A442" t="s">
        <v>19</v>
      </c>
      <c r="C442" t="str">
        <f t="shared" si="15"/>
        <v>SE33</v>
      </c>
      <c r="E442">
        <v>322</v>
      </c>
      <c r="F442" t="str">
        <f t="shared" si="17"/>
        <v>SE33322</v>
      </c>
      <c r="G442">
        <v>0</v>
      </c>
    </row>
    <row r="443" spans="1:7" x14ac:dyDescent="0.3">
      <c r="A443" t="s">
        <v>19</v>
      </c>
      <c r="C443" t="str">
        <f t="shared" si="15"/>
        <v>SE33</v>
      </c>
      <c r="E443">
        <v>332</v>
      </c>
      <c r="F443" t="str">
        <f t="shared" si="17"/>
        <v>SE33332</v>
      </c>
      <c r="G443">
        <v>0</v>
      </c>
    </row>
    <row r="444" spans="1:7" x14ac:dyDescent="0.3">
      <c r="A444" t="s">
        <v>19</v>
      </c>
      <c r="C444" t="str">
        <f t="shared" si="15"/>
        <v>SE33</v>
      </c>
      <c r="E444">
        <v>34</v>
      </c>
      <c r="F444" t="str">
        <f t="shared" si="17"/>
        <v>SE3334</v>
      </c>
      <c r="G444">
        <v>0</v>
      </c>
    </row>
    <row r="445" spans="1:7" x14ac:dyDescent="0.3">
      <c r="A445" t="s">
        <v>19</v>
      </c>
      <c r="C445" t="str">
        <f t="shared" si="15"/>
        <v>SE33</v>
      </c>
      <c r="E445">
        <v>342</v>
      </c>
      <c r="F445" t="str">
        <f t="shared" si="17"/>
        <v>SE33342</v>
      </c>
      <c r="G445">
        <v>0</v>
      </c>
    </row>
    <row r="446" spans="1:7" x14ac:dyDescent="0.3">
      <c r="A446" t="s">
        <v>19</v>
      </c>
      <c r="C446" t="str">
        <f t="shared" si="15"/>
        <v>SE33</v>
      </c>
      <c r="E446">
        <v>35</v>
      </c>
      <c r="F446" t="str">
        <f t="shared" si="17"/>
        <v>SE3335</v>
      </c>
      <c r="G446">
        <v>0</v>
      </c>
    </row>
    <row r="447" spans="1:7" x14ac:dyDescent="0.3">
      <c r="A447" t="s">
        <v>19</v>
      </c>
      <c r="C447" t="str">
        <f t="shared" si="15"/>
        <v>SE33</v>
      </c>
      <c r="E447">
        <v>0</v>
      </c>
      <c r="F447" t="str">
        <f t="shared" si="17"/>
        <v>SE330</v>
      </c>
    </row>
    <row r="448" spans="1:7" x14ac:dyDescent="0.3">
      <c r="A448" t="s">
        <v>19</v>
      </c>
      <c r="C448" t="str">
        <f t="shared" si="15"/>
        <v>SE33</v>
      </c>
      <c r="E448">
        <v>0</v>
      </c>
      <c r="F448" t="str">
        <f t="shared" si="17"/>
        <v>SE330</v>
      </c>
    </row>
    <row r="449" spans="1:7" x14ac:dyDescent="0.3">
      <c r="A449" t="s">
        <v>19</v>
      </c>
      <c r="C449" t="str">
        <f t="shared" si="15"/>
        <v>SE33</v>
      </c>
      <c r="E449">
        <v>0</v>
      </c>
      <c r="F449" t="str">
        <f t="shared" si="17"/>
        <v>SE330</v>
      </c>
    </row>
    <row r="450" spans="1:7" x14ac:dyDescent="0.3">
      <c r="A450" t="s">
        <v>19</v>
      </c>
      <c r="C450" t="str">
        <f t="shared" si="15"/>
        <v>SE33</v>
      </c>
      <c r="E450">
        <v>0</v>
      </c>
      <c r="F450" t="str">
        <f t="shared" si="17"/>
        <v>SE330</v>
      </c>
    </row>
    <row r="451" spans="1:7" x14ac:dyDescent="0.3">
      <c r="A451" t="s">
        <v>19</v>
      </c>
      <c r="C451" t="str">
        <f t="shared" si="15"/>
        <v>SE33</v>
      </c>
      <c r="E451">
        <v>0</v>
      </c>
      <c r="F451" t="str">
        <f t="shared" si="17"/>
        <v>SE330</v>
      </c>
    </row>
    <row r="452" spans="1:7" x14ac:dyDescent="0.3">
      <c r="A452" t="s">
        <v>19</v>
      </c>
      <c r="C452" t="str">
        <f t="shared" si="15"/>
        <v>SE33</v>
      </c>
      <c r="E452">
        <v>0</v>
      </c>
      <c r="F452" t="str">
        <f t="shared" si="17"/>
        <v>SE330</v>
      </c>
    </row>
    <row r="453" spans="1:7" x14ac:dyDescent="0.3">
      <c r="A453" t="s">
        <v>19</v>
      </c>
      <c r="C453" t="str">
        <f t="shared" si="15"/>
        <v>SE33</v>
      </c>
      <c r="E453">
        <v>0</v>
      </c>
      <c r="F453" t="str">
        <f t="shared" si="17"/>
        <v>SE330</v>
      </c>
    </row>
    <row r="454" spans="1:7" x14ac:dyDescent="0.3">
      <c r="A454" t="s">
        <v>19</v>
      </c>
      <c r="C454" t="str">
        <f t="shared" si="15"/>
        <v>SE33</v>
      </c>
      <c r="E454">
        <v>0</v>
      </c>
      <c r="F454" t="str">
        <f t="shared" si="17"/>
        <v>SE330</v>
      </c>
    </row>
    <row r="455" spans="1:7" x14ac:dyDescent="0.3">
      <c r="A455" t="s">
        <v>19</v>
      </c>
      <c r="C455" t="str">
        <f t="shared" si="15"/>
        <v>SE33</v>
      </c>
      <c r="E455">
        <v>0</v>
      </c>
      <c r="F455" t="str">
        <f t="shared" si="17"/>
        <v>SE330</v>
      </c>
    </row>
    <row r="456" spans="1:7" x14ac:dyDescent="0.3">
      <c r="A456" t="s">
        <v>19</v>
      </c>
      <c r="C456" t="str">
        <f t="shared" si="15"/>
        <v>SE33</v>
      </c>
      <c r="E456">
        <v>0</v>
      </c>
      <c r="F456" t="str">
        <f t="shared" si="17"/>
        <v>SE330</v>
      </c>
    </row>
    <row r="457" spans="1:7" x14ac:dyDescent="0.3">
      <c r="A457" t="s">
        <v>19</v>
      </c>
      <c r="C457" t="str">
        <f t="shared" si="15"/>
        <v>SE33</v>
      </c>
      <c r="E457">
        <v>0</v>
      </c>
      <c r="F457" t="str">
        <f t="shared" si="17"/>
        <v>SE330</v>
      </c>
    </row>
    <row r="458" spans="1:7" x14ac:dyDescent="0.3">
      <c r="A458" t="s">
        <v>19</v>
      </c>
      <c r="C458" t="str">
        <f t="shared" si="15"/>
        <v>SE33</v>
      </c>
      <c r="E458">
        <v>0</v>
      </c>
      <c r="F458" t="str">
        <f t="shared" si="17"/>
        <v>SE330</v>
      </c>
    </row>
    <row r="459" spans="1:7" x14ac:dyDescent="0.3">
      <c r="A459" t="s">
        <v>19</v>
      </c>
      <c r="C459" t="str">
        <f t="shared" si="15"/>
        <v>SE33</v>
      </c>
      <c r="E459">
        <v>0</v>
      </c>
      <c r="F459" t="str">
        <f t="shared" si="17"/>
        <v>SE330</v>
      </c>
    </row>
    <row r="460" spans="1:7" x14ac:dyDescent="0.3">
      <c r="A460" t="s">
        <v>20</v>
      </c>
      <c r="B460">
        <v>7</v>
      </c>
      <c r="C460" t="str">
        <f t="shared" si="15"/>
        <v>D10S12487</v>
      </c>
      <c r="D460">
        <v>5.0000000000000001E-3</v>
      </c>
      <c r="E460">
        <v>7</v>
      </c>
      <c r="F460" t="str">
        <f t="shared" si="17"/>
        <v>D10S12487</v>
      </c>
      <c r="G460">
        <v>0</v>
      </c>
    </row>
    <row r="461" spans="1:7" x14ac:dyDescent="0.3">
      <c r="A461" t="s">
        <v>20</v>
      </c>
      <c r="B461">
        <v>11</v>
      </c>
      <c r="C461" t="str">
        <f t="shared" si="15"/>
        <v>D10S124811</v>
      </c>
      <c r="D461">
        <v>1.4E-2</v>
      </c>
      <c r="E461">
        <v>10</v>
      </c>
      <c r="F461" t="str">
        <f t="shared" si="17"/>
        <v>D10S124810</v>
      </c>
      <c r="G461">
        <v>2E-3</v>
      </c>
    </row>
    <row r="462" spans="1:7" x14ac:dyDescent="0.3">
      <c r="A462" t="s">
        <v>20</v>
      </c>
      <c r="B462">
        <v>12</v>
      </c>
      <c r="C462" t="str">
        <f t="shared" si="15"/>
        <v>D10S124812</v>
      </c>
      <c r="D462">
        <v>7.1999999999999995E-2</v>
      </c>
      <c r="E462">
        <v>11</v>
      </c>
      <c r="F462" t="str">
        <f t="shared" si="17"/>
        <v>D10S124811</v>
      </c>
      <c r="G462">
        <v>8.3000000000000004E-2</v>
      </c>
    </row>
    <row r="463" spans="1:7" x14ac:dyDescent="0.3">
      <c r="A463" t="s">
        <v>20</v>
      </c>
      <c r="B463">
        <v>13</v>
      </c>
      <c r="C463" t="str">
        <f t="shared" si="15"/>
        <v>D10S124813</v>
      </c>
      <c r="D463">
        <v>0.22500000000000001</v>
      </c>
      <c r="E463">
        <v>12</v>
      </c>
      <c r="F463" t="str">
        <f t="shared" si="17"/>
        <v>D10S124812</v>
      </c>
      <c r="G463">
        <v>9.4E-2</v>
      </c>
    </row>
    <row r="464" spans="1:7" x14ac:dyDescent="0.3">
      <c r="A464" t="s">
        <v>20</v>
      </c>
      <c r="B464">
        <v>14</v>
      </c>
      <c r="C464" t="str">
        <f t="shared" ref="C464:C548" si="18">A464&amp;B464</f>
        <v>D10S124814</v>
      </c>
      <c r="D464">
        <v>0.30599999999999999</v>
      </c>
      <c r="E464">
        <v>123</v>
      </c>
      <c r="F464" t="str">
        <f t="shared" si="17"/>
        <v>D10S1248123</v>
      </c>
      <c r="G464">
        <v>0</v>
      </c>
    </row>
    <row r="465" spans="1:7" x14ac:dyDescent="0.3">
      <c r="A465" t="s">
        <v>20</v>
      </c>
      <c r="B465">
        <v>15</v>
      </c>
      <c r="C465" t="str">
        <f t="shared" si="18"/>
        <v>D10S124815</v>
      </c>
      <c r="D465">
        <v>0.19800000000000001</v>
      </c>
      <c r="E465">
        <v>13</v>
      </c>
      <c r="F465" t="str">
        <f t="shared" si="17"/>
        <v>D10S124813</v>
      </c>
      <c r="G465">
        <v>0.249</v>
      </c>
    </row>
    <row r="466" spans="1:7" x14ac:dyDescent="0.3">
      <c r="A466" t="s">
        <v>20</v>
      </c>
      <c r="B466">
        <v>16</v>
      </c>
      <c r="C466" t="str">
        <f t="shared" si="18"/>
        <v>D10S124816</v>
      </c>
      <c r="D466">
        <v>0.14899999999999999</v>
      </c>
      <c r="E466">
        <v>14</v>
      </c>
      <c r="F466" t="str">
        <f t="shared" si="17"/>
        <v>D10S124814</v>
      </c>
      <c r="G466">
        <v>0.29299999999999998</v>
      </c>
    </row>
    <row r="467" spans="1:7" x14ac:dyDescent="0.3">
      <c r="A467" t="s">
        <v>20</v>
      </c>
      <c r="B467">
        <v>17</v>
      </c>
      <c r="C467" t="str">
        <f t="shared" si="18"/>
        <v>D10S124817</v>
      </c>
      <c r="D467">
        <v>2.3E-2</v>
      </c>
      <c r="E467">
        <v>15</v>
      </c>
      <c r="F467" t="str">
        <f t="shared" si="17"/>
        <v>D10S124815</v>
      </c>
      <c r="G467">
        <v>0.113</v>
      </c>
    </row>
    <row r="468" spans="1:7" x14ac:dyDescent="0.3">
      <c r="A468" t="s">
        <v>20</v>
      </c>
      <c r="B468">
        <v>18</v>
      </c>
      <c r="C468" t="str">
        <f t="shared" si="18"/>
        <v>D10S124818</v>
      </c>
      <c r="D468">
        <v>5.0000000000000001E-3</v>
      </c>
      <c r="E468">
        <v>16</v>
      </c>
      <c r="F468" t="str">
        <f t="shared" si="17"/>
        <v>D10S124816</v>
      </c>
      <c r="G468">
        <v>0.15</v>
      </c>
    </row>
    <row r="469" spans="1:7" x14ac:dyDescent="0.3">
      <c r="A469" t="s">
        <v>20</v>
      </c>
      <c r="B469">
        <v>123</v>
      </c>
      <c r="C469" t="str">
        <f t="shared" si="18"/>
        <v>D10S1248123</v>
      </c>
      <c r="D469">
        <v>5.0000000000000001E-3</v>
      </c>
      <c r="E469">
        <v>17</v>
      </c>
      <c r="F469" t="str">
        <f t="shared" si="17"/>
        <v>D10S124817</v>
      </c>
      <c r="G469">
        <v>1.4E-2</v>
      </c>
    </row>
    <row r="470" spans="1:7" x14ac:dyDescent="0.3">
      <c r="A470" t="s">
        <v>20</v>
      </c>
      <c r="C470" t="str">
        <f t="shared" si="18"/>
        <v>D10S1248</v>
      </c>
      <c r="E470">
        <v>18</v>
      </c>
      <c r="F470" t="str">
        <f t="shared" si="17"/>
        <v>D10S124818</v>
      </c>
      <c r="G470">
        <v>2E-3</v>
      </c>
    </row>
    <row r="471" spans="1:7" x14ac:dyDescent="0.3">
      <c r="A471" t="s">
        <v>20</v>
      </c>
      <c r="C471" t="str">
        <f t="shared" si="18"/>
        <v>D10S1248</v>
      </c>
      <c r="E471">
        <v>0</v>
      </c>
      <c r="F471" t="str">
        <f t="shared" si="17"/>
        <v>D10S12480</v>
      </c>
    </row>
    <row r="472" spans="1:7" x14ac:dyDescent="0.3">
      <c r="A472" t="s">
        <v>20</v>
      </c>
      <c r="C472" t="str">
        <f t="shared" si="18"/>
        <v>D10S1248</v>
      </c>
      <c r="E472">
        <v>0</v>
      </c>
      <c r="F472" t="str">
        <f t="shared" si="17"/>
        <v>D10S12480</v>
      </c>
    </row>
    <row r="473" spans="1:7" x14ac:dyDescent="0.3">
      <c r="A473" t="s">
        <v>20</v>
      </c>
      <c r="C473" t="str">
        <f t="shared" si="18"/>
        <v>D10S1248</v>
      </c>
      <c r="E473">
        <v>0</v>
      </c>
      <c r="F473" t="str">
        <f t="shared" si="17"/>
        <v>D10S12480</v>
      </c>
    </row>
    <row r="474" spans="1:7" x14ac:dyDescent="0.3">
      <c r="A474" t="s">
        <v>20</v>
      </c>
      <c r="C474" t="str">
        <f t="shared" si="18"/>
        <v>D10S1248</v>
      </c>
      <c r="E474">
        <v>0</v>
      </c>
      <c r="F474" t="str">
        <f t="shared" si="17"/>
        <v>D10S12480</v>
      </c>
    </row>
    <row r="475" spans="1:7" x14ac:dyDescent="0.3">
      <c r="A475" t="s">
        <v>20</v>
      </c>
      <c r="C475" t="str">
        <f t="shared" si="18"/>
        <v>D10S1248</v>
      </c>
      <c r="E475">
        <v>0</v>
      </c>
      <c r="F475" t="str">
        <f t="shared" si="17"/>
        <v>D10S12480</v>
      </c>
    </row>
    <row r="476" spans="1:7" x14ac:dyDescent="0.3">
      <c r="A476" t="s">
        <v>20</v>
      </c>
      <c r="C476" t="str">
        <f t="shared" si="18"/>
        <v>D10S1248</v>
      </c>
      <c r="E476">
        <v>0</v>
      </c>
      <c r="F476" t="str">
        <f t="shared" si="17"/>
        <v>D10S12480</v>
      </c>
    </row>
    <row r="477" spans="1:7" x14ac:dyDescent="0.3">
      <c r="A477" t="s">
        <v>20</v>
      </c>
      <c r="C477" t="str">
        <f t="shared" si="18"/>
        <v>D10S1248</v>
      </c>
      <c r="E477">
        <v>0</v>
      </c>
      <c r="F477" t="str">
        <f t="shared" si="17"/>
        <v>D10S12480</v>
      </c>
    </row>
    <row r="478" spans="1:7" x14ac:dyDescent="0.3">
      <c r="A478" t="s">
        <v>20</v>
      </c>
      <c r="C478" t="str">
        <f t="shared" si="18"/>
        <v>D10S1248</v>
      </c>
      <c r="E478">
        <v>0</v>
      </c>
      <c r="F478" t="str">
        <f t="shared" ref="F478:F541" si="19">A478&amp;E478</f>
        <v>D10S12480</v>
      </c>
    </row>
    <row r="479" spans="1:7" x14ac:dyDescent="0.3">
      <c r="A479" t="s">
        <v>20</v>
      </c>
      <c r="C479" t="str">
        <f t="shared" si="18"/>
        <v>D10S1248</v>
      </c>
      <c r="E479">
        <v>0</v>
      </c>
      <c r="F479" t="str">
        <f t="shared" si="19"/>
        <v>D10S12480</v>
      </c>
    </row>
    <row r="480" spans="1:7" x14ac:dyDescent="0.3">
      <c r="A480" t="s">
        <v>20</v>
      </c>
      <c r="C480" t="str">
        <f t="shared" si="18"/>
        <v>D10S1248</v>
      </c>
      <c r="E480">
        <v>0</v>
      </c>
      <c r="F480" t="str">
        <f t="shared" si="19"/>
        <v>D10S12480</v>
      </c>
    </row>
    <row r="481" spans="1:7" x14ac:dyDescent="0.3">
      <c r="A481" t="s">
        <v>21</v>
      </c>
      <c r="B481">
        <v>8</v>
      </c>
      <c r="C481" t="str">
        <f t="shared" si="18"/>
        <v>D1S16568</v>
      </c>
      <c r="D481">
        <v>5.0000000000000001E-3</v>
      </c>
      <c r="E481">
        <v>8</v>
      </c>
      <c r="F481" t="str">
        <f t="shared" si="19"/>
        <v>D1S16568</v>
      </c>
      <c r="G481">
        <v>0</v>
      </c>
    </row>
    <row r="482" spans="1:7" x14ac:dyDescent="0.3">
      <c r="A482" t="s">
        <v>21</v>
      </c>
      <c r="B482">
        <v>10</v>
      </c>
      <c r="C482" t="str">
        <f t="shared" si="18"/>
        <v>D1S165610</v>
      </c>
      <c r="D482">
        <v>8.9999999999999993E-3</v>
      </c>
      <c r="E482">
        <v>9</v>
      </c>
      <c r="F482" t="str">
        <f t="shared" si="19"/>
        <v>D1S16569</v>
      </c>
      <c r="G482">
        <v>0</v>
      </c>
    </row>
    <row r="483" spans="1:7" x14ac:dyDescent="0.3">
      <c r="A483" t="s">
        <v>21</v>
      </c>
      <c r="B483">
        <v>11</v>
      </c>
      <c r="C483" t="str">
        <f t="shared" si="18"/>
        <v>D1S165611</v>
      </c>
      <c r="D483">
        <v>8.1000000000000003E-2</v>
      </c>
      <c r="E483">
        <v>10</v>
      </c>
      <c r="F483" t="str">
        <f t="shared" si="19"/>
        <v>D1S165610</v>
      </c>
      <c r="G483">
        <v>1.7999999999999999E-2</v>
      </c>
    </row>
    <row r="484" spans="1:7" x14ac:dyDescent="0.3">
      <c r="A484" t="s">
        <v>21</v>
      </c>
      <c r="B484">
        <v>12</v>
      </c>
      <c r="C484" t="str">
        <f t="shared" si="18"/>
        <v>D1S165612</v>
      </c>
      <c r="D484">
        <v>7.1999999999999995E-2</v>
      </c>
      <c r="E484">
        <v>11</v>
      </c>
      <c r="F484" t="str">
        <f t="shared" si="19"/>
        <v>D1S165611</v>
      </c>
      <c r="G484">
        <v>6.7000000000000004E-2</v>
      </c>
    </row>
    <row r="485" spans="1:7" x14ac:dyDescent="0.3">
      <c r="A485" t="s">
        <v>21</v>
      </c>
      <c r="B485">
        <v>13</v>
      </c>
      <c r="C485" t="str">
        <f t="shared" si="18"/>
        <v>D1S165613</v>
      </c>
      <c r="D485">
        <v>0.113</v>
      </c>
      <c r="E485">
        <v>12</v>
      </c>
      <c r="F485" t="str">
        <f t="shared" si="19"/>
        <v>D1S165612</v>
      </c>
      <c r="G485">
        <v>3.6999999999999998E-2</v>
      </c>
    </row>
    <row r="486" spans="1:7" x14ac:dyDescent="0.3">
      <c r="A486" t="s">
        <v>21</v>
      </c>
      <c r="B486">
        <v>14</v>
      </c>
      <c r="C486" t="str">
        <f t="shared" si="18"/>
        <v>D1S165614</v>
      </c>
      <c r="D486">
        <v>0.14000000000000001</v>
      </c>
      <c r="E486">
        <v>13</v>
      </c>
      <c r="F486" t="str">
        <f t="shared" si="19"/>
        <v>D1S165613</v>
      </c>
      <c r="G486">
        <v>0.104</v>
      </c>
    </row>
    <row r="487" spans="1:7" x14ac:dyDescent="0.3">
      <c r="A487" t="s">
        <v>21</v>
      </c>
      <c r="B487">
        <v>15</v>
      </c>
      <c r="C487" t="str">
        <f t="shared" si="18"/>
        <v>D1S165615</v>
      </c>
      <c r="D487">
        <v>0.189</v>
      </c>
      <c r="E487">
        <v>14</v>
      </c>
      <c r="F487" t="str">
        <f t="shared" si="19"/>
        <v>D1S165614</v>
      </c>
      <c r="G487">
        <v>0.28799999999999998</v>
      </c>
    </row>
    <row r="488" spans="1:7" x14ac:dyDescent="0.3">
      <c r="A488" t="s">
        <v>21</v>
      </c>
      <c r="B488">
        <v>16</v>
      </c>
      <c r="C488" t="str">
        <f t="shared" si="18"/>
        <v>D1S165616</v>
      </c>
      <c r="D488">
        <v>0.16700000000000001</v>
      </c>
      <c r="E488">
        <v>143</v>
      </c>
      <c r="F488" t="str">
        <f t="shared" si="19"/>
        <v>D1S1656143</v>
      </c>
      <c r="G488">
        <v>3.6999999999999998E-2</v>
      </c>
    </row>
    <row r="489" spans="1:7" x14ac:dyDescent="0.3">
      <c r="A489" t="s">
        <v>21</v>
      </c>
      <c r="B489">
        <v>17</v>
      </c>
      <c r="C489" t="str">
        <f t="shared" si="18"/>
        <v>D1S165617</v>
      </c>
      <c r="D489">
        <v>7.6999999999999999E-2</v>
      </c>
      <c r="E489">
        <v>15</v>
      </c>
      <c r="F489" t="str">
        <f t="shared" si="19"/>
        <v>D1S165615</v>
      </c>
      <c r="G489">
        <v>0.16400000000000001</v>
      </c>
    </row>
    <row r="490" spans="1:7" x14ac:dyDescent="0.3">
      <c r="A490" t="s">
        <v>21</v>
      </c>
      <c r="B490">
        <v>18</v>
      </c>
      <c r="C490" t="str">
        <f t="shared" si="18"/>
        <v>D1S165618</v>
      </c>
      <c r="D490">
        <v>8.9999999999999993E-3</v>
      </c>
      <c r="E490">
        <v>153</v>
      </c>
      <c r="F490" t="str">
        <f t="shared" si="19"/>
        <v>D1S1656153</v>
      </c>
      <c r="G490">
        <v>5.0000000000000001E-3</v>
      </c>
    </row>
    <row r="491" spans="1:7" x14ac:dyDescent="0.3">
      <c r="A491" t="s">
        <v>21</v>
      </c>
      <c r="B491">
        <v>143</v>
      </c>
      <c r="C491" t="str">
        <f t="shared" si="18"/>
        <v>D1S1656143</v>
      </c>
      <c r="D491">
        <v>2.7E-2</v>
      </c>
      <c r="E491">
        <v>16</v>
      </c>
      <c r="F491" t="str">
        <f t="shared" si="19"/>
        <v>D1S165616</v>
      </c>
      <c r="G491">
        <v>0.17299999999999999</v>
      </c>
    </row>
    <row r="492" spans="1:7" x14ac:dyDescent="0.3">
      <c r="A492" t="s">
        <v>21</v>
      </c>
      <c r="B492">
        <v>161</v>
      </c>
      <c r="C492" t="str">
        <f t="shared" si="18"/>
        <v>D1S1656161</v>
      </c>
      <c r="D492">
        <v>5.0000000000000001E-3</v>
      </c>
      <c r="E492">
        <v>161</v>
      </c>
      <c r="F492" t="str">
        <f t="shared" si="19"/>
        <v>D1S1656161</v>
      </c>
      <c r="G492">
        <v>0</v>
      </c>
    </row>
    <row r="493" spans="1:7" x14ac:dyDescent="0.3">
      <c r="A493" t="s">
        <v>21</v>
      </c>
      <c r="B493">
        <v>163</v>
      </c>
      <c r="C493" t="str">
        <f t="shared" si="18"/>
        <v>D1S1656163</v>
      </c>
      <c r="D493">
        <v>4.4999999999999998E-2</v>
      </c>
      <c r="E493">
        <v>163</v>
      </c>
      <c r="F493" t="str">
        <f t="shared" si="19"/>
        <v>D1S1656163</v>
      </c>
      <c r="G493">
        <v>0.06</v>
      </c>
    </row>
    <row r="494" spans="1:7" x14ac:dyDescent="0.3">
      <c r="A494" t="s">
        <v>21</v>
      </c>
      <c r="B494">
        <v>173</v>
      </c>
      <c r="C494" t="str">
        <f t="shared" si="18"/>
        <v>D1S1656173</v>
      </c>
      <c r="D494">
        <v>5.3999999999999999E-2</v>
      </c>
      <c r="E494">
        <v>17</v>
      </c>
      <c r="F494" t="str">
        <f t="shared" si="19"/>
        <v>D1S165617</v>
      </c>
      <c r="G494">
        <v>3.6999999999999998E-2</v>
      </c>
    </row>
    <row r="495" spans="1:7" x14ac:dyDescent="0.3">
      <c r="A495" t="s">
        <v>21</v>
      </c>
      <c r="B495">
        <v>183</v>
      </c>
      <c r="C495" t="str">
        <f t="shared" si="18"/>
        <v>D1S1656183</v>
      </c>
      <c r="D495">
        <v>5.0000000000000001E-3</v>
      </c>
      <c r="E495">
        <v>173</v>
      </c>
      <c r="F495" t="str">
        <f t="shared" si="19"/>
        <v>D1S1656173</v>
      </c>
      <c r="G495">
        <v>5.0000000000000001E-3</v>
      </c>
    </row>
    <row r="496" spans="1:7" x14ac:dyDescent="0.3">
      <c r="A496" t="s">
        <v>21</v>
      </c>
      <c r="B496">
        <v>193</v>
      </c>
      <c r="C496" t="str">
        <f t="shared" si="18"/>
        <v>D1S1656193</v>
      </c>
      <c r="D496">
        <v>5.0000000000000001E-3</v>
      </c>
      <c r="E496">
        <v>18</v>
      </c>
      <c r="F496" t="str">
        <f t="shared" si="19"/>
        <v>D1S165618</v>
      </c>
      <c r="G496">
        <v>2E-3</v>
      </c>
    </row>
    <row r="497" spans="1:7" x14ac:dyDescent="0.3">
      <c r="A497" t="s">
        <v>21</v>
      </c>
      <c r="C497" t="str">
        <f t="shared" si="18"/>
        <v>D1S1656</v>
      </c>
      <c r="E497">
        <v>183</v>
      </c>
      <c r="F497" t="str">
        <f t="shared" si="19"/>
        <v>D1S1656183</v>
      </c>
      <c r="G497">
        <v>5.0000000000000001E-3</v>
      </c>
    </row>
    <row r="498" spans="1:7" x14ac:dyDescent="0.3">
      <c r="A498" t="s">
        <v>21</v>
      </c>
      <c r="C498" t="str">
        <f t="shared" si="18"/>
        <v>D1S1656</v>
      </c>
      <c r="E498">
        <v>193</v>
      </c>
      <c r="F498" t="str">
        <f t="shared" si="19"/>
        <v>D1S1656193</v>
      </c>
      <c r="G498">
        <v>0</v>
      </c>
    </row>
    <row r="499" spans="1:7" x14ac:dyDescent="0.3">
      <c r="A499" t="s">
        <v>21</v>
      </c>
      <c r="C499" t="str">
        <f t="shared" si="18"/>
        <v>D1S1656</v>
      </c>
      <c r="E499">
        <v>203</v>
      </c>
      <c r="F499" t="str">
        <f t="shared" si="19"/>
        <v>D1S1656203</v>
      </c>
      <c r="G499">
        <v>0</v>
      </c>
    </row>
    <row r="500" spans="1:7" x14ac:dyDescent="0.3">
      <c r="A500" t="s">
        <v>21</v>
      </c>
      <c r="C500" t="str">
        <f t="shared" si="18"/>
        <v>D1S1656</v>
      </c>
      <c r="E500">
        <v>0</v>
      </c>
      <c r="F500" t="str">
        <f t="shared" si="19"/>
        <v>D1S16560</v>
      </c>
    </row>
    <row r="501" spans="1:7" x14ac:dyDescent="0.3">
      <c r="A501" t="s">
        <v>21</v>
      </c>
      <c r="C501" t="str">
        <f t="shared" si="18"/>
        <v>D1S1656</v>
      </c>
      <c r="E501">
        <v>0</v>
      </c>
      <c r="F501" t="str">
        <f t="shared" si="19"/>
        <v>D1S16560</v>
      </c>
    </row>
    <row r="502" spans="1:7" x14ac:dyDescent="0.3">
      <c r="A502" t="s">
        <v>21</v>
      </c>
      <c r="C502" t="str">
        <f t="shared" si="18"/>
        <v>D1S1656</v>
      </c>
      <c r="E502">
        <v>0</v>
      </c>
      <c r="F502" t="str">
        <f t="shared" si="19"/>
        <v>D1S16560</v>
      </c>
    </row>
    <row r="503" spans="1:7" x14ac:dyDescent="0.3">
      <c r="A503" t="s">
        <v>21</v>
      </c>
      <c r="C503" t="str">
        <f t="shared" si="18"/>
        <v>D1S1656</v>
      </c>
      <c r="E503">
        <v>0</v>
      </c>
      <c r="F503" t="str">
        <f t="shared" si="19"/>
        <v>D1S16560</v>
      </c>
    </row>
    <row r="504" spans="1:7" x14ac:dyDescent="0.3">
      <c r="A504" t="s">
        <v>21</v>
      </c>
      <c r="C504" t="str">
        <f t="shared" si="18"/>
        <v>D1S1656</v>
      </c>
      <c r="E504">
        <v>0</v>
      </c>
      <c r="F504" t="str">
        <f t="shared" si="19"/>
        <v>D1S16560</v>
      </c>
    </row>
    <row r="505" spans="1:7" x14ac:dyDescent="0.3">
      <c r="A505" t="s">
        <v>21</v>
      </c>
      <c r="C505" t="str">
        <f t="shared" si="18"/>
        <v>D1S1656</v>
      </c>
      <c r="E505">
        <v>0</v>
      </c>
      <c r="F505" t="str">
        <f t="shared" si="19"/>
        <v>D1S16560</v>
      </c>
    </row>
    <row r="506" spans="1:7" x14ac:dyDescent="0.3">
      <c r="A506" t="s">
        <v>21</v>
      </c>
      <c r="C506" t="str">
        <f t="shared" si="18"/>
        <v>D1S1656</v>
      </c>
      <c r="E506">
        <v>0</v>
      </c>
      <c r="F506" t="str">
        <f t="shared" si="19"/>
        <v>D1S16560</v>
      </c>
    </row>
    <row r="507" spans="1:7" x14ac:dyDescent="0.3">
      <c r="A507" t="s">
        <v>21</v>
      </c>
      <c r="C507" t="str">
        <f t="shared" si="18"/>
        <v>D1S1656</v>
      </c>
      <c r="E507">
        <v>0</v>
      </c>
      <c r="F507" t="str">
        <f t="shared" si="19"/>
        <v>D1S16560</v>
      </c>
    </row>
    <row r="508" spans="1:7" x14ac:dyDescent="0.3">
      <c r="A508" t="s">
        <v>21</v>
      </c>
      <c r="C508" t="str">
        <f t="shared" si="18"/>
        <v>D1S1656</v>
      </c>
      <c r="E508">
        <v>0</v>
      </c>
      <c r="F508" t="str">
        <f t="shared" si="19"/>
        <v>D1S16560</v>
      </c>
    </row>
    <row r="509" spans="1:7" x14ac:dyDescent="0.3">
      <c r="A509" t="s">
        <v>21</v>
      </c>
      <c r="C509" t="str">
        <f t="shared" si="18"/>
        <v>D1S1656</v>
      </c>
      <c r="E509">
        <v>0</v>
      </c>
      <c r="F509" t="str">
        <f t="shared" si="19"/>
        <v>D1S16560</v>
      </c>
    </row>
    <row r="510" spans="1:7" x14ac:dyDescent="0.3">
      <c r="A510" t="s">
        <v>22</v>
      </c>
      <c r="B510">
        <v>15</v>
      </c>
      <c r="C510" t="str">
        <f t="shared" si="18"/>
        <v>D12S39115</v>
      </c>
      <c r="D510">
        <v>0.05</v>
      </c>
      <c r="E510">
        <v>15</v>
      </c>
      <c r="F510" t="str">
        <f t="shared" si="19"/>
        <v>D12S39115</v>
      </c>
      <c r="G510">
        <v>6.9000000000000006E-2</v>
      </c>
    </row>
    <row r="511" spans="1:7" x14ac:dyDescent="0.3">
      <c r="A511" t="s">
        <v>22</v>
      </c>
      <c r="B511">
        <v>16</v>
      </c>
      <c r="C511" t="str">
        <f t="shared" si="18"/>
        <v>D12S39116</v>
      </c>
      <c r="D511">
        <v>4.1000000000000002E-2</v>
      </c>
      <c r="E511">
        <v>16</v>
      </c>
      <c r="F511" t="str">
        <f t="shared" si="19"/>
        <v>D12S39116</v>
      </c>
      <c r="G511">
        <v>5.0999999999999997E-2</v>
      </c>
    </row>
    <row r="512" spans="1:7" x14ac:dyDescent="0.3">
      <c r="A512" t="s">
        <v>22</v>
      </c>
      <c r="B512">
        <v>17</v>
      </c>
      <c r="C512" t="str">
        <f t="shared" si="18"/>
        <v>D12S39117</v>
      </c>
      <c r="D512">
        <v>0.19800000000000001</v>
      </c>
      <c r="E512">
        <v>17</v>
      </c>
      <c r="F512" t="str">
        <f t="shared" si="19"/>
        <v>D12S39117</v>
      </c>
      <c r="G512">
        <v>0.13600000000000001</v>
      </c>
    </row>
    <row r="513" spans="1:7" x14ac:dyDescent="0.3">
      <c r="A513" t="s">
        <v>22</v>
      </c>
      <c r="B513">
        <v>18</v>
      </c>
      <c r="C513" t="str">
        <f t="shared" si="18"/>
        <v>D12S39118</v>
      </c>
      <c r="D513">
        <v>0.18</v>
      </c>
      <c r="E513">
        <v>173</v>
      </c>
      <c r="F513" t="str">
        <f t="shared" si="19"/>
        <v>D12S391173</v>
      </c>
      <c r="G513">
        <v>0</v>
      </c>
    </row>
    <row r="514" spans="1:7" x14ac:dyDescent="0.3">
      <c r="A514" t="s">
        <v>22</v>
      </c>
      <c r="B514">
        <v>19</v>
      </c>
      <c r="C514" t="str">
        <f t="shared" si="18"/>
        <v>D12S39119</v>
      </c>
      <c r="D514">
        <v>0.14899999999999999</v>
      </c>
      <c r="E514">
        <v>18</v>
      </c>
      <c r="F514" t="str">
        <f t="shared" si="19"/>
        <v>D12S39118</v>
      </c>
      <c r="G514">
        <v>0.24</v>
      </c>
    </row>
    <row r="515" spans="1:7" x14ac:dyDescent="0.3">
      <c r="A515" t="s">
        <v>22</v>
      </c>
      <c r="B515">
        <v>20</v>
      </c>
      <c r="C515" t="str">
        <f t="shared" si="18"/>
        <v>D12S39120</v>
      </c>
      <c r="D515">
        <v>0.108</v>
      </c>
      <c r="E515">
        <v>183</v>
      </c>
      <c r="F515" t="str">
        <f t="shared" si="19"/>
        <v>D12S391183</v>
      </c>
      <c r="G515">
        <v>0</v>
      </c>
    </row>
    <row r="516" spans="1:7" x14ac:dyDescent="0.3">
      <c r="A516" t="s">
        <v>22</v>
      </c>
      <c r="B516">
        <v>21</v>
      </c>
      <c r="C516" t="str">
        <f t="shared" si="18"/>
        <v>D12S39121</v>
      </c>
      <c r="D516">
        <v>0.05</v>
      </c>
      <c r="E516">
        <v>19</v>
      </c>
      <c r="F516" t="str">
        <f t="shared" si="19"/>
        <v>D12S39119</v>
      </c>
      <c r="G516">
        <v>0.17499999999999999</v>
      </c>
    </row>
    <row r="517" spans="1:7" x14ac:dyDescent="0.3">
      <c r="A517" t="s">
        <v>22</v>
      </c>
      <c r="B517">
        <v>22</v>
      </c>
      <c r="C517" t="str">
        <f t="shared" si="18"/>
        <v>D12S39122</v>
      </c>
      <c r="D517">
        <v>8.5999999999999993E-2</v>
      </c>
      <c r="E517">
        <v>191</v>
      </c>
      <c r="F517" t="str">
        <f t="shared" si="19"/>
        <v>D12S391191</v>
      </c>
      <c r="G517">
        <v>8.9999999999999993E-3</v>
      </c>
    </row>
    <row r="518" spans="1:7" x14ac:dyDescent="0.3">
      <c r="A518" t="s">
        <v>22</v>
      </c>
      <c r="B518">
        <v>23</v>
      </c>
      <c r="C518" t="str">
        <f t="shared" si="18"/>
        <v>D12S39123</v>
      </c>
      <c r="D518">
        <v>0.05</v>
      </c>
      <c r="E518">
        <v>20</v>
      </c>
      <c r="F518" t="str">
        <f t="shared" si="19"/>
        <v>D12S39120</v>
      </c>
      <c r="G518">
        <v>0.154</v>
      </c>
    </row>
    <row r="519" spans="1:7" x14ac:dyDescent="0.3">
      <c r="A519" t="s">
        <v>22</v>
      </c>
      <c r="B519">
        <v>24</v>
      </c>
      <c r="C519" t="str">
        <f t="shared" si="18"/>
        <v>D12S39124</v>
      </c>
      <c r="D519">
        <v>3.5999999999999997E-2</v>
      </c>
      <c r="E519">
        <v>21</v>
      </c>
      <c r="F519" t="str">
        <f t="shared" si="19"/>
        <v>D12S39121</v>
      </c>
      <c r="G519">
        <v>3.2000000000000001E-2</v>
      </c>
    </row>
    <row r="520" spans="1:7" x14ac:dyDescent="0.3">
      <c r="A520" t="s">
        <v>22</v>
      </c>
      <c r="B520">
        <v>25</v>
      </c>
      <c r="C520" t="str">
        <f t="shared" si="18"/>
        <v>D12S39125</v>
      </c>
      <c r="D520">
        <v>2.3E-2</v>
      </c>
      <c r="E520">
        <v>22</v>
      </c>
      <c r="F520" t="str">
        <f t="shared" si="19"/>
        <v>D12S39122</v>
      </c>
      <c r="G520">
        <v>1.7999999999999999E-2</v>
      </c>
    </row>
    <row r="521" spans="1:7" x14ac:dyDescent="0.3">
      <c r="A521" t="s">
        <v>22</v>
      </c>
      <c r="B521">
        <v>26</v>
      </c>
      <c r="C521" t="str">
        <f t="shared" si="18"/>
        <v>D12S39126</v>
      </c>
      <c r="D521">
        <v>8.9999999999999993E-3</v>
      </c>
      <c r="E521">
        <v>23</v>
      </c>
      <c r="F521" t="str">
        <f t="shared" si="19"/>
        <v>D12S39123</v>
      </c>
      <c r="G521">
        <v>5.2999999999999999E-2</v>
      </c>
    </row>
    <row r="522" spans="1:7" x14ac:dyDescent="0.3">
      <c r="A522" t="s">
        <v>22</v>
      </c>
      <c r="B522">
        <v>27</v>
      </c>
      <c r="C522" t="str">
        <f t="shared" si="18"/>
        <v>D12S39127</v>
      </c>
      <c r="D522">
        <v>5.0000000000000001E-3</v>
      </c>
      <c r="E522">
        <v>24</v>
      </c>
      <c r="F522" t="str">
        <f t="shared" si="19"/>
        <v>D12S39124</v>
      </c>
      <c r="G522">
        <v>2.5000000000000001E-2</v>
      </c>
    </row>
    <row r="523" spans="1:7" x14ac:dyDescent="0.3">
      <c r="A523" t="s">
        <v>22</v>
      </c>
      <c r="B523">
        <v>173</v>
      </c>
      <c r="C523" t="str">
        <f t="shared" si="18"/>
        <v>D12S391173</v>
      </c>
      <c r="D523">
        <v>5.0000000000000001E-3</v>
      </c>
      <c r="E523">
        <v>25</v>
      </c>
      <c r="F523" t="str">
        <f t="shared" si="19"/>
        <v>D12S39125</v>
      </c>
      <c r="G523">
        <v>1.6E-2</v>
      </c>
    </row>
    <row r="524" spans="1:7" x14ac:dyDescent="0.3">
      <c r="A524" t="s">
        <v>22</v>
      </c>
      <c r="B524">
        <v>183</v>
      </c>
      <c r="C524" t="str">
        <f t="shared" si="18"/>
        <v>D12S391183</v>
      </c>
      <c r="D524">
        <v>1.4E-2</v>
      </c>
      <c r="E524">
        <v>26</v>
      </c>
      <c r="F524" t="str">
        <f t="shared" si="19"/>
        <v>D12S39126</v>
      </c>
      <c r="G524">
        <v>1.4E-2</v>
      </c>
    </row>
    <row r="525" spans="1:7" x14ac:dyDescent="0.3">
      <c r="A525" t="s">
        <v>22</v>
      </c>
      <c r="C525" t="str">
        <f t="shared" si="18"/>
        <v>D12S391</v>
      </c>
      <c r="E525">
        <v>27</v>
      </c>
      <c r="F525" t="str">
        <f t="shared" si="19"/>
        <v>D12S39127</v>
      </c>
      <c r="G525">
        <v>7.0000000000000001E-3</v>
      </c>
    </row>
    <row r="526" spans="1:7" x14ac:dyDescent="0.3">
      <c r="A526" t="s">
        <v>22</v>
      </c>
      <c r="C526" t="str">
        <f t="shared" si="18"/>
        <v>D12S391</v>
      </c>
      <c r="E526">
        <v>0</v>
      </c>
      <c r="F526" t="str">
        <f t="shared" si="19"/>
        <v>D12S3910</v>
      </c>
    </row>
    <row r="527" spans="1:7" x14ac:dyDescent="0.3">
      <c r="A527" t="s">
        <v>22</v>
      </c>
      <c r="C527" t="str">
        <f t="shared" si="18"/>
        <v>D12S391</v>
      </c>
      <c r="E527">
        <v>0</v>
      </c>
      <c r="F527" t="str">
        <f t="shared" si="19"/>
        <v>D12S3910</v>
      </c>
    </row>
    <row r="528" spans="1:7" x14ac:dyDescent="0.3">
      <c r="A528" t="s">
        <v>22</v>
      </c>
      <c r="C528" t="str">
        <f t="shared" si="18"/>
        <v>D12S391</v>
      </c>
      <c r="E528">
        <v>0</v>
      </c>
      <c r="F528" t="str">
        <f t="shared" si="19"/>
        <v>D12S3910</v>
      </c>
    </row>
    <row r="529" spans="1:7" x14ac:dyDescent="0.3">
      <c r="A529" t="s">
        <v>22</v>
      </c>
      <c r="C529" t="str">
        <f t="shared" si="18"/>
        <v>D12S391</v>
      </c>
      <c r="E529">
        <v>0</v>
      </c>
      <c r="F529" t="str">
        <f t="shared" si="19"/>
        <v>D12S3910</v>
      </c>
    </row>
    <row r="530" spans="1:7" x14ac:dyDescent="0.3">
      <c r="A530" t="s">
        <v>22</v>
      </c>
      <c r="C530" t="str">
        <f t="shared" si="18"/>
        <v>D12S391</v>
      </c>
      <c r="E530">
        <v>0</v>
      </c>
      <c r="F530" t="str">
        <f t="shared" si="19"/>
        <v>D12S3910</v>
      </c>
    </row>
    <row r="531" spans="1:7" x14ac:dyDescent="0.3">
      <c r="A531" t="s">
        <v>22</v>
      </c>
      <c r="C531" t="str">
        <f t="shared" si="18"/>
        <v>D12S391</v>
      </c>
      <c r="E531">
        <v>0</v>
      </c>
      <c r="F531" t="str">
        <f t="shared" si="19"/>
        <v>D12S3910</v>
      </c>
    </row>
    <row r="532" spans="1:7" x14ac:dyDescent="0.3">
      <c r="A532" t="s">
        <v>22</v>
      </c>
      <c r="C532" t="str">
        <f t="shared" si="18"/>
        <v>D12S391</v>
      </c>
      <c r="E532">
        <v>0</v>
      </c>
      <c r="F532" t="str">
        <f t="shared" si="19"/>
        <v>D12S3910</v>
      </c>
    </row>
    <row r="533" spans="1:7" x14ac:dyDescent="0.3">
      <c r="A533" t="s">
        <v>22</v>
      </c>
      <c r="C533" t="str">
        <f t="shared" si="18"/>
        <v>D12S391</v>
      </c>
      <c r="E533">
        <v>0</v>
      </c>
      <c r="F533" t="str">
        <f t="shared" si="19"/>
        <v>D12S3910</v>
      </c>
    </row>
    <row r="534" spans="1:7" x14ac:dyDescent="0.3">
      <c r="A534" t="s">
        <v>22</v>
      </c>
      <c r="C534" t="str">
        <f t="shared" si="18"/>
        <v>D12S391</v>
      </c>
      <c r="E534">
        <v>0</v>
      </c>
      <c r="F534" t="str">
        <f t="shared" si="19"/>
        <v>D12S3910</v>
      </c>
    </row>
    <row r="535" spans="1:7" x14ac:dyDescent="0.3">
      <c r="A535" t="s">
        <v>22</v>
      </c>
      <c r="C535" t="str">
        <f t="shared" si="18"/>
        <v>D12S391</v>
      </c>
      <c r="E535">
        <v>0</v>
      </c>
      <c r="F535" t="str">
        <f t="shared" si="19"/>
        <v>D12S3910</v>
      </c>
    </row>
    <row r="536" spans="1:7" x14ac:dyDescent="0.3">
      <c r="A536" t="s">
        <v>23</v>
      </c>
      <c r="B536">
        <v>15</v>
      </c>
      <c r="C536" t="str">
        <f t="shared" si="18"/>
        <v>D2S133815</v>
      </c>
      <c r="D536">
        <v>5.0000000000000001E-3</v>
      </c>
      <c r="E536">
        <v>13</v>
      </c>
      <c r="F536" t="str">
        <f t="shared" si="19"/>
        <v>D2S133813</v>
      </c>
      <c r="G536">
        <v>0</v>
      </c>
    </row>
    <row r="537" spans="1:7" x14ac:dyDescent="0.3">
      <c r="A537" t="s">
        <v>23</v>
      </c>
      <c r="B537">
        <v>16</v>
      </c>
      <c r="C537" t="str">
        <f t="shared" si="18"/>
        <v>D2S133816</v>
      </c>
      <c r="D537">
        <v>3.2000000000000001E-2</v>
      </c>
      <c r="E537">
        <v>15</v>
      </c>
      <c r="F537" t="str">
        <f t="shared" si="19"/>
        <v>D2S133815</v>
      </c>
      <c r="G537">
        <v>5.0000000000000001E-3</v>
      </c>
    </row>
    <row r="538" spans="1:7" x14ac:dyDescent="0.3">
      <c r="A538" t="s">
        <v>23</v>
      </c>
      <c r="B538">
        <v>17</v>
      </c>
      <c r="C538" t="str">
        <f t="shared" si="18"/>
        <v>D2S133817</v>
      </c>
      <c r="D538">
        <v>9.5000000000000001E-2</v>
      </c>
      <c r="E538">
        <v>16</v>
      </c>
      <c r="F538" t="str">
        <f t="shared" si="19"/>
        <v>D2S133816</v>
      </c>
      <c r="G538">
        <v>0.127</v>
      </c>
    </row>
    <row r="539" spans="1:7" x14ac:dyDescent="0.3">
      <c r="A539" t="s">
        <v>23</v>
      </c>
      <c r="B539">
        <v>18</v>
      </c>
      <c r="C539" t="str">
        <f t="shared" si="18"/>
        <v>D2S133818</v>
      </c>
      <c r="D539">
        <v>6.3E-2</v>
      </c>
      <c r="E539">
        <v>17</v>
      </c>
      <c r="F539" t="str">
        <f t="shared" si="19"/>
        <v>D2S133817</v>
      </c>
      <c r="G539">
        <v>4.3999999999999997E-2</v>
      </c>
    </row>
    <row r="540" spans="1:7" x14ac:dyDescent="0.3">
      <c r="A540" t="s">
        <v>23</v>
      </c>
      <c r="B540">
        <v>19</v>
      </c>
      <c r="C540" t="str">
        <f t="shared" si="18"/>
        <v>D2S133819</v>
      </c>
      <c r="D540">
        <v>0.16700000000000001</v>
      </c>
      <c r="E540">
        <v>18</v>
      </c>
      <c r="F540" t="str">
        <f t="shared" si="19"/>
        <v>D2S133818</v>
      </c>
      <c r="G540">
        <v>4.3999999999999997E-2</v>
      </c>
    </row>
    <row r="541" spans="1:7" x14ac:dyDescent="0.3">
      <c r="A541" t="s">
        <v>23</v>
      </c>
      <c r="B541">
        <v>20</v>
      </c>
      <c r="C541" t="str">
        <f t="shared" si="18"/>
        <v>D2S133820</v>
      </c>
      <c r="D541">
        <v>0.113</v>
      </c>
      <c r="E541">
        <v>19</v>
      </c>
      <c r="F541" t="str">
        <f t="shared" si="19"/>
        <v>D2S133819</v>
      </c>
      <c r="G541">
        <v>0.152</v>
      </c>
    </row>
    <row r="542" spans="1:7" x14ac:dyDescent="0.3">
      <c r="A542" t="s">
        <v>23</v>
      </c>
      <c r="B542">
        <v>21</v>
      </c>
      <c r="C542" t="str">
        <f t="shared" si="18"/>
        <v>D2S133821</v>
      </c>
      <c r="D542">
        <v>9.5000000000000001E-2</v>
      </c>
      <c r="E542">
        <v>20</v>
      </c>
      <c r="F542" t="str">
        <f t="shared" ref="F542:F561" si="20">A542&amp;E542</f>
        <v>D2S133820</v>
      </c>
      <c r="G542">
        <v>7.8E-2</v>
      </c>
    </row>
    <row r="543" spans="1:7" x14ac:dyDescent="0.3">
      <c r="A543" t="s">
        <v>23</v>
      </c>
      <c r="B543">
        <v>22</v>
      </c>
      <c r="C543" t="str">
        <f t="shared" si="18"/>
        <v>D2S133822</v>
      </c>
      <c r="D543">
        <v>0.113</v>
      </c>
      <c r="E543">
        <v>21</v>
      </c>
      <c r="F543" t="str">
        <f t="shared" si="20"/>
        <v>D2S133821</v>
      </c>
      <c r="G543">
        <v>0.17699999999999999</v>
      </c>
    </row>
    <row r="544" spans="1:7" x14ac:dyDescent="0.3">
      <c r="A544" t="s">
        <v>23</v>
      </c>
      <c r="B544">
        <v>23</v>
      </c>
      <c r="C544" t="str">
        <f t="shared" si="18"/>
        <v>D2S133823</v>
      </c>
      <c r="D544">
        <v>0.16700000000000001</v>
      </c>
      <c r="E544">
        <v>22</v>
      </c>
      <c r="F544" t="str">
        <f t="shared" si="20"/>
        <v>D2S133822</v>
      </c>
      <c r="G544">
        <v>0.15</v>
      </c>
    </row>
    <row r="545" spans="1:7" x14ac:dyDescent="0.3">
      <c r="A545" t="s">
        <v>23</v>
      </c>
      <c r="B545">
        <v>24</v>
      </c>
      <c r="C545" t="str">
        <f t="shared" si="18"/>
        <v>D2S133824</v>
      </c>
      <c r="D545">
        <v>8.1000000000000003E-2</v>
      </c>
      <c r="E545">
        <v>23</v>
      </c>
      <c r="F545" t="str">
        <f t="shared" si="20"/>
        <v>D2S133823</v>
      </c>
      <c r="G545">
        <v>0.12</v>
      </c>
    </row>
    <row r="546" spans="1:7" x14ac:dyDescent="0.3">
      <c r="A546" t="s">
        <v>23</v>
      </c>
      <c r="B546">
        <v>25</v>
      </c>
      <c r="C546" t="str">
        <f t="shared" si="18"/>
        <v>D2S133825</v>
      </c>
      <c r="D546">
        <v>5.8999999999999997E-2</v>
      </c>
      <c r="E546">
        <v>24</v>
      </c>
      <c r="F546" t="str">
        <f t="shared" si="20"/>
        <v>D2S133824</v>
      </c>
      <c r="G546">
        <v>4.1000000000000002E-2</v>
      </c>
    </row>
    <row r="547" spans="1:7" x14ac:dyDescent="0.3">
      <c r="A547" t="s">
        <v>23</v>
      </c>
      <c r="B547">
        <v>26</v>
      </c>
      <c r="C547" t="str">
        <f t="shared" si="18"/>
        <v>D2S133826</v>
      </c>
      <c r="D547">
        <v>1.4E-2</v>
      </c>
      <c r="E547">
        <v>25</v>
      </c>
      <c r="F547" t="str">
        <f t="shared" si="20"/>
        <v>D2S133825</v>
      </c>
      <c r="G547">
        <v>3.9E-2</v>
      </c>
    </row>
    <row r="548" spans="1:7" x14ac:dyDescent="0.3">
      <c r="A548" t="s">
        <v>23</v>
      </c>
      <c r="C548" t="str">
        <f t="shared" si="18"/>
        <v>D2S1338</v>
      </c>
      <c r="E548">
        <v>26</v>
      </c>
      <c r="F548" t="str">
        <f t="shared" si="20"/>
        <v>D2S133826</v>
      </c>
      <c r="G548">
        <v>2.1000000000000001E-2</v>
      </c>
    </row>
    <row r="549" spans="1:7" x14ac:dyDescent="0.3">
      <c r="A549" t="s">
        <v>23</v>
      </c>
      <c r="C549" t="str">
        <f t="shared" ref="C549:C561" si="21">A549&amp;B549</f>
        <v>D2S1338</v>
      </c>
      <c r="E549">
        <v>27</v>
      </c>
      <c r="F549" t="str">
        <f t="shared" si="20"/>
        <v>D2S133827</v>
      </c>
      <c r="G549">
        <v>2E-3</v>
      </c>
    </row>
    <row r="550" spans="1:7" x14ac:dyDescent="0.3">
      <c r="A550" t="s">
        <v>23</v>
      </c>
      <c r="C550" t="str">
        <f t="shared" si="21"/>
        <v>D2S1338</v>
      </c>
      <c r="E550">
        <v>28</v>
      </c>
      <c r="F550" t="str">
        <f t="shared" si="20"/>
        <v>D2S133828</v>
      </c>
      <c r="G550">
        <v>0</v>
      </c>
    </row>
    <row r="551" spans="1:7" x14ac:dyDescent="0.3">
      <c r="A551" t="s">
        <v>23</v>
      </c>
      <c r="C551" t="str">
        <f t="shared" si="21"/>
        <v>D2S1338</v>
      </c>
      <c r="F551" t="str">
        <f t="shared" si="20"/>
        <v>D2S1338</v>
      </c>
    </row>
    <row r="552" spans="1:7" x14ac:dyDescent="0.3">
      <c r="A552" t="s">
        <v>23</v>
      </c>
      <c r="C552" t="str">
        <f t="shared" si="21"/>
        <v>D2S1338</v>
      </c>
      <c r="F552" t="str">
        <f t="shared" si="20"/>
        <v>D2S1338</v>
      </c>
    </row>
    <row r="553" spans="1:7" x14ac:dyDescent="0.3">
      <c r="A553" t="s">
        <v>23</v>
      </c>
      <c r="C553" t="str">
        <f t="shared" si="21"/>
        <v>D2S1338</v>
      </c>
      <c r="F553" t="str">
        <f t="shared" si="20"/>
        <v>D2S1338</v>
      </c>
    </row>
    <row r="554" spans="1:7" x14ac:dyDescent="0.3">
      <c r="A554" t="s">
        <v>23</v>
      </c>
      <c r="C554" t="str">
        <f t="shared" si="21"/>
        <v>D2S1338</v>
      </c>
      <c r="F554" t="str">
        <f t="shared" si="20"/>
        <v>D2S1338</v>
      </c>
    </row>
    <row r="555" spans="1:7" x14ac:dyDescent="0.3">
      <c r="A555" t="s">
        <v>23</v>
      </c>
      <c r="C555" t="str">
        <f t="shared" si="21"/>
        <v>D2S1338</v>
      </c>
      <c r="F555" t="str">
        <f t="shared" si="20"/>
        <v>D2S1338</v>
      </c>
    </row>
    <row r="556" spans="1:7" x14ac:dyDescent="0.3">
      <c r="A556" t="s">
        <v>23</v>
      </c>
      <c r="C556" t="str">
        <f t="shared" si="21"/>
        <v>D2S1338</v>
      </c>
      <c r="F556" t="str">
        <f t="shared" si="20"/>
        <v>D2S1338</v>
      </c>
    </row>
    <row r="557" spans="1:7" x14ac:dyDescent="0.3">
      <c r="A557" t="s">
        <v>23</v>
      </c>
      <c r="C557" t="str">
        <f t="shared" si="21"/>
        <v>D2S1338</v>
      </c>
      <c r="F557" t="str">
        <f t="shared" si="20"/>
        <v>D2S1338</v>
      </c>
    </row>
    <row r="558" spans="1:7" x14ac:dyDescent="0.3">
      <c r="A558" t="s">
        <v>23</v>
      </c>
      <c r="C558" t="str">
        <f t="shared" si="21"/>
        <v>D2S1338</v>
      </c>
      <c r="F558" t="str">
        <f t="shared" si="20"/>
        <v>D2S1338</v>
      </c>
    </row>
    <row r="559" spans="1:7" x14ac:dyDescent="0.3">
      <c r="A559" t="s">
        <v>23</v>
      </c>
      <c r="C559" t="str">
        <f t="shared" si="21"/>
        <v>D2S1338</v>
      </c>
      <c r="F559" t="str">
        <f t="shared" si="20"/>
        <v>D2S1338</v>
      </c>
    </row>
    <row r="560" spans="1:7" x14ac:dyDescent="0.3">
      <c r="A560" t="s">
        <v>23</v>
      </c>
      <c r="C560" t="str">
        <f t="shared" si="21"/>
        <v>D2S1338</v>
      </c>
      <c r="F560" t="str">
        <f t="shared" si="20"/>
        <v>D2S1338</v>
      </c>
    </row>
    <row r="561" spans="1:6" x14ac:dyDescent="0.3">
      <c r="A561" t="s">
        <v>23</v>
      </c>
      <c r="C561" t="str">
        <f t="shared" si="21"/>
        <v>D2S1338</v>
      </c>
      <c r="F561" t="str">
        <f t="shared" si="20"/>
        <v>D2S1338</v>
      </c>
    </row>
  </sheetData>
  <mergeCells count="4">
    <mergeCell ref="C26:D26"/>
    <mergeCell ref="E26:F26"/>
    <mergeCell ref="O1:R1"/>
    <mergeCell ref="T1: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zoomScale="70" zoomScaleNormal="70" workbookViewId="0">
      <selection activeCell="D26" sqref="D26"/>
    </sheetView>
  </sheetViews>
  <sheetFormatPr defaultRowHeight="14.4" x14ac:dyDescent="0.3"/>
  <cols>
    <col min="2" max="2" width="28.33203125" bestFit="1" customWidth="1"/>
    <col min="3" max="3" width="14.109375" bestFit="1" customWidth="1"/>
    <col min="4" max="4" width="29.109375" bestFit="1" customWidth="1"/>
    <col min="5" max="5" width="17.88671875" bestFit="1" customWidth="1"/>
    <col min="6" max="6" width="48.33203125" bestFit="1" customWidth="1"/>
    <col min="7" max="7" width="31.88671875" bestFit="1" customWidth="1"/>
    <col min="8" max="8" width="23" bestFit="1" customWidth="1"/>
    <col min="9" max="9" width="9.5546875" customWidth="1"/>
    <col min="11" max="11" width="12" bestFit="1" customWidth="1"/>
    <col min="12" max="12" width="12.109375" customWidth="1"/>
    <col min="13" max="13" width="12.77734375" customWidth="1"/>
    <col min="14" max="18" width="9.44140625" customWidth="1"/>
    <col min="19" max="19" width="11.6640625" customWidth="1"/>
    <col min="22" max="29" width="8.5546875" customWidth="1"/>
    <col min="30" max="30" width="12.21875" customWidth="1"/>
  </cols>
  <sheetData>
    <row r="1" spans="1:30" ht="15" thickBot="1" x14ac:dyDescent="0.35">
      <c r="B1" t="s">
        <v>31</v>
      </c>
      <c r="C1" t="s">
        <v>32</v>
      </c>
      <c r="D1" t="s">
        <v>34</v>
      </c>
      <c r="E1" t="s">
        <v>33</v>
      </c>
      <c r="F1" t="s">
        <v>35</v>
      </c>
      <c r="G1" t="s">
        <v>36</v>
      </c>
      <c r="H1" t="s">
        <v>37</v>
      </c>
      <c r="J1" s="41" t="s">
        <v>60</v>
      </c>
      <c r="K1" s="42"/>
      <c r="L1" s="42"/>
      <c r="M1" s="42"/>
      <c r="N1" s="42"/>
      <c r="O1" s="42"/>
      <c r="P1" s="42"/>
      <c r="Q1" s="42"/>
      <c r="R1" s="42"/>
      <c r="S1" s="43"/>
      <c r="U1" s="41" t="s">
        <v>63</v>
      </c>
      <c r="V1" s="42"/>
      <c r="W1" s="42"/>
      <c r="X1" s="42"/>
      <c r="Y1" s="42"/>
      <c r="Z1" s="42"/>
      <c r="AA1" s="42"/>
      <c r="AB1" s="42"/>
      <c r="AC1" s="42"/>
      <c r="AD1" s="43"/>
    </row>
    <row r="2" spans="1:30" ht="15" thickBot="1" x14ac:dyDescent="0.35">
      <c r="A2" s="13" t="s">
        <v>0</v>
      </c>
      <c r="B2" s="35" t="str">
        <f>'Allele freq'!B2</f>
        <v>AiAi_AiAi</v>
      </c>
      <c r="C2" s="36" t="str">
        <f>'Allele freq'!C2</f>
        <v>AiAi_AjAj</v>
      </c>
      <c r="D2" s="36" t="str">
        <f>'Allele freq'!D2</f>
        <v>AiAi_AiAj</v>
      </c>
      <c r="E2" s="36" t="str">
        <f>'Allele freq'!E2</f>
        <v>AiAi_AjAm</v>
      </c>
      <c r="F2" s="36" t="str">
        <f>'Allele freq'!F2</f>
        <v>AiAj_AiAj</v>
      </c>
      <c r="G2" s="36" t="str">
        <f>'Allele freq'!G2</f>
        <v>AiAj,AiAm</v>
      </c>
      <c r="H2" s="37" t="str">
        <f>'Allele freq'!H2</f>
        <v>AiAj_AmAl</v>
      </c>
      <c r="J2" s="13" t="s">
        <v>0</v>
      </c>
      <c r="K2" s="11" t="str">
        <f>$B$37</f>
        <v>Unrelated</v>
      </c>
      <c r="L2" s="11" t="str">
        <f>$C$37</f>
        <v>Identical twins</v>
      </c>
      <c r="M2" s="11" t="str">
        <f>$D$37</f>
        <v>Parent-Child</v>
      </c>
      <c r="N2" s="11" t="str">
        <f>$E$37</f>
        <v>Full siblings</v>
      </c>
      <c r="O2" s="11" t="str">
        <f>$F$37</f>
        <v>Half siblings</v>
      </c>
      <c r="P2" s="11" t="str">
        <f>$G$37</f>
        <v>Uncle-Nephew</v>
      </c>
      <c r="Q2" s="11" t="str">
        <f>$H$37</f>
        <v>Grandparent-Grandchild</v>
      </c>
      <c r="R2" s="11" t="str">
        <f>$I$37</f>
        <v>Double first Cousins</v>
      </c>
      <c r="S2" s="12" t="str">
        <f>$J$37</f>
        <v>First Cousins</v>
      </c>
      <c r="U2" s="13" t="s">
        <v>0</v>
      </c>
      <c r="V2" s="11" t="str">
        <f>$B$37</f>
        <v>Unrelated</v>
      </c>
      <c r="W2" s="11" t="str">
        <f>$C$37</f>
        <v>Identical twins</v>
      </c>
      <c r="X2" s="11" t="str">
        <f>$D$37</f>
        <v>Parent-Child</v>
      </c>
      <c r="Y2" s="11" t="str">
        <f>$E$37</f>
        <v>Full siblings</v>
      </c>
      <c r="Z2" s="11" t="str">
        <f>$F$37</f>
        <v>Half siblings</v>
      </c>
      <c r="AA2" s="11" t="str">
        <f>$G$37</f>
        <v>Uncle-Nephew</v>
      </c>
      <c r="AB2" s="11" t="str">
        <f>$H$37</f>
        <v>Grandparent-Grandchild</v>
      </c>
      <c r="AC2" s="11" t="str">
        <f>$I$37</f>
        <v>Double first Cousins</v>
      </c>
      <c r="AD2" s="12" t="str">
        <f>$J$37</f>
        <v>First Cousins</v>
      </c>
    </row>
    <row r="3" spans="1:30" x14ac:dyDescent="0.3">
      <c r="A3" s="31" t="s">
        <v>3</v>
      </c>
      <c r="B3" s="32">
        <f>'Allele freq'!B3</f>
        <v>1</v>
      </c>
      <c r="C3" s="33">
        <f>'Allele freq'!C3</f>
        <v>0</v>
      </c>
      <c r="D3" s="33">
        <f>'Allele freq'!D3</f>
        <v>0</v>
      </c>
      <c r="E3" s="33">
        <f>'Allele freq'!E3</f>
        <v>0</v>
      </c>
      <c r="F3" s="33">
        <f>'Allele freq'!F3</f>
        <v>0</v>
      </c>
      <c r="G3" s="33">
        <f>'Allele freq'!G3</f>
        <v>0</v>
      </c>
      <c r="H3" s="34">
        <f>'Allele freq'!H3</f>
        <v>0</v>
      </c>
      <c r="I3" s="2"/>
      <c r="J3" s="14" t="s">
        <v>3</v>
      </c>
      <c r="K3" s="16">
        <f>($B3*((B$40*('Allele freq'!$O3)^2)+(B$39*'Allele freq'!$O3^3)+(B$38*'Allele freq'!$O3^4)))+($C3*(B$38*('Allele freq'!$O3^2)*('Allele freq'!$P3^2)))+($D3*((B$39*('Allele freq'!$O3^2)*'Allele freq'!$P3)+(2*B$38*('Allele freq'!$O3^3)*'Allele freq'!$P3)))+($E3*(2*B$38*('Allele freq'!$O3^2)*'Allele freq'!$P3*'Allele freq'!$Q3))+($F3*((2*B$40*'Allele freq'!$O3*'Allele freq'!$P3)+(B$39*'Allele freq'!$O3*'Allele freq'!$P3*('Allele freq'!$O3+'Allele freq'!$P3))+(4*B$38*('Allele freq'!$O3^2)*('Allele freq'!$P3^2))))+($G3*((B$39*'Allele freq'!$O3*'Allele freq'!$P3*'Allele freq'!$Q3)+(4*B$38*'Allele freq'!$O3^2*'Allele freq'!$P3*'Allele freq'!$Q3)))+($H3*(4*B$38*'Allele freq'!$O3*'Allele freq'!$P3*'Allele freq'!$Q3*'Allele freq'!$R3))</f>
        <v>0</v>
      </c>
      <c r="L3" s="16">
        <f>($B3*((C$40*('Allele freq'!$O3)^2)+(C$39*'Allele freq'!$O3^3)+(C$38*'Allele freq'!$O3^4)))+($C3*(C$38*('Allele freq'!$O3^2)*('Allele freq'!$P3^2)))+($D3*((C$39*('Allele freq'!$O3^2)*'Allele freq'!$P3)+(2*C$38*('Allele freq'!$O3^3)*'Allele freq'!$P3)))+($E3*(2*C$38*('Allele freq'!$O3^2)*'Allele freq'!$P3*'Allele freq'!$Q3))+($F3*((2*C$40*'Allele freq'!$O3*'Allele freq'!$P3)+(C$39*'Allele freq'!$O3*'Allele freq'!$P3*('Allele freq'!$O3+'Allele freq'!$P3))+(4*C$38*('Allele freq'!$O3^2)*('Allele freq'!$P3^2))))+($G3*((C$39*'Allele freq'!$O3*'Allele freq'!$P3*'Allele freq'!$Q3)+(4*C$38*'Allele freq'!$O3^2*'Allele freq'!$P3*'Allele freq'!$Q3)))+($H3*(4*C$38*'Allele freq'!$O3*'Allele freq'!$P3*'Allele freq'!$Q3*'Allele freq'!$R3))</f>
        <v>0</v>
      </c>
      <c r="M3" s="16">
        <f>($B3*((D$40*('Allele freq'!$O3)^2)+(D$39*'Allele freq'!$O3^3)+(D$38*'Allele freq'!$O3^4)))+($C3*(D$38*('Allele freq'!$O3^2)*('Allele freq'!$P3^2)))+($D3*((D$39*('Allele freq'!$O3^2)*'Allele freq'!$P3)+(2*D$38*('Allele freq'!$O3^3)*'Allele freq'!$P3)))+($E3*(2*D$38*('Allele freq'!$O3^2)*'Allele freq'!$P3*'Allele freq'!$Q3))+($F3*((2*D$40*'Allele freq'!$O3*'Allele freq'!$P3)+(D$39*'Allele freq'!$O3*'Allele freq'!$P3*('Allele freq'!$O3+'Allele freq'!$P3))+(4*D$38*('Allele freq'!$O3^2)*('Allele freq'!$P3^2))))+($G3*((D$39*'Allele freq'!$O3*'Allele freq'!$P3*'Allele freq'!$Q3)+(4*D$38*'Allele freq'!$O3^2*'Allele freq'!$P3*'Allele freq'!$Q3)))+($H3*(4*D$38*'Allele freq'!$O3*'Allele freq'!$P3*'Allele freq'!$Q3*'Allele freq'!$R3))</f>
        <v>0</v>
      </c>
      <c r="N3" s="16">
        <f>($B3*((E$40*('Allele freq'!$O3)^2)+(E$39*'Allele freq'!$O3^3)+(E$38*'Allele freq'!$O3^4)))+($C3*(E$38*('Allele freq'!$O3^2)*('Allele freq'!$P3^2)))+($D3*((E$39*('Allele freq'!$O3^2)*'Allele freq'!$P3)+(2*E$38*('Allele freq'!$O3^3)*'Allele freq'!$P3)))+($E3*(2*E$38*('Allele freq'!$O3^2)*'Allele freq'!$P3*'Allele freq'!$Q3))+($F3*((2*E$40*'Allele freq'!$O3*'Allele freq'!$P3)+(E$39*'Allele freq'!$O3*'Allele freq'!$P3*('Allele freq'!$O3+'Allele freq'!$P3))+(4*E$38*('Allele freq'!$O3^2)*('Allele freq'!$P3^2))))+($G3*((E$39*'Allele freq'!$O3*'Allele freq'!$P3*'Allele freq'!$Q3)+(4*E$38*'Allele freq'!$O3^2*'Allele freq'!$P3*'Allele freq'!$Q3)))+($H3*(4*E$38*'Allele freq'!$O3*'Allele freq'!$P3*'Allele freq'!$Q3*'Allele freq'!$R3))</f>
        <v>0</v>
      </c>
      <c r="O3" s="16">
        <f>($B3*((F$40*('Allele freq'!$O3)^2)+(F$39*'Allele freq'!$O3^3)+(F$38*'Allele freq'!$O3^4)))+($C3*(F$38*('Allele freq'!$O3^2)*('Allele freq'!$P3^2)))+($D3*((F$39*('Allele freq'!$O3^2)*'Allele freq'!$P3)+(2*F$38*('Allele freq'!$O3^3)*'Allele freq'!$P3)))+($E3*(2*F$38*('Allele freq'!$O3^2)*'Allele freq'!$P3*'Allele freq'!$Q3))+($F3*((2*F$40*'Allele freq'!$O3*'Allele freq'!$P3)+(F$39*'Allele freq'!$O3*'Allele freq'!$P3*('Allele freq'!$O3+'Allele freq'!$P3))+(4*F$38*('Allele freq'!$O3^2)*('Allele freq'!$P3^2))))+($G3*((F$39*'Allele freq'!$O3*'Allele freq'!$P3*'Allele freq'!$Q3)+(4*F$38*'Allele freq'!$O3^2*'Allele freq'!$P3*'Allele freq'!$Q3)))+($H3*(4*F$38*'Allele freq'!$O3*'Allele freq'!$P3*'Allele freq'!$Q3*'Allele freq'!$R3))</f>
        <v>0</v>
      </c>
      <c r="P3" s="16">
        <f>($B3*((G$40*('Allele freq'!$O3)^2)+(G$39*'Allele freq'!$O3^3)+(G$38*'Allele freq'!$O3^4)))+($C3*(G$38*('Allele freq'!$O3^2)*('Allele freq'!$P3^2)))+($D3*((G$39*('Allele freq'!$O3^2)*'Allele freq'!$P3)+(2*G$38*('Allele freq'!$O3^3)*'Allele freq'!$P3)))+($E3*(2*G$38*('Allele freq'!$O3^2)*'Allele freq'!$P3*'Allele freq'!$Q3))+($F3*((2*G$40*'Allele freq'!$O3*'Allele freq'!$P3)+(G$39*'Allele freq'!$O3*'Allele freq'!$P3*('Allele freq'!$O3+'Allele freq'!$P3))+(4*G$38*('Allele freq'!$O3^2)*('Allele freq'!$P3^2))))+($G3*((G$39*'Allele freq'!$O3*'Allele freq'!$P3*'Allele freq'!$Q3)+(4*G$38*'Allele freq'!$O3^2*'Allele freq'!$P3*'Allele freq'!$Q3)))+($H3*(4*G$38*'Allele freq'!$O3*'Allele freq'!$P3*'Allele freq'!$Q3*'Allele freq'!$R3))</f>
        <v>0</v>
      </c>
      <c r="Q3" s="16">
        <f>($B3*((H$40*('Allele freq'!$O3)^2)+(H$39*'Allele freq'!$O3^3)+(H$38*'Allele freq'!$O3^4)))+($C3*(H$38*('Allele freq'!$O3^2)*('Allele freq'!$P3^2)))+($D3*((H$39*('Allele freq'!$O3^2)*'Allele freq'!$P3)+(2*H$38*('Allele freq'!$O3^3)*'Allele freq'!$P3)))+($E3*(2*H$38*('Allele freq'!$O3^2)*'Allele freq'!$P3*'Allele freq'!$Q3))+($F3*((2*H$40*'Allele freq'!$O3*'Allele freq'!$P3)+(H$39*'Allele freq'!$O3*'Allele freq'!$P3*('Allele freq'!$O3+'Allele freq'!$P3))+(4*H$38*('Allele freq'!$O3^2)*('Allele freq'!$P3^2))))+($G3*((H$39*'Allele freq'!$O3*'Allele freq'!$P3*'Allele freq'!$Q3)+(4*H$38*'Allele freq'!$O3^2*'Allele freq'!$P3*'Allele freq'!$Q3)))+($H3*(4*H$38*'Allele freq'!$O3*'Allele freq'!$P3*'Allele freq'!$Q3*'Allele freq'!$R3))</f>
        <v>0</v>
      </c>
      <c r="R3" s="16">
        <f>($B3*((I$40*('Allele freq'!$O3)^2)+(I$39*'Allele freq'!$O3^3)+(I$38*'Allele freq'!$O3^4)))+($C3*(I$38*('Allele freq'!$O3^2)*('Allele freq'!$P3^2)))+($D3*((I$39*('Allele freq'!$O3^2)*'Allele freq'!$P3)+(2*I$38*('Allele freq'!$O3^3)*'Allele freq'!$P3)))+($E3*(2*I$38*('Allele freq'!$O3^2)*'Allele freq'!$P3*'Allele freq'!$Q3))+($F3*((2*I$40*'Allele freq'!$O3*'Allele freq'!$P3)+(I$39*'Allele freq'!$O3*'Allele freq'!$P3*('Allele freq'!$O3+'Allele freq'!$P3))+(4*I$38*('Allele freq'!$O3^2)*('Allele freq'!$P3^2))))+($G3*((I$39*'Allele freq'!$O3*'Allele freq'!$P3*'Allele freq'!$Q3)+(4*I$38*'Allele freq'!$O3^2*'Allele freq'!$P3*'Allele freq'!$Q3)))+($H3*(4*I$38*'Allele freq'!$O3*'Allele freq'!$P3*'Allele freq'!$Q3*'Allele freq'!$R3))</f>
        <v>0</v>
      </c>
      <c r="S3" s="17">
        <f>($B3*((J$40*('Allele freq'!$O3)^2)+(J$39*'Allele freq'!$O3^3)+(J$38*'Allele freq'!$O3^4)))+($C3*(J$38*('Allele freq'!$O3^2)*('Allele freq'!$P3^2)))+($D3*((J$39*('Allele freq'!$O3^2)*'Allele freq'!$P3)+(2*J$38*('Allele freq'!$O3^3)*'Allele freq'!$P3)))+($E3*(2*J$38*('Allele freq'!$O3^2)*'Allele freq'!$P3*'Allele freq'!$Q3))+($F3*((2*J$40*'Allele freq'!$O3*'Allele freq'!$P3)+(J$39*'Allele freq'!$O3*'Allele freq'!$P3*('Allele freq'!$O3+'Allele freq'!$P3))+(4*J$38*('Allele freq'!$O3^2)*('Allele freq'!$P3^2))))+($G3*((J$39*'Allele freq'!$O3*'Allele freq'!$P3*'Allele freq'!$Q3)+(4*J$38*'Allele freq'!$O3^2*'Allele freq'!$P3*'Allele freq'!$Q3)))+($H3*(4*J$38*'Allele freq'!$O3*'Allele freq'!$P3*'Allele freq'!$Q3*'Allele freq'!$R3))</f>
        <v>0</v>
      </c>
      <c r="U3" s="14" t="s">
        <v>3</v>
      </c>
      <c r="V3" s="16">
        <f>($B3*((B$40*('Allele freq'!$T3)^2)+(B$39*'Allele freq'!$T3^3)+(B$38*'Allele freq'!$T3^4)))+($C3*(B$38*('Allele freq'!$T3^2)*('Allele freq'!$U3^2)))+($D3*((B$39*('Allele freq'!$T3^2)*'Allele freq'!$U3)+(2*B$38*('Allele freq'!$T3^3)*'Allele freq'!$U3)))+($E3*(2*B$38*('Allele freq'!$T3^2)*'Allele freq'!$U3*'Allele freq'!$V3))+($F3*((2*B$40*'Allele freq'!$T3*'Allele freq'!$U3)+(B$39*'Allele freq'!$T3*'Allele freq'!$U3*('Allele freq'!$T3+'Allele freq'!$U3))+(4*B$38*('Allele freq'!$T3^2)*('Allele freq'!$U3^2))))+($G3*((B$39*'Allele freq'!$T3*'Allele freq'!$U3*'Allele freq'!$V3)+(4*B$38*'Allele freq'!$T3^2*'Allele freq'!$U3*'Allele freq'!$V3)))+($H3*(4*B$38*'Allele freq'!$T3*'Allele freq'!$U3*'Allele freq'!$V3*'Allele freq'!$W3))</f>
        <v>0</v>
      </c>
      <c r="W3" s="16">
        <f>($B3*((C$40*('Allele freq'!$T3)^2)+(C$39*'Allele freq'!$T3^3)+(C$38*'Allele freq'!$T3^4)))+($C3*(C$38*('Allele freq'!$T3^2)*('Allele freq'!$U3^2)))+($D3*((C$39*('Allele freq'!$T3^2)*'Allele freq'!$U3)+(2*C$38*('Allele freq'!$T3^3)*'Allele freq'!$U3)))+($E3*(2*C$38*('Allele freq'!$T3^2)*'Allele freq'!$U3*'Allele freq'!$V3))+($F3*((2*C$40*'Allele freq'!$T3*'Allele freq'!$U3)+(C$39*'Allele freq'!$T3*'Allele freq'!$U3*('Allele freq'!$T3+'Allele freq'!$U3))+(4*C$38*('Allele freq'!$T3^2)*('Allele freq'!$U3^2))))+($G3*((C$39*'Allele freq'!$T3*'Allele freq'!$U3*'Allele freq'!$V3)+(4*C$38*'Allele freq'!$T3^2*'Allele freq'!$U3*'Allele freq'!$V3)))+($H3*(4*C$38*'Allele freq'!$T3*'Allele freq'!$U3*'Allele freq'!$V3*'Allele freq'!$W3))</f>
        <v>0</v>
      </c>
      <c r="X3" s="16">
        <f>($B3*((D$40*('Allele freq'!$T3)^2)+(D$39*'Allele freq'!$T3^3)+(D$38*'Allele freq'!$T3^4)))+($C3*(D$38*('Allele freq'!$T3^2)*('Allele freq'!$U3^2)))+($D3*((D$39*('Allele freq'!$T3^2)*'Allele freq'!$U3)+(2*D$38*('Allele freq'!$T3^3)*'Allele freq'!$U3)))+($E3*(2*D$38*('Allele freq'!$T3^2)*'Allele freq'!$U3*'Allele freq'!$V3))+($F3*((2*D$40*'Allele freq'!$T3*'Allele freq'!$U3)+(D$39*'Allele freq'!$T3*'Allele freq'!$U3*('Allele freq'!$T3+'Allele freq'!$U3))+(4*D$38*('Allele freq'!$T3^2)*('Allele freq'!$U3^2))))+($G3*((D$39*'Allele freq'!$T3*'Allele freq'!$U3*'Allele freq'!$V3)+(4*D$38*'Allele freq'!$T3^2*'Allele freq'!$U3*'Allele freq'!$V3)))+($H3*(4*D$38*'Allele freq'!$T3*'Allele freq'!$U3*'Allele freq'!$V3*'Allele freq'!$W3))</f>
        <v>0</v>
      </c>
      <c r="Y3" s="16">
        <f>($B3*((E$40*('Allele freq'!$T3)^2)+(E$39*'Allele freq'!$T3^3)+(E$38*'Allele freq'!$T3^4)))+($C3*(E$38*('Allele freq'!$T3^2)*('Allele freq'!$U3^2)))+($D3*((E$39*('Allele freq'!$T3^2)*'Allele freq'!$U3)+(2*E$38*('Allele freq'!$T3^3)*'Allele freq'!$U3)))+($E3*(2*E$38*('Allele freq'!$T3^2)*'Allele freq'!$U3*'Allele freq'!$V3))+($F3*((2*E$40*'Allele freq'!$T3*'Allele freq'!$U3)+(E$39*'Allele freq'!$T3*'Allele freq'!$U3*('Allele freq'!$T3+'Allele freq'!$U3))+(4*E$38*('Allele freq'!$T3^2)*('Allele freq'!$U3^2))))+($G3*((E$39*'Allele freq'!$T3*'Allele freq'!$U3*'Allele freq'!$V3)+(4*E$38*'Allele freq'!$T3^2*'Allele freq'!$U3*'Allele freq'!$V3)))+($H3*(4*E$38*'Allele freq'!$T3*'Allele freq'!$U3*'Allele freq'!$V3*'Allele freq'!$W3))</f>
        <v>0</v>
      </c>
      <c r="Z3" s="16">
        <f>($B3*((F$40*('Allele freq'!$T3)^2)+(F$39*'Allele freq'!$T3^3)+(F$38*'Allele freq'!$T3^4)))+($C3*(F$38*('Allele freq'!$T3^2)*('Allele freq'!$U3^2)))+($D3*((F$39*('Allele freq'!$T3^2)*'Allele freq'!$U3)+(2*F$38*('Allele freq'!$T3^3)*'Allele freq'!$U3)))+($E3*(2*F$38*('Allele freq'!$T3^2)*'Allele freq'!$U3*'Allele freq'!$V3))+($F3*((2*F$40*'Allele freq'!$T3*'Allele freq'!$U3)+(F$39*'Allele freq'!$T3*'Allele freq'!$U3*('Allele freq'!$T3+'Allele freq'!$U3))+(4*F$38*('Allele freq'!$T3^2)*('Allele freq'!$U3^2))))+($G3*((F$39*'Allele freq'!$T3*'Allele freq'!$U3*'Allele freq'!$V3)+(4*F$38*'Allele freq'!$T3^2*'Allele freq'!$U3*'Allele freq'!$V3)))+($H3*(4*F$38*'Allele freq'!$T3*'Allele freq'!$U3*'Allele freq'!$V3*'Allele freq'!$W3))</f>
        <v>0</v>
      </c>
      <c r="AA3" s="16">
        <f>($B3*((G$40*('Allele freq'!$T3)^2)+(G$39*'Allele freq'!$T3^3)+(G$38*'Allele freq'!$T3^4)))+($C3*(G$38*('Allele freq'!$T3^2)*('Allele freq'!$U3^2)))+($D3*((G$39*('Allele freq'!$T3^2)*'Allele freq'!$U3)+(2*G$38*('Allele freq'!$T3^3)*'Allele freq'!$U3)))+($E3*(2*G$38*('Allele freq'!$T3^2)*'Allele freq'!$U3*'Allele freq'!$V3))+($F3*((2*G$40*'Allele freq'!$T3*'Allele freq'!$U3)+(G$39*'Allele freq'!$T3*'Allele freq'!$U3*('Allele freq'!$T3+'Allele freq'!$U3))+(4*G$38*('Allele freq'!$T3^2)*('Allele freq'!$U3^2))))+($G3*((G$39*'Allele freq'!$T3*'Allele freq'!$U3*'Allele freq'!$V3)+(4*G$38*'Allele freq'!$T3^2*'Allele freq'!$U3*'Allele freq'!$V3)))+($H3*(4*G$38*'Allele freq'!$T3*'Allele freq'!$U3*'Allele freq'!$V3*'Allele freq'!$W3))</f>
        <v>0</v>
      </c>
      <c r="AB3" s="16">
        <f>($B3*((H$40*('Allele freq'!$T3)^2)+(H$39*'Allele freq'!$T3^3)+(H$38*'Allele freq'!$T3^4)))+($C3*(H$38*('Allele freq'!$T3^2)*('Allele freq'!$U3^2)))+($D3*((H$39*('Allele freq'!$T3^2)*'Allele freq'!$U3)+(2*H$38*('Allele freq'!$T3^3)*'Allele freq'!$U3)))+($E3*(2*H$38*('Allele freq'!$T3^2)*'Allele freq'!$U3*'Allele freq'!$V3))+($F3*((2*H$40*'Allele freq'!$T3*'Allele freq'!$U3)+(H$39*'Allele freq'!$T3*'Allele freq'!$U3*('Allele freq'!$T3+'Allele freq'!$U3))+(4*H$38*('Allele freq'!$T3^2)*('Allele freq'!$U3^2))))+($G3*((H$39*'Allele freq'!$T3*'Allele freq'!$U3*'Allele freq'!$V3)+(4*H$38*'Allele freq'!$T3^2*'Allele freq'!$U3*'Allele freq'!$V3)))+($H3*(4*H$38*'Allele freq'!$T3*'Allele freq'!$U3*'Allele freq'!$V3*'Allele freq'!$W3))</f>
        <v>0</v>
      </c>
      <c r="AC3" s="16">
        <f>($B3*((I$40*('Allele freq'!$T3)^2)+(I$39*'Allele freq'!$T3^3)+(I$38*'Allele freq'!$T3^4)))+($C3*(I$38*('Allele freq'!$T3^2)*('Allele freq'!$U3^2)))+($D3*((I$39*('Allele freq'!$T3^2)*'Allele freq'!$U3)+(2*I$38*('Allele freq'!$T3^3)*'Allele freq'!$U3)))+($E3*(2*I$38*('Allele freq'!$T3^2)*'Allele freq'!$U3*'Allele freq'!$V3))+($F3*((2*I$40*'Allele freq'!$T3*'Allele freq'!$U3)+(I$39*'Allele freq'!$T3*'Allele freq'!$U3*('Allele freq'!$T3+'Allele freq'!$U3))+(4*I$38*('Allele freq'!$T3^2)*('Allele freq'!$U3^2))))+($G3*((I$39*'Allele freq'!$T3*'Allele freq'!$U3*'Allele freq'!$V3)+(4*I$38*'Allele freq'!$T3^2*'Allele freq'!$U3*'Allele freq'!$V3)))+($H3*(4*I$38*'Allele freq'!$T3*'Allele freq'!$U3*'Allele freq'!$V3*'Allele freq'!$W3))</f>
        <v>0</v>
      </c>
      <c r="AD3" s="17">
        <f>($B3*((J$40*('Allele freq'!$T3)^2)+(J$39*'Allele freq'!$T3^3)+(J$38*'Allele freq'!$T3^4)))+($C3*(J$38*('Allele freq'!$T3^2)*('Allele freq'!$U3^2)))+($D3*((J$39*('Allele freq'!$T3^2)*'Allele freq'!$U3)+(2*J$38*('Allele freq'!$T3^3)*'Allele freq'!$U3)))+($E3*(2*J$38*('Allele freq'!$T3^2)*'Allele freq'!$U3*'Allele freq'!$V3))+($F3*((2*J$40*'Allele freq'!$T3*'Allele freq'!$U3)+(J$39*'Allele freq'!$T3*'Allele freq'!$U3*('Allele freq'!$T3+'Allele freq'!$U3))+(4*J$38*('Allele freq'!$T3^2)*('Allele freq'!$U3^2))))+($G3*((J$39*'Allele freq'!$T3*'Allele freq'!$U3*'Allele freq'!$V3)+(4*J$38*'Allele freq'!$T3^2*'Allele freq'!$U3*'Allele freq'!$V3)))+($H3*(4*J$38*'Allele freq'!$T3*'Allele freq'!$U3*'Allele freq'!$V3*'Allele freq'!$W3))</f>
        <v>0</v>
      </c>
    </row>
    <row r="4" spans="1:30" x14ac:dyDescent="0.3">
      <c r="A4" s="29" t="s">
        <v>4</v>
      </c>
      <c r="B4" s="27">
        <f>'Allele freq'!B4</f>
        <v>1</v>
      </c>
      <c r="C4" s="23">
        <f>'Allele freq'!C4</f>
        <v>0</v>
      </c>
      <c r="D4" s="23">
        <f>'Allele freq'!D4</f>
        <v>0</v>
      </c>
      <c r="E4" s="23">
        <f>'Allele freq'!E4</f>
        <v>0</v>
      </c>
      <c r="F4" s="23">
        <f>'Allele freq'!F4</f>
        <v>0</v>
      </c>
      <c r="G4" s="23">
        <f>'Allele freq'!G4</f>
        <v>0</v>
      </c>
      <c r="H4" s="24">
        <f>'Allele freq'!H4</f>
        <v>0</v>
      </c>
      <c r="I4" s="2"/>
      <c r="J4" s="14" t="s">
        <v>4</v>
      </c>
      <c r="K4" s="16">
        <f>($B4*((B$40*('Allele freq'!$O4)^2)+(B$39*'Allele freq'!$O4^3)+(B$38*'Allele freq'!$O4^4)))+($C4*(B$38*('Allele freq'!$O4^2)*('Allele freq'!$P4^2)))+($D4*((B$39*('Allele freq'!$O4^2)*'Allele freq'!$P4)+(2*B$38*('Allele freq'!$O4^3)*'Allele freq'!$P4)))+($E4*(2*B$38*('Allele freq'!$O4^2)*'Allele freq'!$P4*'Allele freq'!$Q4))+($F4*((2*B$40*'Allele freq'!$O4*'Allele freq'!$P4)+(B$39*'Allele freq'!$O4*'Allele freq'!$P4*('Allele freq'!$O4+'Allele freq'!$P4))+(4*B$38*('Allele freq'!$O4^2)*('Allele freq'!$P4^2))))+($G4*((B$39*'Allele freq'!$O4*'Allele freq'!$P4*'Allele freq'!$Q4)+(4*B$38*'Allele freq'!$O4^2*'Allele freq'!$P4*'Allele freq'!$Q4)))+($H4*(4*B$38*'Allele freq'!$O4*'Allele freq'!$P4*'Allele freq'!$Q4*'Allele freq'!$R4))</f>
        <v>0</v>
      </c>
      <c r="L4" s="16">
        <f>($B4*((C$40*('Allele freq'!$O4)^2)+(C$39*'Allele freq'!$O4^3)+(C$38*'Allele freq'!$O4^4)))+($C4*(C$38*('Allele freq'!$O4^2)*('Allele freq'!$P4^2)))+($D4*((C$39*('Allele freq'!$O4^2)*'Allele freq'!$P4)+(2*C$38*('Allele freq'!$O4^3)*'Allele freq'!$P4)))+($E4*(2*C$38*('Allele freq'!$O4^2)*'Allele freq'!$P4*'Allele freq'!$Q4))+($F4*((2*C$40*'Allele freq'!$O4*'Allele freq'!$P4)+(C$39*'Allele freq'!$O4*'Allele freq'!$P4*('Allele freq'!$O4+'Allele freq'!$P4))+(4*C$38*('Allele freq'!$O4^2)*('Allele freq'!$P4^2))))+($G4*((C$39*'Allele freq'!$O4*'Allele freq'!$P4*'Allele freq'!$Q4)+(4*C$38*'Allele freq'!$O4^2*'Allele freq'!$P4*'Allele freq'!$Q4)))+($H4*(4*C$38*'Allele freq'!$O4*'Allele freq'!$P4*'Allele freq'!$Q4*'Allele freq'!$R4))</f>
        <v>0</v>
      </c>
      <c r="M4" s="16">
        <f>($B4*((D$40*('Allele freq'!$O4)^2)+(D$39*'Allele freq'!$O4^3)+(D$38*'Allele freq'!$O4^4)))+($C4*(D$38*('Allele freq'!$O4^2)*('Allele freq'!$P4^2)))+($D4*((D$39*('Allele freq'!$O4^2)*'Allele freq'!$P4)+(2*D$38*('Allele freq'!$O4^3)*'Allele freq'!$P4)))+($E4*(2*D$38*('Allele freq'!$O4^2)*'Allele freq'!$P4*'Allele freq'!$Q4))+($F4*((2*D$40*'Allele freq'!$O4*'Allele freq'!$P4)+(D$39*'Allele freq'!$O4*'Allele freq'!$P4*('Allele freq'!$O4+'Allele freq'!$P4))+(4*D$38*('Allele freq'!$O4^2)*('Allele freq'!$P4^2))))+($G4*((D$39*'Allele freq'!$O4*'Allele freq'!$P4*'Allele freq'!$Q4)+(4*D$38*'Allele freq'!$O4^2*'Allele freq'!$P4*'Allele freq'!$Q4)))+($H4*(4*D$38*'Allele freq'!$O4*'Allele freq'!$P4*'Allele freq'!$Q4*'Allele freq'!$R4))</f>
        <v>0</v>
      </c>
      <c r="N4" s="16">
        <f>($B4*((E$40*('Allele freq'!$O4)^2)+(E$39*'Allele freq'!$O4^3)+(E$38*'Allele freq'!$O4^4)))+($C4*(E$38*('Allele freq'!$O4^2)*('Allele freq'!$P4^2)))+($D4*((E$39*('Allele freq'!$O4^2)*'Allele freq'!$P4)+(2*E$38*('Allele freq'!$O4^3)*'Allele freq'!$P4)))+($E4*(2*E$38*('Allele freq'!$O4^2)*'Allele freq'!$P4*'Allele freq'!$Q4))+($F4*((2*E$40*'Allele freq'!$O4*'Allele freq'!$P4)+(E$39*'Allele freq'!$O4*'Allele freq'!$P4*('Allele freq'!$O4+'Allele freq'!$P4))+(4*E$38*('Allele freq'!$O4^2)*('Allele freq'!$P4^2))))+($G4*((E$39*'Allele freq'!$O4*'Allele freq'!$P4*'Allele freq'!$Q4)+(4*E$38*'Allele freq'!$O4^2*'Allele freq'!$P4*'Allele freq'!$Q4)))+($H4*(4*E$38*'Allele freq'!$O4*'Allele freq'!$P4*'Allele freq'!$Q4*'Allele freq'!$R4))</f>
        <v>0</v>
      </c>
      <c r="O4" s="16">
        <f>($B4*((F$40*('Allele freq'!$O4)^2)+(F$39*'Allele freq'!$O4^3)+(F$38*'Allele freq'!$O4^4)))+($C4*(F$38*('Allele freq'!$O4^2)*('Allele freq'!$P4^2)))+($D4*((F$39*('Allele freq'!$O4^2)*'Allele freq'!$P4)+(2*F$38*('Allele freq'!$O4^3)*'Allele freq'!$P4)))+($E4*(2*F$38*('Allele freq'!$O4^2)*'Allele freq'!$P4*'Allele freq'!$Q4))+($F4*((2*F$40*'Allele freq'!$O4*'Allele freq'!$P4)+(F$39*'Allele freq'!$O4*'Allele freq'!$P4*('Allele freq'!$O4+'Allele freq'!$P4))+(4*F$38*('Allele freq'!$O4^2)*('Allele freq'!$P4^2))))+($G4*((F$39*'Allele freq'!$O4*'Allele freq'!$P4*'Allele freq'!$Q4)+(4*F$38*'Allele freq'!$O4^2*'Allele freq'!$P4*'Allele freq'!$Q4)))+($H4*(4*F$38*'Allele freq'!$O4*'Allele freq'!$P4*'Allele freq'!$Q4*'Allele freq'!$R4))</f>
        <v>0</v>
      </c>
      <c r="P4" s="16">
        <f>($B4*((G$40*('Allele freq'!$O4)^2)+(G$39*'Allele freq'!$O4^3)+(G$38*'Allele freq'!$O4^4)))+($C4*(G$38*('Allele freq'!$O4^2)*('Allele freq'!$P4^2)))+($D4*((G$39*('Allele freq'!$O4^2)*'Allele freq'!$P4)+(2*G$38*('Allele freq'!$O4^3)*'Allele freq'!$P4)))+($E4*(2*G$38*('Allele freq'!$O4^2)*'Allele freq'!$P4*'Allele freq'!$Q4))+($F4*((2*G$40*'Allele freq'!$O4*'Allele freq'!$P4)+(G$39*'Allele freq'!$O4*'Allele freq'!$P4*('Allele freq'!$O4+'Allele freq'!$P4))+(4*G$38*('Allele freq'!$O4^2)*('Allele freq'!$P4^2))))+($G4*((G$39*'Allele freq'!$O4*'Allele freq'!$P4*'Allele freq'!$Q4)+(4*G$38*'Allele freq'!$O4^2*'Allele freq'!$P4*'Allele freq'!$Q4)))+($H4*(4*G$38*'Allele freq'!$O4*'Allele freq'!$P4*'Allele freq'!$Q4*'Allele freq'!$R4))</f>
        <v>0</v>
      </c>
      <c r="Q4" s="16">
        <f>($B4*((H$40*('Allele freq'!$O4)^2)+(H$39*'Allele freq'!$O4^3)+(H$38*'Allele freq'!$O4^4)))+($C4*(H$38*('Allele freq'!$O4^2)*('Allele freq'!$P4^2)))+($D4*((H$39*('Allele freq'!$O4^2)*'Allele freq'!$P4)+(2*H$38*('Allele freq'!$O4^3)*'Allele freq'!$P4)))+($E4*(2*H$38*('Allele freq'!$O4^2)*'Allele freq'!$P4*'Allele freq'!$Q4))+($F4*((2*H$40*'Allele freq'!$O4*'Allele freq'!$P4)+(H$39*'Allele freq'!$O4*'Allele freq'!$P4*('Allele freq'!$O4+'Allele freq'!$P4))+(4*H$38*('Allele freq'!$O4^2)*('Allele freq'!$P4^2))))+($G4*((H$39*'Allele freq'!$O4*'Allele freq'!$P4*'Allele freq'!$Q4)+(4*H$38*'Allele freq'!$O4^2*'Allele freq'!$P4*'Allele freq'!$Q4)))+($H4*(4*H$38*'Allele freq'!$O4*'Allele freq'!$P4*'Allele freq'!$Q4*'Allele freq'!$R4))</f>
        <v>0</v>
      </c>
      <c r="R4" s="16">
        <f>($B4*((I$40*('Allele freq'!$O4)^2)+(I$39*'Allele freq'!$O4^3)+(I$38*'Allele freq'!$O4^4)))+($C4*(I$38*('Allele freq'!$O4^2)*('Allele freq'!$P4^2)))+($D4*((I$39*('Allele freq'!$O4^2)*'Allele freq'!$P4)+(2*I$38*('Allele freq'!$O4^3)*'Allele freq'!$P4)))+($E4*(2*I$38*('Allele freq'!$O4^2)*'Allele freq'!$P4*'Allele freq'!$Q4))+($F4*((2*I$40*'Allele freq'!$O4*'Allele freq'!$P4)+(I$39*'Allele freq'!$O4*'Allele freq'!$P4*('Allele freq'!$O4+'Allele freq'!$P4))+(4*I$38*('Allele freq'!$O4^2)*('Allele freq'!$P4^2))))+($G4*((I$39*'Allele freq'!$O4*'Allele freq'!$P4*'Allele freq'!$Q4)+(4*I$38*'Allele freq'!$O4^2*'Allele freq'!$P4*'Allele freq'!$Q4)))+($H4*(4*I$38*'Allele freq'!$O4*'Allele freq'!$P4*'Allele freq'!$Q4*'Allele freq'!$R4))</f>
        <v>0</v>
      </c>
      <c r="S4" s="17">
        <f>($B4*((J$40*('Allele freq'!$O4)^2)+(J$39*'Allele freq'!$O4^3)+(J$38*'Allele freq'!$O4^4)))+($C4*(J$38*('Allele freq'!$O4^2)*('Allele freq'!$P4^2)))+($D4*((J$39*('Allele freq'!$O4^2)*'Allele freq'!$P4)+(2*J$38*('Allele freq'!$O4^3)*'Allele freq'!$P4)))+($E4*(2*J$38*('Allele freq'!$O4^2)*'Allele freq'!$P4*'Allele freq'!$Q4))+($F4*((2*J$40*'Allele freq'!$O4*'Allele freq'!$P4)+(J$39*'Allele freq'!$O4*'Allele freq'!$P4*('Allele freq'!$O4+'Allele freq'!$P4))+(4*J$38*('Allele freq'!$O4^2)*('Allele freq'!$P4^2))))+($G4*((J$39*'Allele freq'!$O4*'Allele freq'!$P4*'Allele freq'!$Q4)+(4*J$38*'Allele freq'!$O4^2*'Allele freq'!$P4*'Allele freq'!$Q4)))+($H4*(4*J$38*'Allele freq'!$O4*'Allele freq'!$P4*'Allele freq'!$Q4*'Allele freq'!$R4))</f>
        <v>0</v>
      </c>
      <c r="U4" s="14" t="s">
        <v>4</v>
      </c>
      <c r="V4" s="16">
        <f>($B4*((B$40*('Allele freq'!$T4)^2)+(B$39*'Allele freq'!$T4^3)+(B$38*'Allele freq'!$T4^4)))+($C4*(B$38*('Allele freq'!$T4^2)*('Allele freq'!$U4^2)))+($D4*((B$39*('Allele freq'!$T4^2)*'Allele freq'!$U4)+(2*B$38*('Allele freq'!$T4^3)*'Allele freq'!$U4)))+($E4*(2*B$38*('Allele freq'!$T4^2)*'Allele freq'!$U4*'Allele freq'!$V4))+($F4*((2*B$40*'Allele freq'!$T4*'Allele freq'!$U4)+(B$39*'Allele freq'!$T4*'Allele freq'!$U4*('Allele freq'!$T4+'Allele freq'!$U4))+(4*B$38*('Allele freq'!$T4^2)*('Allele freq'!$U4^2))))+($G4*((B$39*'Allele freq'!$T4*'Allele freq'!$U4*'Allele freq'!$V4)+(4*B$38*'Allele freq'!$T4^2*'Allele freq'!$U4*'Allele freq'!$V4)))+($H4*(4*B$38*'Allele freq'!$T4*'Allele freq'!$U4*'Allele freq'!$V4*'Allele freq'!$W4))</f>
        <v>0</v>
      </c>
      <c r="W4" s="16">
        <f>($B4*((C$40*('Allele freq'!$T4)^2)+(C$39*'Allele freq'!$T4^3)+(C$38*'Allele freq'!$T4^4)))+($C4*(C$38*('Allele freq'!$T4^2)*('Allele freq'!$U4^2)))+($D4*((C$39*('Allele freq'!$T4^2)*'Allele freq'!$U4)+(2*C$38*('Allele freq'!$T4^3)*'Allele freq'!$U4)))+($E4*(2*C$38*('Allele freq'!$T4^2)*'Allele freq'!$U4*'Allele freq'!$V4))+($F4*((2*C$40*'Allele freq'!$T4*'Allele freq'!$U4)+(C$39*'Allele freq'!$T4*'Allele freq'!$U4*('Allele freq'!$T4+'Allele freq'!$U4))+(4*C$38*('Allele freq'!$T4^2)*('Allele freq'!$U4^2))))+($G4*((C$39*'Allele freq'!$T4*'Allele freq'!$U4*'Allele freq'!$V4)+(4*C$38*'Allele freq'!$T4^2*'Allele freq'!$U4*'Allele freq'!$V4)))+($H4*(4*C$38*'Allele freq'!$T4*'Allele freq'!$U4*'Allele freq'!$V4*'Allele freq'!$W4))</f>
        <v>0</v>
      </c>
      <c r="X4" s="16">
        <f>($B4*((D$40*('Allele freq'!$T4)^2)+(D$39*'Allele freq'!$T4^3)+(D$38*'Allele freq'!$T4^4)))+($C4*(D$38*('Allele freq'!$T4^2)*('Allele freq'!$U4^2)))+($D4*((D$39*('Allele freq'!$T4^2)*'Allele freq'!$U4)+(2*D$38*('Allele freq'!$T4^3)*'Allele freq'!$U4)))+($E4*(2*D$38*('Allele freq'!$T4^2)*'Allele freq'!$U4*'Allele freq'!$V4))+($F4*((2*D$40*'Allele freq'!$T4*'Allele freq'!$U4)+(D$39*'Allele freq'!$T4*'Allele freq'!$U4*('Allele freq'!$T4+'Allele freq'!$U4))+(4*D$38*('Allele freq'!$T4^2)*('Allele freq'!$U4^2))))+($G4*((D$39*'Allele freq'!$T4*'Allele freq'!$U4*'Allele freq'!$V4)+(4*D$38*'Allele freq'!$T4^2*'Allele freq'!$U4*'Allele freq'!$V4)))+($H4*(4*D$38*'Allele freq'!$T4*'Allele freq'!$U4*'Allele freq'!$V4*'Allele freq'!$W4))</f>
        <v>0</v>
      </c>
      <c r="Y4" s="16">
        <f>($B4*((E$40*('Allele freq'!$T4)^2)+(E$39*'Allele freq'!$T4^3)+(E$38*'Allele freq'!$T4^4)))+($C4*(E$38*('Allele freq'!$T4^2)*('Allele freq'!$U4^2)))+($D4*((E$39*('Allele freq'!$T4^2)*'Allele freq'!$U4)+(2*E$38*('Allele freq'!$T4^3)*'Allele freq'!$U4)))+($E4*(2*E$38*('Allele freq'!$T4^2)*'Allele freq'!$U4*'Allele freq'!$V4))+($F4*((2*E$40*'Allele freq'!$T4*'Allele freq'!$U4)+(E$39*'Allele freq'!$T4*'Allele freq'!$U4*('Allele freq'!$T4+'Allele freq'!$U4))+(4*E$38*('Allele freq'!$T4^2)*('Allele freq'!$U4^2))))+($G4*((E$39*'Allele freq'!$T4*'Allele freq'!$U4*'Allele freq'!$V4)+(4*E$38*'Allele freq'!$T4^2*'Allele freq'!$U4*'Allele freq'!$V4)))+($H4*(4*E$38*'Allele freq'!$T4*'Allele freq'!$U4*'Allele freq'!$V4*'Allele freq'!$W4))</f>
        <v>0</v>
      </c>
      <c r="Z4" s="16">
        <f>($B4*((F$40*('Allele freq'!$T4)^2)+(F$39*'Allele freq'!$T4^3)+(F$38*'Allele freq'!$T4^4)))+($C4*(F$38*('Allele freq'!$T4^2)*('Allele freq'!$U4^2)))+($D4*((F$39*('Allele freq'!$T4^2)*'Allele freq'!$U4)+(2*F$38*('Allele freq'!$T4^3)*'Allele freq'!$U4)))+($E4*(2*F$38*('Allele freq'!$T4^2)*'Allele freq'!$U4*'Allele freq'!$V4))+($F4*((2*F$40*'Allele freq'!$T4*'Allele freq'!$U4)+(F$39*'Allele freq'!$T4*'Allele freq'!$U4*('Allele freq'!$T4+'Allele freq'!$U4))+(4*F$38*('Allele freq'!$T4^2)*('Allele freq'!$U4^2))))+($G4*((F$39*'Allele freq'!$T4*'Allele freq'!$U4*'Allele freq'!$V4)+(4*F$38*'Allele freq'!$T4^2*'Allele freq'!$U4*'Allele freq'!$V4)))+($H4*(4*F$38*'Allele freq'!$T4*'Allele freq'!$U4*'Allele freq'!$V4*'Allele freq'!$W4))</f>
        <v>0</v>
      </c>
      <c r="AA4" s="16">
        <f>($B4*((G$40*('Allele freq'!$T4)^2)+(G$39*'Allele freq'!$T4^3)+(G$38*'Allele freq'!$T4^4)))+($C4*(G$38*('Allele freq'!$T4^2)*('Allele freq'!$U4^2)))+($D4*((G$39*('Allele freq'!$T4^2)*'Allele freq'!$U4)+(2*G$38*('Allele freq'!$T4^3)*'Allele freq'!$U4)))+($E4*(2*G$38*('Allele freq'!$T4^2)*'Allele freq'!$U4*'Allele freq'!$V4))+($F4*((2*G$40*'Allele freq'!$T4*'Allele freq'!$U4)+(G$39*'Allele freq'!$T4*'Allele freq'!$U4*('Allele freq'!$T4+'Allele freq'!$U4))+(4*G$38*('Allele freq'!$T4^2)*('Allele freq'!$U4^2))))+($G4*((G$39*'Allele freq'!$T4*'Allele freq'!$U4*'Allele freq'!$V4)+(4*G$38*'Allele freq'!$T4^2*'Allele freq'!$U4*'Allele freq'!$V4)))+($H4*(4*G$38*'Allele freq'!$T4*'Allele freq'!$U4*'Allele freq'!$V4*'Allele freq'!$W4))</f>
        <v>0</v>
      </c>
      <c r="AB4" s="16">
        <f>($B4*((H$40*('Allele freq'!$T4)^2)+(H$39*'Allele freq'!$T4^3)+(H$38*'Allele freq'!$T4^4)))+($C4*(H$38*('Allele freq'!$T4^2)*('Allele freq'!$U4^2)))+($D4*((H$39*('Allele freq'!$T4^2)*'Allele freq'!$U4)+(2*H$38*('Allele freq'!$T4^3)*'Allele freq'!$U4)))+($E4*(2*H$38*('Allele freq'!$T4^2)*'Allele freq'!$U4*'Allele freq'!$V4))+($F4*((2*H$40*'Allele freq'!$T4*'Allele freq'!$U4)+(H$39*'Allele freq'!$T4*'Allele freq'!$U4*('Allele freq'!$T4+'Allele freq'!$U4))+(4*H$38*('Allele freq'!$T4^2)*('Allele freq'!$U4^2))))+($G4*((H$39*'Allele freq'!$T4*'Allele freq'!$U4*'Allele freq'!$V4)+(4*H$38*'Allele freq'!$T4^2*'Allele freq'!$U4*'Allele freq'!$V4)))+($H4*(4*H$38*'Allele freq'!$T4*'Allele freq'!$U4*'Allele freq'!$V4*'Allele freq'!$W4))</f>
        <v>0</v>
      </c>
      <c r="AC4" s="16">
        <f>($B4*((I$40*('Allele freq'!$T4)^2)+(I$39*'Allele freq'!$T4^3)+(I$38*'Allele freq'!$T4^4)))+($C4*(I$38*('Allele freq'!$T4^2)*('Allele freq'!$U4^2)))+($D4*((I$39*('Allele freq'!$T4^2)*'Allele freq'!$U4)+(2*I$38*('Allele freq'!$T4^3)*'Allele freq'!$U4)))+($E4*(2*I$38*('Allele freq'!$T4^2)*'Allele freq'!$U4*'Allele freq'!$V4))+($F4*((2*I$40*'Allele freq'!$T4*'Allele freq'!$U4)+(I$39*'Allele freq'!$T4*'Allele freq'!$U4*('Allele freq'!$T4+'Allele freq'!$U4))+(4*I$38*('Allele freq'!$T4^2)*('Allele freq'!$U4^2))))+($G4*((I$39*'Allele freq'!$T4*'Allele freq'!$U4*'Allele freq'!$V4)+(4*I$38*'Allele freq'!$T4^2*'Allele freq'!$U4*'Allele freq'!$V4)))+($H4*(4*I$38*'Allele freq'!$T4*'Allele freq'!$U4*'Allele freq'!$V4*'Allele freq'!$W4))</f>
        <v>0</v>
      </c>
      <c r="AD4" s="17">
        <f>($B4*((J$40*('Allele freq'!$T4)^2)+(J$39*'Allele freq'!$T4^3)+(J$38*'Allele freq'!$T4^4)))+($C4*(J$38*('Allele freq'!$T4^2)*('Allele freq'!$U4^2)))+($D4*((J$39*('Allele freq'!$T4^2)*'Allele freq'!$U4)+(2*J$38*('Allele freq'!$T4^3)*'Allele freq'!$U4)))+($E4*(2*J$38*('Allele freq'!$T4^2)*'Allele freq'!$U4*'Allele freq'!$V4))+($F4*((2*J$40*'Allele freq'!$T4*'Allele freq'!$U4)+(J$39*'Allele freq'!$T4*'Allele freq'!$U4*('Allele freq'!$T4+'Allele freq'!$U4))+(4*J$38*('Allele freq'!$T4^2)*('Allele freq'!$U4^2))))+($G4*((J$39*'Allele freq'!$T4*'Allele freq'!$U4*'Allele freq'!$V4)+(4*J$38*'Allele freq'!$T4^2*'Allele freq'!$U4*'Allele freq'!$V4)))+($H4*(4*J$38*'Allele freq'!$T4*'Allele freq'!$U4*'Allele freq'!$V4*'Allele freq'!$W4))</f>
        <v>0</v>
      </c>
    </row>
    <row r="5" spans="1:30" x14ac:dyDescent="0.3">
      <c r="A5" s="29" t="s">
        <v>5</v>
      </c>
      <c r="B5" s="27">
        <f>'Allele freq'!B5</f>
        <v>1</v>
      </c>
      <c r="C5" s="23">
        <f>'Allele freq'!C5</f>
        <v>0</v>
      </c>
      <c r="D5" s="23">
        <f>'Allele freq'!D5</f>
        <v>0</v>
      </c>
      <c r="E5" s="23">
        <f>'Allele freq'!E5</f>
        <v>0</v>
      </c>
      <c r="F5" s="23">
        <f>'Allele freq'!F5</f>
        <v>0</v>
      </c>
      <c r="G5" s="23">
        <f>'Allele freq'!G5</f>
        <v>0</v>
      </c>
      <c r="H5" s="24">
        <f>'Allele freq'!H5</f>
        <v>0</v>
      </c>
      <c r="I5" s="2"/>
      <c r="J5" s="14" t="s">
        <v>5</v>
      </c>
      <c r="K5" s="16">
        <f>($B5*((B$40*('Allele freq'!$O5)^2)+(B$39*'Allele freq'!$O5^3)+(B$38*'Allele freq'!$O5^4)))+($C5*(B$38*('Allele freq'!$O5^2)*('Allele freq'!$P5^2)))+($D5*((B$39*('Allele freq'!$O5^2)*'Allele freq'!$P5)+(2*B$38*('Allele freq'!$O5^3)*'Allele freq'!$P5)))+($E5*(2*B$38*('Allele freq'!$O5^2)*'Allele freq'!$P5*'Allele freq'!$Q5))+($F5*((2*B$40*'Allele freq'!$O5*'Allele freq'!$P5)+(B$39*'Allele freq'!$O5*'Allele freq'!$P5*('Allele freq'!$O5+'Allele freq'!$P5))+(4*B$38*('Allele freq'!$O5^2)*('Allele freq'!$P5^2))))+($G5*((B$39*'Allele freq'!$O5*'Allele freq'!$P5*'Allele freq'!$Q5)+(4*B$38*'Allele freq'!$O5^2*'Allele freq'!$P5*'Allele freq'!$Q5)))+($H5*(4*B$38*'Allele freq'!$O5*'Allele freq'!$P5*'Allele freq'!$Q5*'Allele freq'!$R5))</f>
        <v>0</v>
      </c>
      <c r="L5" s="16">
        <f>($B5*((C$40*('Allele freq'!$O5)^2)+(C$39*'Allele freq'!$O5^3)+(C$38*'Allele freq'!$O5^4)))+($C5*(C$38*('Allele freq'!$O5^2)*('Allele freq'!$P5^2)))+($D5*((C$39*('Allele freq'!$O5^2)*'Allele freq'!$P5)+(2*C$38*('Allele freq'!$O5^3)*'Allele freq'!$P5)))+($E5*(2*C$38*('Allele freq'!$O5^2)*'Allele freq'!$P5*'Allele freq'!$Q5))+($F5*((2*C$40*'Allele freq'!$O5*'Allele freq'!$P5)+(C$39*'Allele freq'!$O5*'Allele freq'!$P5*('Allele freq'!$O5+'Allele freq'!$P5))+(4*C$38*('Allele freq'!$O5^2)*('Allele freq'!$P5^2))))+($G5*((C$39*'Allele freq'!$O5*'Allele freq'!$P5*'Allele freq'!$Q5)+(4*C$38*'Allele freq'!$O5^2*'Allele freq'!$P5*'Allele freq'!$Q5)))+($H5*(4*C$38*'Allele freq'!$O5*'Allele freq'!$P5*'Allele freq'!$Q5*'Allele freq'!$R5))</f>
        <v>0</v>
      </c>
      <c r="M5" s="16">
        <f>($B5*((D$40*('Allele freq'!$O5)^2)+(D$39*'Allele freq'!$O5^3)+(D$38*'Allele freq'!$O5^4)))+($C5*(D$38*('Allele freq'!$O5^2)*('Allele freq'!$P5^2)))+($D5*((D$39*('Allele freq'!$O5^2)*'Allele freq'!$P5)+(2*D$38*('Allele freq'!$O5^3)*'Allele freq'!$P5)))+($E5*(2*D$38*('Allele freq'!$O5^2)*'Allele freq'!$P5*'Allele freq'!$Q5))+($F5*((2*D$40*'Allele freq'!$O5*'Allele freq'!$P5)+(D$39*'Allele freq'!$O5*'Allele freq'!$P5*('Allele freq'!$O5+'Allele freq'!$P5))+(4*D$38*('Allele freq'!$O5^2)*('Allele freq'!$P5^2))))+($G5*((D$39*'Allele freq'!$O5*'Allele freq'!$P5*'Allele freq'!$Q5)+(4*D$38*'Allele freq'!$O5^2*'Allele freq'!$P5*'Allele freq'!$Q5)))+($H5*(4*D$38*'Allele freq'!$O5*'Allele freq'!$P5*'Allele freq'!$Q5*'Allele freq'!$R5))</f>
        <v>0</v>
      </c>
      <c r="N5" s="16">
        <f>($B5*((E$40*('Allele freq'!$O5)^2)+(E$39*'Allele freq'!$O5^3)+(E$38*'Allele freq'!$O5^4)))+($C5*(E$38*('Allele freq'!$O5^2)*('Allele freq'!$P5^2)))+($D5*((E$39*('Allele freq'!$O5^2)*'Allele freq'!$P5)+(2*E$38*('Allele freq'!$O5^3)*'Allele freq'!$P5)))+($E5*(2*E$38*('Allele freq'!$O5^2)*'Allele freq'!$P5*'Allele freq'!$Q5))+($F5*((2*E$40*'Allele freq'!$O5*'Allele freq'!$P5)+(E$39*'Allele freq'!$O5*'Allele freq'!$P5*('Allele freq'!$O5+'Allele freq'!$P5))+(4*E$38*('Allele freq'!$O5^2)*('Allele freq'!$P5^2))))+($G5*((E$39*'Allele freq'!$O5*'Allele freq'!$P5*'Allele freq'!$Q5)+(4*E$38*'Allele freq'!$O5^2*'Allele freq'!$P5*'Allele freq'!$Q5)))+($H5*(4*E$38*'Allele freq'!$O5*'Allele freq'!$P5*'Allele freq'!$Q5*'Allele freq'!$R5))</f>
        <v>0</v>
      </c>
      <c r="O5" s="16">
        <f>($B5*((F$40*('Allele freq'!$O5)^2)+(F$39*'Allele freq'!$O5^3)+(F$38*'Allele freq'!$O5^4)))+($C5*(F$38*('Allele freq'!$O5^2)*('Allele freq'!$P5^2)))+($D5*((F$39*('Allele freq'!$O5^2)*'Allele freq'!$P5)+(2*F$38*('Allele freq'!$O5^3)*'Allele freq'!$P5)))+($E5*(2*F$38*('Allele freq'!$O5^2)*'Allele freq'!$P5*'Allele freq'!$Q5))+($F5*((2*F$40*'Allele freq'!$O5*'Allele freq'!$P5)+(F$39*'Allele freq'!$O5*'Allele freq'!$P5*('Allele freq'!$O5+'Allele freq'!$P5))+(4*F$38*('Allele freq'!$O5^2)*('Allele freq'!$P5^2))))+($G5*((F$39*'Allele freq'!$O5*'Allele freq'!$P5*'Allele freq'!$Q5)+(4*F$38*'Allele freq'!$O5^2*'Allele freq'!$P5*'Allele freq'!$Q5)))+($H5*(4*F$38*'Allele freq'!$O5*'Allele freq'!$P5*'Allele freq'!$Q5*'Allele freq'!$R5))</f>
        <v>0</v>
      </c>
      <c r="P5" s="16">
        <f>($B5*((G$40*('Allele freq'!$O5)^2)+(G$39*'Allele freq'!$O5^3)+(G$38*'Allele freq'!$O5^4)))+($C5*(G$38*('Allele freq'!$O5^2)*('Allele freq'!$P5^2)))+($D5*((G$39*('Allele freq'!$O5^2)*'Allele freq'!$P5)+(2*G$38*('Allele freq'!$O5^3)*'Allele freq'!$P5)))+($E5*(2*G$38*('Allele freq'!$O5^2)*'Allele freq'!$P5*'Allele freq'!$Q5))+($F5*((2*G$40*'Allele freq'!$O5*'Allele freq'!$P5)+(G$39*'Allele freq'!$O5*'Allele freq'!$P5*('Allele freq'!$O5+'Allele freq'!$P5))+(4*G$38*('Allele freq'!$O5^2)*('Allele freq'!$P5^2))))+($G5*((G$39*'Allele freq'!$O5*'Allele freq'!$P5*'Allele freq'!$Q5)+(4*G$38*'Allele freq'!$O5^2*'Allele freq'!$P5*'Allele freq'!$Q5)))+($H5*(4*G$38*'Allele freq'!$O5*'Allele freq'!$P5*'Allele freq'!$Q5*'Allele freq'!$R5))</f>
        <v>0</v>
      </c>
      <c r="Q5" s="16">
        <f>($B5*((H$40*('Allele freq'!$O5)^2)+(H$39*'Allele freq'!$O5^3)+(H$38*'Allele freq'!$O5^4)))+($C5*(H$38*('Allele freq'!$O5^2)*('Allele freq'!$P5^2)))+($D5*((H$39*('Allele freq'!$O5^2)*'Allele freq'!$P5)+(2*H$38*('Allele freq'!$O5^3)*'Allele freq'!$P5)))+($E5*(2*H$38*('Allele freq'!$O5^2)*'Allele freq'!$P5*'Allele freq'!$Q5))+($F5*((2*H$40*'Allele freq'!$O5*'Allele freq'!$P5)+(H$39*'Allele freq'!$O5*'Allele freq'!$P5*('Allele freq'!$O5+'Allele freq'!$P5))+(4*H$38*('Allele freq'!$O5^2)*('Allele freq'!$P5^2))))+($G5*((H$39*'Allele freq'!$O5*'Allele freq'!$P5*'Allele freq'!$Q5)+(4*H$38*'Allele freq'!$O5^2*'Allele freq'!$P5*'Allele freq'!$Q5)))+($H5*(4*H$38*'Allele freq'!$O5*'Allele freq'!$P5*'Allele freq'!$Q5*'Allele freq'!$R5))</f>
        <v>0</v>
      </c>
      <c r="R5" s="16">
        <f>($B5*((I$40*('Allele freq'!$O5)^2)+(I$39*'Allele freq'!$O5^3)+(I$38*'Allele freq'!$O5^4)))+($C5*(I$38*('Allele freq'!$O5^2)*('Allele freq'!$P5^2)))+($D5*((I$39*('Allele freq'!$O5^2)*'Allele freq'!$P5)+(2*I$38*('Allele freq'!$O5^3)*'Allele freq'!$P5)))+($E5*(2*I$38*('Allele freq'!$O5^2)*'Allele freq'!$P5*'Allele freq'!$Q5))+($F5*((2*I$40*'Allele freq'!$O5*'Allele freq'!$P5)+(I$39*'Allele freq'!$O5*'Allele freq'!$P5*('Allele freq'!$O5+'Allele freq'!$P5))+(4*I$38*('Allele freq'!$O5^2)*('Allele freq'!$P5^2))))+($G5*((I$39*'Allele freq'!$O5*'Allele freq'!$P5*'Allele freq'!$Q5)+(4*I$38*'Allele freq'!$O5^2*'Allele freq'!$P5*'Allele freq'!$Q5)))+($H5*(4*I$38*'Allele freq'!$O5*'Allele freq'!$P5*'Allele freq'!$Q5*'Allele freq'!$R5))</f>
        <v>0</v>
      </c>
      <c r="S5" s="17">
        <f>($B5*((J$40*('Allele freq'!$O5)^2)+(J$39*'Allele freq'!$O5^3)+(J$38*'Allele freq'!$O5^4)))+($C5*(J$38*('Allele freq'!$O5^2)*('Allele freq'!$P5^2)))+($D5*((J$39*('Allele freq'!$O5^2)*'Allele freq'!$P5)+(2*J$38*('Allele freq'!$O5^3)*'Allele freq'!$P5)))+($E5*(2*J$38*('Allele freq'!$O5^2)*'Allele freq'!$P5*'Allele freq'!$Q5))+($F5*((2*J$40*'Allele freq'!$O5*'Allele freq'!$P5)+(J$39*'Allele freq'!$O5*'Allele freq'!$P5*('Allele freq'!$O5+'Allele freq'!$P5))+(4*J$38*('Allele freq'!$O5^2)*('Allele freq'!$P5^2))))+($G5*((J$39*'Allele freq'!$O5*'Allele freq'!$P5*'Allele freq'!$Q5)+(4*J$38*'Allele freq'!$O5^2*'Allele freq'!$P5*'Allele freq'!$Q5)))+($H5*(4*J$38*'Allele freq'!$O5*'Allele freq'!$P5*'Allele freq'!$Q5*'Allele freq'!$R5))</f>
        <v>0</v>
      </c>
      <c r="U5" s="14" t="s">
        <v>5</v>
      </c>
      <c r="V5" s="16">
        <f>($B5*((B$40*('Allele freq'!$T5)^2)+(B$39*'Allele freq'!$T5^3)+(B$38*'Allele freq'!$T5^4)))+($C5*(B$38*('Allele freq'!$T5^2)*('Allele freq'!$U5^2)))+($D5*((B$39*('Allele freq'!$T5^2)*'Allele freq'!$U5)+(2*B$38*('Allele freq'!$T5^3)*'Allele freq'!$U5)))+($E5*(2*B$38*('Allele freq'!$T5^2)*'Allele freq'!$U5*'Allele freq'!$V5))+($F5*((2*B$40*'Allele freq'!$T5*'Allele freq'!$U5)+(B$39*'Allele freq'!$T5*'Allele freq'!$U5*('Allele freq'!$T5+'Allele freq'!$U5))+(4*B$38*('Allele freq'!$T5^2)*('Allele freq'!$U5^2))))+($G5*((B$39*'Allele freq'!$T5*'Allele freq'!$U5*'Allele freq'!$V5)+(4*B$38*'Allele freq'!$T5^2*'Allele freq'!$U5*'Allele freq'!$V5)))+($H5*(4*B$38*'Allele freq'!$T5*'Allele freq'!$U5*'Allele freq'!$V5*'Allele freq'!$W5))</f>
        <v>0</v>
      </c>
      <c r="W5" s="16">
        <f>($B5*((C$40*('Allele freq'!$T5)^2)+(C$39*'Allele freq'!$T5^3)+(C$38*'Allele freq'!$T5^4)))+($C5*(C$38*('Allele freq'!$T5^2)*('Allele freq'!$U5^2)))+($D5*((C$39*('Allele freq'!$T5^2)*'Allele freq'!$U5)+(2*C$38*('Allele freq'!$T5^3)*'Allele freq'!$U5)))+($E5*(2*C$38*('Allele freq'!$T5^2)*'Allele freq'!$U5*'Allele freq'!$V5))+($F5*((2*C$40*'Allele freq'!$T5*'Allele freq'!$U5)+(C$39*'Allele freq'!$T5*'Allele freq'!$U5*('Allele freq'!$T5+'Allele freq'!$U5))+(4*C$38*('Allele freq'!$T5^2)*('Allele freq'!$U5^2))))+($G5*((C$39*'Allele freq'!$T5*'Allele freq'!$U5*'Allele freq'!$V5)+(4*C$38*'Allele freq'!$T5^2*'Allele freq'!$U5*'Allele freq'!$V5)))+($H5*(4*C$38*'Allele freq'!$T5*'Allele freq'!$U5*'Allele freq'!$V5*'Allele freq'!$W5))</f>
        <v>0</v>
      </c>
      <c r="X5" s="16">
        <f>($B5*((D$40*('Allele freq'!$T5)^2)+(D$39*'Allele freq'!$T5^3)+(D$38*'Allele freq'!$T5^4)))+($C5*(D$38*('Allele freq'!$T5^2)*('Allele freq'!$U5^2)))+($D5*((D$39*('Allele freq'!$T5^2)*'Allele freq'!$U5)+(2*D$38*('Allele freq'!$T5^3)*'Allele freq'!$U5)))+($E5*(2*D$38*('Allele freq'!$T5^2)*'Allele freq'!$U5*'Allele freq'!$V5))+($F5*((2*D$40*'Allele freq'!$T5*'Allele freq'!$U5)+(D$39*'Allele freq'!$T5*'Allele freq'!$U5*('Allele freq'!$T5+'Allele freq'!$U5))+(4*D$38*('Allele freq'!$T5^2)*('Allele freq'!$U5^2))))+($G5*((D$39*'Allele freq'!$T5*'Allele freq'!$U5*'Allele freq'!$V5)+(4*D$38*'Allele freq'!$T5^2*'Allele freq'!$U5*'Allele freq'!$V5)))+($H5*(4*D$38*'Allele freq'!$T5*'Allele freq'!$U5*'Allele freq'!$V5*'Allele freq'!$W5))</f>
        <v>0</v>
      </c>
      <c r="Y5" s="16">
        <f>($B5*((E$40*('Allele freq'!$T5)^2)+(E$39*'Allele freq'!$T5^3)+(E$38*'Allele freq'!$T5^4)))+($C5*(E$38*('Allele freq'!$T5^2)*('Allele freq'!$U5^2)))+($D5*((E$39*('Allele freq'!$T5^2)*'Allele freq'!$U5)+(2*E$38*('Allele freq'!$T5^3)*'Allele freq'!$U5)))+($E5*(2*E$38*('Allele freq'!$T5^2)*'Allele freq'!$U5*'Allele freq'!$V5))+($F5*((2*E$40*'Allele freq'!$T5*'Allele freq'!$U5)+(E$39*'Allele freq'!$T5*'Allele freq'!$U5*('Allele freq'!$T5+'Allele freq'!$U5))+(4*E$38*('Allele freq'!$T5^2)*('Allele freq'!$U5^2))))+($G5*((E$39*'Allele freq'!$T5*'Allele freq'!$U5*'Allele freq'!$V5)+(4*E$38*'Allele freq'!$T5^2*'Allele freq'!$U5*'Allele freq'!$V5)))+($H5*(4*E$38*'Allele freq'!$T5*'Allele freq'!$U5*'Allele freq'!$V5*'Allele freq'!$W5))</f>
        <v>0</v>
      </c>
      <c r="Z5" s="16">
        <f>($B5*((F$40*('Allele freq'!$T5)^2)+(F$39*'Allele freq'!$T5^3)+(F$38*'Allele freq'!$T5^4)))+($C5*(F$38*('Allele freq'!$T5^2)*('Allele freq'!$U5^2)))+($D5*((F$39*('Allele freq'!$T5^2)*'Allele freq'!$U5)+(2*F$38*('Allele freq'!$T5^3)*'Allele freq'!$U5)))+($E5*(2*F$38*('Allele freq'!$T5^2)*'Allele freq'!$U5*'Allele freq'!$V5))+($F5*((2*F$40*'Allele freq'!$T5*'Allele freq'!$U5)+(F$39*'Allele freq'!$T5*'Allele freq'!$U5*('Allele freq'!$T5+'Allele freq'!$U5))+(4*F$38*('Allele freq'!$T5^2)*('Allele freq'!$U5^2))))+($G5*((F$39*'Allele freq'!$T5*'Allele freq'!$U5*'Allele freq'!$V5)+(4*F$38*'Allele freq'!$T5^2*'Allele freq'!$U5*'Allele freq'!$V5)))+($H5*(4*F$38*'Allele freq'!$T5*'Allele freq'!$U5*'Allele freq'!$V5*'Allele freq'!$W5))</f>
        <v>0</v>
      </c>
      <c r="AA5" s="16">
        <f>($B5*((G$40*('Allele freq'!$T5)^2)+(G$39*'Allele freq'!$T5^3)+(G$38*'Allele freq'!$T5^4)))+($C5*(G$38*('Allele freq'!$T5^2)*('Allele freq'!$U5^2)))+($D5*((G$39*('Allele freq'!$T5^2)*'Allele freq'!$U5)+(2*G$38*('Allele freq'!$T5^3)*'Allele freq'!$U5)))+($E5*(2*G$38*('Allele freq'!$T5^2)*'Allele freq'!$U5*'Allele freq'!$V5))+($F5*((2*G$40*'Allele freq'!$T5*'Allele freq'!$U5)+(G$39*'Allele freq'!$T5*'Allele freq'!$U5*('Allele freq'!$T5+'Allele freq'!$U5))+(4*G$38*('Allele freq'!$T5^2)*('Allele freq'!$U5^2))))+($G5*((G$39*'Allele freq'!$T5*'Allele freq'!$U5*'Allele freq'!$V5)+(4*G$38*'Allele freq'!$T5^2*'Allele freq'!$U5*'Allele freq'!$V5)))+($H5*(4*G$38*'Allele freq'!$T5*'Allele freq'!$U5*'Allele freq'!$V5*'Allele freq'!$W5))</f>
        <v>0</v>
      </c>
      <c r="AB5" s="16">
        <f>($B5*((H$40*('Allele freq'!$T5)^2)+(H$39*'Allele freq'!$T5^3)+(H$38*'Allele freq'!$T5^4)))+($C5*(H$38*('Allele freq'!$T5^2)*('Allele freq'!$U5^2)))+($D5*((H$39*('Allele freq'!$T5^2)*'Allele freq'!$U5)+(2*H$38*('Allele freq'!$T5^3)*'Allele freq'!$U5)))+($E5*(2*H$38*('Allele freq'!$T5^2)*'Allele freq'!$U5*'Allele freq'!$V5))+($F5*((2*H$40*'Allele freq'!$T5*'Allele freq'!$U5)+(H$39*'Allele freq'!$T5*'Allele freq'!$U5*('Allele freq'!$T5+'Allele freq'!$U5))+(4*H$38*('Allele freq'!$T5^2)*('Allele freq'!$U5^2))))+($G5*((H$39*'Allele freq'!$T5*'Allele freq'!$U5*'Allele freq'!$V5)+(4*H$38*'Allele freq'!$T5^2*'Allele freq'!$U5*'Allele freq'!$V5)))+($H5*(4*H$38*'Allele freq'!$T5*'Allele freq'!$U5*'Allele freq'!$V5*'Allele freq'!$W5))</f>
        <v>0</v>
      </c>
      <c r="AC5" s="16">
        <f>($B5*((I$40*('Allele freq'!$T5)^2)+(I$39*'Allele freq'!$T5^3)+(I$38*'Allele freq'!$T5^4)))+($C5*(I$38*('Allele freq'!$T5^2)*('Allele freq'!$U5^2)))+($D5*((I$39*('Allele freq'!$T5^2)*'Allele freq'!$U5)+(2*I$38*('Allele freq'!$T5^3)*'Allele freq'!$U5)))+($E5*(2*I$38*('Allele freq'!$T5^2)*'Allele freq'!$U5*'Allele freq'!$V5))+($F5*((2*I$40*'Allele freq'!$T5*'Allele freq'!$U5)+(I$39*'Allele freq'!$T5*'Allele freq'!$U5*('Allele freq'!$T5+'Allele freq'!$U5))+(4*I$38*('Allele freq'!$T5^2)*('Allele freq'!$U5^2))))+($G5*((I$39*'Allele freq'!$T5*'Allele freq'!$U5*'Allele freq'!$V5)+(4*I$38*'Allele freq'!$T5^2*'Allele freq'!$U5*'Allele freq'!$V5)))+($H5*(4*I$38*'Allele freq'!$T5*'Allele freq'!$U5*'Allele freq'!$V5*'Allele freq'!$W5))</f>
        <v>0</v>
      </c>
      <c r="AD5" s="17">
        <f>($B5*((J$40*('Allele freq'!$T5)^2)+(J$39*'Allele freq'!$T5^3)+(J$38*'Allele freq'!$T5^4)))+($C5*(J$38*('Allele freq'!$T5^2)*('Allele freq'!$U5^2)))+($D5*((J$39*('Allele freq'!$T5^2)*'Allele freq'!$U5)+(2*J$38*('Allele freq'!$T5^3)*'Allele freq'!$U5)))+($E5*(2*J$38*('Allele freq'!$T5^2)*'Allele freq'!$U5*'Allele freq'!$V5))+($F5*((2*J$40*'Allele freq'!$T5*'Allele freq'!$U5)+(J$39*'Allele freq'!$T5*'Allele freq'!$U5*('Allele freq'!$T5+'Allele freq'!$U5))+(4*J$38*('Allele freq'!$T5^2)*('Allele freq'!$U5^2))))+($G5*((J$39*'Allele freq'!$T5*'Allele freq'!$U5*'Allele freq'!$V5)+(4*J$38*'Allele freq'!$T5^2*'Allele freq'!$U5*'Allele freq'!$V5)))+($H5*(4*J$38*'Allele freq'!$T5*'Allele freq'!$U5*'Allele freq'!$V5*'Allele freq'!$W5))</f>
        <v>0</v>
      </c>
    </row>
    <row r="6" spans="1:30" x14ac:dyDescent="0.3">
      <c r="A6" s="29" t="s">
        <v>6</v>
      </c>
      <c r="B6" s="27">
        <f>'Allele freq'!B6</f>
        <v>1</v>
      </c>
      <c r="C6" s="23">
        <f>'Allele freq'!C6</f>
        <v>0</v>
      </c>
      <c r="D6" s="23">
        <f>'Allele freq'!D6</f>
        <v>0</v>
      </c>
      <c r="E6" s="23">
        <f>'Allele freq'!E6</f>
        <v>0</v>
      </c>
      <c r="F6" s="23">
        <f>'Allele freq'!F6</f>
        <v>0</v>
      </c>
      <c r="G6" s="23">
        <f>'Allele freq'!G6</f>
        <v>0</v>
      </c>
      <c r="H6" s="24">
        <f>'Allele freq'!H6</f>
        <v>0</v>
      </c>
      <c r="I6" s="2"/>
      <c r="J6" s="14" t="s">
        <v>6</v>
      </c>
      <c r="K6" s="16">
        <f>($B6*((B$40*('Allele freq'!$O6)^2)+(B$39*'Allele freq'!$O6^3)+(B$38*'Allele freq'!$O6^4)))+($C6*(B$38*('Allele freq'!$O6^2)*('Allele freq'!$P6^2)))+($D6*((B$39*('Allele freq'!$O6^2)*'Allele freq'!$P6)+(2*B$38*('Allele freq'!$O6^3)*'Allele freq'!$P6)))+($E6*(2*B$38*('Allele freq'!$O6^2)*'Allele freq'!$P6*'Allele freq'!$Q6))+($F6*((2*B$40*'Allele freq'!$O6*'Allele freq'!$P6)+(B$39*'Allele freq'!$O6*'Allele freq'!$P6*('Allele freq'!$O6+'Allele freq'!$P6))+(4*B$38*('Allele freq'!$O6^2)*('Allele freq'!$P6^2))))+($G6*((B$39*'Allele freq'!$O6*'Allele freq'!$P6*'Allele freq'!$Q6)+(4*B$38*'Allele freq'!$O6^2*'Allele freq'!$P6*'Allele freq'!$Q6)))+($H6*(4*B$38*'Allele freq'!$O6*'Allele freq'!$P6*'Allele freq'!$Q6*'Allele freq'!$R6))</f>
        <v>0</v>
      </c>
      <c r="L6" s="16">
        <f>($B6*((C$40*('Allele freq'!$O6)^2)+(C$39*'Allele freq'!$O6^3)+(C$38*'Allele freq'!$O6^4)))+($C6*(C$38*('Allele freq'!$O6^2)*('Allele freq'!$P6^2)))+($D6*((C$39*('Allele freq'!$O6^2)*'Allele freq'!$P6)+(2*C$38*('Allele freq'!$O6^3)*'Allele freq'!$P6)))+($E6*(2*C$38*('Allele freq'!$O6^2)*'Allele freq'!$P6*'Allele freq'!$Q6))+($F6*((2*C$40*'Allele freq'!$O6*'Allele freq'!$P6)+(C$39*'Allele freq'!$O6*'Allele freq'!$P6*('Allele freq'!$O6+'Allele freq'!$P6))+(4*C$38*('Allele freq'!$O6^2)*('Allele freq'!$P6^2))))+($G6*((C$39*'Allele freq'!$O6*'Allele freq'!$P6*'Allele freq'!$Q6)+(4*C$38*'Allele freq'!$O6^2*'Allele freq'!$P6*'Allele freq'!$Q6)))+($H6*(4*C$38*'Allele freq'!$O6*'Allele freq'!$P6*'Allele freq'!$Q6*'Allele freq'!$R6))</f>
        <v>0</v>
      </c>
      <c r="M6" s="16">
        <f>($B6*((D$40*('Allele freq'!$O6)^2)+(D$39*'Allele freq'!$O6^3)+(D$38*'Allele freq'!$O6^4)))+($C6*(D$38*('Allele freq'!$O6^2)*('Allele freq'!$P6^2)))+($D6*((D$39*('Allele freq'!$O6^2)*'Allele freq'!$P6)+(2*D$38*('Allele freq'!$O6^3)*'Allele freq'!$P6)))+($E6*(2*D$38*('Allele freq'!$O6^2)*'Allele freq'!$P6*'Allele freq'!$Q6))+($F6*((2*D$40*'Allele freq'!$O6*'Allele freq'!$P6)+(D$39*'Allele freq'!$O6*'Allele freq'!$P6*('Allele freq'!$O6+'Allele freq'!$P6))+(4*D$38*('Allele freq'!$O6^2)*('Allele freq'!$P6^2))))+($G6*((D$39*'Allele freq'!$O6*'Allele freq'!$P6*'Allele freq'!$Q6)+(4*D$38*'Allele freq'!$O6^2*'Allele freq'!$P6*'Allele freq'!$Q6)))+($H6*(4*D$38*'Allele freq'!$O6*'Allele freq'!$P6*'Allele freq'!$Q6*'Allele freq'!$R6))</f>
        <v>0</v>
      </c>
      <c r="N6" s="16">
        <f>($B6*((E$40*('Allele freq'!$O6)^2)+(E$39*'Allele freq'!$O6^3)+(E$38*'Allele freq'!$O6^4)))+($C6*(E$38*('Allele freq'!$O6^2)*('Allele freq'!$P6^2)))+($D6*((E$39*('Allele freq'!$O6^2)*'Allele freq'!$P6)+(2*E$38*('Allele freq'!$O6^3)*'Allele freq'!$P6)))+($E6*(2*E$38*('Allele freq'!$O6^2)*'Allele freq'!$P6*'Allele freq'!$Q6))+($F6*((2*E$40*'Allele freq'!$O6*'Allele freq'!$P6)+(E$39*'Allele freq'!$O6*'Allele freq'!$P6*('Allele freq'!$O6+'Allele freq'!$P6))+(4*E$38*('Allele freq'!$O6^2)*('Allele freq'!$P6^2))))+($G6*((E$39*'Allele freq'!$O6*'Allele freq'!$P6*'Allele freq'!$Q6)+(4*E$38*'Allele freq'!$O6^2*'Allele freq'!$P6*'Allele freq'!$Q6)))+($H6*(4*E$38*'Allele freq'!$O6*'Allele freq'!$P6*'Allele freq'!$Q6*'Allele freq'!$R6))</f>
        <v>0</v>
      </c>
      <c r="O6" s="16">
        <f>($B6*((F$40*('Allele freq'!$O6)^2)+(F$39*'Allele freq'!$O6^3)+(F$38*'Allele freq'!$O6^4)))+($C6*(F$38*('Allele freq'!$O6^2)*('Allele freq'!$P6^2)))+($D6*((F$39*('Allele freq'!$O6^2)*'Allele freq'!$P6)+(2*F$38*('Allele freq'!$O6^3)*'Allele freq'!$P6)))+($E6*(2*F$38*('Allele freq'!$O6^2)*'Allele freq'!$P6*'Allele freq'!$Q6))+($F6*((2*F$40*'Allele freq'!$O6*'Allele freq'!$P6)+(F$39*'Allele freq'!$O6*'Allele freq'!$P6*('Allele freq'!$O6+'Allele freq'!$P6))+(4*F$38*('Allele freq'!$O6^2)*('Allele freq'!$P6^2))))+($G6*((F$39*'Allele freq'!$O6*'Allele freq'!$P6*'Allele freq'!$Q6)+(4*F$38*'Allele freq'!$O6^2*'Allele freq'!$P6*'Allele freq'!$Q6)))+($H6*(4*F$38*'Allele freq'!$O6*'Allele freq'!$P6*'Allele freq'!$Q6*'Allele freq'!$R6))</f>
        <v>0</v>
      </c>
      <c r="P6" s="16">
        <f>($B6*((G$40*('Allele freq'!$O6)^2)+(G$39*'Allele freq'!$O6^3)+(G$38*'Allele freq'!$O6^4)))+($C6*(G$38*('Allele freq'!$O6^2)*('Allele freq'!$P6^2)))+($D6*((G$39*('Allele freq'!$O6^2)*'Allele freq'!$P6)+(2*G$38*('Allele freq'!$O6^3)*'Allele freq'!$P6)))+($E6*(2*G$38*('Allele freq'!$O6^2)*'Allele freq'!$P6*'Allele freq'!$Q6))+($F6*((2*G$40*'Allele freq'!$O6*'Allele freq'!$P6)+(G$39*'Allele freq'!$O6*'Allele freq'!$P6*('Allele freq'!$O6+'Allele freq'!$P6))+(4*G$38*('Allele freq'!$O6^2)*('Allele freq'!$P6^2))))+($G6*((G$39*'Allele freq'!$O6*'Allele freq'!$P6*'Allele freq'!$Q6)+(4*G$38*'Allele freq'!$O6^2*'Allele freq'!$P6*'Allele freq'!$Q6)))+($H6*(4*G$38*'Allele freq'!$O6*'Allele freq'!$P6*'Allele freq'!$Q6*'Allele freq'!$R6))</f>
        <v>0</v>
      </c>
      <c r="Q6" s="16">
        <f>($B6*((H$40*('Allele freq'!$O6)^2)+(H$39*'Allele freq'!$O6^3)+(H$38*'Allele freq'!$O6^4)))+($C6*(H$38*('Allele freq'!$O6^2)*('Allele freq'!$P6^2)))+($D6*((H$39*('Allele freq'!$O6^2)*'Allele freq'!$P6)+(2*H$38*('Allele freq'!$O6^3)*'Allele freq'!$P6)))+($E6*(2*H$38*('Allele freq'!$O6^2)*'Allele freq'!$P6*'Allele freq'!$Q6))+($F6*((2*H$40*'Allele freq'!$O6*'Allele freq'!$P6)+(H$39*'Allele freq'!$O6*'Allele freq'!$P6*('Allele freq'!$O6+'Allele freq'!$P6))+(4*H$38*('Allele freq'!$O6^2)*('Allele freq'!$P6^2))))+($G6*((H$39*'Allele freq'!$O6*'Allele freq'!$P6*'Allele freq'!$Q6)+(4*H$38*'Allele freq'!$O6^2*'Allele freq'!$P6*'Allele freq'!$Q6)))+($H6*(4*H$38*'Allele freq'!$O6*'Allele freq'!$P6*'Allele freq'!$Q6*'Allele freq'!$R6))</f>
        <v>0</v>
      </c>
      <c r="R6" s="16">
        <f>($B6*((I$40*('Allele freq'!$O6)^2)+(I$39*'Allele freq'!$O6^3)+(I$38*'Allele freq'!$O6^4)))+($C6*(I$38*('Allele freq'!$O6^2)*('Allele freq'!$P6^2)))+($D6*((I$39*('Allele freq'!$O6^2)*'Allele freq'!$P6)+(2*I$38*('Allele freq'!$O6^3)*'Allele freq'!$P6)))+($E6*(2*I$38*('Allele freq'!$O6^2)*'Allele freq'!$P6*'Allele freq'!$Q6))+($F6*((2*I$40*'Allele freq'!$O6*'Allele freq'!$P6)+(I$39*'Allele freq'!$O6*'Allele freq'!$P6*('Allele freq'!$O6+'Allele freq'!$P6))+(4*I$38*('Allele freq'!$O6^2)*('Allele freq'!$P6^2))))+($G6*((I$39*'Allele freq'!$O6*'Allele freq'!$P6*'Allele freq'!$Q6)+(4*I$38*'Allele freq'!$O6^2*'Allele freq'!$P6*'Allele freq'!$Q6)))+($H6*(4*I$38*'Allele freq'!$O6*'Allele freq'!$P6*'Allele freq'!$Q6*'Allele freq'!$R6))</f>
        <v>0</v>
      </c>
      <c r="S6" s="17">
        <f>($B6*((J$40*('Allele freq'!$O6)^2)+(J$39*'Allele freq'!$O6^3)+(J$38*'Allele freq'!$O6^4)))+($C6*(J$38*('Allele freq'!$O6^2)*('Allele freq'!$P6^2)))+($D6*((J$39*('Allele freq'!$O6^2)*'Allele freq'!$P6)+(2*J$38*('Allele freq'!$O6^3)*'Allele freq'!$P6)))+($E6*(2*J$38*('Allele freq'!$O6^2)*'Allele freq'!$P6*'Allele freq'!$Q6))+($F6*((2*J$40*'Allele freq'!$O6*'Allele freq'!$P6)+(J$39*'Allele freq'!$O6*'Allele freq'!$P6*('Allele freq'!$O6+'Allele freq'!$P6))+(4*J$38*('Allele freq'!$O6^2)*('Allele freq'!$P6^2))))+($G6*((J$39*'Allele freq'!$O6*'Allele freq'!$P6*'Allele freq'!$Q6)+(4*J$38*'Allele freq'!$O6^2*'Allele freq'!$P6*'Allele freq'!$Q6)))+($H6*(4*J$38*'Allele freq'!$O6*'Allele freq'!$P6*'Allele freq'!$Q6*'Allele freq'!$R6))</f>
        <v>0</v>
      </c>
      <c r="U6" s="14" t="s">
        <v>6</v>
      </c>
      <c r="V6" s="16">
        <f>($B6*((B$40*('Allele freq'!$T6)^2)+(B$39*'Allele freq'!$T6^3)+(B$38*'Allele freq'!$T6^4)))+($C6*(B$38*('Allele freq'!$T6^2)*('Allele freq'!$U6^2)))+($D6*((B$39*('Allele freq'!$T6^2)*'Allele freq'!$U6)+(2*B$38*('Allele freq'!$T6^3)*'Allele freq'!$U6)))+($E6*(2*B$38*('Allele freq'!$T6^2)*'Allele freq'!$U6*'Allele freq'!$V6))+($F6*((2*B$40*'Allele freq'!$T6*'Allele freq'!$U6)+(B$39*'Allele freq'!$T6*'Allele freq'!$U6*('Allele freq'!$T6+'Allele freq'!$U6))+(4*B$38*('Allele freq'!$T6^2)*('Allele freq'!$U6^2))))+($G6*((B$39*'Allele freq'!$T6*'Allele freq'!$U6*'Allele freq'!$V6)+(4*B$38*'Allele freq'!$T6^2*'Allele freq'!$U6*'Allele freq'!$V6)))+($H6*(4*B$38*'Allele freq'!$T6*'Allele freq'!$U6*'Allele freq'!$V6*'Allele freq'!$W6))</f>
        <v>0</v>
      </c>
      <c r="W6" s="16">
        <f>($B6*((C$40*('Allele freq'!$T6)^2)+(C$39*'Allele freq'!$T6^3)+(C$38*'Allele freq'!$T6^4)))+($C6*(C$38*('Allele freq'!$T6^2)*('Allele freq'!$U6^2)))+($D6*((C$39*('Allele freq'!$T6^2)*'Allele freq'!$U6)+(2*C$38*('Allele freq'!$T6^3)*'Allele freq'!$U6)))+($E6*(2*C$38*('Allele freq'!$T6^2)*'Allele freq'!$U6*'Allele freq'!$V6))+($F6*((2*C$40*'Allele freq'!$T6*'Allele freq'!$U6)+(C$39*'Allele freq'!$T6*'Allele freq'!$U6*('Allele freq'!$T6+'Allele freq'!$U6))+(4*C$38*('Allele freq'!$T6^2)*('Allele freq'!$U6^2))))+($G6*((C$39*'Allele freq'!$T6*'Allele freq'!$U6*'Allele freq'!$V6)+(4*C$38*'Allele freq'!$T6^2*'Allele freq'!$U6*'Allele freq'!$V6)))+($H6*(4*C$38*'Allele freq'!$T6*'Allele freq'!$U6*'Allele freq'!$V6*'Allele freq'!$W6))</f>
        <v>0</v>
      </c>
      <c r="X6" s="16">
        <f>($B6*((D$40*('Allele freq'!$T6)^2)+(D$39*'Allele freq'!$T6^3)+(D$38*'Allele freq'!$T6^4)))+($C6*(D$38*('Allele freq'!$T6^2)*('Allele freq'!$U6^2)))+($D6*((D$39*('Allele freq'!$T6^2)*'Allele freq'!$U6)+(2*D$38*('Allele freq'!$T6^3)*'Allele freq'!$U6)))+($E6*(2*D$38*('Allele freq'!$T6^2)*'Allele freq'!$U6*'Allele freq'!$V6))+($F6*((2*D$40*'Allele freq'!$T6*'Allele freq'!$U6)+(D$39*'Allele freq'!$T6*'Allele freq'!$U6*('Allele freq'!$T6+'Allele freq'!$U6))+(4*D$38*('Allele freq'!$T6^2)*('Allele freq'!$U6^2))))+($G6*((D$39*'Allele freq'!$T6*'Allele freq'!$U6*'Allele freq'!$V6)+(4*D$38*'Allele freq'!$T6^2*'Allele freq'!$U6*'Allele freq'!$V6)))+($H6*(4*D$38*'Allele freq'!$T6*'Allele freq'!$U6*'Allele freq'!$V6*'Allele freq'!$W6))</f>
        <v>0</v>
      </c>
      <c r="Y6" s="16">
        <f>($B6*((E$40*('Allele freq'!$T6)^2)+(E$39*'Allele freq'!$T6^3)+(E$38*'Allele freq'!$T6^4)))+($C6*(E$38*('Allele freq'!$T6^2)*('Allele freq'!$U6^2)))+($D6*((E$39*('Allele freq'!$T6^2)*'Allele freq'!$U6)+(2*E$38*('Allele freq'!$T6^3)*'Allele freq'!$U6)))+($E6*(2*E$38*('Allele freq'!$T6^2)*'Allele freq'!$U6*'Allele freq'!$V6))+($F6*((2*E$40*'Allele freq'!$T6*'Allele freq'!$U6)+(E$39*'Allele freq'!$T6*'Allele freq'!$U6*('Allele freq'!$T6+'Allele freq'!$U6))+(4*E$38*('Allele freq'!$T6^2)*('Allele freq'!$U6^2))))+($G6*((E$39*'Allele freq'!$T6*'Allele freq'!$U6*'Allele freq'!$V6)+(4*E$38*'Allele freq'!$T6^2*'Allele freq'!$U6*'Allele freq'!$V6)))+($H6*(4*E$38*'Allele freq'!$T6*'Allele freq'!$U6*'Allele freq'!$V6*'Allele freq'!$W6))</f>
        <v>0</v>
      </c>
      <c r="Z6" s="16">
        <f>($B6*((F$40*('Allele freq'!$T6)^2)+(F$39*'Allele freq'!$T6^3)+(F$38*'Allele freq'!$T6^4)))+($C6*(F$38*('Allele freq'!$T6^2)*('Allele freq'!$U6^2)))+($D6*((F$39*('Allele freq'!$T6^2)*'Allele freq'!$U6)+(2*F$38*('Allele freq'!$T6^3)*'Allele freq'!$U6)))+($E6*(2*F$38*('Allele freq'!$T6^2)*'Allele freq'!$U6*'Allele freq'!$V6))+($F6*((2*F$40*'Allele freq'!$T6*'Allele freq'!$U6)+(F$39*'Allele freq'!$T6*'Allele freq'!$U6*('Allele freq'!$T6+'Allele freq'!$U6))+(4*F$38*('Allele freq'!$T6^2)*('Allele freq'!$U6^2))))+($G6*((F$39*'Allele freq'!$T6*'Allele freq'!$U6*'Allele freq'!$V6)+(4*F$38*'Allele freq'!$T6^2*'Allele freq'!$U6*'Allele freq'!$V6)))+($H6*(4*F$38*'Allele freq'!$T6*'Allele freq'!$U6*'Allele freq'!$V6*'Allele freq'!$W6))</f>
        <v>0</v>
      </c>
      <c r="AA6" s="16">
        <f>($B6*((G$40*('Allele freq'!$T6)^2)+(G$39*'Allele freq'!$T6^3)+(G$38*'Allele freq'!$T6^4)))+($C6*(G$38*('Allele freq'!$T6^2)*('Allele freq'!$U6^2)))+($D6*((G$39*('Allele freq'!$T6^2)*'Allele freq'!$U6)+(2*G$38*('Allele freq'!$T6^3)*'Allele freq'!$U6)))+($E6*(2*G$38*('Allele freq'!$T6^2)*'Allele freq'!$U6*'Allele freq'!$V6))+($F6*((2*G$40*'Allele freq'!$T6*'Allele freq'!$U6)+(G$39*'Allele freq'!$T6*'Allele freq'!$U6*('Allele freq'!$T6+'Allele freq'!$U6))+(4*G$38*('Allele freq'!$T6^2)*('Allele freq'!$U6^2))))+($G6*((G$39*'Allele freq'!$T6*'Allele freq'!$U6*'Allele freq'!$V6)+(4*G$38*'Allele freq'!$T6^2*'Allele freq'!$U6*'Allele freq'!$V6)))+($H6*(4*G$38*'Allele freq'!$T6*'Allele freq'!$U6*'Allele freq'!$V6*'Allele freq'!$W6))</f>
        <v>0</v>
      </c>
      <c r="AB6" s="16">
        <f>($B6*((H$40*('Allele freq'!$T6)^2)+(H$39*'Allele freq'!$T6^3)+(H$38*'Allele freq'!$T6^4)))+($C6*(H$38*('Allele freq'!$T6^2)*('Allele freq'!$U6^2)))+($D6*((H$39*('Allele freq'!$T6^2)*'Allele freq'!$U6)+(2*H$38*('Allele freq'!$T6^3)*'Allele freq'!$U6)))+($E6*(2*H$38*('Allele freq'!$T6^2)*'Allele freq'!$U6*'Allele freq'!$V6))+($F6*((2*H$40*'Allele freq'!$T6*'Allele freq'!$U6)+(H$39*'Allele freq'!$T6*'Allele freq'!$U6*('Allele freq'!$T6+'Allele freq'!$U6))+(4*H$38*('Allele freq'!$T6^2)*('Allele freq'!$U6^2))))+($G6*((H$39*'Allele freq'!$T6*'Allele freq'!$U6*'Allele freq'!$V6)+(4*H$38*'Allele freq'!$T6^2*'Allele freq'!$U6*'Allele freq'!$V6)))+($H6*(4*H$38*'Allele freq'!$T6*'Allele freq'!$U6*'Allele freq'!$V6*'Allele freq'!$W6))</f>
        <v>0</v>
      </c>
      <c r="AC6" s="16">
        <f>($B6*((I$40*('Allele freq'!$T6)^2)+(I$39*'Allele freq'!$T6^3)+(I$38*'Allele freq'!$T6^4)))+($C6*(I$38*('Allele freq'!$T6^2)*('Allele freq'!$U6^2)))+($D6*((I$39*('Allele freq'!$T6^2)*'Allele freq'!$U6)+(2*I$38*('Allele freq'!$T6^3)*'Allele freq'!$U6)))+($E6*(2*I$38*('Allele freq'!$T6^2)*'Allele freq'!$U6*'Allele freq'!$V6))+($F6*((2*I$40*'Allele freq'!$T6*'Allele freq'!$U6)+(I$39*'Allele freq'!$T6*'Allele freq'!$U6*('Allele freq'!$T6+'Allele freq'!$U6))+(4*I$38*('Allele freq'!$T6^2)*('Allele freq'!$U6^2))))+($G6*((I$39*'Allele freq'!$T6*'Allele freq'!$U6*'Allele freq'!$V6)+(4*I$38*'Allele freq'!$T6^2*'Allele freq'!$U6*'Allele freq'!$V6)))+($H6*(4*I$38*'Allele freq'!$T6*'Allele freq'!$U6*'Allele freq'!$V6*'Allele freq'!$W6))</f>
        <v>0</v>
      </c>
      <c r="AD6" s="17">
        <f>($B6*((J$40*('Allele freq'!$T6)^2)+(J$39*'Allele freq'!$T6^3)+(J$38*'Allele freq'!$T6^4)))+($C6*(J$38*('Allele freq'!$T6^2)*('Allele freq'!$U6^2)))+($D6*((J$39*('Allele freq'!$T6^2)*'Allele freq'!$U6)+(2*J$38*('Allele freq'!$T6^3)*'Allele freq'!$U6)))+($E6*(2*J$38*('Allele freq'!$T6^2)*'Allele freq'!$U6*'Allele freq'!$V6))+($F6*((2*J$40*'Allele freq'!$T6*'Allele freq'!$U6)+(J$39*'Allele freq'!$T6*'Allele freq'!$U6*('Allele freq'!$T6+'Allele freq'!$U6))+(4*J$38*('Allele freq'!$T6^2)*('Allele freq'!$U6^2))))+($G6*((J$39*'Allele freq'!$T6*'Allele freq'!$U6*'Allele freq'!$V6)+(4*J$38*'Allele freq'!$T6^2*'Allele freq'!$U6*'Allele freq'!$V6)))+($H6*(4*J$38*'Allele freq'!$T6*'Allele freq'!$U6*'Allele freq'!$V6*'Allele freq'!$W6))</f>
        <v>0</v>
      </c>
    </row>
    <row r="7" spans="1:30" x14ac:dyDescent="0.3">
      <c r="A7" s="29" t="s">
        <v>7</v>
      </c>
      <c r="B7" s="27">
        <f>'Allele freq'!B7</f>
        <v>1</v>
      </c>
      <c r="C7" s="23">
        <f>'Allele freq'!C7</f>
        <v>0</v>
      </c>
      <c r="D7" s="23">
        <f>'Allele freq'!D7</f>
        <v>0</v>
      </c>
      <c r="E7" s="23">
        <f>'Allele freq'!E7</f>
        <v>0</v>
      </c>
      <c r="F7" s="23">
        <f>'Allele freq'!F7</f>
        <v>0</v>
      </c>
      <c r="G7" s="23">
        <f>'Allele freq'!G7</f>
        <v>0</v>
      </c>
      <c r="H7" s="24">
        <f>'Allele freq'!H7</f>
        <v>0</v>
      </c>
      <c r="I7" s="2"/>
      <c r="J7" s="14" t="s">
        <v>7</v>
      </c>
      <c r="K7" s="16">
        <f>($B7*((B$40*('Allele freq'!$O7)^2)+(B$39*'Allele freq'!$O7^3)+(B$38*'Allele freq'!$O7^4)))+($C7*(B$38*('Allele freq'!$O7^2)*('Allele freq'!$P7^2)))+($D7*((B$39*('Allele freq'!$O7^2)*'Allele freq'!$P7)+(2*B$38*('Allele freq'!$O7^3)*'Allele freq'!$P7)))+($E7*(2*B$38*('Allele freq'!$O7^2)*'Allele freq'!$P7*'Allele freq'!$Q7))+($F7*((2*B$40*'Allele freq'!$O7*'Allele freq'!$P7)+(B$39*'Allele freq'!$O7*'Allele freq'!$P7*('Allele freq'!$O7+'Allele freq'!$P7))+(4*B$38*('Allele freq'!$O7^2)*('Allele freq'!$P7^2))))+($G7*((B$39*'Allele freq'!$O7*'Allele freq'!$P7*'Allele freq'!$Q7)+(4*B$38*'Allele freq'!$O7^2*'Allele freq'!$P7*'Allele freq'!$Q7)))+($H7*(4*B$38*'Allele freq'!$O7*'Allele freq'!$P7*'Allele freq'!$Q7*'Allele freq'!$R7))</f>
        <v>0</v>
      </c>
      <c r="L7" s="16">
        <f>($B7*((C$40*('Allele freq'!$O7)^2)+(C$39*'Allele freq'!$O7^3)+(C$38*'Allele freq'!$O7^4)))+($C7*(C$38*('Allele freq'!$O7^2)*('Allele freq'!$P7^2)))+($D7*((C$39*('Allele freq'!$O7^2)*'Allele freq'!$P7)+(2*C$38*('Allele freq'!$O7^3)*'Allele freq'!$P7)))+($E7*(2*C$38*('Allele freq'!$O7^2)*'Allele freq'!$P7*'Allele freq'!$Q7))+($F7*((2*C$40*'Allele freq'!$O7*'Allele freq'!$P7)+(C$39*'Allele freq'!$O7*'Allele freq'!$P7*('Allele freq'!$O7+'Allele freq'!$P7))+(4*C$38*('Allele freq'!$O7^2)*('Allele freq'!$P7^2))))+($G7*((C$39*'Allele freq'!$O7*'Allele freq'!$P7*'Allele freq'!$Q7)+(4*C$38*'Allele freq'!$O7^2*'Allele freq'!$P7*'Allele freq'!$Q7)))+($H7*(4*C$38*'Allele freq'!$O7*'Allele freq'!$P7*'Allele freq'!$Q7*'Allele freq'!$R7))</f>
        <v>0</v>
      </c>
      <c r="M7" s="16">
        <f>($B7*((D$40*('Allele freq'!$O7)^2)+(D$39*'Allele freq'!$O7^3)+(D$38*'Allele freq'!$O7^4)))+($C7*(D$38*('Allele freq'!$O7^2)*('Allele freq'!$P7^2)))+($D7*((D$39*('Allele freq'!$O7^2)*'Allele freq'!$P7)+(2*D$38*('Allele freq'!$O7^3)*'Allele freq'!$P7)))+($E7*(2*D$38*('Allele freq'!$O7^2)*'Allele freq'!$P7*'Allele freq'!$Q7))+($F7*((2*D$40*'Allele freq'!$O7*'Allele freq'!$P7)+(D$39*'Allele freq'!$O7*'Allele freq'!$P7*('Allele freq'!$O7+'Allele freq'!$P7))+(4*D$38*('Allele freq'!$O7^2)*('Allele freq'!$P7^2))))+($G7*((D$39*'Allele freq'!$O7*'Allele freq'!$P7*'Allele freq'!$Q7)+(4*D$38*'Allele freq'!$O7^2*'Allele freq'!$P7*'Allele freq'!$Q7)))+($H7*(4*D$38*'Allele freq'!$O7*'Allele freq'!$P7*'Allele freq'!$Q7*'Allele freq'!$R7))</f>
        <v>0</v>
      </c>
      <c r="N7" s="16">
        <f>($B7*((E$40*('Allele freq'!$O7)^2)+(E$39*'Allele freq'!$O7^3)+(E$38*'Allele freq'!$O7^4)))+($C7*(E$38*('Allele freq'!$O7^2)*('Allele freq'!$P7^2)))+($D7*((E$39*('Allele freq'!$O7^2)*'Allele freq'!$P7)+(2*E$38*('Allele freq'!$O7^3)*'Allele freq'!$P7)))+($E7*(2*E$38*('Allele freq'!$O7^2)*'Allele freq'!$P7*'Allele freq'!$Q7))+($F7*((2*E$40*'Allele freq'!$O7*'Allele freq'!$P7)+(E$39*'Allele freq'!$O7*'Allele freq'!$P7*('Allele freq'!$O7+'Allele freq'!$P7))+(4*E$38*('Allele freq'!$O7^2)*('Allele freq'!$P7^2))))+($G7*((E$39*'Allele freq'!$O7*'Allele freq'!$P7*'Allele freq'!$Q7)+(4*E$38*'Allele freq'!$O7^2*'Allele freq'!$P7*'Allele freq'!$Q7)))+($H7*(4*E$38*'Allele freq'!$O7*'Allele freq'!$P7*'Allele freq'!$Q7*'Allele freq'!$R7))</f>
        <v>0</v>
      </c>
      <c r="O7" s="16">
        <f>($B7*((F$40*('Allele freq'!$O7)^2)+(F$39*'Allele freq'!$O7^3)+(F$38*'Allele freq'!$O7^4)))+($C7*(F$38*('Allele freq'!$O7^2)*('Allele freq'!$P7^2)))+($D7*((F$39*('Allele freq'!$O7^2)*'Allele freq'!$P7)+(2*F$38*('Allele freq'!$O7^3)*'Allele freq'!$P7)))+($E7*(2*F$38*('Allele freq'!$O7^2)*'Allele freq'!$P7*'Allele freq'!$Q7))+($F7*((2*F$40*'Allele freq'!$O7*'Allele freq'!$P7)+(F$39*'Allele freq'!$O7*'Allele freq'!$P7*('Allele freq'!$O7+'Allele freq'!$P7))+(4*F$38*('Allele freq'!$O7^2)*('Allele freq'!$P7^2))))+($G7*((F$39*'Allele freq'!$O7*'Allele freq'!$P7*'Allele freq'!$Q7)+(4*F$38*'Allele freq'!$O7^2*'Allele freq'!$P7*'Allele freq'!$Q7)))+($H7*(4*F$38*'Allele freq'!$O7*'Allele freq'!$P7*'Allele freq'!$Q7*'Allele freq'!$R7))</f>
        <v>0</v>
      </c>
      <c r="P7" s="16">
        <f>($B7*((G$40*('Allele freq'!$O7)^2)+(G$39*'Allele freq'!$O7^3)+(G$38*'Allele freq'!$O7^4)))+($C7*(G$38*('Allele freq'!$O7^2)*('Allele freq'!$P7^2)))+($D7*((G$39*('Allele freq'!$O7^2)*'Allele freq'!$P7)+(2*G$38*('Allele freq'!$O7^3)*'Allele freq'!$P7)))+($E7*(2*G$38*('Allele freq'!$O7^2)*'Allele freq'!$P7*'Allele freq'!$Q7))+($F7*((2*G$40*'Allele freq'!$O7*'Allele freq'!$P7)+(G$39*'Allele freq'!$O7*'Allele freq'!$P7*('Allele freq'!$O7+'Allele freq'!$P7))+(4*G$38*('Allele freq'!$O7^2)*('Allele freq'!$P7^2))))+($G7*((G$39*'Allele freq'!$O7*'Allele freq'!$P7*'Allele freq'!$Q7)+(4*G$38*'Allele freq'!$O7^2*'Allele freq'!$P7*'Allele freq'!$Q7)))+($H7*(4*G$38*'Allele freq'!$O7*'Allele freq'!$P7*'Allele freq'!$Q7*'Allele freq'!$R7))</f>
        <v>0</v>
      </c>
      <c r="Q7" s="16">
        <f>($B7*((H$40*('Allele freq'!$O7)^2)+(H$39*'Allele freq'!$O7^3)+(H$38*'Allele freq'!$O7^4)))+($C7*(H$38*('Allele freq'!$O7^2)*('Allele freq'!$P7^2)))+($D7*((H$39*('Allele freq'!$O7^2)*'Allele freq'!$P7)+(2*H$38*('Allele freq'!$O7^3)*'Allele freq'!$P7)))+($E7*(2*H$38*('Allele freq'!$O7^2)*'Allele freq'!$P7*'Allele freq'!$Q7))+($F7*((2*H$40*'Allele freq'!$O7*'Allele freq'!$P7)+(H$39*'Allele freq'!$O7*'Allele freq'!$P7*('Allele freq'!$O7+'Allele freq'!$P7))+(4*H$38*('Allele freq'!$O7^2)*('Allele freq'!$P7^2))))+($G7*((H$39*'Allele freq'!$O7*'Allele freq'!$P7*'Allele freq'!$Q7)+(4*H$38*'Allele freq'!$O7^2*'Allele freq'!$P7*'Allele freq'!$Q7)))+($H7*(4*H$38*'Allele freq'!$O7*'Allele freq'!$P7*'Allele freq'!$Q7*'Allele freq'!$R7))</f>
        <v>0</v>
      </c>
      <c r="R7" s="16">
        <f>($B7*((I$40*('Allele freq'!$O7)^2)+(I$39*'Allele freq'!$O7^3)+(I$38*'Allele freq'!$O7^4)))+($C7*(I$38*('Allele freq'!$O7^2)*('Allele freq'!$P7^2)))+($D7*((I$39*('Allele freq'!$O7^2)*'Allele freq'!$P7)+(2*I$38*('Allele freq'!$O7^3)*'Allele freq'!$P7)))+($E7*(2*I$38*('Allele freq'!$O7^2)*'Allele freq'!$P7*'Allele freq'!$Q7))+($F7*((2*I$40*'Allele freq'!$O7*'Allele freq'!$P7)+(I$39*'Allele freq'!$O7*'Allele freq'!$P7*('Allele freq'!$O7+'Allele freq'!$P7))+(4*I$38*('Allele freq'!$O7^2)*('Allele freq'!$P7^2))))+($G7*((I$39*'Allele freq'!$O7*'Allele freq'!$P7*'Allele freq'!$Q7)+(4*I$38*'Allele freq'!$O7^2*'Allele freq'!$P7*'Allele freq'!$Q7)))+($H7*(4*I$38*'Allele freq'!$O7*'Allele freq'!$P7*'Allele freq'!$Q7*'Allele freq'!$R7))</f>
        <v>0</v>
      </c>
      <c r="S7" s="17">
        <f>($B7*((J$40*('Allele freq'!$O7)^2)+(J$39*'Allele freq'!$O7^3)+(J$38*'Allele freq'!$O7^4)))+($C7*(J$38*('Allele freq'!$O7^2)*('Allele freq'!$P7^2)))+($D7*((J$39*('Allele freq'!$O7^2)*'Allele freq'!$P7)+(2*J$38*('Allele freq'!$O7^3)*'Allele freq'!$P7)))+($E7*(2*J$38*('Allele freq'!$O7^2)*'Allele freq'!$P7*'Allele freq'!$Q7))+($F7*((2*J$40*'Allele freq'!$O7*'Allele freq'!$P7)+(J$39*'Allele freq'!$O7*'Allele freq'!$P7*('Allele freq'!$O7+'Allele freq'!$P7))+(4*J$38*('Allele freq'!$O7^2)*('Allele freq'!$P7^2))))+($G7*((J$39*'Allele freq'!$O7*'Allele freq'!$P7*'Allele freq'!$Q7)+(4*J$38*'Allele freq'!$O7^2*'Allele freq'!$P7*'Allele freq'!$Q7)))+($H7*(4*J$38*'Allele freq'!$O7*'Allele freq'!$P7*'Allele freq'!$Q7*'Allele freq'!$R7))</f>
        <v>0</v>
      </c>
      <c r="U7" s="14" t="s">
        <v>7</v>
      </c>
      <c r="V7" s="16">
        <f>($B7*((B$40*('Allele freq'!$T7)^2)+(B$39*'Allele freq'!$T7^3)+(B$38*'Allele freq'!$T7^4)))+($C7*(B$38*('Allele freq'!$T7^2)*('Allele freq'!$U7^2)))+($D7*((B$39*('Allele freq'!$T7^2)*'Allele freq'!$U7)+(2*B$38*('Allele freq'!$T7^3)*'Allele freq'!$U7)))+($E7*(2*B$38*('Allele freq'!$T7^2)*'Allele freq'!$U7*'Allele freq'!$V7))+($F7*((2*B$40*'Allele freq'!$T7*'Allele freq'!$U7)+(B$39*'Allele freq'!$T7*'Allele freq'!$U7*('Allele freq'!$T7+'Allele freq'!$U7))+(4*B$38*('Allele freq'!$T7^2)*('Allele freq'!$U7^2))))+($G7*((B$39*'Allele freq'!$T7*'Allele freq'!$U7*'Allele freq'!$V7)+(4*B$38*'Allele freq'!$T7^2*'Allele freq'!$U7*'Allele freq'!$V7)))+($H7*(4*B$38*'Allele freq'!$T7*'Allele freq'!$U7*'Allele freq'!$V7*'Allele freq'!$W7))</f>
        <v>0</v>
      </c>
      <c r="W7" s="16">
        <f>($B7*((C$40*('Allele freq'!$T7)^2)+(C$39*'Allele freq'!$T7^3)+(C$38*'Allele freq'!$T7^4)))+($C7*(C$38*('Allele freq'!$T7^2)*('Allele freq'!$U7^2)))+($D7*((C$39*('Allele freq'!$T7^2)*'Allele freq'!$U7)+(2*C$38*('Allele freq'!$T7^3)*'Allele freq'!$U7)))+($E7*(2*C$38*('Allele freq'!$T7^2)*'Allele freq'!$U7*'Allele freq'!$V7))+($F7*((2*C$40*'Allele freq'!$T7*'Allele freq'!$U7)+(C$39*'Allele freq'!$T7*'Allele freq'!$U7*('Allele freq'!$T7+'Allele freq'!$U7))+(4*C$38*('Allele freq'!$T7^2)*('Allele freq'!$U7^2))))+($G7*((C$39*'Allele freq'!$T7*'Allele freq'!$U7*'Allele freq'!$V7)+(4*C$38*'Allele freq'!$T7^2*'Allele freq'!$U7*'Allele freq'!$V7)))+($H7*(4*C$38*'Allele freq'!$T7*'Allele freq'!$U7*'Allele freq'!$V7*'Allele freq'!$W7))</f>
        <v>0</v>
      </c>
      <c r="X7" s="16">
        <f>($B7*((D$40*('Allele freq'!$T7)^2)+(D$39*'Allele freq'!$T7^3)+(D$38*'Allele freq'!$T7^4)))+($C7*(D$38*('Allele freq'!$T7^2)*('Allele freq'!$U7^2)))+($D7*((D$39*('Allele freq'!$T7^2)*'Allele freq'!$U7)+(2*D$38*('Allele freq'!$T7^3)*'Allele freq'!$U7)))+($E7*(2*D$38*('Allele freq'!$T7^2)*'Allele freq'!$U7*'Allele freq'!$V7))+($F7*((2*D$40*'Allele freq'!$T7*'Allele freq'!$U7)+(D$39*'Allele freq'!$T7*'Allele freq'!$U7*('Allele freq'!$T7+'Allele freq'!$U7))+(4*D$38*('Allele freq'!$T7^2)*('Allele freq'!$U7^2))))+($G7*((D$39*'Allele freq'!$T7*'Allele freq'!$U7*'Allele freq'!$V7)+(4*D$38*'Allele freq'!$T7^2*'Allele freq'!$U7*'Allele freq'!$V7)))+($H7*(4*D$38*'Allele freq'!$T7*'Allele freq'!$U7*'Allele freq'!$V7*'Allele freq'!$W7))</f>
        <v>0</v>
      </c>
      <c r="Y7" s="16">
        <f>($B7*((E$40*('Allele freq'!$T7)^2)+(E$39*'Allele freq'!$T7^3)+(E$38*'Allele freq'!$T7^4)))+($C7*(E$38*('Allele freq'!$T7^2)*('Allele freq'!$U7^2)))+($D7*((E$39*('Allele freq'!$T7^2)*'Allele freq'!$U7)+(2*E$38*('Allele freq'!$T7^3)*'Allele freq'!$U7)))+($E7*(2*E$38*('Allele freq'!$T7^2)*'Allele freq'!$U7*'Allele freq'!$V7))+($F7*((2*E$40*'Allele freq'!$T7*'Allele freq'!$U7)+(E$39*'Allele freq'!$T7*'Allele freq'!$U7*('Allele freq'!$T7+'Allele freq'!$U7))+(4*E$38*('Allele freq'!$T7^2)*('Allele freq'!$U7^2))))+($G7*((E$39*'Allele freq'!$T7*'Allele freq'!$U7*'Allele freq'!$V7)+(4*E$38*'Allele freq'!$T7^2*'Allele freq'!$U7*'Allele freq'!$V7)))+($H7*(4*E$38*'Allele freq'!$T7*'Allele freq'!$U7*'Allele freq'!$V7*'Allele freq'!$W7))</f>
        <v>0</v>
      </c>
      <c r="Z7" s="16">
        <f>($B7*((F$40*('Allele freq'!$T7)^2)+(F$39*'Allele freq'!$T7^3)+(F$38*'Allele freq'!$T7^4)))+($C7*(F$38*('Allele freq'!$T7^2)*('Allele freq'!$U7^2)))+($D7*((F$39*('Allele freq'!$T7^2)*'Allele freq'!$U7)+(2*F$38*('Allele freq'!$T7^3)*'Allele freq'!$U7)))+($E7*(2*F$38*('Allele freq'!$T7^2)*'Allele freq'!$U7*'Allele freq'!$V7))+($F7*((2*F$40*'Allele freq'!$T7*'Allele freq'!$U7)+(F$39*'Allele freq'!$T7*'Allele freq'!$U7*('Allele freq'!$T7+'Allele freq'!$U7))+(4*F$38*('Allele freq'!$T7^2)*('Allele freq'!$U7^2))))+($G7*((F$39*'Allele freq'!$T7*'Allele freq'!$U7*'Allele freq'!$V7)+(4*F$38*'Allele freq'!$T7^2*'Allele freq'!$U7*'Allele freq'!$V7)))+($H7*(4*F$38*'Allele freq'!$T7*'Allele freq'!$U7*'Allele freq'!$V7*'Allele freq'!$W7))</f>
        <v>0</v>
      </c>
      <c r="AA7" s="16">
        <f>($B7*((G$40*('Allele freq'!$T7)^2)+(G$39*'Allele freq'!$T7^3)+(G$38*'Allele freq'!$T7^4)))+($C7*(G$38*('Allele freq'!$T7^2)*('Allele freq'!$U7^2)))+($D7*((G$39*('Allele freq'!$T7^2)*'Allele freq'!$U7)+(2*G$38*('Allele freq'!$T7^3)*'Allele freq'!$U7)))+($E7*(2*G$38*('Allele freq'!$T7^2)*'Allele freq'!$U7*'Allele freq'!$V7))+($F7*((2*G$40*'Allele freq'!$T7*'Allele freq'!$U7)+(G$39*'Allele freq'!$T7*'Allele freq'!$U7*('Allele freq'!$T7+'Allele freq'!$U7))+(4*G$38*('Allele freq'!$T7^2)*('Allele freq'!$U7^2))))+($G7*((G$39*'Allele freq'!$T7*'Allele freq'!$U7*'Allele freq'!$V7)+(4*G$38*'Allele freq'!$T7^2*'Allele freq'!$U7*'Allele freq'!$V7)))+($H7*(4*G$38*'Allele freq'!$T7*'Allele freq'!$U7*'Allele freq'!$V7*'Allele freq'!$W7))</f>
        <v>0</v>
      </c>
      <c r="AB7" s="16">
        <f>($B7*((H$40*('Allele freq'!$T7)^2)+(H$39*'Allele freq'!$T7^3)+(H$38*'Allele freq'!$T7^4)))+($C7*(H$38*('Allele freq'!$T7^2)*('Allele freq'!$U7^2)))+($D7*((H$39*('Allele freq'!$T7^2)*'Allele freq'!$U7)+(2*H$38*('Allele freq'!$T7^3)*'Allele freq'!$U7)))+($E7*(2*H$38*('Allele freq'!$T7^2)*'Allele freq'!$U7*'Allele freq'!$V7))+($F7*((2*H$40*'Allele freq'!$T7*'Allele freq'!$U7)+(H$39*'Allele freq'!$T7*'Allele freq'!$U7*('Allele freq'!$T7+'Allele freq'!$U7))+(4*H$38*('Allele freq'!$T7^2)*('Allele freq'!$U7^2))))+($G7*((H$39*'Allele freq'!$T7*'Allele freq'!$U7*'Allele freq'!$V7)+(4*H$38*'Allele freq'!$T7^2*'Allele freq'!$U7*'Allele freq'!$V7)))+($H7*(4*H$38*'Allele freq'!$T7*'Allele freq'!$U7*'Allele freq'!$V7*'Allele freq'!$W7))</f>
        <v>0</v>
      </c>
      <c r="AC7" s="16">
        <f>($B7*((I$40*('Allele freq'!$T7)^2)+(I$39*'Allele freq'!$T7^3)+(I$38*'Allele freq'!$T7^4)))+($C7*(I$38*('Allele freq'!$T7^2)*('Allele freq'!$U7^2)))+($D7*((I$39*('Allele freq'!$T7^2)*'Allele freq'!$U7)+(2*I$38*('Allele freq'!$T7^3)*'Allele freq'!$U7)))+($E7*(2*I$38*('Allele freq'!$T7^2)*'Allele freq'!$U7*'Allele freq'!$V7))+($F7*((2*I$40*'Allele freq'!$T7*'Allele freq'!$U7)+(I$39*'Allele freq'!$T7*'Allele freq'!$U7*('Allele freq'!$T7+'Allele freq'!$U7))+(4*I$38*('Allele freq'!$T7^2)*('Allele freq'!$U7^2))))+($G7*((I$39*'Allele freq'!$T7*'Allele freq'!$U7*'Allele freq'!$V7)+(4*I$38*'Allele freq'!$T7^2*'Allele freq'!$U7*'Allele freq'!$V7)))+($H7*(4*I$38*'Allele freq'!$T7*'Allele freq'!$U7*'Allele freq'!$V7*'Allele freq'!$W7))</f>
        <v>0</v>
      </c>
      <c r="AD7" s="17">
        <f>($B7*((J$40*('Allele freq'!$T7)^2)+(J$39*'Allele freq'!$T7^3)+(J$38*'Allele freq'!$T7^4)))+($C7*(J$38*('Allele freq'!$T7^2)*('Allele freq'!$U7^2)))+($D7*((J$39*('Allele freq'!$T7^2)*'Allele freq'!$U7)+(2*J$38*('Allele freq'!$T7^3)*'Allele freq'!$U7)))+($E7*(2*J$38*('Allele freq'!$T7^2)*'Allele freq'!$U7*'Allele freq'!$V7))+($F7*((2*J$40*'Allele freq'!$T7*'Allele freq'!$U7)+(J$39*'Allele freq'!$T7*'Allele freq'!$U7*('Allele freq'!$T7+'Allele freq'!$U7))+(4*J$38*('Allele freq'!$T7^2)*('Allele freq'!$U7^2))))+($G7*((J$39*'Allele freq'!$T7*'Allele freq'!$U7*'Allele freq'!$V7)+(4*J$38*'Allele freq'!$T7^2*'Allele freq'!$U7*'Allele freq'!$V7)))+($H7*(4*J$38*'Allele freq'!$T7*'Allele freq'!$U7*'Allele freq'!$V7*'Allele freq'!$W7))</f>
        <v>0</v>
      </c>
    </row>
    <row r="8" spans="1:30" x14ac:dyDescent="0.3">
      <c r="A8" s="29" t="s">
        <v>8</v>
      </c>
      <c r="B8" s="27">
        <f>'Allele freq'!B8</f>
        <v>1</v>
      </c>
      <c r="C8" s="23">
        <f>'Allele freq'!C8</f>
        <v>0</v>
      </c>
      <c r="D8" s="23">
        <f>'Allele freq'!D8</f>
        <v>0</v>
      </c>
      <c r="E8" s="23">
        <f>'Allele freq'!E8</f>
        <v>0</v>
      </c>
      <c r="F8" s="23">
        <f>'Allele freq'!F8</f>
        <v>0</v>
      </c>
      <c r="G8" s="23">
        <f>'Allele freq'!G8</f>
        <v>0</v>
      </c>
      <c r="H8" s="24">
        <f>'Allele freq'!H8</f>
        <v>0</v>
      </c>
      <c r="I8" s="2"/>
      <c r="J8" s="14" t="s">
        <v>8</v>
      </c>
      <c r="K8" s="16">
        <f>($B8*((B$40*('Allele freq'!$O8)^2)+(B$39*'Allele freq'!$O8^3)+(B$38*'Allele freq'!$O8^4)))+($C8*(B$38*('Allele freq'!$O8^2)*('Allele freq'!$P8^2)))+($D8*((B$39*('Allele freq'!$O8^2)*'Allele freq'!$P8)+(2*B$38*('Allele freq'!$O8^3)*'Allele freq'!$P8)))+($E8*(2*B$38*('Allele freq'!$O8^2)*'Allele freq'!$P8*'Allele freq'!$Q8))+($F8*((2*B$40*'Allele freq'!$O8*'Allele freq'!$P8)+(B$39*'Allele freq'!$O8*'Allele freq'!$P8*('Allele freq'!$O8+'Allele freq'!$P8))+(4*B$38*('Allele freq'!$O8^2)*('Allele freq'!$P8^2))))+($G8*((B$39*'Allele freq'!$O8*'Allele freq'!$P8*'Allele freq'!$Q8)+(4*B$38*'Allele freq'!$O8^2*'Allele freq'!$P8*'Allele freq'!$Q8)))+($H8*(4*B$38*'Allele freq'!$O8*'Allele freq'!$P8*'Allele freq'!$Q8*'Allele freq'!$R8))</f>
        <v>0</v>
      </c>
      <c r="L8" s="16">
        <f>($B8*((C$40*('Allele freq'!$O8)^2)+(C$39*'Allele freq'!$O8^3)+(C$38*'Allele freq'!$O8^4)))+($C8*(C$38*('Allele freq'!$O8^2)*('Allele freq'!$P8^2)))+($D8*((C$39*('Allele freq'!$O8^2)*'Allele freq'!$P8)+(2*C$38*('Allele freq'!$O8^3)*'Allele freq'!$P8)))+($E8*(2*C$38*('Allele freq'!$O8^2)*'Allele freq'!$P8*'Allele freq'!$Q8))+($F8*((2*C$40*'Allele freq'!$O8*'Allele freq'!$P8)+(C$39*'Allele freq'!$O8*'Allele freq'!$P8*('Allele freq'!$O8+'Allele freq'!$P8))+(4*C$38*('Allele freq'!$O8^2)*('Allele freq'!$P8^2))))+($G8*((C$39*'Allele freq'!$O8*'Allele freq'!$P8*'Allele freq'!$Q8)+(4*C$38*'Allele freq'!$O8^2*'Allele freq'!$P8*'Allele freq'!$Q8)))+($H8*(4*C$38*'Allele freq'!$O8*'Allele freq'!$P8*'Allele freq'!$Q8*'Allele freq'!$R8))</f>
        <v>0</v>
      </c>
      <c r="M8" s="16">
        <f>($B8*((D$40*('Allele freq'!$O8)^2)+(D$39*'Allele freq'!$O8^3)+(D$38*'Allele freq'!$O8^4)))+($C8*(D$38*('Allele freq'!$O8^2)*('Allele freq'!$P8^2)))+($D8*((D$39*('Allele freq'!$O8^2)*'Allele freq'!$P8)+(2*D$38*('Allele freq'!$O8^3)*'Allele freq'!$P8)))+($E8*(2*D$38*('Allele freq'!$O8^2)*'Allele freq'!$P8*'Allele freq'!$Q8))+($F8*((2*D$40*'Allele freq'!$O8*'Allele freq'!$P8)+(D$39*'Allele freq'!$O8*'Allele freq'!$P8*('Allele freq'!$O8+'Allele freq'!$P8))+(4*D$38*('Allele freq'!$O8^2)*('Allele freq'!$P8^2))))+($G8*((D$39*'Allele freq'!$O8*'Allele freq'!$P8*'Allele freq'!$Q8)+(4*D$38*'Allele freq'!$O8^2*'Allele freq'!$P8*'Allele freq'!$Q8)))+($H8*(4*D$38*'Allele freq'!$O8*'Allele freq'!$P8*'Allele freq'!$Q8*'Allele freq'!$R8))</f>
        <v>0</v>
      </c>
      <c r="N8" s="16">
        <f>($B8*((E$40*('Allele freq'!$O8)^2)+(E$39*'Allele freq'!$O8^3)+(E$38*'Allele freq'!$O8^4)))+($C8*(E$38*('Allele freq'!$O8^2)*('Allele freq'!$P8^2)))+($D8*((E$39*('Allele freq'!$O8^2)*'Allele freq'!$P8)+(2*E$38*('Allele freq'!$O8^3)*'Allele freq'!$P8)))+($E8*(2*E$38*('Allele freq'!$O8^2)*'Allele freq'!$P8*'Allele freq'!$Q8))+($F8*((2*E$40*'Allele freq'!$O8*'Allele freq'!$P8)+(E$39*'Allele freq'!$O8*'Allele freq'!$P8*('Allele freq'!$O8+'Allele freq'!$P8))+(4*E$38*('Allele freq'!$O8^2)*('Allele freq'!$P8^2))))+($G8*((E$39*'Allele freq'!$O8*'Allele freq'!$P8*'Allele freq'!$Q8)+(4*E$38*'Allele freq'!$O8^2*'Allele freq'!$P8*'Allele freq'!$Q8)))+($H8*(4*E$38*'Allele freq'!$O8*'Allele freq'!$P8*'Allele freq'!$Q8*'Allele freq'!$R8))</f>
        <v>0</v>
      </c>
      <c r="O8" s="16">
        <f>($B8*((F$40*('Allele freq'!$O8)^2)+(F$39*'Allele freq'!$O8^3)+(F$38*'Allele freq'!$O8^4)))+($C8*(F$38*('Allele freq'!$O8^2)*('Allele freq'!$P8^2)))+($D8*((F$39*('Allele freq'!$O8^2)*'Allele freq'!$P8)+(2*F$38*('Allele freq'!$O8^3)*'Allele freq'!$P8)))+($E8*(2*F$38*('Allele freq'!$O8^2)*'Allele freq'!$P8*'Allele freq'!$Q8))+($F8*((2*F$40*'Allele freq'!$O8*'Allele freq'!$P8)+(F$39*'Allele freq'!$O8*'Allele freq'!$P8*('Allele freq'!$O8+'Allele freq'!$P8))+(4*F$38*('Allele freq'!$O8^2)*('Allele freq'!$P8^2))))+($G8*((F$39*'Allele freq'!$O8*'Allele freq'!$P8*'Allele freq'!$Q8)+(4*F$38*'Allele freq'!$O8^2*'Allele freq'!$P8*'Allele freq'!$Q8)))+($H8*(4*F$38*'Allele freq'!$O8*'Allele freq'!$P8*'Allele freq'!$Q8*'Allele freq'!$R8))</f>
        <v>0</v>
      </c>
      <c r="P8" s="16">
        <f>($B8*((G$40*('Allele freq'!$O8)^2)+(G$39*'Allele freq'!$O8^3)+(G$38*'Allele freq'!$O8^4)))+($C8*(G$38*('Allele freq'!$O8^2)*('Allele freq'!$P8^2)))+($D8*((G$39*('Allele freq'!$O8^2)*'Allele freq'!$P8)+(2*G$38*('Allele freq'!$O8^3)*'Allele freq'!$P8)))+($E8*(2*G$38*('Allele freq'!$O8^2)*'Allele freq'!$P8*'Allele freq'!$Q8))+($F8*((2*G$40*'Allele freq'!$O8*'Allele freq'!$P8)+(G$39*'Allele freq'!$O8*'Allele freq'!$P8*('Allele freq'!$O8+'Allele freq'!$P8))+(4*G$38*('Allele freq'!$O8^2)*('Allele freq'!$P8^2))))+($G8*((G$39*'Allele freq'!$O8*'Allele freq'!$P8*'Allele freq'!$Q8)+(4*G$38*'Allele freq'!$O8^2*'Allele freq'!$P8*'Allele freq'!$Q8)))+($H8*(4*G$38*'Allele freq'!$O8*'Allele freq'!$P8*'Allele freq'!$Q8*'Allele freq'!$R8))</f>
        <v>0</v>
      </c>
      <c r="Q8" s="16">
        <f>($B8*((H$40*('Allele freq'!$O8)^2)+(H$39*'Allele freq'!$O8^3)+(H$38*'Allele freq'!$O8^4)))+($C8*(H$38*('Allele freq'!$O8^2)*('Allele freq'!$P8^2)))+($D8*((H$39*('Allele freq'!$O8^2)*'Allele freq'!$P8)+(2*H$38*('Allele freq'!$O8^3)*'Allele freq'!$P8)))+($E8*(2*H$38*('Allele freq'!$O8^2)*'Allele freq'!$P8*'Allele freq'!$Q8))+($F8*((2*H$40*'Allele freq'!$O8*'Allele freq'!$P8)+(H$39*'Allele freq'!$O8*'Allele freq'!$P8*('Allele freq'!$O8+'Allele freq'!$P8))+(4*H$38*('Allele freq'!$O8^2)*('Allele freq'!$P8^2))))+($G8*((H$39*'Allele freq'!$O8*'Allele freq'!$P8*'Allele freq'!$Q8)+(4*H$38*'Allele freq'!$O8^2*'Allele freq'!$P8*'Allele freq'!$Q8)))+($H8*(4*H$38*'Allele freq'!$O8*'Allele freq'!$P8*'Allele freq'!$Q8*'Allele freq'!$R8))</f>
        <v>0</v>
      </c>
      <c r="R8" s="16">
        <f>($B8*((I$40*('Allele freq'!$O8)^2)+(I$39*'Allele freq'!$O8^3)+(I$38*'Allele freq'!$O8^4)))+($C8*(I$38*('Allele freq'!$O8^2)*('Allele freq'!$P8^2)))+($D8*((I$39*('Allele freq'!$O8^2)*'Allele freq'!$P8)+(2*I$38*('Allele freq'!$O8^3)*'Allele freq'!$P8)))+($E8*(2*I$38*('Allele freq'!$O8^2)*'Allele freq'!$P8*'Allele freq'!$Q8))+($F8*((2*I$40*'Allele freq'!$O8*'Allele freq'!$P8)+(I$39*'Allele freq'!$O8*'Allele freq'!$P8*('Allele freq'!$O8+'Allele freq'!$P8))+(4*I$38*('Allele freq'!$O8^2)*('Allele freq'!$P8^2))))+($G8*((I$39*'Allele freq'!$O8*'Allele freq'!$P8*'Allele freq'!$Q8)+(4*I$38*'Allele freq'!$O8^2*'Allele freq'!$P8*'Allele freq'!$Q8)))+($H8*(4*I$38*'Allele freq'!$O8*'Allele freq'!$P8*'Allele freq'!$Q8*'Allele freq'!$R8))</f>
        <v>0</v>
      </c>
      <c r="S8" s="17">
        <f>($B8*((J$40*('Allele freq'!$O8)^2)+(J$39*'Allele freq'!$O8^3)+(J$38*'Allele freq'!$O8^4)))+($C8*(J$38*('Allele freq'!$O8^2)*('Allele freq'!$P8^2)))+($D8*((J$39*('Allele freq'!$O8^2)*'Allele freq'!$P8)+(2*J$38*('Allele freq'!$O8^3)*'Allele freq'!$P8)))+($E8*(2*J$38*('Allele freq'!$O8^2)*'Allele freq'!$P8*'Allele freq'!$Q8))+($F8*((2*J$40*'Allele freq'!$O8*'Allele freq'!$P8)+(J$39*'Allele freq'!$O8*'Allele freq'!$P8*('Allele freq'!$O8+'Allele freq'!$P8))+(4*J$38*('Allele freq'!$O8^2)*('Allele freq'!$P8^2))))+($G8*((J$39*'Allele freq'!$O8*'Allele freq'!$P8*'Allele freq'!$Q8)+(4*J$38*'Allele freq'!$O8^2*'Allele freq'!$P8*'Allele freq'!$Q8)))+($H8*(4*J$38*'Allele freq'!$O8*'Allele freq'!$P8*'Allele freq'!$Q8*'Allele freq'!$R8))</f>
        <v>0</v>
      </c>
      <c r="U8" s="14" t="s">
        <v>8</v>
      </c>
      <c r="V8" s="16">
        <f>($B8*((B$40*('Allele freq'!$T8)^2)+(B$39*'Allele freq'!$T8^3)+(B$38*'Allele freq'!$T8^4)))+($C8*(B$38*('Allele freq'!$T8^2)*('Allele freq'!$U8^2)))+($D8*((B$39*('Allele freq'!$T8^2)*'Allele freq'!$U8)+(2*B$38*('Allele freq'!$T8^3)*'Allele freq'!$U8)))+($E8*(2*B$38*('Allele freq'!$T8^2)*'Allele freq'!$U8*'Allele freq'!$V8))+($F8*((2*B$40*'Allele freq'!$T8*'Allele freq'!$U8)+(B$39*'Allele freq'!$T8*'Allele freq'!$U8*('Allele freq'!$T8+'Allele freq'!$U8))+(4*B$38*('Allele freq'!$T8^2)*('Allele freq'!$U8^2))))+($G8*((B$39*'Allele freq'!$T8*'Allele freq'!$U8*'Allele freq'!$V8)+(4*B$38*'Allele freq'!$T8^2*'Allele freq'!$U8*'Allele freq'!$V8)))+($H8*(4*B$38*'Allele freq'!$T8*'Allele freq'!$U8*'Allele freq'!$V8*'Allele freq'!$W8))</f>
        <v>0</v>
      </c>
      <c r="W8" s="16">
        <f>($B8*((C$40*('Allele freq'!$T8)^2)+(C$39*'Allele freq'!$T8^3)+(C$38*'Allele freq'!$T8^4)))+($C8*(C$38*('Allele freq'!$T8^2)*('Allele freq'!$U8^2)))+($D8*((C$39*('Allele freq'!$T8^2)*'Allele freq'!$U8)+(2*C$38*('Allele freq'!$T8^3)*'Allele freq'!$U8)))+($E8*(2*C$38*('Allele freq'!$T8^2)*'Allele freq'!$U8*'Allele freq'!$V8))+($F8*((2*C$40*'Allele freq'!$T8*'Allele freq'!$U8)+(C$39*'Allele freq'!$T8*'Allele freq'!$U8*('Allele freq'!$T8+'Allele freq'!$U8))+(4*C$38*('Allele freq'!$T8^2)*('Allele freq'!$U8^2))))+($G8*((C$39*'Allele freq'!$T8*'Allele freq'!$U8*'Allele freq'!$V8)+(4*C$38*'Allele freq'!$T8^2*'Allele freq'!$U8*'Allele freq'!$V8)))+($H8*(4*C$38*'Allele freq'!$T8*'Allele freq'!$U8*'Allele freq'!$V8*'Allele freq'!$W8))</f>
        <v>0</v>
      </c>
      <c r="X8" s="16">
        <f>($B8*((D$40*('Allele freq'!$T8)^2)+(D$39*'Allele freq'!$T8^3)+(D$38*'Allele freq'!$T8^4)))+($C8*(D$38*('Allele freq'!$T8^2)*('Allele freq'!$U8^2)))+($D8*((D$39*('Allele freq'!$T8^2)*'Allele freq'!$U8)+(2*D$38*('Allele freq'!$T8^3)*'Allele freq'!$U8)))+($E8*(2*D$38*('Allele freq'!$T8^2)*'Allele freq'!$U8*'Allele freq'!$V8))+($F8*((2*D$40*'Allele freq'!$T8*'Allele freq'!$U8)+(D$39*'Allele freq'!$T8*'Allele freq'!$U8*('Allele freq'!$T8+'Allele freq'!$U8))+(4*D$38*('Allele freq'!$T8^2)*('Allele freq'!$U8^2))))+($G8*((D$39*'Allele freq'!$T8*'Allele freq'!$U8*'Allele freq'!$V8)+(4*D$38*'Allele freq'!$T8^2*'Allele freq'!$U8*'Allele freq'!$V8)))+($H8*(4*D$38*'Allele freq'!$T8*'Allele freq'!$U8*'Allele freq'!$V8*'Allele freq'!$W8))</f>
        <v>0</v>
      </c>
      <c r="Y8" s="16">
        <f>($B8*((E$40*('Allele freq'!$T8)^2)+(E$39*'Allele freq'!$T8^3)+(E$38*'Allele freq'!$T8^4)))+($C8*(E$38*('Allele freq'!$T8^2)*('Allele freq'!$U8^2)))+($D8*((E$39*('Allele freq'!$T8^2)*'Allele freq'!$U8)+(2*E$38*('Allele freq'!$T8^3)*'Allele freq'!$U8)))+($E8*(2*E$38*('Allele freq'!$T8^2)*'Allele freq'!$U8*'Allele freq'!$V8))+($F8*((2*E$40*'Allele freq'!$T8*'Allele freq'!$U8)+(E$39*'Allele freq'!$T8*'Allele freq'!$U8*('Allele freq'!$T8+'Allele freq'!$U8))+(4*E$38*('Allele freq'!$T8^2)*('Allele freq'!$U8^2))))+($G8*((E$39*'Allele freq'!$T8*'Allele freq'!$U8*'Allele freq'!$V8)+(4*E$38*'Allele freq'!$T8^2*'Allele freq'!$U8*'Allele freq'!$V8)))+($H8*(4*E$38*'Allele freq'!$T8*'Allele freq'!$U8*'Allele freq'!$V8*'Allele freq'!$W8))</f>
        <v>0</v>
      </c>
      <c r="Z8" s="16">
        <f>($B8*((F$40*('Allele freq'!$T8)^2)+(F$39*'Allele freq'!$T8^3)+(F$38*'Allele freq'!$T8^4)))+($C8*(F$38*('Allele freq'!$T8^2)*('Allele freq'!$U8^2)))+($D8*((F$39*('Allele freq'!$T8^2)*'Allele freq'!$U8)+(2*F$38*('Allele freq'!$T8^3)*'Allele freq'!$U8)))+($E8*(2*F$38*('Allele freq'!$T8^2)*'Allele freq'!$U8*'Allele freq'!$V8))+($F8*((2*F$40*'Allele freq'!$T8*'Allele freq'!$U8)+(F$39*'Allele freq'!$T8*'Allele freq'!$U8*('Allele freq'!$T8+'Allele freq'!$U8))+(4*F$38*('Allele freq'!$T8^2)*('Allele freq'!$U8^2))))+($G8*((F$39*'Allele freq'!$T8*'Allele freq'!$U8*'Allele freq'!$V8)+(4*F$38*'Allele freq'!$T8^2*'Allele freq'!$U8*'Allele freq'!$V8)))+($H8*(4*F$38*'Allele freq'!$T8*'Allele freq'!$U8*'Allele freq'!$V8*'Allele freq'!$W8))</f>
        <v>0</v>
      </c>
      <c r="AA8" s="16">
        <f>($B8*((G$40*('Allele freq'!$T8)^2)+(G$39*'Allele freq'!$T8^3)+(G$38*'Allele freq'!$T8^4)))+($C8*(G$38*('Allele freq'!$T8^2)*('Allele freq'!$U8^2)))+($D8*((G$39*('Allele freq'!$T8^2)*'Allele freq'!$U8)+(2*G$38*('Allele freq'!$T8^3)*'Allele freq'!$U8)))+($E8*(2*G$38*('Allele freq'!$T8^2)*'Allele freq'!$U8*'Allele freq'!$V8))+($F8*((2*G$40*'Allele freq'!$T8*'Allele freq'!$U8)+(G$39*'Allele freq'!$T8*'Allele freq'!$U8*('Allele freq'!$T8+'Allele freq'!$U8))+(4*G$38*('Allele freq'!$T8^2)*('Allele freq'!$U8^2))))+($G8*((G$39*'Allele freq'!$T8*'Allele freq'!$U8*'Allele freq'!$V8)+(4*G$38*'Allele freq'!$T8^2*'Allele freq'!$U8*'Allele freq'!$V8)))+($H8*(4*G$38*'Allele freq'!$T8*'Allele freq'!$U8*'Allele freq'!$V8*'Allele freq'!$W8))</f>
        <v>0</v>
      </c>
      <c r="AB8" s="16">
        <f>($B8*((H$40*('Allele freq'!$T8)^2)+(H$39*'Allele freq'!$T8^3)+(H$38*'Allele freq'!$T8^4)))+($C8*(H$38*('Allele freq'!$T8^2)*('Allele freq'!$U8^2)))+($D8*((H$39*('Allele freq'!$T8^2)*'Allele freq'!$U8)+(2*H$38*('Allele freq'!$T8^3)*'Allele freq'!$U8)))+($E8*(2*H$38*('Allele freq'!$T8^2)*'Allele freq'!$U8*'Allele freq'!$V8))+($F8*((2*H$40*'Allele freq'!$T8*'Allele freq'!$U8)+(H$39*'Allele freq'!$T8*'Allele freq'!$U8*('Allele freq'!$T8+'Allele freq'!$U8))+(4*H$38*('Allele freq'!$T8^2)*('Allele freq'!$U8^2))))+($G8*((H$39*'Allele freq'!$T8*'Allele freq'!$U8*'Allele freq'!$V8)+(4*H$38*'Allele freq'!$T8^2*'Allele freq'!$U8*'Allele freq'!$V8)))+($H8*(4*H$38*'Allele freq'!$T8*'Allele freq'!$U8*'Allele freq'!$V8*'Allele freq'!$W8))</f>
        <v>0</v>
      </c>
      <c r="AC8" s="16">
        <f>($B8*((I$40*('Allele freq'!$T8)^2)+(I$39*'Allele freq'!$T8^3)+(I$38*'Allele freq'!$T8^4)))+($C8*(I$38*('Allele freq'!$T8^2)*('Allele freq'!$U8^2)))+($D8*((I$39*('Allele freq'!$T8^2)*'Allele freq'!$U8)+(2*I$38*('Allele freq'!$T8^3)*'Allele freq'!$U8)))+($E8*(2*I$38*('Allele freq'!$T8^2)*'Allele freq'!$U8*'Allele freq'!$V8))+($F8*((2*I$40*'Allele freq'!$T8*'Allele freq'!$U8)+(I$39*'Allele freq'!$T8*'Allele freq'!$U8*('Allele freq'!$T8+'Allele freq'!$U8))+(4*I$38*('Allele freq'!$T8^2)*('Allele freq'!$U8^2))))+($G8*((I$39*'Allele freq'!$T8*'Allele freq'!$U8*'Allele freq'!$V8)+(4*I$38*'Allele freq'!$T8^2*'Allele freq'!$U8*'Allele freq'!$V8)))+($H8*(4*I$38*'Allele freq'!$T8*'Allele freq'!$U8*'Allele freq'!$V8*'Allele freq'!$W8))</f>
        <v>0</v>
      </c>
      <c r="AD8" s="17">
        <f>($B8*((J$40*('Allele freq'!$T8)^2)+(J$39*'Allele freq'!$T8^3)+(J$38*'Allele freq'!$T8^4)))+($C8*(J$38*('Allele freq'!$T8^2)*('Allele freq'!$U8^2)))+($D8*((J$39*('Allele freq'!$T8^2)*'Allele freq'!$U8)+(2*J$38*('Allele freq'!$T8^3)*'Allele freq'!$U8)))+($E8*(2*J$38*('Allele freq'!$T8^2)*'Allele freq'!$U8*'Allele freq'!$V8))+($F8*((2*J$40*'Allele freq'!$T8*'Allele freq'!$U8)+(J$39*'Allele freq'!$T8*'Allele freq'!$U8*('Allele freq'!$T8+'Allele freq'!$U8))+(4*J$38*('Allele freq'!$T8^2)*('Allele freq'!$U8^2))))+($G8*((J$39*'Allele freq'!$T8*'Allele freq'!$U8*'Allele freq'!$V8)+(4*J$38*'Allele freq'!$T8^2*'Allele freq'!$U8*'Allele freq'!$V8)))+($H8*(4*J$38*'Allele freq'!$T8*'Allele freq'!$U8*'Allele freq'!$V8*'Allele freq'!$W8))</f>
        <v>0</v>
      </c>
    </row>
    <row r="9" spans="1:30" x14ac:dyDescent="0.3">
      <c r="A9" s="29" t="s">
        <v>9</v>
      </c>
      <c r="B9" s="27">
        <f>'Allele freq'!B9</f>
        <v>1</v>
      </c>
      <c r="C9" s="23">
        <f>'Allele freq'!C9</f>
        <v>0</v>
      </c>
      <c r="D9" s="23">
        <f>'Allele freq'!D9</f>
        <v>0</v>
      </c>
      <c r="E9" s="23">
        <f>'Allele freq'!E9</f>
        <v>0</v>
      </c>
      <c r="F9" s="23">
        <f>'Allele freq'!F9</f>
        <v>0</v>
      </c>
      <c r="G9" s="23">
        <f>'Allele freq'!G9</f>
        <v>0</v>
      </c>
      <c r="H9" s="24">
        <f>'Allele freq'!H9</f>
        <v>0</v>
      </c>
      <c r="I9" s="2"/>
      <c r="J9" s="14" t="s">
        <v>9</v>
      </c>
      <c r="K9" s="16">
        <f>($B9*((B$40*('Allele freq'!$O9)^2)+(B$39*'Allele freq'!$O9^3)+(B$38*'Allele freq'!$O9^4)))+($C9*(B$38*('Allele freq'!$O9^2)*('Allele freq'!$P9^2)))+($D9*((B$39*('Allele freq'!$O9^2)*'Allele freq'!$P9)+(2*B$38*('Allele freq'!$O9^3)*'Allele freq'!$P9)))+($E9*(2*B$38*('Allele freq'!$O9^2)*'Allele freq'!$P9*'Allele freq'!$Q9))+($F9*((2*B$40*'Allele freq'!$O9*'Allele freq'!$P9)+(B$39*'Allele freq'!$O9*'Allele freq'!$P9*('Allele freq'!$O9+'Allele freq'!$P9))+(4*B$38*('Allele freq'!$O9^2)*('Allele freq'!$P9^2))))+($G9*((B$39*'Allele freq'!$O9*'Allele freq'!$P9*'Allele freq'!$Q9)+(4*B$38*'Allele freq'!$O9^2*'Allele freq'!$P9*'Allele freq'!$Q9)))+($H9*(4*B$38*'Allele freq'!$O9*'Allele freq'!$P9*'Allele freq'!$Q9*'Allele freq'!$R9))</f>
        <v>0</v>
      </c>
      <c r="L9" s="16">
        <f>($B9*((C$40*('Allele freq'!$O9)^2)+(C$39*'Allele freq'!$O9^3)+(C$38*'Allele freq'!$O9^4)))+($C9*(C$38*('Allele freq'!$O9^2)*('Allele freq'!$P9^2)))+($D9*((C$39*('Allele freq'!$O9^2)*'Allele freq'!$P9)+(2*C$38*('Allele freq'!$O9^3)*'Allele freq'!$P9)))+($E9*(2*C$38*('Allele freq'!$O9^2)*'Allele freq'!$P9*'Allele freq'!$Q9))+($F9*((2*C$40*'Allele freq'!$O9*'Allele freq'!$P9)+(C$39*'Allele freq'!$O9*'Allele freq'!$P9*('Allele freq'!$O9+'Allele freq'!$P9))+(4*C$38*('Allele freq'!$O9^2)*('Allele freq'!$P9^2))))+($G9*((C$39*'Allele freq'!$O9*'Allele freq'!$P9*'Allele freq'!$Q9)+(4*C$38*'Allele freq'!$O9^2*'Allele freq'!$P9*'Allele freq'!$Q9)))+($H9*(4*C$38*'Allele freq'!$O9*'Allele freq'!$P9*'Allele freq'!$Q9*'Allele freq'!$R9))</f>
        <v>0</v>
      </c>
      <c r="M9" s="16">
        <f>($B9*((D$40*('Allele freq'!$O9)^2)+(D$39*'Allele freq'!$O9^3)+(D$38*'Allele freq'!$O9^4)))+($C9*(D$38*('Allele freq'!$O9^2)*('Allele freq'!$P9^2)))+($D9*((D$39*('Allele freq'!$O9^2)*'Allele freq'!$P9)+(2*D$38*('Allele freq'!$O9^3)*'Allele freq'!$P9)))+($E9*(2*D$38*('Allele freq'!$O9^2)*'Allele freq'!$P9*'Allele freq'!$Q9))+($F9*((2*D$40*'Allele freq'!$O9*'Allele freq'!$P9)+(D$39*'Allele freq'!$O9*'Allele freq'!$P9*('Allele freq'!$O9+'Allele freq'!$P9))+(4*D$38*('Allele freq'!$O9^2)*('Allele freq'!$P9^2))))+($G9*((D$39*'Allele freq'!$O9*'Allele freq'!$P9*'Allele freq'!$Q9)+(4*D$38*'Allele freq'!$O9^2*'Allele freq'!$P9*'Allele freq'!$Q9)))+($H9*(4*D$38*'Allele freq'!$O9*'Allele freq'!$P9*'Allele freq'!$Q9*'Allele freq'!$R9))</f>
        <v>0</v>
      </c>
      <c r="N9" s="16">
        <f>($B9*((E$40*('Allele freq'!$O9)^2)+(E$39*'Allele freq'!$O9^3)+(E$38*'Allele freq'!$O9^4)))+($C9*(E$38*('Allele freq'!$O9^2)*('Allele freq'!$P9^2)))+($D9*((E$39*('Allele freq'!$O9^2)*'Allele freq'!$P9)+(2*E$38*('Allele freq'!$O9^3)*'Allele freq'!$P9)))+($E9*(2*E$38*('Allele freq'!$O9^2)*'Allele freq'!$P9*'Allele freq'!$Q9))+($F9*((2*E$40*'Allele freq'!$O9*'Allele freq'!$P9)+(E$39*'Allele freq'!$O9*'Allele freq'!$P9*('Allele freq'!$O9+'Allele freq'!$P9))+(4*E$38*('Allele freq'!$O9^2)*('Allele freq'!$P9^2))))+($G9*((E$39*'Allele freq'!$O9*'Allele freq'!$P9*'Allele freq'!$Q9)+(4*E$38*'Allele freq'!$O9^2*'Allele freq'!$P9*'Allele freq'!$Q9)))+($H9*(4*E$38*'Allele freq'!$O9*'Allele freq'!$P9*'Allele freq'!$Q9*'Allele freq'!$R9))</f>
        <v>0</v>
      </c>
      <c r="O9" s="16">
        <f>($B9*((F$40*('Allele freq'!$O9)^2)+(F$39*'Allele freq'!$O9^3)+(F$38*'Allele freq'!$O9^4)))+($C9*(F$38*('Allele freq'!$O9^2)*('Allele freq'!$P9^2)))+($D9*((F$39*('Allele freq'!$O9^2)*'Allele freq'!$P9)+(2*F$38*('Allele freq'!$O9^3)*'Allele freq'!$P9)))+($E9*(2*F$38*('Allele freq'!$O9^2)*'Allele freq'!$P9*'Allele freq'!$Q9))+($F9*((2*F$40*'Allele freq'!$O9*'Allele freq'!$P9)+(F$39*'Allele freq'!$O9*'Allele freq'!$P9*('Allele freq'!$O9+'Allele freq'!$P9))+(4*F$38*('Allele freq'!$O9^2)*('Allele freq'!$P9^2))))+($G9*((F$39*'Allele freq'!$O9*'Allele freq'!$P9*'Allele freq'!$Q9)+(4*F$38*'Allele freq'!$O9^2*'Allele freq'!$P9*'Allele freq'!$Q9)))+($H9*(4*F$38*'Allele freq'!$O9*'Allele freq'!$P9*'Allele freq'!$Q9*'Allele freq'!$R9))</f>
        <v>0</v>
      </c>
      <c r="P9" s="16">
        <f>($B9*((G$40*('Allele freq'!$O9)^2)+(G$39*'Allele freq'!$O9^3)+(G$38*'Allele freq'!$O9^4)))+($C9*(G$38*('Allele freq'!$O9^2)*('Allele freq'!$P9^2)))+($D9*((G$39*('Allele freq'!$O9^2)*'Allele freq'!$P9)+(2*G$38*('Allele freq'!$O9^3)*'Allele freq'!$P9)))+($E9*(2*G$38*('Allele freq'!$O9^2)*'Allele freq'!$P9*'Allele freq'!$Q9))+($F9*((2*G$40*'Allele freq'!$O9*'Allele freq'!$P9)+(G$39*'Allele freq'!$O9*'Allele freq'!$P9*('Allele freq'!$O9+'Allele freq'!$P9))+(4*G$38*('Allele freq'!$O9^2)*('Allele freq'!$P9^2))))+($G9*((G$39*'Allele freq'!$O9*'Allele freq'!$P9*'Allele freq'!$Q9)+(4*G$38*'Allele freq'!$O9^2*'Allele freq'!$P9*'Allele freq'!$Q9)))+($H9*(4*G$38*'Allele freq'!$O9*'Allele freq'!$P9*'Allele freq'!$Q9*'Allele freq'!$R9))</f>
        <v>0</v>
      </c>
      <c r="Q9" s="16">
        <f>($B9*((H$40*('Allele freq'!$O9)^2)+(H$39*'Allele freq'!$O9^3)+(H$38*'Allele freq'!$O9^4)))+($C9*(H$38*('Allele freq'!$O9^2)*('Allele freq'!$P9^2)))+($D9*((H$39*('Allele freq'!$O9^2)*'Allele freq'!$P9)+(2*H$38*('Allele freq'!$O9^3)*'Allele freq'!$P9)))+($E9*(2*H$38*('Allele freq'!$O9^2)*'Allele freq'!$P9*'Allele freq'!$Q9))+($F9*((2*H$40*'Allele freq'!$O9*'Allele freq'!$P9)+(H$39*'Allele freq'!$O9*'Allele freq'!$P9*('Allele freq'!$O9+'Allele freq'!$P9))+(4*H$38*('Allele freq'!$O9^2)*('Allele freq'!$P9^2))))+($G9*((H$39*'Allele freq'!$O9*'Allele freq'!$P9*'Allele freq'!$Q9)+(4*H$38*'Allele freq'!$O9^2*'Allele freq'!$P9*'Allele freq'!$Q9)))+($H9*(4*H$38*'Allele freq'!$O9*'Allele freq'!$P9*'Allele freq'!$Q9*'Allele freq'!$R9))</f>
        <v>0</v>
      </c>
      <c r="R9" s="16">
        <f>($B9*((I$40*('Allele freq'!$O9)^2)+(I$39*'Allele freq'!$O9^3)+(I$38*'Allele freq'!$O9^4)))+($C9*(I$38*('Allele freq'!$O9^2)*('Allele freq'!$P9^2)))+($D9*((I$39*('Allele freq'!$O9^2)*'Allele freq'!$P9)+(2*I$38*('Allele freq'!$O9^3)*'Allele freq'!$P9)))+($E9*(2*I$38*('Allele freq'!$O9^2)*'Allele freq'!$P9*'Allele freq'!$Q9))+($F9*((2*I$40*'Allele freq'!$O9*'Allele freq'!$P9)+(I$39*'Allele freq'!$O9*'Allele freq'!$P9*('Allele freq'!$O9+'Allele freq'!$P9))+(4*I$38*('Allele freq'!$O9^2)*('Allele freq'!$P9^2))))+($G9*((I$39*'Allele freq'!$O9*'Allele freq'!$P9*'Allele freq'!$Q9)+(4*I$38*'Allele freq'!$O9^2*'Allele freq'!$P9*'Allele freq'!$Q9)))+($H9*(4*I$38*'Allele freq'!$O9*'Allele freq'!$P9*'Allele freq'!$Q9*'Allele freq'!$R9))</f>
        <v>0</v>
      </c>
      <c r="S9" s="17">
        <f>($B9*((J$40*('Allele freq'!$O9)^2)+(J$39*'Allele freq'!$O9^3)+(J$38*'Allele freq'!$O9^4)))+($C9*(J$38*('Allele freq'!$O9^2)*('Allele freq'!$P9^2)))+($D9*((J$39*('Allele freq'!$O9^2)*'Allele freq'!$P9)+(2*J$38*('Allele freq'!$O9^3)*'Allele freq'!$P9)))+($E9*(2*J$38*('Allele freq'!$O9^2)*'Allele freq'!$P9*'Allele freq'!$Q9))+($F9*((2*J$40*'Allele freq'!$O9*'Allele freq'!$P9)+(J$39*'Allele freq'!$O9*'Allele freq'!$P9*('Allele freq'!$O9+'Allele freq'!$P9))+(4*J$38*('Allele freq'!$O9^2)*('Allele freq'!$P9^2))))+($G9*((J$39*'Allele freq'!$O9*'Allele freq'!$P9*'Allele freq'!$Q9)+(4*J$38*'Allele freq'!$O9^2*'Allele freq'!$P9*'Allele freq'!$Q9)))+($H9*(4*J$38*'Allele freq'!$O9*'Allele freq'!$P9*'Allele freq'!$Q9*'Allele freq'!$R9))</f>
        <v>0</v>
      </c>
      <c r="U9" s="14" t="s">
        <v>9</v>
      </c>
      <c r="V9" s="16">
        <f>($B9*((B$40*('Allele freq'!$T9)^2)+(B$39*'Allele freq'!$T9^3)+(B$38*'Allele freq'!$T9^4)))+($C9*(B$38*('Allele freq'!$T9^2)*('Allele freq'!$U9^2)))+($D9*((B$39*('Allele freq'!$T9^2)*'Allele freq'!$U9)+(2*B$38*('Allele freq'!$T9^3)*'Allele freq'!$U9)))+($E9*(2*B$38*('Allele freq'!$T9^2)*'Allele freq'!$U9*'Allele freq'!$V9))+($F9*((2*B$40*'Allele freq'!$T9*'Allele freq'!$U9)+(B$39*'Allele freq'!$T9*'Allele freq'!$U9*('Allele freq'!$T9+'Allele freq'!$U9))+(4*B$38*('Allele freq'!$T9^2)*('Allele freq'!$U9^2))))+($G9*((B$39*'Allele freq'!$T9*'Allele freq'!$U9*'Allele freq'!$V9)+(4*B$38*'Allele freq'!$T9^2*'Allele freq'!$U9*'Allele freq'!$V9)))+($H9*(4*B$38*'Allele freq'!$T9*'Allele freq'!$U9*'Allele freq'!$V9*'Allele freq'!$W9))</f>
        <v>0</v>
      </c>
      <c r="W9" s="16">
        <f>($B9*((C$40*('Allele freq'!$T9)^2)+(C$39*'Allele freq'!$T9^3)+(C$38*'Allele freq'!$T9^4)))+($C9*(C$38*('Allele freq'!$T9^2)*('Allele freq'!$U9^2)))+($D9*((C$39*('Allele freq'!$T9^2)*'Allele freq'!$U9)+(2*C$38*('Allele freq'!$T9^3)*'Allele freq'!$U9)))+($E9*(2*C$38*('Allele freq'!$T9^2)*'Allele freq'!$U9*'Allele freq'!$V9))+($F9*((2*C$40*'Allele freq'!$T9*'Allele freq'!$U9)+(C$39*'Allele freq'!$T9*'Allele freq'!$U9*('Allele freq'!$T9+'Allele freq'!$U9))+(4*C$38*('Allele freq'!$T9^2)*('Allele freq'!$U9^2))))+($G9*((C$39*'Allele freq'!$T9*'Allele freq'!$U9*'Allele freq'!$V9)+(4*C$38*'Allele freq'!$T9^2*'Allele freq'!$U9*'Allele freq'!$V9)))+($H9*(4*C$38*'Allele freq'!$T9*'Allele freq'!$U9*'Allele freq'!$V9*'Allele freq'!$W9))</f>
        <v>0</v>
      </c>
      <c r="X9" s="16">
        <f>($B9*((D$40*('Allele freq'!$T9)^2)+(D$39*'Allele freq'!$T9^3)+(D$38*'Allele freq'!$T9^4)))+($C9*(D$38*('Allele freq'!$T9^2)*('Allele freq'!$U9^2)))+($D9*((D$39*('Allele freq'!$T9^2)*'Allele freq'!$U9)+(2*D$38*('Allele freq'!$T9^3)*'Allele freq'!$U9)))+($E9*(2*D$38*('Allele freq'!$T9^2)*'Allele freq'!$U9*'Allele freq'!$V9))+($F9*((2*D$40*'Allele freq'!$T9*'Allele freq'!$U9)+(D$39*'Allele freq'!$T9*'Allele freq'!$U9*('Allele freq'!$T9+'Allele freq'!$U9))+(4*D$38*('Allele freq'!$T9^2)*('Allele freq'!$U9^2))))+($G9*((D$39*'Allele freq'!$T9*'Allele freq'!$U9*'Allele freq'!$V9)+(4*D$38*'Allele freq'!$T9^2*'Allele freq'!$U9*'Allele freq'!$V9)))+($H9*(4*D$38*'Allele freq'!$T9*'Allele freq'!$U9*'Allele freq'!$V9*'Allele freq'!$W9))</f>
        <v>0</v>
      </c>
      <c r="Y9" s="16">
        <f>($B9*((E$40*('Allele freq'!$T9)^2)+(E$39*'Allele freq'!$T9^3)+(E$38*'Allele freq'!$T9^4)))+($C9*(E$38*('Allele freq'!$T9^2)*('Allele freq'!$U9^2)))+($D9*((E$39*('Allele freq'!$T9^2)*'Allele freq'!$U9)+(2*E$38*('Allele freq'!$T9^3)*'Allele freq'!$U9)))+($E9*(2*E$38*('Allele freq'!$T9^2)*'Allele freq'!$U9*'Allele freq'!$V9))+($F9*((2*E$40*'Allele freq'!$T9*'Allele freq'!$U9)+(E$39*'Allele freq'!$T9*'Allele freq'!$U9*('Allele freq'!$T9+'Allele freq'!$U9))+(4*E$38*('Allele freq'!$T9^2)*('Allele freq'!$U9^2))))+($G9*((E$39*'Allele freq'!$T9*'Allele freq'!$U9*'Allele freq'!$V9)+(4*E$38*'Allele freq'!$T9^2*'Allele freq'!$U9*'Allele freq'!$V9)))+($H9*(4*E$38*'Allele freq'!$T9*'Allele freq'!$U9*'Allele freq'!$V9*'Allele freq'!$W9))</f>
        <v>0</v>
      </c>
      <c r="Z9" s="16">
        <f>($B9*((F$40*('Allele freq'!$T9)^2)+(F$39*'Allele freq'!$T9^3)+(F$38*'Allele freq'!$T9^4)))+($C9*(F$38*('Allele freq'!$T9^2)*('Allele freq'!$U9^2)))+($D9*((F$39*('Allele freq'!$T9^2)*'Allele freq'!$U9)+(2*F$38*('Allele freq'!$T9^3)*'Allele freq'!$U9)))+($E9*(2*F$38*('Allele freq'!$T9^2)*'Allele freq'!$U9*'Allele freq'!$V9))+($F9*((2*F$40*'Allele freq'!$T9*'Allele freq'!$U9)+(F$39*'Allele freq'!$T9*'Allele freq'!$U9*('Allele freq'!$T9+'Allele freq'!$U9))+(4*F$38*('Allele freq'!$T9^2)*('Allele freq'!$U9^2))))+($G9*((F$39*'Allele freq'!$T9*'Allele freq'!$U9*'Allele freq'!$V9)+(4*F$38*'Allele freq'!$T9^2*'Allele freq'!$U9*'Allele freq'!$V9)))+($H9*(4*F$38*'Allele freq'!$T9*'Allele freq'!$U9*'Allele freq'!$V9*'Allele freq'!$W9))</f>
        <v>0</v>
      </c>
      <c r="AA9" s="16">
        <f>($B9*((G$40*('Allele freq'!$T9)^2)+(G$39*'Allele freq'!$T9^3)+(G$38*'Allele freq'!$T9^4)))+($C9*(G$38*('Allele freq'!$T9^2)*('Allele freq'!$U9^2)))+($D9*((G$39*('Allele freq'!$T9^2)*'Allele freq'!$U9)+(2*G$38*('Allele freq'!$T9^3)*'Allele freq'!$U9)))+($E9*(2*G$38*('Allele freq'!$T9^2)*'Allele freq'!$U9*'Allele freq'!$V9))+($F9*((2*G$40*'Allele freq'!$T9*'Allele freq'!$U9)+(G$39*'Allele freq'!$T9*'Allele freq'!$U9*('Allele freq'!$T9+'Allele freq'!$U9))+(4*G$38*('Allele freq'!$T9^2)*('Allele freq'!$U9^2))))+($G9*((G$39*'Allele freq'!$T9*'Allele freq'!$U9*'Allele freq'!$V9)+(4*G$38*'Allele freq'!$T9^2*'Allele freq'!$U9*'Allele freq'!$V9)))+($H9*(4*G$38*'Allele freq'!$T9*'Allele freq'!$U9*'Allele freq'!$V9*'Allele freq'!$W9))</f>
        <v>0</v>
      </c>
      <c r="AB9" s="16">
        <f>($B9*((H$40*('Allele freq'!$T9)^2)+(H$39*'Allele freq'!$T9^3)+(H$38*'Allele freq'!$T9^4)))+($C9*(H$38*('Allele freq'!$T9^2)*('Allele freq'!$U9^2)))+($D9*((H$39*('Allele freq'!$T9^2)*'Allele freq'!$U9)+(2*H$38*('Allele freq'!$T9^3)*'Allele freq'!$U9)))+($E9*(2*H$38*('Allele freq'!$T9^2)*'Allele freq'!$U9*'Allele freq'!$V9))+($F9*((2*H$40*'Allele freq'!$T9*'Allele freq'!$U9)+(H$39*'Allele freq'!$T9*'Allele freq'!$U9*('Allele freq'!$T9+'Allele freq'!$U9))+(4*H$38*('Allele freq'!$T9^2)*('Allele freq'!$U9^2))))+($G9*((H$39*'Allele freq'!$T9*'Allele freq'!$U9*'Allele freq'!$V9)+(4*H$38*'Allele freq'!$T9^2*'Allele freq'!$U9*'Allele freq'!$V9)))+($H9*(4*H$38*'Allele freq'!$T9*'Allele freq'!$U9*'Allele freq'!$V9*'Allele freq'!$W9))</f>
        <v>0</v>
      </c>
      <c r="AC9" s="16">
        <f>($B9*((I$40*('Allele freq'!$T9)^2)+(I$39*'Allele freq'!$T9^3)+(I$38*'Allele freq'!$T9^4)))+($C9*(I$38*('Allele freq'!$T9^2)*('Allele freq'!$U9^2)))+($D9*((I$39*('Allele freq'!$T9^2)*'Allele freq'!$U9)+(2*I$38*('Allele freq'!$T9^3)*'Allele freq'!$U9)))+($E9*(2*I$38*('Allele freq'!$T9^2)*'Allele freq'!$U9*'Allele freq'!$V9))+($F9*((2*I$40*'Allele freq'!$T9*'Allele freq'!$U9)+(I$39*'Allele freq'!$T9*'Allele freq'!$U9*('Allele freq'!$T9+'Allele freq'!$U9))+(4*I$38*('Allele freq'!$T9^2)*('Allele freq'!$U9^2))))+($G9*((I$39*'Allele freq'!$T9*'Allele freq'!$U9*'Allele freq'!$V9)+(4*I$38*'Allele freq'!$T9^2*'Allele freq'!$U9*'Allele freq'!$V9)))+($H9*(4*I$38*'Allele freq'!$T9*'Allele freq'!$U9*'Allele freq'!$V9*'Allele freq'!$W9))</f>
        <v>0</v>
      </c>
      <c r="AD9" s="17">
        <f>($B9*((J$40*('Allele freq'!$T9)^2)+(J$39*'Allele freq'!$T9^3)+(J$38*'Allele freq'!$T9^4)))+($C9*(J$38*('Allele freq'!$T9^2)*('Allele freq'!$U9^2)))+($D9*((J$39*('Allele freq'!$T9^2)*'Allele freq'!$U9)+(2*J$38*('Allele freq'!$T9^3)*'Allele freq'!$U9)))+($E9*(2*J$38*('Allele freq'!$T9^2)*'Allele freq'!$U9*'Allele freq'!$V9))+($F9*((2*J$40*'Allele freq'!$T9*'Allele freq'!$U9)+(J$39*'Allele freq'!$T9*'Allele freq'!$U9*('Allele freq'!$T9+'Allele freq'!$U9))+(4*J$38*('Allele freq'!$T9^2)*('Allele freq'!$U9^2))))+($G9*((J$39*'Allele freq'!$T9*'Allele freq'!$U9*'Allele freq'!$V9)+(4*J$38*'Allele freq'!$T9^2*'Allele freq'!$U9*'Allele freq'!$V9)))+($H9*(4*J$38*'Allele freq'!$T9*'Allele freq'!$U9*'Allele freq'!$V9*'Allele freq'!$W9))</f>
        <v>0</v>
      </c>
    </row>
    <row r="10" spans="1:30" x14ac:dyDescent="0.3">
      <c r="A10" s="29" t="s">
        <v>10</v>
      </c>
      <c r="B10" s="27">
        <f>'Allele freq'!B10</f>
        <v>1</v>
      </c>
      <c r="C10" s="23">
        <f>'Allele freq'!C10</f>
        <v>0</v>
      </c>
      <c r="D10" s="23">
        <f>'Allele freq'!D10</f>
        <v>0</v>
      </c>
      <c r="E10" s="23">
        <f>'Allele freq'!E10</f>
        <v>0</v>
      </c>
      <c r="F10" s="23">
        <f>'Allele freq'!F10</f>
        <v>0</v>
      </c>
      <c r="G10" s="23">
        <f>'Allele freq'!G10</f>
        <v>0</v>
      </c>
      <c r="H10" s="24">
        <f>'Allele freq'!H10</f>
        <v>0</v>
      </c>
      <c r="I10" s="2"/>
      <c r="J10" s="14" t="s">
        <v>10</v>
      </c>
      <c r="K10" s="16">
        <f>($B10*((B$40*('Allele freq'!$O10)^2)+(B$39*'Allele freq'!$O10^3)+(B$38*'Allele freq'!$O10^4)))+($C10*(B$38*('Allele freq'!$O10^2)*('Allele freq'!$P10^2)))+($D10*((B$39*('Allele freq'!$O10^2)*'Allele freq'!$P10)+(2*B$38*('Allele freq'!$O10^3)*'Allele freq'!$P10)))+($E10*(2*B$38*('Allele freq'!$O10^2)*'Allele freq'!$P10*'Allele freq'!$Q10))+($F10*((2*B$40*'Allele freq'!$O10*'Allele freq'!$P10)+(B$39*'Allele freq'!$O10*'Allele freq'!$P10*('Allele freq'!$O10+'Allele freq'!$P10))+(4*B$38*('Allele freq'!$O10^2)*('Allele freq'!$P10^2))))+($G10*((B$39*'Allele freq'!$O10*'Allele freq'!$P10*'Allele freq'!$Q10)+(4*B$38*'Allele freq'!$O10^2*'Allele freq'!$P10*'Allele freq'!$Q10)))+($H10*(4*B$38*'Allele freq'!$O10*'Allele freq'!$P10*'Allele freq'!$Q10*'Allele freq'!$R10))</f>
        <v>0</v>
      </c>
      <c r="L10" s="16">
        <f>($B10*((C$40*('Allele freq'!$O10)^2)+(C$39*'Allele freq'!$O10^3)+(C$38*'Allele freq'!$O10^4)))+($C10*(C$38*('Allele freq'!$O10^2)*('Allele freq'!$P10^2)))+($D10*((C$39*('Allele freq'!$O10^2)*'Allele freq'!$P10)+(2*C$38*('Allele freq'!$O10^3)*'Allele freq'!$P10)))+($E10*(2*C$38*('Allele freq'!$O10^2)*'Allele freq'!$P10*'Allele freq'!$Q10))+($F10*((2*C$40*'Allele freq'!$O10*'Allele freq'!$P10)+(C$39*'Allele freq'!$O10*'Allele freq'!$P10*('Allele freq'!$O10+'Allele freq'!$P10))+(4*C$38*('Allele freq'!$O10^2)*('Allele freq'!$P10^2))))+($G10*((C$39*'Allele freq'!$O10*'Allele freq'!$P10*'Allele freq'!$Q10)+(4*C$38*'Allele freq'!$O10^2*'Allele freq'!$P10*'Allele freq'!$Q10)))+($H10*(4*C$38*'Allele freq'!$O10*'Allele freq'!$P10*'Allele freq'!$Q10*'Allele freq'!$R10))</f>
        <v>0</v>
      </c>
      <c r="M10" s="16">
        <f>($B10*((D$40*('Allele freq'!$O10)^2)+(D$39*'Allele freq'!$O10^3)+(D$38*'Allele freq'!$O10^4)))+($C10*(D$38*('Allele freq'!$O10^2)*('Allele freq'!$P10^2)))+($D10*((D$39*('Allele freq'!$O10^2)*'Allele freq'!$P10)+(2*D$38*('Allele freq'!$O10^3)*'Allele freq'!$P10)))+($E10*(2*D$38*('Allele freq'!$O10^2)*'Allele freq'!$P10*'Allele freq'!$Q10))+($F10*((2*D$40*'Allele freq'!$O10*'Allele freq'!$P10)+(D$39*'Allele freq'!$O10*'Allele freq'!$P10*('Allele freq'!$O10+'Allele freq'!$P10))+(4*D$38*('Allele freq'!$O10^2)*('Allele freq'!$P10^2))))+($G10*((D$39*'Allele freq'!$O10*'Allele freq'!$P10*'Allele freq'!$Q10)+(4*D$38*'Allele freq'!$O10^2*'Allele freq'!$P10*'Allele freq'!$Q10)))+($H10*(4*D$38*'Allele freq'!$O10*'Allele freq'!$P10*'Allele freq'!$Q10*'Allele freq'!$R10))</f>
        <v>0</v>
      </c>
      <c r="N10" s="16">
        <f>($B10*((E$40*('Allele freq'!$O10)^2)+(E$39*'Allele freq'!$O10^3)+(E$38*'Allele freq'!$O10^4)))+($C10*(E$38*('Allele freq'!$O10^2)*('Allele freq'!$P10^2)))+($D10*((E$39*('Allele freq'!$O10^2)*'Allele freq'!$P10)+(2*E$38*('Allele freq'!$O10^3)*'Allele freq'!$P10)))+($E10*(2*E$38*('Allele freq'!$O10^2)*'Allele freq'!$P10*'Allele freq'!$Q10))+($F10*((2*E$40*'Allele freq'!$O10*'Allele freq'!$P10)+(E$39*'Allele freq'!$O10*'Allele freq'!$P10*('Allele freq'!$O10+'Allele freq'!$P10))+(4*E$38*('Allele freq'!$O10^2)*('Allele freq'!$P10^2))))+($G10*((E$39*'Allele freq'!$O10*'Allele freq'!$P10*'Allele freq'!$Q10)+(4*E$38*'Allele freq'!$O10^2*'Allele freq'!$P10*'Allele freq'!$Q10)))+($H10*(4*E$38*'Allele freq'!$O10*'Allele freq'!$P10*'Allele freq'!$Q10*'Allele freq'!$R10))</f>
        <v>0</v>
      </c>
      <c r="O10" s="16">
        <f>($B10*((F$40*('Allele freq'!$O10)^2)+(F$39*'Allele freq'!$O10^3)+(F$38*'Allele freq'!$O10^4)))+($C10*(F$38*('Allele freq'!$O10^2)*('Allele freq'!$P10^2)))+($D10*((F$39*('Allele freq'!$O10^2)*'Allele freq'!$P10)+(2*F$38*('Allele freq'!$O10^3)*'Allele freq'!$P10)))+($E10*(2*F$38*('Allele freq'!$O10^2)*'Allele freq'!$P10*'Allele freq'!$Q10))+($F10*((2*F$40*'Allele freq'!$O10*'Allele freq'!$P10)+(F$39*'Allele freq'!$O10*'Allele freq'!$P10*('Allele freq'!$O10+'Allele freq'!$P10))+(4*F$38*('Allele freq'!$O10^2)*('Allele freq'!$P10^2))))+($G10*((F$39*'Allele freq'!$O10*'Allele freq'!$P10*'Allele freq'!$Q10)+(4*F$38*'Allele freq'!$O10^2*'Allele freq'!$P10*'Allele freq'!$Q10)))+($H10*(4*F$38*'Allele freq'!$O10*'Allele freq'!$P10*'Allele freq'!$Q10*'Allele freq'!$R10))</f>
        <v>0</v>
      </c>
      <c r="P10" s="16">
        <f>($B10*((G$40*('Allele freq'!$O10)^2)+(G$39*'Allele freq'!$O10^3)+(G$38*'Allele freq'!$O10^4)))+($C10*(G$38*('Allele freq'!$O10^2)*('Allele freq'!$P10^2)))+($D10*((G$39*('Allele freq'!$O10^2)*'Allele freq'!$P10)+(2*G$38*('Allele freq'!$O10^3)*'Allele freq'!$P10)))+($E10*(2*G$38*('Allele freq'!$O10^2)*'Allele freq'!$P10*'Allele freq'!$Q10))+($F10*((2*G$40*'Allele freq'!$O10*'Allele freq'!$P10)+(G$39*'Allele freq'!$O10*'Allele freq'!$P10*('Allele freq'!$O10+'Allele freq'!$P10))+(4*G$38*('Allele freq'!$O10^2)*('Allele freq'!$P10^2))))+($G10*((G$39*'Allele freq'!$O10*'Allele freq'!$P10*'Allele freq'!$Q10)+(4*G$38*'Allele freq'!$O10^2*'Allele freq'!$P10*'Allele freq'!$Q10)))+($H10*(4*G$38*'Allele freq'!$O10*'Allele freq'!$P10*'Allele freq'!$Q10*'Allele freq'!$R10))</f>
        <v>0</v>
      </c>
      <c r="Q10" s="16">
        <f>($B10*((H$40*('Allele freq'!$O10)^2)+(H$39*'Allele freq'!$O10^3)+(H$38*'Allele freq'!$O10^4)))+($C10*(H$38*('Allele freq'!$O10^2)*('Allele freq'!$P10^2)))+($D10*((H$39*('Allele freq'!$O10^2)*'Allele freq'!$P10)+(2*H$38*('Allele freq'!$O10^3)*'Allele freq'!$P10)))+($E10*(2*H$38*('Allele freq'!$O10^2)*'Allele freq'!$P10*'Allele freq'!$Q10))+($F10*((2*H$40*'Allele freq'!$O10*'Allele freq'!$P10)+(H$39*'Allele freq'!$O10*'Allele freq'!$P10*('Allele freq'!$O10+'Allele freq'!$P10))+(4*H$38*('Allele freq'!$O10^2)*('Allele freq'!$P10^2))))+($G10*((H$39*'Allele freq'!$O10*'Allele freq'!$P10*'Allele freq'!$Q10)+(4*H$38*'Allele freq'!$O10^2*'Allele freq'!$P10*'Allele freq'!$Q10)))+($H10*(4*H$38*'Allele freq'!$O10*'Allele freq'!$P10*'Allele freq'!$Q10*'Allele freq'!$R10))</f>
        <v>0</v>
      </c>
      <c r="R10" s="16">
        <f>($B10*((I$40*('Allele freq'!$O10)^2)+(I$39*'Allele freq'!$O10^3)+(I$38*'Allele freq'!$O10^4)))+($C10*(I$38*('Allele freq'!$O10^2)*('Allele freq'!$P10^2)))+($D10*((I$39*('Allele freq'!$O10^2)*'Allele freq'!$P10)+(2*I$38*('Allele freq'!$O10^3)*'Allele freq'!$P10)))+($E10*(2*I$38*('Allele freq'!$O10^2)*'Allele freq'!$P10*'Allele freq'!$Q10))+($F10*((2*I$40*'Allele freq'!$O10*'Allele freq'!$P10)+(I$39*'Allele freq'!$O10*'Allele freq'!$P10*('Allele freq'!$O10+'Allele freq'!$P10))+(4*I$38*('Allele freq'!$O10^2)*('Allele freq'!$P10^2))))+($G10*((I$39*'Allele freq'!$O10*'Allele freq'!$P10*'Allele freq'!$Q10)+(4*I$38*'Allele freq'!$O10^2*'Allele freq'!$P10*'Allele freq'!$Q10)))+($H10*(4*I$38*'Allele freq'!$O10*'Allele freq'!$P10*'Allele freq'!$Q10*'Allele freq'!$R10))</f>
        <v>0</v>
      </c>
      <c r="S10" s="17">
        <f>($B10*((J$40*('Allele freq'!$O10)^2)+(J$39*'Allele freq'!$O10^3)+(J$38*'Allele freq'!$O10^4)))+($C10*(J$38*('Allele freq'!$O10^2)*('Allele freq'!$P10^2)))+($D10*((J$39*('Allele freq'!$O10^2)*'Allele freq'!$P10)+(2*J$38*('Allele freq'!$O10^3)*'Allele freq'!$P10)))+($E10*(2*J$38*('Allele freq'!$O10^2)*'Allele freq'!$P10*'Allele freq'!$Q10))+($F10*((2*J$40*'Allele freq'!$O10*'Allele freq'!$P10)+(J$39*'Allele freq'!$O10*'Allele freq'!$P10*('Allele freq'!$O10+'Allele freq'!$P10))+(4*J$38*('Allele freq'!$O10^2)*('Allele freq'!$P10^2))))+($G10*((J$39*'Allele freq'!$O10*'Allele freq'!$P10*'Allele freq'!$Q10)+(4*J$38*'Allele freq'!$O10^2*'Allele freq'!$P10*'Allele freq'!$Q10)))+($H10*(4*J$38*'Allele freq'!$O10*'Allele freq'!$P10*'Allele freq'!$Q10*'Allele freq'!$R10))</f>
        <v>0</v>
      </c>
      <c r="U10" s="14" t="s">
        <v>10</v>
      </c>
      <c r="V10" s="16">
        <f>($B10*((B$40*('Allele freq'!$T10)^2)+(B$39*'Allele freq'!$T10^3)+(B$38*'Allele freq'!$T10^4)))+($C10*(B$38*('Allele freq'!$T10^2)*('Allele freq'!$U10^2)))+($D10*((B$39*('Allele freq'!$T10^2)*'Allele freq'!$U10)+(2*B$38*('Allele freq'!$T10^3)*'Allele freq'!$U10)))+($E10*(2*B$38*('Allele freq'!$T10^2)*'Allele freq'!$U10*'Allele freq'!$V10))+($F10*((2*B$40*'Allele freq'!$T10*'Allele freq'!$U10)+(B$39*'Allele freq'!$T10*'Allele freq'!$U10*('Allele freq'!$T10+'Allele freq'!$U10))+(4*B$38*('Allele freq'!$T10^2)*('Allele freq'!$U10^2))))+($G10*((B$39*'Allele freq'!$T10*'Allele freq'!$U10*'Allele freq'!$V10)+(4*B$38*'Allele freq'!$T10^2*'Allele freq'!$U10*'Allele freq'!$V10)))+($H10*(4*B$38*'Allele freq'!$T10*'Allele freq'!$U10*'Allele freq'!$V10*'Allele freq'!$W10))</f>
        <v>0</v>
      </c>
      <c r="W10" s="16">
        <f>($B10*((C$40*('Allele freq'!$T10)^2)+(C$39*'Allele freq'!$T10^3)+(C$38*'Allele freq'!$T10^4)))+($C10*(C$38*('Allele freq'!$T10^2)*('Allele freq'!$U10^2)))+($D10*((C$39*('Allele freq'!$T10^2)*'Allele freq'!$U10)+(2*C$38*('Allele freq'!$T10^3)*'Allele freq'!$U10)))+($E10*(2*C$38*('Allele freq'!$T10^2)*'Allele freq'!$U10*'Allele freq'!$V10))+($F10*((2*C$40*'Allele freq'!$T10*'Allele freq'!$U10)+(C$39*'Allele freq'!$T10*'Allele freq'!$U10*('Allele freq'!$T10+'Allele freq'!$U10))+(4*C$38*('Allele freq'!$T10^2)*('Allele freq'!$U10^2))))+($G10*((C$39*'Allele freq'!$T10*'Allele freq'!$U10*'Allele freq'!$V10)+(4*C$38*'Allele freq'!$T10^2*'Allele freq'!$U10*'Allele freq'!$V10)))+($H10*(4*C$38*'Allele freq'!$T10*'Allele freq'!$U10*'Allele freq'!$V10*'Allele freq'!$W10))</f>
        <v>0</v>
      </c>
      <c r="X10" s="16">
        <f>($B10*((D$40*('Allele freq'!$T10)^2)+(D$39*'Allele freq'!$T10^3)+(D$38*'Allele freq'!$T10^4)))+($C10*(D$38*('Allele freq'!$T10^2)*('Allele freq'!$U10^2)))+($D10*((D$39*('Allele freq'!$T10^2)*'Allele freq'!$U10)+(2*D$38*('Allele freq'!$T10^3)*'Allele freq'!$U10)))+($E10*(2*D$38*('Allele freq'!$T10^2)*'Allele freq'!$U10*'Allele freq'!$V10))+($F10*((2*D$40*'Allele freq'!$T10*'Allele freq'!$U10)+(D$39*'Allele freq'!$T10*'Allele freq'!$U10*('Allele freq'!$T10+'Allele freq'!$U10))+(4*D$38*('Allele freq'!$T10^2)*('Allele freq'!$U10^2))))+($G10*((D$39*'Allele freq'!$T10*'Allele freq'!$U10*'Allele freq'!$V10)+(4*D$38*'Allele freq'!$T10^2*'Allele freq'!$U10*'Allele freq'!$V10)))+($H10*(4*D$38*'Allele freq'!$T10*'Allele freq'!$U10*'Allele freq'!$V10*'Allele freq'!$W10))</f>
        <v>0</v>
      </c>
      <c r="Y10" s="16">
        <f>($B10*((E$40*('Allele freq'!$T10)^2)+(E$39*'Allele freq'!$T10^3)+(E$38*'Allele freq'!$T10^4)))+($C10*(E$38*('Allele freq'!$T10^2)*('Allele freq'!$U10^2)))+($D10*((E$39*('Allele freq'!$T10^2)*'Allele freq'!$U10)+(2*E$38*('Allele freq'!$T10^3)*'Allele freq'!$U10)))+($E10*(2*E$38*('Allele freq'!$T10^2)*'Allele freq'!$U10*'Allele freq'!$V10))+($F10*((2*E$40*'Allele freq'!$T10*'Allele freq'!$U10)+(E$39*'Allele freq'!$T10*'Allele freq'!$U10*('Allele freq'!$T10+'Allele freq'!$U10))+(4*E$38*('Allele freq'!$T10^2)*('Allele freq'!$U10^2))))+($G10*((E$39*'Allele freq'!$T10*'Allele freq'!$U10*'Allele freq'!$V10)+(4*E$38*'Allele freq'!$T10^2*'Allele freq'!$U10*'Allele freq'!$V10)))+($H10*(4*E$38*'Allele freq'!$T10*'Allele freq'!$U10*'Allele freq'!$V10*'Allele freq'!$W10))</f>
        <v>0</v>
      </c>
      <c r="Z10" s="16">
        <f>($B10*((F$40*('Allele freq'!$T10)^2)+(F$39*'Allele freq'!$T10^3)+(F$38*'Allele freq'!$T10^4)))+($C10*(F$38*('Allele freq'!$T10^2)*('Allele freq'!$U10^2)))+($D10*((F$39*('Allele freq'!$T10^2)*'Allele freq'!$U10)+(2*F$38*('Allele freq'!$T10^3)*'Allele freq'!$U10)))+($E10*(2*F$38*('Allele freq'!$T10^2)*'Allele freq'!$U10*'Allele freq'!$V10))+($F10*((2*F$40*'Allele freq'!$T10*'Allele freq'!$U10)+(F$39*'Allele freq'!$T10*'Allele freq'!$U10*('Allele freq'!$T10+'Allele freq'!$U10))+(4*F$38*('Allele freq'!$T10^2)*('Allele freq'!$U10^2))))+($G10*((F$39*'Allele freq'!$T10*'Allele freq'!$U10*'Allele freq'!$V10)+(4*F$38*'Allele freq'!$T10^2*'Allele freq'!$U10*'Allele freq'!$V10)))+($H10*(4*F$38*'Allele freq'!$T10*'Allele freq'!$U10*'Allele freq'!$V10*'Allele freq'!$W10))</f>
        <v>0</v>
      </c>
      <c r="AA10" s="16">
        <f>($B10*((G$40*('Allele freq'!$T10)^2)+(G$39*'Allele freq'!$T10^3)+(G$38*'Allele freq'!$T10^4)))+($C10*(G$38*('Allele freq'!$T10^2)*('Allele freq'!$U10^2)))+($D10*((G$39*('Allele freq'!$T10^2)*'Allele freq'!$U10)+(2*G$38*('Allele freq'!$T10^3)*'Allele freq'!$U10)))+($E10*(2*G$38*('Allele freq'!$T10^2)*'Allele freq'!$U10*'Allele freq'!$V10))+($F10*((2*G$40*'Allele freq'!$T10*'Allele freq'!$U10)+(G$39*'Allele freq'!$T10*'Allele freq'!$U10*('Allele freq'!$T10+'Allele freq'!$U10))+(4*G$38*('Allele freq'!$T10^2)*('Allele freq'!$U10^2))))+($G10*((G$39*'Allele freq'!$T10*'Allele freq'!$U10*'Allele freq'!$V10)+(4*G$38*'Allele freq'!$T10^2*'Allele freq'!$U10*'Allele freq'!$V10)))+($H10*(4*G$38*'Allele freq'!$T10*'Allele freq'!$U10*'Allele freq'!$V10*'Allele freq'!$W10))</f>
        <v>0</v>
      </c>
      <c r="AB10" s="16">
        <f>($B10*((H$40*('Allele freq'!$T10)^2)+(H$39*'Allele freq'!$T10^3)+(H$38*'Allele freq'!$T10^4)))+($C10*(H$38*('Allele freq'!$T10^2)*('Allele freq'!$U10^2)))+($D10*((H$39*('Allele freq'!$T10^2)*'Allele freq'!$U10)+(2*H$38*('Allele freq'!$T10^3)*'Allele freq'!$U10)))+($E10*(2*H$38*('Allele freq'!$T10^2)*'Allele freq'!$U10*'Allele freq'!$V10))+($F10*((2*H$40*'Allele freq'!$T10*'Allele freq'!$U10)+(H$39*'Allele freq'!$T10*'Allele freq'!$U10*('Allele freq'!$T10+'Allele freq'!$U10))+(4*H$38*('Allele freq'!$T10^2)*('Allele freq'!$U10^2))))+($G10*((H$39*'Allele freq'!$T10*'Allele freq'!$U10*'Allele freq'!$V10)+(4*H$38*'Allele freq'!$T10^2*'Allele freq'!$U10*'Allele freq'!$V10)))+($H10*(4*H$38*'Allele freq'!$T10*'Allele freq'!$U10*'Allele freq'!$V10*'Allele freq'!$W10))</f>
        <v>0</v>
      </c>
      <c r="AC10" s="16">
        <f>($B10*((I$40*('Allele freq'!$T10)^2)+(I$39*'Allele freq'!$T10^3)+(I$38*'Allele freq'!$T10^4)))+($C10*(I$38*('Allele freq'!$T10^2)*('Allele freq'!$U10^2)))+($D10*((I$39*('Allele freq'!$T10^2)*'Allele freq'!$U10)+(2*I$38*('Allele freq'!$T10^3)*'Allele freq'!$U10)))+($E10*(2*I$38*('Allele freq'!$T10^2)*'Allele freq'!$U10*'Allele freq'!$V10))+($F10*((2*I$40*'Allele freq'!$T10*'Allele freq'!$U10)+(I$39*'Allele freq'!$T10*'Allele freq'!$U10*('Allele freq'!$T10+'Allele freq'!$U10))+(4*I$38*('Allele freq'!$T10^2)*('Allele freq'!$U10^2))))+($G10*((I$39*'Allele freq'!$T10*'Allele freq'!$U10*'Allele freq'!$V10)+(4*I$38*'Allele freq'!$T10^2*'Allele freq'!$U10*'Allele freq'!$V10)))+($H10*(4*I$38*'Allele freq'!$T10*'Allele freq'!$U10*'Allele freq'!$V10*'Allele freq'!$W10))</f>
        <v>0</v>
      </c>
      <c r="AD10" s="17">
        <f>($B10*((J$40*('Allele freq'!$T10)^2)+(J$39*'Allele freq'!$T10^3)+(J$38*'Allele freq'!$T10^4)))+($C10*(J$38*('Allele freq'!$T10^2)*('Allele freq'!$U10^2)))+($D10*((J$39*('Allele freq'!$T10^2)*'Allele freq'!$U10)+(2*J$38*('Allele freq'!$T10^3)*'Allele freq'!$U10)))+($E10*(2*J$38*('Allele freq'!$T10^2)*'Allele freq'!$U10*'Allele freq'!$V10))+($F10*((2*J$40*'Allele freq'!$T10*'Allele freq'!$U10)+(J$39*'Allele freq'!$T10*'Allele freq'!$U10*('Allele freq'!$T10+'Allele freq'!$U10))+(4*J$38*('Allele freq'!$T10^2)*('Allele freq'!$U10^2))))+($G10*((J$39*'Allele freq'!$T10*'Allele freq'!$U10*'Allele freq'!$V10)+(4*J$38*'Allele freq'!$T10^2*'Allele freq'!$U10*'Allele freq'!$V10)))+($H10*(4*J$38*'Allele freq'!$T10*'Allele freq'!$U10*'Allele freq'!$V10*'Allele freq'!$W10))</f>
        <v>0</v>
      </c>
    </row>
    <row r="11" spans="1:30" x14ac:dyDescent="0.3">
      <c r="A11" s="29" t="s">
        <v>11</v>
      </c>
      <c r="B11" s="27">
        <f>'Allele freq'!B11</f>
        <v>1</v>
      </c>
      <c r="C11" s="23">
        <f>'Allele freq'!C11</f>
        <v>0</v>
      </c>
      <c r="D11" s="23">
        <f>'Allele freq'!D11</f>
        <v>0</v>
      </c>
      <c r="E11" s="23">
        <f>'Allele freq'!E11</f>
        <v>0</v>
      </c>
      <c r="F11" s="23">
        <f>'Allele freq'!F11</f>
        <v>0</v>
      </c>
      <c r="G11" s="23">
        <f>'Allele freq'!G11</f>
        <v>0</v>
      </c>
      <c r="H11" s="24">
        <f>'Allele freq'!H11</f>
        <v>0</v>
      </c>
      <c r="I11" s="5"/>
      <c r="J11" s="14" t="s">
        <v>11</v>
      </c>
      <c r="K11" s="16">
        <f>($B11*((B$40*('Allele freq'!$O11)^2)+(B$39*'Allele freq'!$O11^3)+(B$38*'Allele freq'!$O11^4)))+($C11*(B$38*('Allele freq'!$O11^2)*('Allele freq'!$P11^2)))+($D11*((B$39*('Allele freq'!$O11^2)*'Allele freq'!$P11)+(2*B$38*('Allele freq'!$O11^3)*'Allele freq'!$P11)))+($E11*(2*B$38*('Allele freq'!$O11^2)*'Allele freq'!$P11*'Allele freq'!$Q11))+($F11*((2*B$40*'Allele freq'!$O11*'Allele freq'!$P11)+(B$39*'Allele freq'!$O11*'Allele freq'!$P11*('Allele freq'!$O11+'Allele freq'!$P11))+(4*B$38*('Allele freq'!$O11^2)*('Allele freq'!$P11^2))))+($G11*((B$39*'Allele freq'!$O11*'Allele freq'!$P11*'Allele freq'!$Q11)+(4*B$38*'Allele freq'!$O11^2*'Allele freq'!$P11*'Allele freq'!$Q11)))+($H11*(4*B$38*'Allele freq'!$O11*'Allele freq'!$P11*'Allele freq'!$Q11*'Allele freq'!$R11))</f>
        <v>0</v>
      </c>
      <c r="L11" s="16">
        <f>($B11*((C$40*('Allele freq'!$O11)^2)+(C$39*'Allele freq'!$O11^3)+(C$38*'Allele freq'!$O11^4)))+($C11*(C$38*('Allele freq'!$O11^2)*('Allele freq'!$P11^2)))+($D11*((C$39*('Allele freq'!$O11^2)*'Allele freq'!$P11)+(2*C$38*('Allele freq'!$O11^3)*'Allele freq'!$P11)))+($E11*(2*C$38*('Allele freq'!$O11^2)*'Allele freq'!$P11*'Allele freq'!$Q11))+($F11*((2*C$40*'Allele freq'!$O11*'Allele freq'!$P11)+(C$39*'Allele freq'!$O11*'Allele freq'!$P11*('Allele freq'!$O11+'Allele freq'!$P11))+(4*C$38*('Allele freq'!$O11^2)*('Allele freq'!$P11^2))))+($G11*((C$39*'Allele freq'!$O11*'Allele freq'!$P11*'Allele freq'!$Q11)+(4*C$38*'Allele freq'!$O11^2*'Allele freq'!$P11*'Allele freq'!$Q11)))+($H11*(4*C$38*'Allele freq'!$O11*'Allele freq'!$P11*'Allele freq'!$Q11*'Allele freq'!$R11))</f>
        <v>0</v>
      </c>
      <c r="M11" s="16">
        <f>($B11*((D$40*('Allele freq'!$O11)^2)+(D$39*'Allele freq'!$O11^3)+(D$38*'Allele freq'!$O11^4)))+($C11*(D$38*('Allele freq'!$O11^2)*('Allele freq'!$P11^2)))+($D11*((D$39*('Allele freq'!$O11^2)*'Allele freq'!$P11)+(2*D$38*('Allele freq'!$O11^3)*'Allele freq'!$P11)))+($E11*(2*D$38*('Allele freq'!$O11^2)*'Allele freq'!$P11*'Allele freq'!$Q11))+($F11*((2*D$40*'Allele freq'!$O11*'Allele freq'!$P11)+(D$39*'Allele freq'!$O11*'Allele freq'!$P11*('Allele freq'!$O11+'Allele freq'!$P11))+(4*D$38*('Allele freq'!$O11^2)*('Allele freq'!$P11^2))))+($G11*((D$39*'Allele freq'!$O11*'Allele freq'!$P11*'Allele freq'!$Q11)+(4*D$38*'Allele freq'!$O11^2*'Allele freq'!$P11*'Allele freq'!$Q11)))+($H11*(4*D$38*'Allele freq'!$O11*'Allele freq'!$P11*'Allele freq'!$Q11*'Allele freq'!$R11))</f>
        <v>0</v>
      </c>
      <c r="N11" s="16">
        <f>($B11*((E$40*('Allele freq'!$O11)^2)+(E$39*'Allele freq'!$O11^3)+(E$38*'Allele freq'!$O11^4)))+($C11*(E$38*('Allele freq'!$O11^2)*('Allele freq'!$P11^2)))+($D11*((E$39*('Allele freq'!$O11^2)*'Allele freq'!$P11)+(2*E$38*('Allele freq'!$O11^3)*'Allele freq'!$P11)))+($E11*(2*E$38*('Allele freq'!$O11^2)*'Allele freq'!$P11*'Allele freq'!$Q11))+($F11*((2*E$40*'Allele freq'!$O11*'Allele freq'!$P11)+(E$39*'Allele freq'!$O11*'Allele freq'!$P11*('Allele freq'!$O11+'Allele freq'!$P11))+(4*E$38*('Allele freq'!$O11^2)*('Allele freq'!$P11^2))))+($G11*((E$39*'Allele freq'!$O11*'Allele freq'!$P11*'Allele freq'!$Q11)+(4*E$38*'Allele freq'!$O11^2*'Allele freq'!$P11*'Allele freq'!$Q11)))+($H11*(4*E$38*'Allele freq'!$O11*'Allele freq'!$P11*'Allele freq'!$Q11*'Allele freq'!$R11))</f>
        <v>0</v>
      </c>
      <c r="O11" s="16">
        <f>($B11*((F$40*('Allele freq'!$O11)^2)+(F$39*'Allele freq'!$O11^3)+(F$38*'Allele freq'!$O11^4)))+($C11*(F$38*('Allele freq'!$O11^2)*('Allele freq'!$P11^2)))+($D11*((F$39*('Allele freq'!$O11^2)*'Allele freq'!$P11)+(2*F$38*('Allele freq'!$O11^3)*'Allele freq'!$P11)))+($E11*(2*F$38*('Allele freq'!$O11^2)*'Allele freq'!$P11*'Allele freq'!$Q11))+($F11*((2*F$40*'Allele freq'!$O11*'Allele freq'!$P11)+(F$39*'Allele freq'!$O11*'Allele freq'!$P11*('Allele freq'!$O11+'Allele freq'!$P11))+(4*F$38*('Allele freq'!$O11^2)*('Allele freq'!$P11^2))))+($G11*((F$39*'Allele freq'!$O11*'Allele freq'!$P11*'Allele freq'!$Q11)+(4*F$38*'Allele freq'!$O11^2*'Allele freq'!$P11*'Allele freq'!$Q11)))+($H11*(4*F$38*'Allele freq'!$O11*'Allele freq'!$P11*'Allele freq'!$Q11*'Allele freq'!$R11))</f>
        <v>0</v>
      </c>
      <c r="P11" s="16">
        <f>($B11*((G$40*('Allele freq'!$O11)^2)+(G$39*'Allele freq'!$O11^3)+(G$38*'Allele freq'!$O11^4)))+($C11*(G$38*('Allele freq'!$O11^2)*('Allele freq'!$P11^2)))+($D11*((G$39*('Allele freq'!$O11^2)*'Allele freq'!$P11)+(2*G$38*('Allele freq'!$O11^3)*'Allele freq'!$P11)))+($E11*(2*G$38*('Allele freq'!$O11^2)*'Allele freq'!$P11*'Allele freq'!$Q11))+($F11*((2*G$40*'Allele freq'!$O11*'Allele freq'!$P11)+(G$39*'Allele freq'!$O11*'Allele freq'!$P11*('Allele freq'!$O11+'Allele freq'!$P11))+(4*G$38*('Allele freq'!$O11^2)*('Allele freq'!$P11^2))))+($G11*((G$39*'Allele freq'!$O11*'Allele freq'!$P11*'Allele freq'!$Q11)+(4*G$38*'Allele freq'!$O11^2*'Allele freq'!$P11*'Allele freq'!$Q11)))+($H11*(4*G$38*'Allele freq'!$O11*'Allele freq'!$P11*'Allele freq'!$Q11*'Allele freq'!$R11))</f>
        <v>0</v>
      </c>
      <c r="Q11" s="16">
        <f>($B11*((H$40*('Allele freq'!$O11)^2)+(H$39*'Allele freq'!$O11^3)+(H$38*'Allele freq'!$O11^4)))+($C11*(H$38*('Allele freq'!$O11^2)*('Allele freq'!$P11^2)))+($D11*((H$39*('Allele freq'!$O11^2)*'Allele freq'!$P11)+(2*H$38*('Allele freq'!$O11^3)*'Allele freq'!$P11)))+($E11*(2*H$38*('Allele freq'!$O11^2)*'Allele freq'!$P11*'Allele freq'!$Q11))+($F11*((2*H$40*'Allele freq'!$O11*'Allele freq'!$P11)+(H$39*'Allele freq'!$O11*'Allele freq'!$P11*('Allele freq'!$O11+'Allele freq'!$P11))+(4*H$38*('Allele freq'!$O11^2)*('Allele freq'!$P11^2))))+($G11*((H$39*'Allele freq'!$O11*'Allele freq'!$P11*'Allele freq'!$Q11)+(4*H$38*'Allele freq'!$O11^2*'Allele freq'!$P11*'Allele freq'!$Q11)))+($H11*(4*H$38*'Allele freq'!$O11*'Allele freq'!$P11*'Allele freq'!$Q11*'Allele freq'!$R11))</f>
        <v>0</v>
      </c>
      <c r="R11" s="16">
        <f>($B11*((I$40*('Allele freq'!$O11)^2)+(I$39*'Allele freq'!$O11^3)+(I$38*'Allele freq'!$O11^4)))+($C11*(I$38*('Allele freq'!$O11^2)*('Allele freq'!$P11^2)))+($D11*((I$39*('Allele freq'!$O11^2)*'Allele freq'!$P11)+(2*I$38*('Allele freq'!$O11^3)*'Allele freq'!$P11)))+($E11*(2*I$38*('Allele freq'!$O11^2)*'Allele freq'!$P11*'Allele freq'!$Q11))+($F11*((2*I$40*'Allele freq'!$O11*'Allele freq'!$P11)+(I$39*'Allele freq'!$O11*'Allele freq'!$P11*('Allele freq'!$O11+'Allele freq'!$P11))+(4*I$38*('Allele freq'!$O11^2)*('Allele freq'!$P11^2))))+($G11*((I$39*'Allele freq'!$O11*'Allele freq'!$P11*'Allele freq'!$Q11)+(4*I$38*'Allele freq'!$O11^2*'Allele freq'!$P11*'Allele freq'!$Q11)))+($H11*(4*I$38*'Allele freq'!$O11*'Allele freq'!$P11*'Allele freq'!$Q11*'Allele freq'!$R11))</f>
        <v>0</v>
      </c>
      <c r="S11" s="17">
        <f>($B11*((J$40*('Allele freq'!$O11)^2)+(J$39*'Allele freq'!$O11^3)+(J$38*'Allele freq'!$O11^4)))+($C11*(J$38*('Allele freq'!$O11^2)*('Allele freq'!$P11^2)))+($D11*((J$39*('Allele freq'!$O11^2)*'Allele freq'!$P11)+(2*J$38*('Allele freq'!$O11^3)*'Allele freq'!$P11)))+($E11*(2*J$38*('Allele freq'!$O11^2)*'Allele freq'!$P11*'Allele freq'!$Q11))+($F11*((2*J$40*'Allele freq'!$O11*'Allele freq'!$P11)+(J$39*'Allele freq'!$O11*'Allele freq'!$P11*('Allele freq'!$O11+'Allele freq'!$P11))+(4*J$38*('Allele freq'!$O11^2)*('Allele freq'!$P11^2))))+($G11*((J$39*'Allele freq'!$O11*'Allele freq'!$P11*'Allele freq'!$Q11)+(4*J$38*'Allele freq'!$O11^2*'Allele freq'!$P11*'Allele freq'!$Q11)))+($H11*(4*J$38*'Allele freq'!$O11*'Allele freq'!$P11*'Allele freq'!$Q11*'Allele freq'!$R11))</f>
        <v>0</v>
      </c>
      <c r="U11" s="14" t="s">
        <v>11</v>
      </c>
      <c r="V11" s="16">
        <f>($B11*((B$40*('Allele freq'!$T11)^2)+(B$39*'Allele freq'!$T11^3)+(B$38*'Allele freq'!$T11^4)))+($C11*(B$38*('Allele freq'!$T11^2)*('Allele freq'!$U11^2)))+($D11*((B$39*('Allele freq'!$T11^2)*'Allele freq'!$U11)+(2*B$38*('Allele freq'!$T11^3)*'Allele freq'!$U11)))+($E11*(2*B$38*('Allele freq'!$T11^2)*'Allele freq'!$U11*'Allele freq'!$V11))+($F11*((2*B$40*'Allele freq'!$T11*'Allele freq'!$U11)+(B$39*'Allele freq'!$T11*'Allele freq'!$U11*('Allele freq'!$T11+'Allele freq'!$U11))+(4*B$38*('Allele freq'!$T11^2)*('Allele freq'!$U11^2))))+($G11*((B$39*'Allele freq'!$T11*'Allele freq'!$U11*'Allele freq'!$V11)+(4*B$38*'Allele freq'!$T11^2*'Allele freq'!$U11*'Allele freq'!$V11)))+($H11*(4*B$38*'Allele freq'!$T11*'Allele freq'!$U11*'Allele freq'!$V11*'Allele freq'!$W11))</f>
        <v>0</v>
      </c>
      <c r="W11" s="16">
        <f>($B11*((C$40*('Allele freq'!$T11)^2)+(C$39*'Allele freq'!$T11^3)+(C$38*'Allele freq'!$T11^4)))+($C11*(C$38*('Allele freq'!$T11^2)*('Allele freq'!$U11^2)))+($D11*((C$39*('Allele freq'!$T11^2)*'Allele freq'!$U11)+(2*C$38*('Allele freq'!$T11^3)*'Allele freq'!$U11)))+($E11*(2*C$38*('Allele freq'!$T11^2)*'Allele freq'!$U11*'Allele freq'!$V11))+($F11*((2*C$40*'Allele freq'!$T11*'Allele freq'!$U11)+(C$39*'Allele freq'!$T11*'Allele freq'!$U11*('Allele freq'!$T11+'Allele freq'!$U11))+(4*C$38*('Allele freq'!$T11^2)*('Allele freq'!$U11^2))))+($G11*((C$39*'Allele freq'!$T11*'Allele freq'!$U11*'Allele freq'!$V11)+(4*C$38*'Allele freq'!$T11^2*'Allele freq'!$U11*'Allele freq'!$V11)))+($H11*(4*C$38*'Allele freq'!$T11*'Allele freq'!$U11*'Allele freq'!$V11*'Allele freq'!$W11))</f>
        <v>0</v>
      </c>
      <c r="X11" s="16">
        <f>($B11*((D$40*('Allele freq'!$T11)^2)+(D$39*'Allele freq'!$T11^3)+(D$38*'Allele freq'!$T11^4)))+($C11*(D$38*('Allele freq'!$T11^2)*('Allele freq'!$U11^2)))+($D11*((D$39*('Allele freq'!$T11^2)*'Allele freq'!$U11)+(2*D$38*('Allele freq'!$T11^3)*'Allele freq'!$U11)))+($E11*(2*D$38*('Allele freq'!$T11^2)*'Allele freq'!$U11*'Allele freq'!$V11))+($F11*((2*D$40*'Allele freq'!$T11*'Allele freq'!$U11)+(D$39*'Allele freq'!$T11*'Allele freq'!$U11*('Allele freq'!$T11+'Allele freq'!$U11))+(4*D$38*('Allele freq'!$T11^2)*('Allele freq'!$U11^2))))+($G11*((D$39*'Allele freq'!$T11*'Allele freq'!$U11*'Allele freq'!$V11)+(4*D$38*'Allele freq'!$T11^2*'Allele freq'!$U11*'Allele freq'!$V11)))+($H11*(4*D$38*'Allele freq'!$T11*'Allele freq'!$U11*'Allele freq'!$V11*'Allele freq'!$W11))</f>
        <v>0</v>
      </c>
      <c r="Y11" s="16">
        <f>($B11*((E$40*('Allele freq'!$T11)^2)+(E$39*'Allele freq'!$T11^3)+(E$38*'Allele freq'!$T11^4)))+($C11*(E$38*('Allele freq'!$T11^2)*('Allele freq'!$U11^2)))+($D11*((E$39*('Allele freq'!$T11^2)*'Allele freq'!$U11)+(2*E$38*('Allele freq'!$T11^3)*'Allele freq'!$U11)))+($E11*(2*E$38*('Allele freq'!$T11^2)*'Allele freq'!$U11*'Allele freq'!$V11))+($F11*((2*E$40*'Allele freq'!$T11*'Allele freq'!$U11)+(E$39*'Allele freq'!$T11*'Allele freq'!$U11*('Allele freq'!$T11+'Allele freq'!$U11))+(4*E$38*('Allele freq'!$T11^2)*('Allele freq'!$U11^2))))+($G11*((E$39*'Allele freq'!$T11*'Allele freq'!$U11*'Allele freq'!$V11)+(4*E$38*'Allele freq'!$T11^2*'Allele freq'!$U11*'Allele freq'!$V11)))+($H11*(4*E$38*'Allele freq'!$T11*'Allele freq'!$U11*'Allele freq'!$V11*'Allele freq'!$W11))</f>
        <v>0</v>
      </c>
      <c r="Z11" s="16">
        <f>($B11*((F$40*('Allele freq'!$T11)^2)+(F$39*'Allele freq'!$T11^3)+(F$38*'Allele freq'!$T11^4)))+($C11*(F$38*('Allele freq'!$T11^2)*('Allele freq'!$U11^2)))+($D11*((F$39*('Allele freq'!$T11^2)*'Allele freq'!$U11)+(2*F$38*('Allele freq'!$T11^3)*'Allele freq'!$U11)))+($E11*(2*F$38*('Allele freq'!$T11^2)*'Allele freq'!$U11*'Allele freq'!$V11))+($F11*((2*F$40*'Allele freq'!$T11*'Allele freq'!$U11)+(F$39*'Allele freq'!$T11*'Allele freq'!$U11*('Allele freq'!$T11+'Allele freq'!$U11))+(4*F$38*('Allele freq'!$T11^2)*('Allele freq'!$U11^2))))+($G11*((F$39*'Allele freq'!$T11*'Allele freq'!$U11*'Allele freq'!$V11)+(4*F$38*'Allele freq'!$T11^2*'Allele freq'!$U11*'Allele freq'!$V11)))+($H11*(4*F$38*'Allele freq'!$T11*'Allele freq'!$U11*'Allele freq'!$V11*'Allele freq'!$W11))</f>
        <v>0</v>
      </c>
      <c r="AA11" s="16">
        <f>($B11*((G$40*('Allele freq'!$T11)^2)+(G$39*'Allele freq'!$T11^3)+(G$38*'Allele freq'!$T11^4)))+($C11*(G$38*('Allele freq'!$T11^2)*('Allele freq'!$U11^2)))+($D11*((G$39*('Allele freq'!$T11^2)*'Allele freq'!$U11)+(2*G$38*('Allele freq'!$T11^3)*'Allele freq'!$U11)))+($E11*(2*G$38*('Allele freq'!$T11^2)*'Allele freq'!$U11*'Allele freq'!$V11))+($F11*((2*G$40*'Allele freq'!$T11*'Allele freq'!$U11)+(G$39*'Allele freq'!$T11*'Allele freq'!$U11*('Allele freq'!$T11+'Allele freq'!$U11))+(4*G$38*('Allele freq'!$T11^2)*('Allele freq'!$U11^2))))+($G11*((G$39*'Allele freq'!$T11*'Allele freq'!$U11*'Allele freq'!$V11)+(4*G$38*'Allele freq'!$T11^2*'Allele freq'!$U11*'Allele freq'!$V11)))+($H11*(4*G$38*'Allele freq'!$T11*'Allele freq'!$U11*'Allele freq'!$V11*'Allele freq'!$W11))</f>
        <v>0</v>
      </c>
      <c r="AB11" s="16">
        <f>($B11*((H$40*('Allele freq'!$T11)^2)+(H$39*'Allele freq'!$T11^3)+(H$38*'Allele freq'!$T11^4)))+($C11*(H$38*('Allele freq'!$T11^2)*('Allele freq'!$U11^2)))+($D11*((H$39*('Allele freq'!$T11^2)*'Allele freq'!$U11)+(2*H$38*('Allele freq'!$T11^3)*'Allele freq'!$U11)))+($E11*(2*H$38*('Allele freq'!$T11^2)*'Allele freq'!$U11*'Allele freq'!$V11))+($F11*((2*H$40*'Allele freq'!$T11*'Allele freq'!$U11)+(H$39*'Allele freq'!$T11*'Allele freq'!$U11*('Allele freq'!$T11+'Allele freq'!$U11))+(4*H$38*('Allele freq'!$T11^2)*('Allele freq'!$U11^2))))+($G11*((H$39*'Allele freq'!$T11*'Allele freq'!$U11*'Allele freq'!$V11)+(4*H$38*'Allele freq'!$T11^2*'Allele freq'!$U11*'Allele freq'!$V11)))+($H11*(4*H$38*'Allele freq'!$T11*'Allele freq'!$U11*'Allele freq'!$V11*'Allele freq'!$W11))</f>
        <v>0</v>
      </c>
      <c r="AC11" s="16">
        <f>($B11*((I$40*('Allele freq'!$T11)^2)+(I$39*'Allele freq'!$T11^3)+(I$38*'Allele freq'!$T11^4)))+($C11*(I$38*('Allele freq'!$T11^2)*('Allele freq'!$U11^2)))+($D11*((I$39*('Allele freq'!$T11^2)*'Allele freq'!$U11)+(2*I$38*('Allele freq'!$T11^3)*'Allele freq'!$U11)))+($E11*(2*I$38*('Allele freq'!$T11^2)*'Allele freq'!$U11*'Allele freq'!$V11))+($F11*((2*I$40*'Allele freq'!$T11*'Allele freq'!$U11)+(I$39*'Allele freq'!$T11*'Allele freq'!$U11*('Allele freq'!$T11+'Allele freq'!$U11))+(4*I$38*('Allele freq'!$T11^2)*('Allele freq'!$U11^2))))+($G11*((I$39*'Allele freq'!$T11*'Allele freq'!$U11*'Allele freq'!$V11)+(4*I$38*'Allele freq'!$T11^2*'Allele freq'!$U11*'Allele freq'!$V11)))+($H11*(4*I$38*'Allele freq'!$T11*'Allele freq'!$U11*'Allele freq'!$V11*'Allele freq'!$W11))</f>
        <v>0</v>
      </c>
      <c r="AD11" s="17">
        <f>($B11*((J$40*('Allele freq'!$T11)^2)+(J$39*'Allele freq'!$T11^3)+(J$38*'Allele freq'!$T11^4)))+($C11*(J$38*('Allele freq'!$T11^2)*('Allele freq'!$U11^2)))+($D11*((J$39*('Allele freq'!$T11^2)*'Allele freq'!$U11)+(2*J$38*('Allele freq'!$T11^3)*'Allele freq'!$U11)))+($E11*(2*J$38*('Allele freq'!$T11^2)*'Allele freq'!$U11*'Allele freq'!$V11))+($F11*((2*J$40*'Allele freq'!$T11*'Allele freq'!$U11)+(J$39*'Allele freq'!$T11*'Allele freq'!$U11*('Allele freq'!$T11+'Allele freq'!$U11))+(4*J$38*('Allele freq'!$T11^2)*('Allele freq'!$U11^2))))+($G11*((J$39*'Allele freq'!$T11*'Allele freq'!$U11*'Allele freq'!$V11)+(4*J$38*'Allele freq'!$T11^2*'Allele freq'!$U11*'Allele freq'!$V11)))+($H11*(4*J$38*'Allele freq'!$T11*'Allele freq'!$U11*'Allele freq'!$V11*'Allele freq'!$W11))</f>
        <v>0</v>
      </c>
    </row>
    <row r="12" spans="1:30" x14ac:dyDescent="0.3">
      <c r="A12" s="29" t="s">
        <v>12</v>
      </c>
      <c r="B12" s="27">
        <f>'Allele freq'!B12</f>
        <v>1</v>
      </c>
      <c r="C12" s="23">
        <f>'Allele freq'!C12</f>
        <v>0</v>
      </c>
      <c r="D12" s="23">
        <f>'Allele freq'!D12</f>
        <v>0</v>
      </c>
      <c r="E12" s="23">
        <f>'Allele freq'!E12</f>
        <v>0</v>
      </c>
      <c r="F12" s="23">
        <f>'Allele freq'!F12</f>
        <v>0</v>
      </c>
      <c r="G12" s="23">
        <f>'Allele freq'!G12</f>
        <v>0</v>
      </c>
      <c r="H12" s="24">
        <f>'Allele freq'!H12</f>
        <v>0</v>
      </c>
      <c r="I12" s="5"/>
      <c r="J12" s="14" t="s">
        <v>12</v>
      </c>
      <c r="K12" s="16">
        <f>($B12*((B$40*('Allele freq'!$O12)^2)+(B$39*'Allele freq'!$O12^3)+(B$38*'Allele freq'!$O12^4)))+($C12*(B$38*('Allele freq'!$O12^2)*('Allele freq'!$P12^2)))+($D12*((B$39*('Allele freq'!$O12^2)*'Allele freq'!$P12)+(2*B$38*('Allele freq'!$O12^3)*'Allele freq'!$P12)))+($E12*(2*B$38*('Allele freq'!$O12^2)*'Allele freq'!$P12*'Allele freq'!$Q12))+($F12*((2*B$40*'Allele freq'!$O12*'Allele freq'!$P12)+(B$39*'Allele freq'!$O12*'Allele freq'!$P12*('Allele freq'!$O12+'Allele freq'!$P12))+(4*B$38*('Allele freq'!$O12^2)*('Allele freq'!$P12^2))))+($G12*((B$39*'Allele freq'!$O12*'Allele freq'!$P12*'Allele freq'!$Q12)+(4*B$38*'Allele freq'!$O12^2*'Allele freq'!$P12*'Allele freq'!$Q12)))+($H12*(4*B$38*'Allele freq'!$O12*'Allele freq'!$P12*'Allele freq'!$Q12*'Allele freq'!$R12))</f>
        <v>0</v>
      </c>
      <c r="L12" s="16">
        <f>($B12*((C$40*('Allele freq'!$O12)^2)+(C$39*'Allele freq'!$O12^3)+(C$38*'Allele freq'!$O12^4)))+($C12*(C$38*('Allele freq'!$O12^2)*('Allele freq'!$P12^2)))+($D12*((C$39*('Allele freq'!$O12^2)*'Allele freq'!$P12)+(2*C$38*('Allele freq'!$O12^3)*'Allele freq'!$P12)))+($E12*(2*C$38*('Allele freq'!$O12^2)*'Allele freq'!$P12*'Allele freq'!$Q12))+($F12*((2*C$40*'Allele freq'!$O12*'Allele freq'!$P12)+(C$39*'Allele freq'!$O12*'Allele freq'!$P12*('Allele freq'!$O12+'Allele freq'!$P12))+(4*C$38*('Allele freq'!$O12^2)*('Allele freq'!$P12^2))))+($G12*((C$39*'Allele freq'!$O12*'Allele freq'!$P12*'Allele freq'!$Q12)+(4*C$38*'Allele freq'!$O12^2*'Allele freq'!$P12*'Allele freq'!$Q12)))+($H12*(4*C$38*'Allele freq'!$O12*'Allele freq'!$P12*'Allele freq'!$Q12*'Allele freq'!$R12))</f>
        <v>0</v>
      </c>
      <c r="M12" s="16">
        <f>($B12*((D$40*('Allele freq'!$O12)^2)+(D$39*'Allele freq'!$O12^3)+(D$38*'Allele freq'!$O12^4)))+($C12*(D$38*('Allele freq'!$O12^2)*('Allele freq'!$P12^2)))+($D12*((D$39*('Allele freq'!$O12^2)*'Allele freq'!$P12)+(2*D$38*('Allele freq'!$O12^3)*'Allele freq'!$P12)))+($E12*(2*D$38*('Allele freq'!$O12^2)*'Allele freq'!$P12*'Allele freq'!$Q12))+($F12*((2*D$40*'Allele freq'!$O12*'Allele freq'!$P12)+(D$39*'Allele freq'!$O12*'Allele freq'!$P12*('Allele freq'!$O12+'Allele freq'!$P12))+(4*D$38*('Allele freq'!$O12^2)*('Allele freq'!$P12^2))))+($G12*((D$39*'Allele freq'!$O12*'Allele freq'!$P12*'Allele freq'!$Q12)+(4*D$38*'Allele freq'!$O12^2*'Allele freq'!$P12*'Allele freq'!$Q12)))+($H12*(4*D$38*'Allele freq'!$O12*'Allele freq'!$P12*'Allele freq'!$Q12*'Allele freq'!$R12))</f>
        <v>0</v>
      </c>
      <c r="N12" s="16">
        <f>($B12*((E$40*('Allele freq'!$O12)^2)+(E$39*'Allele freq'!$O12^3)+(E$38*'Allele freq'!$O12^4)))+($C12*(E$38*('Allele freq'!$O12^2)*('Allele freq'!$P12^2)))+($D12*((E$39*('Allele freq'!$O12^2)*'Allele freq'!$P12)+(2*E$38*('Allele freq'!$O12^3)*'Allele freq'!$P12)))+($E12*(2*E$38*('Allele freq'!$O12^2)*'Allele freq'!$P12*'Allele freq'!$Q12))+($F12*((2*E$40*'Allele freq'!$O12*'Allele freq'!$P12)+(E$39*'Allele freq'!$O12*'Allele freq'!$P12*('Allele freq'!$O12+'Allele freq'!$P12))+(4*E$38*('Allele freq'!$O12^2)*('Allele freq'!$P12^2))))+($G12*((E$39*'Allele freq'!$O12*'Allele freq'!$P12*'Allele freq'!$Q12)+(4*E$38*'Allele freq'!$O12^2*'Allele freq'!$P12*'Allele freq'!$Q12)))+($H12*(4*E$38*'Allele freq'!$O12*'Allele freq'!$P12*'Allele freq'!$Q12*'Allele freq'!$R12))</f>
        <v>0</v>
      </c>
      <c r="O12" s="16">
        <f>($B12*((F$40*('Allele freq'!$O12)^2)+(F$39*'Allele freq'!$O12^3)+(F$38*'Allele freq'!$O12^4)))+($C12*(F$38*('Allele freq'!$O12^2)*('Allele freq'!$P12^2)))+($D12*((F$39*('Allele freq'!$O12^2)*'Allele freq'!$P12)+(2*F$38*('Allele freq'!$O12^3)*'Allele freq'!$P12)))+($E12*(2*F$38*('Allele freq'!$O12^2)*'Allele freq'!$P12*'Allele freq'!$Q12))+($F12*((2*F$40*'Allele freq'!$O12*'Allele freq'!$P12)+(F$39*'Allele freq'!$O12*'Allele freq'!$P12*('Allele freq'!$O12+'Allele freq'!$P12))+(4*F$38*('Allele freq'!$O12^2)*('Allele freq'!$P12^2))))+($G12*((F$39*'Allele freq'!$O12*'Allele freq'!$P12*'Allele freq'!$Q12)+(4*F$38*'Allele freq'!$O12^2*'Allele freq'!$P12*'Allele freq'!$Q12)))+($H12*(4*F$38*'Allele freq'!$O12*'Allele freq'!$P12*'Allele freq'!$Q12*'Allele freq'!$R12))</f>
        <v>0</v>
      </c>
      <c r="P12" s="16">
        <f>($B12*((G$40*('Allele freq'!$O12)^2)+(G$39*'Allele freq'!$O12^3)+(G$38*'Allele freq'!$O12^4)))+($C12*(G$38*('Allele freq'!$O12^2)*('Allele freq'!$P12^2)))+($D12*((G$39*('Allele freq'!$O12^2)*'Allele freq'!$P12)+(2*G$38*('Allele freq'!$O12^3)*'Allele freq'!$P12)))+($E12*(2*G$38*('Allele freq'!$O12^2)*'Allele freq'!$P12*'Allele freq'!$Q12))+($F12*((2*G$40*'Allele freq'!$O12*'Allele freq'!$P12)+(G$39*'Allele freq'!$O12*'Allele freq'!$P12*('Allele freq'!$O12+'Allele freq'!$P12))+(4*G$38*('Allele freq'!$O12^2)*('Allele freq'!$P12^2))))+($G12*((G$39*'Allele freq'!$O12*'Allele freq'!$P12*'Allele freq'!$Q12)+(4*G$38*'Allele freq'!$O12^2*'Allele freq'!$P12*'Allele freq'!$Q12)))+($H12*(4*G$38*'Allele freq'!$O12*'Allele freq'!$P12*'Allele freq'!$Q12*'Allele freq'!$R12))</f>
        <v>0</v>
      </c>
      <c r="Q12" s="16">
        <f>($B12*((H$40*('Allele freq'!$O12)^2)+(H$39*'Allele freq'!$O12^3)+(H$38*'Allele freq'!$O12^4)))+($C12*(H$38*('Allele freq'!$O12^2)*('Allele freq'!$P12^2)))+($D12*((H$39*('Allele freq'!$O12^2)*'Allele freq'!$P12)+(2*H$38*('Allele freq'!$O12^3)*'Allele freq'!$P12)))+($E12*(2*H$38*('Allele freq'!$O12^2)*'Allele freq'!$P12*'Allele freq'!$Q12))+($F12*((2*H$40*'Allele freq'!$O12*'Allele freq'!$P12)+(H$39*'Allele freq'!$O12*'Allele freq'!$P12*('Allele freq'!$O12+'Allele freq'!$P12))+(4*H$38*('Allele freq'!$O12^2)*('Allele freq'!$P12^2))))+($G12*((H$39*'Allele freq'!$O12*'Allele freq'!$P12*'Allele freq'!$Q12)+(4*H$38*'Allele freq'!$O12^2*'Allele freq'!$P12*'Allele freq'!$Q12)))+($H12*(4*H$38*'Allele freq'!$O12*'Allele freq'!$P12*'Allele freq'!$Q12*'Allele freq'!$R12))</f>
        <v>0</v>
      </c>
      <c r="R12" s="16">
        <f>($B12*((I$40*('Allele freq'!$O12)^2)+(I$39*'Allele freq'!$O12^3)+(I$38*'Allele freq'!$O12^4)))+($C12*(I$38*('Allele freq'!$O12^2)*('Allele freq'!$P12^2)))+($D12*((I$39*('Allele freq'!$O12^2)*'Allele freq'!$P12)+(2*I$38*('Allele freq'!$O12^3)*'Allele freq'!$P12)))+($E12*(2*I$38*('Allele freq'!$O12^2)*'Allele freq'!$P12*'Allele freq'!$Q12))+($F12*((2*I$40*'Allele freq'!$O12*'Allele freq'!$P12)+(I$39*'Allele freq'!$O12*'Allele freq'!$P12*('Allele freq'!$O12+'Allele freq'!$P12))+(4*I$38*('Allele freq'!$O12^2)*('Allele freq'!$P12^2))))+($G12*((I$39*'Allele freq'!$O12*'Allele freq'!$P12*'Allele freq'!$Q12)+(4*I$38*'Allele freq'!$O12^2*'Allele freq'!$P12*'Allele freq'!$Q12)))+($H12*(4*I$38*'Allele freq'!$O12*'Allele freq'!$P12*'Allele freq'!$Q12*'Allele freq'!$R12))</f>
        <v>0</v>
      </c>
      <c r="S12" s="17">
        <f>($B12*((J$40*('Allele freq'!$O12)^2)+(J$39*'Allele freq'!$O12^3)+(J$38*'Allele freq'!$O12^4)))+($C12*(J$38*('Allele freq'!$O12^2)*('Allele freq'!$P12^2)))+($D12*((J$39*('Allele freq'!$O12^2)*'Allele freq'!$P12)+(2*J$38*('Allele freq'!$O12^3)*'Allele freq'!$P12)))+($E12*(2*J$38*('Allele freq'!$O12^2)*'Allele freq'!$P12*'Allele freq'!$Q12))+($F12*((2*J$40*'Allele freq'!$O12*'Allele freq'!$P12)+(J$39*'Allele freq'!$O12*'Allele freq'!$P12*('Allele freq'!$O12+'Allele freq'!$P12))+(4*J$38*('Allele freq'!$O12^2)*('Allele freq'!$P12^2))))+($G12*((J$39*'Allele freq'!$O12*'Allele freq'!$P12*'Allele freq'!$Q12)+(4*J$38*'Allele freq'!$O12^2*'Allele freq'!$P12*'Allele freq'!$Q12)))+($H12*(4*J$38*'Allele freq'!$O12*'Allele freq'!$P12*'Allele freq'!$Q12*'Allele freq'!$R12))</f>
        <v>0</v>
      </c>
      <c r="U12" s="14" t="s">
        <v>12</v>
      </c>
      <c r="V12" s="16">
        <f>($B12*((B$40*('Allele freq'!$T12)^2)+(B$39*'Allele freq'!$T12^3)+(B$38*'Allele freq'!$T12^4)))+($C12*(B$38*('Allele freq'!$T12^2)*('Allele freq'!$U12^2)))+($D12*((B$39*('Allele freq'!$T12^2)*'Allele freq'!$U12)+(2*B$38*('Allele freq'!$T12^3)*'Allele freq'!$U12)))+($E12*(2*B$38*('Allele freq'!$T12^2)*'Allele freq'!$U12*'Allele freq'!$V12))+($F12*((2*B$40*'Allele freq'!$T12*'Allele freq'!$U12)+(B$39*'Allele freq'!$T12*'Allele freq'!$U12*('Allele freq'!$T12+'Allele freq'!$U12))+(4*B$38*('Allele freq'!$T12^2)*('Allele freq'!$U12^2))))+($G12*((B$39*'Allele freq'!$T12*'Allele freq'!$U12*'Allele freq'!$V12)+(4*B$38*'Allele freq'!$T12^2*'Allele freq'!$U12*'Allele freq'!$V12)))+($H12*(4*B$38*'Allele freq'!$T12*'Allele freq'!$U12*'Allele freq'!$V12*'Allele freq'!$W12))</f>
        <v>0</v>
      </c>
      <c r="W12" s="16">
        <f>($B12*((C$40*('Allele freq'!$T12)^2)+(C$39*'Allele freq'!$T12^3)+(C$38*'Allele freq'!$T12^4)))+($C12*(C$38*('Allele freq'!$T12^2)*('Allele freq'!$U12^2)))+($D12*((C$39*('Allele freq'!$T12^2)*'Allele freq'!$U12)+(2*C$38*('Allele freq'!$T12^3)*'Allele freq'!$U12)))+($E12*(2*C$38*('Allele freq'!$T12^2)*'Allele freq'!$U12*'Allele freq'!$V12))+($F12*((2*C$40*'Allele freq'!$T12*'Allele freq'!$U12)+(C$39*'Allele freq'!$T12*'Allele freq'!$U12*('Allele freq'!$T12+'Allele freq'!$U12))+(4*C$38*('Allele freq'!$T12^2)*('Allele freq'!$U12^2))))+($G12*((C$39*'Allele freq'!$T12*'Allele freq'!$U12*'Allele freq'!$V12)+(4*C$38*'Allele freq'!$T12^2*'Allele freq'!$U12*'Allele freq'!$V12)))+($H12*(4*C$38*'Allele freq'!$T12*'Allele freq'!$U12*'Allele freq'!$V12*'Allele freq'!$W12))</f>
        <v>0</v>
      </c>
      <c r="X12" s="16">
        <f>($B12*((D$40*('Allele freq'!$T12)^2)+(D$39*'Allele freq'!$T12^3)+(D$38*'Allele freq'!$T12^4)))+($C12*(D$38*('Allele freq'!$T12^2)*('Allele freq'!$U12^2)))+($D12*((D$39*('Allele freq'!$T12^2)*'Allele freq'!$U12)+(2*D$38*('Allele freq'!$T12^3)*'Allele freq'!$U12)))+($E12*(2*D$38*('Allele freq'!$T12^2)*'Allele freq'!$U12*'Allele freq'!$V12))+($F12*((2*D$40*'Allele freq'!$T12*'Allele freq'!$U12)+(D$39*'Allele freq'!$T12*'Allele freq'!$U12*('Allele freq'!$T12+'Allele freq'!$U12))+(4*D$38*('Allele freq'!$T12^2)*('Allele freq'!$U12^2))))+($G12*((D$39*'Allele freq'!$T12*'Allele freq'!$U12*'Allele freq'!$V12)+(4*D$38*'Allele freq'!$T12^2*'Allele freq'!$U12*'Allele freq'!$V12)))+($H12*(4*D$38*'Allele freq'!$T12*'Allele freq'!$U12*'Allele freq'!$V12*'Allele freq'!$W12))</f>
        <v>0</v>
      </c>
      <c r="Y12" s="16">
        <f>($B12*((E$40*('Allele freq'!$T12)^2)+(E$39*'Allele freq'!$T12^3)+(E$38*'Allele freq'!$T12^4)))+($C12*(E$38*('Allele freq'!$T12^2)*('Allele freq'!$U12^2)))+($D12*((E$39*('Allele freq'!$T12^2)*'Allele freq'!$U12)+(2*E$38*('Allele freq'!$T12^3)*'Allele freq'!$U12)))+($E12*(2*E$38*('Allele freq'!$T12^2)*'Allele freq'!$U12*'Allele freq'!$V12))+($F12*((2*E$40*'Allele freq'!$T12*'Allele freq'!$U12)+(E$39*'Allele freq'!$T12*'Allele freq'!$U12*('Allele freq'!$T12+'Allele freq'!$U12))+(4*E$38*('Allele freq'!$T12^2)*('Allele freq'!$U12^2))))+($G12*((E$39*'Allele freq'!$T12*'Allele freq'!$U12*'Allele freq'!$V12)+(4*E$38*'Allele freq'!$T12^2*'Allele freq'!$U12*'Allele freq'!$V12)))+($H12*(4*E$38*'Allele freq'!$T12*'Allele freq'!$U12*'Allele freq'!$V12*'Allele freq'!$W12))</f>
        <v>0</v>
      </c>
      <c r="Z12" s="16">
        <f>($B12*((F$40*('Allele freq'!$T12)^2)+(F$39*'Allele freq'!$T12^3)+(F$38*'Allele freq'!$T12^4)))+($C12*(F$38*('Allele freq'!$T12^2)*('Allele freq'!$U12^2)))+($D12*((F$39*('Allele freq'!$T12^2)*'Allele freq'!$U12)+(2*F$38*('Allele freq'!$T12^3)*'Allele freq'!$U12)))+($E12*(2*F$38*('Allele freq'!$T12^2)*'Allele freq'!$U12*'Allele freq'!$V12))+($F12*((2*F$40*'Allele freq'!$T12*'Allele freq'!$U12)+(F$39*'Allele freq'!$T12*'Allele freq'!$U12*('Allele freq'!$T12+'Allele freq'!$U12))+(4*F$38*('Allele freq'!$T12^2)*('Allele freq'!$U12^2))))+($G12*((F$39*'Allele freq'!$T12*'Allele freq'!$U12*'Allele freq'!$V12)+(4*F$38*'Allele freq'!$T12^2*'Allele freq'!$U12*'Allele freq'!$V12)))+($H12*(4*F$38*'Allele freq'!$T12*'Allele freq'!$U12*'Allele freq'!$V12*'Allele freq'!$W12))</f>
        <v>0</v>
      </c>
      <c r="AA12" s="16">
        <f>($B12*((G$40*('Allele freq'!$T12)^2)+(G$39*'Allele freq'!$T12^3)+(G$38*'Allele freq'!$T12^4)))+($C12*(G$38*('Allele freq'!$T12^2)*('Allele freq'!$U12^2)))+($D12*((G$39*('Allele freq'!$T12^2)*'Allele freq'!$U12)+(2*G$38*('Allele freq'!$T12^3)*'Allele freq'!$U12)))+($E12*(2*G$38*('Allele freq'!$T12^2)*'Allele freq'!$U12*'Allele freq'!$V12))+($F12*((2*G$40*'Allele freq'!$T12*'Allele freq'!$U12)+(G$39*'Allele freq'!$T12*'Allele freq'!$U12*('Allele freq'!$T12+'Allele freq'!$U12))+(4*G$38*('Allele freq'!$T12^2)*('Allele freq'!$U12^2))))+($G12*((G$39*'Allele freq'!$T12*'Allele freq'!$U12*'Allele freq'!$V12)+(4*G$38*'Allele freq'!$T12^2*'Allele freq'!$U12*'Allele freq'!$V12)))+($H12*(4*G$38*'Allele freq'!$T12*'Allele freq'!$U12*'Allele freq'!$V12*'Allele freq'!$W12))</f>
        <v>0</v>
      </c>
      <c r="AB12" s="16">
        <f>($B12*((H$40*('Allele freq'!$T12)^2)+(H$39*'Allele freq'!$T12^3)+(H$38*'Allele freq'!$T12^4)))+($C12*(H$38*('Allele freq'!$T12^2)*('Allele freq'!$U12^2)))+($D12*((H$39*('Allele freq'!$T12^2)*'Allele freq'!$U12)+(2*H$38*('Allele freq'!$T12^3)*'Allele freq'!$U12)))+($E12*(2*H$38*('Allele freq'!$T12^2)*'Allele freq'!$U12*'Allele freq'!$V12))+($F12*((2*H$40*'Allele freq'!$T12*'Allele freq'!$U12)+(H$39*'Allele freq'!$T12*'Allele freq'!$U12*('Allele freq'!$T12+'Allele freq'!$U12))+(4*H$38*('Allele freq'!$T12^2)*('Allele freq'!$U12^2))))+($G12*((H$39*'Allele freq'!$T12*'Allele freq'!$U12*'Allele freq'!$V12)+(4*H$38*'Allele freq'!$T12^2*'Allele freq'!$U12*'Allele freq'!$V12)))+($H12*(4*H$38*'Allele freq'!$T12*'Allele freq'!$U12*'Allele freq'!$V12*'Allele freq'!$W12))</f>
        <v>0</v>
      </c>
      <c r="AC12" s="16">
        <f>($B12*((I$40*('Allele freq'!$T12)^2)+(I$39*'Allele freq'!$T12^3)+(I$38*'Allele freq'!$T12^4)))+($C12*(I$38*('Allele freq'!$T12^2)*('Allele freq'!$U12^2)))+($D12*((I$39*('Allele freq'!$T12^2)*'Allele freq'!$U12)+(2*I$38*('Allele freq'!$T12^3)*'Allele freq'!$U12)))+($E12*(2*I$38*('Allele freq'!$T12^2)*'Allele freq'!$U12*'Allele freq'!$V12))+($F12*((2*I$40*'Allele freq'!$T12*'Allele freq'!$U12)+(I$39*'Allele freq'!$T12*'Allele freq'!$U12*('Allele freq'!$T12+'Allele freq'!$U12))+(4*I$38*('Allele freq'!$T12^2)*('Allele freq'!$U12^2))))+($G12*((I$39*'Allele freq'!$T12*'Allele freq'!$U12*'Allele freq'!$V12)+(4*I$38*'Allele freq'!$T12^2*'Allele freq'!$U12*'Allele freq'!$V12)))+($H12*(4*I$38*'Allele freq'!$T12*'Allele freq'!$U12*'Allele freq'!$V12*'Allele freq'!$W12))</f>
        <v>0</v>
      </c>
      <c r="AD12" s="17">
        <f>($B12*((J$40*('Allele freq'!$T12)^2)+(J$39*'Allele freq'!$T12^3)+(J$38*'Allele freq'!$T12^4)))+($C12*(J$38*('Allele freq'!$T12^2)*('Allele freq'!$U12^2)))+($D12*((J$39*('Allele freq'!$T12^2)*'Allele freq'!$U12)+(2*J$38*('Allele freq'!$T12^3)*'Allele freq'!$U12)))+($E12*(2*J$38*('Allele freq'!$T12^2)*'Allele freq'!$U12*'Allele freq'!$V12))+($F12*((2*J$40*'Allele freq'!$T12*'Allele freq'!$U12)+(J$39*'Allele freq'!$T12*'Allele freq'!$U12*('Allele freq'!$T12+'Allele freq'!$U12))+(4*J$38*('Allele freq'!$T12^2)*('Allele freq'!$U12^2))))+($G12*((J$39*'Allele freq'!$T12*'Allele freq'!$U12*'Allele freq'!$V12)+(4*J$38*'Allele freq'!$T12^2*'Allele freq'!$U12*'Allele freq'!$V12)))+($H12*(4*J$38*'Allele freq'!$T12*'Allele freq'!$U12*'Allele freq'!$V12*'Allele freq'!$W12))</f>
        <v>0</v>
      </c>
    </row>
    <row r="13" spans="1:30" x14ac:dyDescent="0.3">
      <c r="A13" s="29" t="s">
        <v>13</v>
      </c>
      <c r="B13" s="27">
        <f>'Allele freq'!B13</f>
        <v>1</v>
      </c>
      <c r="C13" s="23">
        <f>'Allele freq'!C13</f>
        <v>0</v>
      </c>
      <c r="D13" s="23">
        <f>'Allele freq'!D13</f>
        <v>0</v>
      </c>
      <c r="E13" s="23">
        <f>'Allele freq'!E13</f>
        <v>0</v>
      </c>
      <c r="F13" s="23">
        <f>'Allele freq'!F13</f>
        <v>0</v>
      </c>
      <c r="G13" s="23">
        <f>'Allele freq'!G13</f>
        <v>0</v>
      </c>
      <c r="H13" s="24">
        <f>'Allele freq'!H13</f>
        <v>0</v>
      </c>
      <c r="I13" s="5"/>
      <c r="J13" s="14" t="s">
        <v>13</v>
      </c>
      <c r="K13" s="16">
        <f>($B13*((B$40*('Allele freq'!$O13)^2)+(B$39*'Allele freq'!$O13^3)+(B$38*'Allele freq'!$O13^4)))+($C13*(B$38*('Allele freq'!$O13^2)*('Allele freq'!$P13^2)))+($D13*((B$39*('Allele freq'!$O13^2)*'Allele freq'!$P13)+(2*B$38*('Allele freq'!$O13^3)*'Allele freq'!$P13)))+($E13*(2*B$38*('Allele freq'!$O13^2)*'Allele freq'!$P13*'Allele freq'!$Q13))+($F13*((2*B$40*'Allele freq'!$O13*'Allele freq'!$P13)+(B$39*'Allele freq'!$O13*'Allele freq'!$P13*('Allele freq'!$O13+'Allele freq'!$P13))+(4*B$38*('Allele freq'!$O13^2)*('Allele freq'!$P13^2))))+($G13*((B$39*'Allele freq'!$O13*'Allele freq'!$P13*'Allele freq'!$Q13)+(4*B$38*'Allele freq'!$O13^2*'Allele freq'!$P13*'Allele freq'!$Q13)))+($H13*(4*B$38*'Allele freq'!$O13*'Allele freq'!$P13*'Allele freq'!$Q13*'Allele freq'!$R13))</f>
        <v>0</v>
      </c>
      <c r="L13" s="16">
        <f>($B13*((C$40*('Allele freq'!$O13)^2)+(C$39*'Allele freq'!$O13^3)+(C$38*'Allele freq'!$O13^4)))+($C13*(C$38*('Allele freq'!$O13^2)*('Allele freq'!$P13^2)))+($D13*((C$39*('Allele freq'!$O13^2)*'Allele freq'!$P13)+(2*C$38*('Allele freq'!$O13^3)*'Allele freq'!$P13)))+($E13*(2*C$38*('Allele freq'!$O13^2)*'Allele freq'!$P13*'Allele freq'!$Q13))+($F13*((2*C$40*'Allele freq'!$O13*'Allele freq'!$P13)+(C$39*'Allele freq'!$O13*'Allele freq'!$P13*('Allele freq'!$O13+'Allele freq'!$P13))+(4*C$38*('Allele freq'!$O13^2)*('Allele freq'!$P13^2))))+($G13*((C$39*'Allele freq'!$O13*'Allele freq'!$P13*'Allele freq'!$Q13)+(4*C$38*'Allele freq'!$O13^2*'Allele freq'!$P13*'Allele freq'!$Q13)))+($H13*(4*C$38*'Allele freq'!$O13*'Allele freq'!$P13*'Allele freq'!$Q13*'Allele freq'!$R13))</f>
        <v>0</v>
      </c>
      <c r="M13" s="16">
        <f>($B13*((D$40*('Allele freq'!$O13)^2)+(D$39*'Allele freq'!$O13^3)+(D$38*'Allele freq'!$O13^4)))+($C13*(D$38*('Allele freq'!$O13^2)*('Allele freq'!$P13^2)))+($D13*((D$39*('Allele freq'!$O13^2)*'Allele freq'!$P13)+(2*D$38*('Allele freq'!$O13^3)*'Allele freq'!$P13)))+($E13*(2*D$38*('Allele freq'!$O13^2)*'Allele freq'!$P13*'Allele freq'!$Q13))+($F13*((2*D$40*'Allele freq'!$O13*'Allele freq'!$P13)+(D$39*'Allele freq'!$O13*'Allele freq'!$P13*('Allele freq'!$O13+'Allele freq'!$P13))+(4*D$38*('Allele freq'!$O13^2)*('Allele freq'!$P13^2))))+($G13*((D$39*'Allele freq'!$O13*'Allele freq'!$P13*'Allele freq'!$Q13)+(4*D$38*'Allele freq'!$O13^2*'Allele freq'!$P13*'Allele freq'!$Q13)))+($H13*(4*D$38*'Allele freq'!$O13*'Allele freq'!$P13*'Allele freq'!$Q13*'Allele freq'!$R13))</f>
        <v>0</v>
      </c>
      <c r="N13" s="16">
        <f>($B13*((E$40*('Allele freq'!$O13)^2)+(E$39*'Allele freq'!$O13^3)+(E$38*'Allele freq'!$O13^4)))+($C13*(E$38*('Allele freq'!$O13^2)*('Allele freq'!$P13^2)))+($D13*((E$39*('Allele freq'!$O13^2)*'Allele freq'!$P13)+(2*E$38*('Allele freq'!$O13^3)*'Allele freq'!$P13)))+($E13*(2*E$38*('Allele freq'!$O13^2)*'Allele freq'!$P13*'Allele freq'!$Q13))+($F13*((2*E$40*'Allele freq'!$O13*'Allele freq'!$P13)+(E$39*'Allele freq'!$O13*'Allele freq'!$P13*('Allele freq'!$O13+'Allele freq'!$P13))+(4*E$38*('Allele freq'!$O13^2)*('Allele freq'!$P13^2))))+($G13*((E$39*'Allele freq'!$O13*'Allele freq'!$P13*'Allele freq'!$Q13)+(4*E$38*'Allele freq'!$O13^2*'Allele freq'!$P13*'Allele freq'!$Q13)))+($H13*(4*E$38*'Allele freq'!$O13*'Allele freq'!$P13*'Allele freq'!$Q13*'Allele freq'!$R13))</f>
        <v>0</v>
      </c>
      <c r="O13" s="16">
        <f>($B13*((F$40*('Allele freq'!$O13)^2)+(F$39*'Allele freq'!$O13^3)+(F$38*'Allele freq'!$O13^4)))+($C13*(F$38*('Allele freq'!$O13^2)*('Allele freq'!$P13^2)))+($D13*((F$39*('Allele freq'!$O13^2)*'Allele freq'!$P13)+(2*F$38*('Allele freq'!$O13^3)*'Allele freq'!$P13)))+($E13*(2*F$38*('Allele freq'!$O13^2)*'Allele freq'!$P13*'Allele freq'!$Q13))+($F13*((2*F$40*'Allele freq'!$O13*'Allele freq'!$P13)+(F$39*'Allele freq'!$O13*'Allele freq'!$P13*('Allele freq'!$O13+'Allele freq'!$P13))+(4*F$38*('Allele freq'!$O13^2)*('Allele freq'!$P13^2))))+($G13*((F$39*'Allele freq'!$O13*'Allele freq'!$P13*'Allele freq'!$Q13)+(4*F$38*'Allele freq'!$O13^2*'Allele freq'!$P13*'Allele freq'!$Q13)))+($H13*(4*F$38*'Allele freq'!$O13*'Allele freq'!$P13*'Allele freq'!$Q13*'Allele freq'!$R13))</f>
        <v>0</v>
      </c>
      <c r="P13" s="16">
        <f>($B13*((G$40*('Allele freq'!$O13)^2)+(G$39*'Allele freq'!$O13^3)+(G$38*'Allele freq'!$O13^4)))+($C13*(G$38*('Allele freq'!$O13^2)*('Allele freq'!$P13^2)))+($D13*((G$39*('Allele freq'!$O13^2)*'Allele freq'!$P13)+(2*G$38*('Allele freq'!$O13^3)*'Allele freq'!$P13)))+($E13*(2*G$38*('Allele freq'!$O13^2)*'Allele freq'!$P13*'Allele freq'!$Q13))+($F13*((2*G$40*'Allele freq'!$O13*'Allele freq'!$P13)+(G$39*'Allele freq'!$O13*'Allele freq'!$P13*('Allele freq'!$O13+'Allele freq'!$P13))+(4*G$38*('Allele freq'!$O13^2)*('Allele freq'!$P13^2))))+($G13*((G$39*'Allele freq'!$O13*'Allele freq'!$P13*'Allele freq'!$Q13)+(4*G$38*'Allele freq'!$O13^2*'Allele freq'!$P13*'Allele freq'!$Q13)))+($H13*(4*G$38*'Allele freq'!$O13*'Allele freq'!$P13*'Allele freq'!$Q13*'Allele freq'!$R13))</f>
        <v>0</v>
      </c>
      <c r="Q13" s="16">
        <f>($B13*((H$40*('Allele freq'!$O13)^2)+(H$39*'Allele freq'!$O13^3)+(H$38*'Allele freq'!$O13^4)))+($C13*(H$38*('Allele freq'!$O13^2)*('Allele freq'!$P13^2)))+($D13*((H$39*('Allele freq'!$O13^2)*'Allele freq'!$P13)+(2*H$38*('Allele freq'!$O13^3)*'Allele freq'!$P13)))+($E13*(2*H$38*('Allele freq'!$O13^2)*'Allele freq'!$P13*'Allele freq'!$Q13))+($F13*((2*H$40*'Allele freq'!$O13*'Allele freq'!$P13)+(H$39*'Allele freq'!$O13*'Allele freq'!$P13*('Allele freq'!$O13+'Allele freq'!$P13))+(4*H$38*('Allele freq'!$O13^2)*('Allele freq'!$P13^2))))+($G13*((H$39*'Allele freq'!$O13*'Allele freq'!$P13*'Allele freq'!$Q13)+(4*H$38*'Allele freq'!$O13^2*'Allele freq'!$P13*'Allele freq'!$Q13)))+($H13*(4*H$38*'Allele freq'!$O13*'Allele freq'!$P13*'Allele freq'!$Q13*'Allele freq'!$R13))</f>
        <v>0</v>
      </c>
      <c r="R13" s="16">
        <f>($B13*((I$40*('Allele freq'!$O13)^2)+(I$39*'Allele freq'!$O13^3)+(I$38*'Allele freq'!$O13^4)))+($C13*(I$38*('Allele freq'!$O13^2)*('Allele freq'!$P13^2)))+($D13*((I$39*('Allele freq'!$O13^2)*'Allele freq'!$P13)+(2*I$38*('Allele freq'!$O13^3)*'Allele freq'!$P13)))+($E13*(2*I$38*('Allele freq'!$O13^2)*'Allele freq'!$P13*'Allele freq'!$Q13))+($F13*((2*I$40*'Allele freq'!$O13*'Allele freq'!$P13)+(I$39*'Allele freq'!$O13*'Allele freq'!$P13*('Allele freq'!$O13+'Allele freq'!$P13))+(4*I$38*('Allele freq'!$O13^2)*('Allele freq'!$P13^2))))+($G13*((I$39*'Allele freq'!$O13*'Allele freq'!$P13*'Allele freq'!$Q13)+(4*I$38*'Allele freq'!$O13^2*'Allele freq'!$P13*'Allele freq'!$Q13)))+($H13*(4*I$38*'Allele freq'!$O13*'Allele freq'!$P13*'Allele freq'!$Q13*'Allele freq'!$R13))</f>
        <v>0</v>
      </c>
      <c r="S13" s="17">
        <f>($B13*((J$40*('Allele freq'!$O13)^2)+(J$39*'Allele freq'!$O13^3)+(J$38*'Allele freq'!$O13^4)))+($C13*(J$38*('Allele freq'!$O13^2)*('Allele freq'!$P13^2)))+($D13*((J$39*('Allele freq'!$O13^2)*'Allele freq'!$P13)+(2*J$38*('Allele freq'!$O13^3)*'Allele freq'!$P13)))+($E13*(2*J$38*('Allele freq'!$O13^2)*'Allele freq'!$P13*'Allele freq'!$Q13))+($F13*((2*J$40*'Allele freq'!$O13*'Allele freq'!$P13)+(J$39*'Allele freq'!$O13*'Allele freq'!$P13*('Allele freq'!$O13+'Allele freq'!$P13))+(4*J$38*('Allele freq'!$O13^2)*('Allele freq'!$P13^2))))+($G13*((J$39*'Allele freq'!$O13*'Allele freq'!$P13*'Allele freq'!$Q13)+(4*J$38*'Allele freq'!$O13^2*'Allele freq'!$P13*'Allele freq'!$Q13)))+($H13*(4*J$38*'Allele freq'!$O13*'Allele freq'!$P13*'Allele freq'!$Q13*'Allele freq'!$R13))</f>
        <v>0</v>
      </c>
      <c r="U13" s="14" t="s">
        <v>13</v>
      </c>
      <c r="V13" s="16">
        <f>($B13*((B$40*('Allele freq'!$T13)^2)+(B$39*'Allele freq'!$T13^3)+(B$38*'Allele freq'!$T13^4)))+($C13*(B$38*('Allele freq'!$T13^2)*('Allele freq'!$U13^2)))+($D13*((B$39*('Allele freq'!$T13^2)*'Allele freq'!$U13)+(2*B$38*('Allele freq'!$T13^3)*'Allele freq'!$U13)))+($E13*(2*B$38*('Allele freq'!$T13^2)*'Allele freq'!$U13*'Allele freq'!$V13))+($F13*((2*B$40*'Allele freq'!$T13*'Allele freq'!$U13)+(B$39*'Allele freq'!$T13*'Allele freq'!$U13*('Allele freq'!$T13+'Allele freq'!$U13))+(4*B$38*('Allele freq'!$T13^2)*('Allele freq'!$U13^2))))+($G13*((B$39*'Allele freq'!$T13*'Allele freq'!$U13*'Allele freq'!$V13)+(4*B$38*'Allele freq'!$T13^2*'Allele freq'!$U13*'Allele freq'!$V13)))+($H13*(4*B$38*'Allele freq'!$T13*'Allele freq'!$U13*'Allele freq'!$V13*'Allele freq'!$W13))</f>
        <v>0</v>
      </c>
      <c r="W13" s="16">
        <f>($B13*((C$40*('Allele freq'!$T13)^2)+(C$39*'Allele freq'!$T13^3)+(C$38*'Allele freq'!$T13^4)))+($C13*(C$38*('Allele freq'!$T13^2)*('Allele freq'!$U13^2)))+($D13*((C$39*('Allele freq'!$T13^2)*'Allele freq'!$U13)+(2*C$38*('Allele freq'!$T13^3)*'Allele freq'!$U13)))+($E13*(2*C$38*('Allele freq'!$T13^2)*'Allele freq'!$U13*'Allele freq'!$V13))+($F13*((2*C$40*'Allele freq'!$T13*'Allele freq'!$U13)+(C$39*'Allele freq'!$T13*'Allele freq'!$U13*('Allele freq'!$T13+'Allele freq'!$U13))+(4*C$38*('Allele freq'!$T13^2)*('Allele freq'!$U13^2))))+($G13*((C$39*'Allele freq'!$T13*'Allele freq'!$U13*'Allele freq'!$V13)+(4*C$38*'Allele freq'!$T13^2*'Allele freq'!$U13*'Allele freq'!$V13)))+($H13*(4*C$38*'Allele freq'!$T13*'Allele freq'!$U13*'Allele freq'!$V13*'Allele freq'!$W13))</f>
        <v>0</v>
      </c>
      <c r="X13" s="16">
        <f>($B13*((D$40*('Allele freq'!$T13)^2)+(D$39*'Allele freq'!$T13^3)+(D$38*'Allele freq'!$T13^4)))+($C13*(D$38*('Allele freq'!$T13^2)*('Allele freq'!$U13^2)))+($D13*((D$39*('Allele freq'!$T13^2)*'Allele freq'!$U13)+(2*D$38*('Allele freq'!$T13^3)*'Allele freq'!$U13)))+($E13*(2*D$38*('Allele freq'!$T13^2)*'Allele freq'!$U13*'Allele freq'!$V13))+($F13*((2*D$40*'Allele freq'!$T13*'Allele freq'!$U13)+(D$39*'Allele freq'!$T13*'Allele freq'!$U13*('Allele freq'!$T13+'Allele freq'!$U13))+(4*D$38*('Allele freq'!$T13^2)*('Allele freq'!$U13^2))))+($G13*((D$39*'Allele freq'!$T13*'Allele freq'!$U13*'Allele freq'!$V13)+(4*D$38*'Allele freq'!$T13^2*'Allele freq'!$U13*'Allele freq'!$V13)))+($H13*(4*D$38*'Allele freq'!$T13*'Allele freq'!$U13*'Allele freq'!$V13*'Allele freq'!$W13))</f>
        <v>0</v>
      </c>
      <c r="Y13" s="16">
        <f>($B13*((E$40*('Allele freq'!$T13)^2)+(E$39*'Allele freq'!$T13^3)+(E$38*'Allele freq'!$T13^4)))+($C13*(E$38*('Allele freq'!$T13^2)*('Allele freq'!$U13^2)))+($D13*((E$39*('Allele freq'!$T13^2)*'Allele freq'!$U13)+(2*E$38*('Allele freq'!$T13^3)*'Allele freq'!$U13)))+($E13*(2*E$38*('Allele freq'!$T13^2)*'Allele freq'!$U13*'Allele freq'!$V13))+($F13*((2*E$40*'Allele freq'!$T13*'Allele freq'!$U13)+(E$39*'Allele freq'!$T13*'Allele freq'!$U13*('Allele freq'!$T13+'Allele freq'!$U13))+(4*E$38*('Allele freq'!$T13^2)*('Allele freq'!$U13^2))))+($G13*((E$39*'Allele freq'!$T13*'Allele freq'!$U13*'Allele freq'!$V13)+(4*E$38*'Allele freq'!$T13^2*'Allele freq'!$U13*'Allele freq'!$V13)))+($H13*(4*E$38*'Allele freq'!$T13*'Allele freq'!$U13*'Allele freq'!$V13*'Allele freq'!$W13))</f>
        <v>0</v>
      </c>
      <c r="Z13" s="16">
        <f>($B13*((F$40*('Allele freq'!$T13)^2)+(F$39*'Allele freq'!$T13^3)+(F$38*'Allele freq'!$T13^4)))+($C13*(F$38*('Allele freq'!$T13^2)*('Allele freq'!$U13^2)))+($D13*((F$39*('Allele freq'!$T13^2)*'Allele freq'!$U13)+(2*F$38*('Allele freq'!$T13^3)*'Allele freq'!$U13)))+($E13*(2*F$38*('Allele freq'!$T13^2)*'Allele freq'!$U13*'Allele freq'!$V13))+($F13*((2*F$40*'Allele freq'!$T13*'Allele freq'!$U13)+(F$39*'Allele freq'!$T13*'Allele freq'!$U13*('Allele freq'!$T13+'Allele freq'!$U13))+(4*F$38*('Allele freq'!$T13^2)*('Allele freq'!$U13^2))))+($G13*((F$39*'Allele freq'!$T13*'Allele freq'!$U13*'Allele freq'!$V13)+(4*F$38*'Allele freq'!$T13^2*'Allele freq'!$U13*'Allele freq'!$V13)))+($H13*(4*F$38*'Allele freq'!$T13*'Allele freq'!$U13*'Allele freq'!$V13*'Allele freq'!$W13))</f>
        <v>0</v>
      </c>
      <c r="AA13" s="16">
        <f>($B13*((G$40*('Allele freq'!$T13)^2)+(G$39*'Allele freq'!$T13^3)+(G$38*'Allele freq'!$T13^4)))+($C13*(G$38*('Allele freq'!$T13^2)*('Allele freq'!$U13^2)))+($D13*((G$39*('Allele freq'!$T13^2)*'Allele freq'!$U13)+(2*G$38*('Allele freq'!$T13^3)*'Allele freq'!$U13)))+($E13*(2*G$38*('Allele freq'!$T13^2)*'Allele freq'!$U13*'Allele freq'!$V13))+($F13*((2*G$40*'Allele freq'!$T13*'Allele freq'!$U13)+(G$39*'Allele freq'!$T13*'Allele freq'!$U13*('Allele freq'!$T13+'Allele freq'!$U13))+(4*G$38*('Allele freq'!$T13^2)*('Allele freq'!$U13^2))))+($G13*((G$39*'Allele freq'!$T13*'Allele freq'!$U13*'Allele freq'!$V13)+(4*G$38*'Allele freq'!$T13^2*'Allele freq'!$U13*'Allele freq'!$V13)))+($H13*(4*G$38*'Allele freq'!$T13*'Allele freq'!$U13*'Allele freq'!$V13*'Allele freq'!$W13))</f>
        <v>0</v>
      </c>
      <c r="AB13" s="16">
        <f>($B13*((H$40*('Allele freq'!$T13)^2)+(H$39*'Allele freq'!$T13^3)+(H$38*'Allele freq'!$T13^4)))+($C13*(H$38*('Allele freq'!$T13^2)*('Allele freq'!$U13^2)))+($D13*((H$39*('Allele freq'!$T13^2)*'Allele freq'!$U13)+(2*H$38*('Allele freq'!$T13^3)*'Allele freq'!$U13)))+($E13*(2*H$38*('Allele freq'!$T13^2)*'Allele freq'!$U13*'Allele freq'!$V13))+($F13*((2*H$40*'Allele freq'!$T13*'Allele freq'!$U13)+(H$39*'Allele freq'!$T13*'Allele freq'!$U13*('Allele freq'!$T13+'Allele freq'!$U13))+(4*H$38*('Allele freq'!$T13^2)*('Allele freq'!$U13^2))))+($G13*((H$39*'Allele freq'!$T13*'Allele freq'!$U13*'Allele freq'!$V13)+(4*H$38*'Allele freq'!$T13^2*'Allele freq'!$U13*'Allele freq'!$V13)))+($H13*(4*H$38*'Allele freq'!$T13*'Allele freq'!$U13*'Allele freq'!$V13*'Allele freq'!$W13))</f>
        <v>0</v>
      </c>
      <c r="AC13" s="16">
        <f>($B13*((I$40*('Allele freq'!$T13)^2)+(I$39*'Allele freq'!$T13^3)+(I$38*'Allele freq'!$T13^4)))+($C13*(I$38*('Allele freq'!$T13^2)*('Allele freq'!$U13^2)))+($D13*((I$39*('Allele freq'!$T13^2)*'Allele freq'!$U13)+(2*I$38*('Allele freq'!$T13^3)*'Allele freq'!$U13)))+($E13*(2*I$38*('Allele freq'!$T13^2)*'Allele freq'!$U13*'Allele freq'!$V13))+($F13*((2*I$40*'Allele freq'!$T13*'Allele freq'!$U13)+(I$39*'Allele freq'!$T13*'Allele freq'!$U13*('Allele freq'!$T13+'Allele freq'!$U13))+(4*I$38*('Allele freq'!$T13^2)*('Allele freq'!$U13^2))))+($G13*((I$39*'Allele freq'!$T13*'Allele freq'!$U13*'Allele freq'!$V13)+(4*I$38*'Allele freq'!$T13^2*'Allele freq'!$U13*'Allele freq'!$V13)))+($H13*(4*I$38*'Allele freq'!$T13*'Allele freq'!$U13*'Allele freq'!$V13*'Allele freq'!$W13))</f>
        <v>0</v>
      </c>
      <c r="AD13" s="17">
        <f>($B13*((J$40*('Allele freq'!$T13)^2)+(J$39*'Allele freq'!$T13^3)+(J$38*'Allele freq'!$T13^4)))+($C13*(J$38*('Allele freq'!$T13^2)*('Allele freq'!$U13^2)))+($D13*((J$39*('Allele freq'!$T13^2)*'Allele freq'!$U13)+(2*J$38*('Allele freq'!$T13^3)*'Allele freq'!$U13)))+($E13*(2*J$38*('Allele freq'!$T13^2)*'Allele freq'!$U13*'Allele freq'!$V13))+($F13*((2*J$40*'Allele freq'!$T13*'Allele freq'!$U13)+(J$39*'Allele freq'!$T13*'Allele freq'!$U13*('Allele freq'!$T13+'Allele freq'!$U13))+(4*J$38*('Allele freq'!$T13^2)*('Allele freq'!$U13^2))))+($G13*((J$39*'Allele freq'!$T13*'Allele freq'!$U13*'Allele freq'!$V13)+(4*J$38*'Allele freq'!$T13^2*'Allele freq'!$U13*'Allele freq'!$V13)))+($H13*(4*J$38*'Allele freq'!$T13*'Allele freq'!$U13*'Allele freq'!$V13*'Allele freq'!$W13))</f>
        <v>0</v>
      </c>
    </row>
    <row r="14" spans="1:30" x14ac:dyDescent="0.3">
      <c r="A14" s="29" t="s">
        <v>14</v>
      </c>
      <c r="B14" s="27">
        <f>'Allele freq'!B14</f>
        <v>1</v>
      </c>
      <c r="C14" s="23">
        <f>'Allele freq'!C14</f>
        <v>0</v>
      </c>
      <c r="D14" s="23">
        <f>'Allele freq'!D14</f>
        <v>0</v>
      </c>
      <c r="E14" s="23">
        <f>'Allele freq'!E14</f>
        <v>0</v>
      </c>
      <c r="F14" s="23">
        <f>'Allele freq'!F14</f>
        <v>0</v>
      </c>
      <c r="G14" s="23">
        <f>'Allele freq'!G14</f>
        <v>0</v>
      </c>
      <c r="H14" s="24">
        <f>'Allele freq'!H14</f>
        <v>0</v>
      </c>
      <c r="I14" s="5"/>
      <c r="J14" s="14" t="s">
        <v>14</v>
      </c>
      <c r="K14" s="16">
        <f>($B14*((B$40*('Allele freq'!$O14)^2)+(B$39*'Allele freq'!$O14^3)+(B$38*'Allele freq'!$O14^4)))+($C14*(B$38*('Allele freq'!$O14^2)*('Allele freq'!$P14^2)))+($D14*((B$39*('Allele freq'!$O14^2)*'Allele freq'!$P14)+(2*B$38*('Allele freq'!$O14^3)*'Allele freq'!$P14)))+($E14*(2*B$38*('Allele freq'!$O14^2)*'Allele freq'!$P14*'Allele freq'!$Q14))+($F14*((2*B$40*'Allele freq'!$O14*'Allele freq'!$P14)+(B$39*'Allele freq'!$O14*'Allele freq'!$P14*('Allele freq'!$O14+'Allele freq'!$P14))+(4*B$38*('Allele freq'!$O14^2)*('Allele freq'!$P14^2))))+($G14*((B$39*'Allele freq'!$O14*'Allele freq'!$P14*'Allele freq'!$Q14)+(4*B$38*'Allele freq'!$O14^2*'Allele freq'!$P14*'Allele freq'!$Q14)))+($H14*(4*B$38*'Allele freq'!$O14*'Allele freq'!$P14*'Allele freq'!$Q14*'Allele freq'!$R14))</f>
        <v>0</v>
      </c>
      <c r="L14" s="16">
        <f>($B14*((C$40*('Allele freq'!$O14)^2)+(C$39*'Allele freq'!$O14^3)+(C$38*'Allele freq'!$O14^4)))+($C14*(C$38*('Allele freq'!$O14^2)*('Allele freq'!$P14^2)))+($D14*((C$39*('Allele freq'!$O14^2)*'Allele freq'!$P14)+(2*C$38*('Allele freq'!$O14^3)*'Allele freq'!$P14)))+($E14*(2*C$38*('Allele freq'!$O14^2)*'Allele freq'!$P14*'Allele freq'!$Q14))+($F14*((2*C$40*'Allele freq'!$O14*'Allele freq'!$P14)+(C$39*'Allele freq'!$O14*'Allele freq'!$P14*('Allele freq'!$O14+'Allele freq'!$P14))+(4*C$38*('Allele freq'!$O14^2)*('Allele freq'!$P14^2))))+($G14*((C$39*'Allele freq'!$O14*'Allele freq'!$P14*'Allele freq'!$Q14)+(4*C$38*'Allele freq'!$O14^2*'Allele freq'!$P14*'Allele freq'!$Q14)))+($H14*(4*C$38*'Allele freq'!$O14*'Allele freq'!$P14*'Allele freq'!$Q14*'Allele freq'!$R14))</f>
        <v>0</v>
      </c>
      <c r="M14" s="16">
        <f>($B14*((D$40*('Allele freq'!$O14)^2)+(D$39*'Allele freq'!$O14^3)+(D$38*'Allele freq'!$O14^4)))+($C14*(D$38*('Allele freq'!$O14^2)*('Allele freq'!$P14^2)))+($D14*((D$39*('Allele freq'!$O14^2)*'Allele freq'!$P14)+(2*D$38*('Allele freq'!$O14^3)*'Allele freq'!$P14)))+($E14*(2*D$38*('Allele freq'!$O14^2)*'Allele freq'!$P14*'Allele freq'!$Q14))+($F14*((2*D$40*'Allele freq'!$O14*'Allele freq'!$P14)+(D$39*'Allele freq'!$O14*'Allele freq'!$P14*('Allele freq'!$O14+'Allele freq'!$P14))+(4*D$38*('Allele freq'!$O14^2)*('Allele freq'!$P14^2))))+($G14*((D$39*'Allele freq'!$O14*'Allele freq'!$P14*'Allele freq'!$Q14)+(4*D$38*'Allele freq'!$O14^2*'Allele freq'!$P14*'Allele freq'!$Q14)))+($H14*(4*D$38*'Allele freq'!$O14*'Allele freq'!$P14*'Allele freq'!$Q14*'Allele freq'!$R14))</f>
        <v>0</v>
      </c>
      <c r="N14" s="16">
        <f>($B14*((E$40*('Allele freq'!$O14)^2)+(E$39*'Allele freq'!$O14^3)+(E$38*'Allele freq'!$O14^4)))+($C14*(E$38*('Allele freq'!$O14^2)*('Allele freq'!$P14^2)))+($D14*((E$39*('Allele freq'!$O14^2)*'Allele freq'!$P14)+(2*E$38*('Allele freq'!$O14^3)*'Allele freq'!$P14)))+($E14*(2*E$38*('Allele freq'!$O14^2)*'Allele freq'!$P14*'Allele freq'!$Q14))+($F14*((2*E$40*'Allele freq'!$O14*'Allele freq'!$P14)+(E$39*'Allele freq'!$O14*'Allele freq'!$P14*('Allele freq'!$O14+'Allele freq'!$P14))+(4*E$38*('Allele freq'!$O14^2)*('Allele freq'!$P14^2))))+($G14*((E$39*'Allele freq'!$O14*'Allele freq'!$P14*'Allele freq'!$Q14)+(4*E$38*'Allele freq'!$O14^2*'Allele freq'!$P14*'Allele freq'!$Q14)))+($H14*(4*E$38*'Allele freq'!$O14*'Allele freq'!$P14*'Allele freq'!$Q14*'Allele freq'!$R14))</f>
        <v>0</v>
      </c>
      <c r="O14" s="16">
        <f>($B14*((F$40*('Allele freq'!$O14)^2)+(F$39*'Allele freq'!$O14^3)+(F$38*'Allele freq'!$O14^4)))+($C14*(F$38*('Allele freq'!$O14^2)*('Allele freq'!$P14^2)))+($D14*((F$39*('Allele freq'!$O14^2)*'Allele freq'!$P14)+(2*F$38*('Allele freq'!$O14^3)*'Allele freq'!$P14)))+($E14*(2*F$38*('Allele freq'!$O14^2)*'Allele freq'!$P14*'Allele freq'!$Q14))+($F14*((2*F$40*'Allele freq'!$O14*'Allele freq'!$P14)+(F$39*'Allele freq'!$O14*'Allele freq'!$P14*('Allele freq'!$O14+'Allele freq'!$P14))+(4*F$38*('Allele freq'!$O14^2)*('Allele freq'!$P14^2))))+($G14*((F$39*'Allele freq'!$O14*'Allele freq'!$P14*'Allele freq'!$Q14)+(4*F$38*'Allele freq'!$O14^2*'Allele freq'!$P14*'Allele freq'!$Q14)))+($H14*(4*F$38*'Allele freq'!$O14*'Allele freq'!$P14*'Allele freq'!$Q14*'Allele freq'!$R14))</f>
        <v>0</v>
      </c>
      <c r="P14" s="16">
        <f>($B14*((G$40*('Allele freq'!$O14)^2)+(G$39*'Allele freq'!$O14^3)+(G$38*'Allele freq'!$O14^4)))+($C14*(G$38*('Allele freq'!$O14^2)*('Allele freq'!$P14^2)))+($D14*((G$39*('Allele freq'!$O14^2)*'Allele freq'!$P14)+(2*G$38*('Allele freq'!$O14^3)*'Allele freq'!$P14)))+($E14*(2*G$38*('Allele freq'!$O14^2)*'Allele freq'!$P14*'Allele freq'!$Q14))+($F14*((2*G$40*'Allele freq'!$O14*'Allele freq'!$P14)+(G$39*'Allele freq'!$O14*'Allele freq'!$P14*('Allele freq'!$O14+'Allele freq'!$P14))+(4*G$38*('Allele freq'!$O14^2)*('Allele freq'!$P14^2))))+($G14*((G$39*'Allele freq'!$O14*'Allele freq'!$P14*'Allele freq'!$Q14)+(4*G$38*'Allele freq'!$O14^2*'Allele freq'!$P14*'Allele freq'!$Q14)))+($H14*(4*G$38*'Allele freq'!$O14*'Allele freq'!$P14*'Allele freq'!$Q14*'Allele freq'!$R14))</f>
        <v>0</v>
      </c>
      <c r="Q14" s="16">
        <f>($B14*((H$40*('Allele freq'!$O14)^2)+(H$39*'Allele freq'!$O14^3)+(H$38*'Allele freq'!$O14^4)))+($C14*(H$38*('Allele freq'!$O14^2)*('Allele freq'!$P14^2)))+($D14*((H$39*('Allele freq'!$O14^2)*'Allele freq'!$P14)+(2*H$38*('Allele freq'!$O14^3)*'Allele freq'!$P14)))+($E14*(2*H$38*('Allele freq'!$O14^2)*'Allele freq'!$P14*'Allele freq'!$Q14))+($F14*((2*H$40*'Allele freq'!$O14*'Allele freq'!$P14)+(H$39*'Allele freq'!$O14*'Allele freq'!$P14*('Allele freq'!$O14+'Allele freq'!$P14))+(4*H$38*('Allele freq'!$O14^2)*('Allele freq'!$P14^2))))+($G14*((H$39*'Allele freq'!$O14*'Allele freq'!$P14*'Allele freq'!$Q14)+(4*H$38*'Allele freq'!$O14^2*'Allele freq'!$P14*'Allele freq'!$Q14)))+($H14*(4*H$38*'Allele freq'!$O14*'Allele freq'!$P14*'Allele freq'!$Q14*'Allele freq'!$R14))</f>
        <v>0</v>
      </c>
      <c r="R14" s="16">
        <f>($B14*((I$40*('Allele freq'!$O14)^2)+(I$39*'Allele freq'!$O14^3)+(I$38*'Allele freq'!$O14^4)))+($C14*(I$38*('Allele freq'!$O14^2)*('Allele freq'!$P14^2)))+($D14*((I$39*('Allele freq'!$O14^2)*'Allele freq'!$P14)+(2*I$38*('Allele freq'!$O14^3)*'Allele freq'!$P14)))+($E14*(2*I$38*('Allele freq'!$O14^2)*'Allele freq'!$P14*'Allele freq'!$Q14))+($F14*((2*I$40*'Allele freq'!$O14*'Allele freq'!$P14)+(I$39*'Allele freq'!$O14*'Allele freq'!$P14*('Allele freq'!$O14+'Allele freq'!$P14))+(4*I$38*('Allele freq'!$O14^2)*('Allele freq'!$P14^2))))+($G14*((I$39*'Allele freq'!$O14*'Allele freq'!$P14*'Allele freq'!$Q14)+(4*I$38*'Allele freq'!$O14^2*'Allele freq'!$P14*'Allele freq'!$Q14)))+($H14*(4*I$38*'Allele freq'!$O14*'Allele freq'!$P14*'Allele freq'!$Q14*'Allele freq'!$R14))</f>
        <v>0</v>
      </c>
      <c r="S14" s="17">
        <f>($B14*((J$40*('Allele freq'!$O14)^2)+(J$39*'Allele freq'!$O14^3)+(J$38*'Allele freq'!$O14^4)))+($C14*(J$38*('Allele freq'!$O14^2)*('Allele freq'!$P14^2)))+($D14*((J$39*('Allele freq'!$O14^2)*'Allele freq'!$P14)+(2*J$38*('Allele freq'!$O14^3)*'Allele freq'!$P14)))+($E14*(2*J$38*('Allele freq'!$O14^2)*'Allele freq'!$P14*'Allele freq'!$Q14))+($F14*((2*J$40*'Allele freq'!$O14*'Allele freq'!$P14)+(J$39*'Allele freq'!$O14*'Allele freq'!$P14*('Allele freq'!$O14+'Allele freq'!$P14))+(4*J$38*('Allele freq'!$O14^2)*('Allele freq'!$P14^2))))+($G14*((J$39*'Allele freq'!$O14*'Allele freq'!$P14*'Allele freq'!$Q14)+(4*J$38*'Allele freq'!$O14^2*'Allele freq'!$P14*'Allele freq'!$Q14)))+($H14*(4*J$38*'Allele freq'!$O14*'Allele freq'!$P14*'Allele freq'!$Q14*'Allele freq'!$R14))</f>
        <v>0</v>
      </c>
      <c r="U14" s="14" t="s">
        <v>14</v>
      </c>
      <c r="V14" s="16">
        <f>($B14*((B$40*('Allele freq'!$T14)^2)+(B$39*'Allele freq'!$T14^3)+(B$38*'Allele freq'!$T14^4)))+($C14*(B$38*('Allele freq'!$T14^2)*('Allele freq'!$U14^2)))+($D14*((B$39*('Allele freq'!$T14^2)*'Allele freq'!$U14)+(2*B$38*('Allele freq'!$T14^3)*'Allele freq'!$U14)))+($E14*(2*B$38*('Allele freq'!$T14^2)*'Allele freq'!$U14*'Allele freq'!$V14))+($F14*((2*B$40*'Allele freq'!$T14*'Allele freq'!$U14)+(B$39*'Allele freq'!$T14*'Allele freq'!$U14*('Allele freq'!$T14+'Allele freq'!$U14))+(4*B$38*('Allele freq'!$T14^2)*('Allele freq'!$U14^2))))+($G14*((B$39*'Allele freq'!$T14*'Allele freq'!$U14*'Allele freq'!$V14)+(4*B$38*'Allele freq'!$T14^2*'Allele freq'!$U14*'Allele freq'!$V14)))+($H14*(4*B$38*'Allele freq'!$T14*'Allele freq'!$U14*'Allele freq'!$V14*'Allele freq'!$W14))</f>
        <v>0</v>
      </c>
      <c r="W14" s="16">
        <f>($B14*((C$40*('Allele freq'!$T14)^2)+(C$39*'Allele freq'!$T14^3)+(C$38*'Allele freq'!$T14^4)))+($C14*(C$38*('Allele freq'!$T14^2)*('Allele freq'!$U14^2)))+($D14*((C$39*('Allele freq'!$T14^2)*'Allele freq'!$U14)+(2*C$38*('Allele freq'!$T14^3)*'Allele freq'!$U14)))+($E14*(2*C$38*('Allele freq'!$T14^2)*'Allele freq'!$U14*'Allele freq'!$V14))+($F14*((2*C$40*'Allele freq'!$T14*'Allele freq'!$U14)+(C$39*'Allele freq'!$T14*'Allele freq'!$U14*('Allele freq'!$T14+'Allele freq'!$U14))+(4*C$38*('Allele freq'!$T14^2)*('Allele freq'!$U14^2))))+($G14*((C$39*'Allele freq'!$T14*'Allele freq'!$U14*'Allele freq'!$V14)+(4*C$38*'Allele freq'!$T14^2*'Allele freq'!$U14*'Allele freq'!$V14)))+($H14*(4*C$38*'Allele freq'!$T14*'Allele freq'!$U14*'Allele freq'!$V14*'Allele freq'!$W14))</f>
        <v>0</v>
      </c>
      <c r="X14" s="16">
        <f>($B14*((D$40*('Allele freq'!$T14)^2)+(D$39*'Allele freq'!$T14^3)+(D$38*'Allele freq'!$T14^4)))+($C14*(D$38*('Allele freq'!$T14^2)*('Allele freq'!$U14^2)))+($D14*((D$39*('Allele freq'!$T14^2)*'Allele freq'!$U14)+(2*D$38*('Allele freq'!$T14^3)*'Allele freq'!$U14)))+($E14*(2*D$38*('Allele freq'!$T14^2)*'Allele freq'!$U14*'Allele freq'!$V14))+($F14*((2*D$40*'Allele freq'!$T14*'Allele freq'!$U14)+(D$39*'Allele freq'!$T14*'Allele freq'!$U14*('Allele freq'!$T14+'Allele freq'!$U14))+(4*D$38*('Allele freq'!$T14^2)*('Allele freq'!$U14^2))))+($G14*((D$39*'Allele freq'!$T14*'Allele freq'!$U14*'Allele freq'!$V14)+(4*D$38*'Allele freq'!$T14^2*'Allele freq'!$U14*'Allele freq'!$V14)))+($H14*(4*D$38*'Allele freq'!$T14*'Allele freq'!$U14*'Allele freq'!$V14*'Allele freq'!$W14))</f>
        <v>0</v>
      </c>
      <c r="Y14" s="16">
        <f>($B14*((E$40*('Allele freq'!$T14)^2)+(E$39*'Allele freq'!$T14^3)+(E$38*'Allele freq'!$T14^4)))+($C14*(E$38*('Allele freq'!$T14^2)*('Allele freq'!$U14^2)))+($D14*((E$39*('Allele freq'!$T14^2)*'Allele freq'!$U14)+(2*E$38*('Allele freq'!$T14^3)*'Allele freq'!$U14)))+($E14*(2*E$38*('Allele freq'!$T14^2)*'Allele freq'!$U14*'Allele freq'!$V14))+($F14*((2*E$40*'Allele freq'!$T14*'Allele freq'!$U14)+(E$39*'Allele freq'!$T14*'Allele freq'!$U14*('Allele freq'!$T14+'Allele freq'!$U14))+(4*E$38*('Allele freq'!$T14^2)*('Allele freq'!$U14^2))))+($G14*((E$39*'Allele freq'!$T14*'Allele freq'!$U14*'Allele freq'!$V14)+(4*E$38*'Allele freq'!$T14^2*'Allele freq'!$U14*'Allele freq'!$V14)))+($H14*(4*E$38*'Allele freq'!$T14*'Allele freq'!$U14*'Allele freq'!$V14*'Allele freq'!$W14))</f>
        <v>0</v>
      </c>
      <c r="Z14" s="16">
        <f>($B14*((F$40*('Allele freq'!$T14)^2)+(F$39*'Allele freq'!$T14^3)+(F$38*'Allele freq'!$T14^4)))+($C14*(F$38*('Allele freq'!$T14^2)*('Allele freq'!$U14^2)))+($D14*((F$39*('Allele freq'!$T14^2)*'Allele freq'!$U14)+(2*F$38*('Allele freq'!$T14^3)*'Allele freq'!$U14)))+($E14*(2*F$38*('Allele freq'!$T14^2)*'Allele freq'!$U14*'Allele freq'!$V14))+($F14*((2*F$40*'Allele freq'!$T14*'Allele freq'!$U14)+(F$39*'Allele freq'!$T14*'Allele freq'!$U14*('Allele freq'!$T14+'Allele freq'!$U14))+(4*F$38*('Allele freq'!$T14^2)*('Allele freq'!$U14^2))))+($G14*((F$39*'Allele freq'!$T14*'Allele freq'!$U14*'Allele freq'!$V14)+(4*F$38*'Allele freq'!$T14^2*'Allele freq'!$U14*'Allele freq'!$V14)))+($H14*(4*F$38*'Allele freq'!$T14*'Allele freq'!$U14*'Allele freq'!$V14*'Allele freq'!$W14))</f>
        <v>0</v>
      </c>
      <c r="AA14" s="16">
        <f>($B14*((G$40*('Allele freq'!$T14)^2)+(G$39*'Allele freq'!$T14^3)+(G$38*'Allele freq'!$T14^4)))+($C14*(G$38*('Allele freq'!$T14^2)*('Allele freq'!$U14^2)))+($D14*((G$39*('Allele freq'!$T14^2)*'Allele freq'!$U14)+(2*G$38*('Allele freq'!$T14^3)*'Allele freq'!$U14)))+($E14*(2*G$38*('Allele freq'!$T14^2)*'Allele freq'!$U14*'Allele freq'!$V14))+($F14*((2*G$40*'Allele freq'!$T14*'Allele freq'!$U14)+(G$39*'Allele freq'!$T14*'Allele freq'!$U14*('Allele freq'!$T14+'Allele freq'!$U14))+(4*G$38*('Allele freq'!$T14^2)*('Allele freq'!$U14^2))))+($G14*((G$39*'Allele freq'!$T14*'Allele freq'!$U14*'Allele freq'!$V14)+(4*G$38*'Allele freq'!$T14^2*'Allele freq'!$U14*'Allele freq'!$V14)))+($H14*(4*G$38*'Allele freq'!$T14*'Allele freq'!$U14*'Allele freq'!$V14*'Allele freq'!$W14))</f>
        <v>0</v>
      </c>
      <c r="AB14" s="16">
        <f>($B14*((H$40*('Allele freq'!$T14)^2)+(H$39*'Allele freq'!$T14^3)+(H$38*'Allele freq'!$T14^4)))+($C14*(H$38*('Allele freq'!$T14^2)*('Allele freq'!$U14^2)))+($D14*((H$39*('Allele freq'!$T14^2)*'Allele freq'!$U14)+(2*H$38*('Allele freq'!$T14^3)*'Allele freq'!$U14)))+($E14*(2*H$38*('Allele freq'!$T14^2)*'Allele freq'!$U14*'Allele freq'!$V14))+($F14*((2*H$40*'Allele freq'!$T14*'Allele freq'!$U14)+(H$39*'Allele freq'!$T14*'Allele freq'!$U14*('Allele freq'!$T14+'Allele freq'!$U14))+(4*H$38*('Allele freq'!$T14^2)*('Allele freq'!$U14^2))))+($G14*((H$39*'Allele freq'!$T14*'Allele freq'!$U14*'Allele freq'!$V14)+(4*H$38*'Allele freq'!$T14^2*'Allele freq'!$U14*'Allele freq'!$V14)))+($H14*(4*H$38*'Allele freq'!$T14*'Allele freq'!$U14*'Allele freq'!$V14*'Allele freq'!$W14))</f>
        <v>0</v>
      </c>
      <c r="AC14" s="16">
        <f>($B14*((I$40*('Allele freq'!$T14)^2)+(I$39*'Allele freq'!$T14^3)+(I$38*'Allele freq'!$T14^4)))+($C14*(I$38*('Allele freq'!$T14^2)*('Allele freq'!$U14^2)))+($D14*((I$39*('Allele freq'!$T14^2)*'Allele freq'!$U14)+(2*I$38*('Allele freq'!$T14^3)*'Allele freq'!$U14)))+($E14*(2*I$38*('Allele freq'!$T14^2)*'Allele freq'!$U14*'Allele freq'!$V14))+($F14*((2*I$40*'Allele freq'!$T14*'Allele freq'!$U14)+(I$39*'Allele freq'!$T14*'Allele freq'!$U14*('Allele freq'!$T14+'Allele freq'!$U14))+(4*I$38*('Allele freq'!$T14^2)*('Allele freq'!$U14^2))))+($G14*((I$39*'Allele freq'!$T14*'Allele freq'!$U14*'Allele freq'!$V14)+(4*I$38*'Allele freq'!$T14^2*'Allele freq'!$U14*'Allele freq'!$V14)))+($H14*(4*I$38*'Allele freq'!$T14*'Allele freq'!$U14*'Allele freq'!$V14*'Allele freq'!$W14))</f>
        <v>0</v>
      </c>
      <c r="AD14" s="17">
        <f>($B14*((J$40*('Allele freq'!$T14)^2)+(J$39*'Allele freq'!$T14^3)+(J$38*'Allele freq'!$T14^4)))+($C14*(J$38*('Allele freq'!$T14^2)*('Allele freq'!$U14^2)))+($D14*((J$39*('Allele freq'!$T14^2)*'Allele freq'!$U14)+(2*J$38*('Allele freq'!$T14^3)*'Allele freq'!$U14)))+($E14*(2*J$38*('Allele freq'!$T14^2)*'Allele freq'!$U14*'Allele freq'!$V14))+($F14*((2*J$40*'Allele freq'!$T14*'Allele freq'!$U14)+(J$39*'Allele freq'!$T14*'Allele freq'!$U14*('Allele freq'!$T14+'Allele freq'!$U14))+(4*J$38*('Allele freq'!$T14^2)*('Allele freq'!$U14^2))))+($G14*((J$39*'Allele freq'!$T14*'Allele freq'!$U14*'Allele freq'!$V14)+(4*J$38*'Allele freq'!$T14^2*'Allele freq'!$U14*'Allele freq'!$V14)))+($H14*(4*J$38*'Allele freq'!$T14*'Allele freq'!$U14*'Allele freq'!$V14*'Allele freq'!$W14))</f>
        <v>0</v>
      </c>
    </row>
    <row r="15" spans="1:30" x14ac:dyDescent="0.3">
      <c r="A15" s="29" t="s">
        <v>15</v>
      </c>
      <c r="B15" s="27">
        <f>'Allele freq'!B15</f>
        <v>1</v>
      </c>
      <c r="C15" s="23">
        <f>'Allele freq'!C15</f>
        <v>0</v>
      </c>
      <c r="D15" s="23">
        <f>'Allele freq'!D15</f>
        <v>0</v>
      </c>
      <c r="E15" s="23">
        <f>'Allele freq'!E15</f>
        <v>0</v>
      </c>
      <c r="F15" s="23">
        <f>'Allele freq'!F15</f>
        <v>0</v>
      </c>
      <c r="G15" s="23">
        <f>'Allele freq'!G15</f>
        <v>0</v>
      </c>
      <c r="H15" s="24">
        <f>'Allele freq'!H15</f>
        <v>0</v>
      </c>
      <c r="I15" s="5"/>
      <c r="J15" s="14" t="s">
        <v>15</v>
      </c>
      <c r="K15" s="16">
        <f>($B15*((B$40*('Allele freq'!$O15)^2)+(B$39*'Allele freq'!$O15^3)+(B$38*'Allele freq'!$O15^4)))+($C15*(B$38*('Allele freq'!$O15^2)*('Allele freq'!$P15^2)))+($D15*((B$39*('Allele freq'!$O15^2)*'Allele freq'!$P15)+(2*B$38*('Allele freq'!$O15^3)*'Allele freq'!$P15)))+($E15*(2*B$38*('Allele freq'!$O15^2)*'Allele freq'!$P15*'Allele freq'!$Q15))+($F15*((2*B$40*'Allele freq'!$O15*'Allele freq'!$P15)+(B$39*'Allele freq'!$O15*'Allele freq'!$P15*('Allele freq'!$O15+'Allele freq'!$P15))+(4*B$38*('Allele freq'!$O15^2)*('Allele freq'!$P15^2))))+($G15*((B$39*'Allele freq'!$O15*'Allele freq'!$P15*'Allele freq'!$Q15)+(4*B$38*'Allele freq'!$O15^2*'Allele freq'!$P15*'Allele freq'!$Q15)))+($H15*(4*B$38*'Allele freq'!$O15*'Allele freq'!$P15*'Allele freq'!$Q15*'Allele freq'!$R15))</f>
        <v>0</v>
      </c>
      <c r="L15" s="16">
        <f>($B15*((C$40*('Allele freq'!$O15)^2)+(C$39*'Allele freq'!$O15^3)+(C$38*'Allele freq'!$O15^4)))+($C15*(C$38*('Allele freq'!$O15^2)*('Allele freq'!$P15^2)))+($D15*((C$39*('Allele freq'!$O15^2)*'Allele freq'!$P15)+(2*C$38*('Allele freq'!$O15^3)*'Allele freq'!$P15)))+($E15*(2*C$38*('Allele freq'!$O15^2)*'Allele freq'!$P15*'Allele freq'!$Q15))+($F15*((2*C$40*'Allele freq'!$O15*'Allele freq'!$P15)+(C$39*'Allele freq'!$O15*'Allele freq'!$P15*('Allele freq'!$O15+'Allele freq'!$P15))+(4*C$38*('Allele freq'!$O15^2)*('Allele freq'!$P15^2))))+($G15*((C$39*'Allele freq'!$O15*'Allele freq'!$P15*'Allele freq'!$Q15)+(4*C$38*'Allele freq'!$O15^2*'Allele freq'!$P15*'Allele freq'!$Q15)))+($H15*(4*C$38*'Allele freq'!$O15*'Allele freq'!$P15*'Allele freq'!$Q15*'Allele freq'!$R15))</f>
        <v>0</v>
      </c>
      <c r="M15" s="16">
        <f>($B15*((D$40*('Allele freq'!$O15)^2)+(D$39*'Allele freq'!$O15^3)+(D$38*'Allele freq'!$O15^4)))+($C15*(D$38*('Allele freq'!$O15^2)*('Allele freq'!$P15^2)))+($D15*((D$39*('Allele freq'!$O15^2)*'Allele freq'!$P15)+(2*D$38*('Allele freq'!$O15^3)*'Allele freq'!$P15)))+($E15*(2*D$38*('Allele freq'!$O15^2)*'Allele freq'!$P15*'Allele freq'!$Q15))+($F15*((2*D$40*'Allele freq'!$O15*'Allele freq'!$P15)+(D$39*'Allele freq'!$O15*'Allele freq'!$P15*('Allele freq'!$O15+'Allele freq'!$P15))+(4*D$38*('Allele freq'!$O15^2)*('Allele freq'!$P15^2))))+($G15*((D$39*'Allele freq'!$O15*'Allele freq'!$P15*'Allele freq'!$Q15)+(4*D$38*'Allele freq'!$O15^2*'Allele freq'!$P15*'Allele freq'!$Q15)))+($H15*(4*D$38*'Allele freq'!$O15*'Allele freq'!$P15*'Allele freq'!$Q15*'Allele freq'!$R15))</f>
        <v>0</v>
      </c>
      <c r="N15" s="16">
        <f>($B15*((E$40*('Allele freq'!$O15)^2)+(E$39*'Allele freq'!$O15^3)+(E$38*'Allele freq'!$O15^4)))+($C15*(E$38*('Allele freq'!$O15^2)*('Allele freq'!$P15^2)))+($D15*((E$39*('Allele freq'!$O15^2)*'Allele freq'!$P15)+(2*E$38*('Allele freq'!$O15^3)*'Allele freq'!$P15)))+($E15*(2*E$38*('Allele freq'!$O15^2)*'Allele freq'!$P15*'Allele freq'!$Q15))+($F15*((2*E$40*'Allele freq'!$O15*'Allele freq'!$P15)+(E$39*'Allele freq'!$O15*'Allele freq'!$P15*('Allele freq'!$O15+'Allele freq'!$P15))+(4*E$38*('Allele freq'!$O15^2)*('Allele freq'!$P15^2))))+($G15*((E$39*'Allele freq'!$O15*'Allele freq'!$P15*'Allele freq'!$Q15)+(4*E$38*'Allele freq'!$O15^2*'Allele freq'!$P15*'Allele freq'!$Q15)))+($H15*(4*E$38*'Allele freq'!$O15*'Allele freq'!$P15*'Allele freq'!$Q15*'Allele freq'!$R15))</f>
        <v>0</v>
      </c>
      <c r="O15" s="16">
        <f>($B15*((F$40*('Allele freq'!$O15)^2)+(F$39*'Allele freq'!$O15^3)+(F$38*'Allele freq'!$O15^4)))+($C15*(F$38*('Allele freq'!$O15^2)*('Allele freq'!$P15^2)))+($D15*((F$39*('Allele freq'!$O15^2)*'Allele freq'!$P15)+(2*F$38*('Allele freq'!$O15^3)*'Allele freq'!$P15)))+($E15*(2*F$38*('Allele freq'!$O15^2)*'Allele freq'!$P15*'Allele freq'!$Q15))+($F15*((2*F$40*'Allele freq'!$O15*'Allele freq'!$P15)+(F$39*'Allele freq'!$O15*'Allele freq'!$P15*('Allele freq'!$O15+'Allele freq'!$P15))+(4*F$38*('Allele freq'!$O15^2)*('Allele freq'!$P15^2))))+($G15*((F$39*'Allele freq'!$O15*'Allele freq'!$P15*'Allele freq'!$Q15)+(4*F$38*'Allele freq'!$O15^2*'Allele freq'!$P15*'Allele freq'!$Q15)))+($H15*(4*F$38*'Allele freq'!$O15*'Allele freq'!$P15*'Allele freq'!$Q15*'Allele freq'!$R15))</f>
        <v>0</v>
      </c>
      <c r="P15" s="16">
        <f>($B15*((G$40*('Allele freq'!$O15)^2)+(G$39*'Allele freq'!$O15^3)+(G$38*'Allele freq'!$O15^4)))+($C15*(G$38*('Allele freq'!$O15^2)*('Allele freq'!$P15^2)))+($D15*((G$39*('Allele freq'!$O15^2)*'Allele freq'!$P15)+(2*G$38*('Allele freq'!$O15^3)*'Allele freq'!$P15)))+($E15*(2*G$38*('Allele freq'!$O15^2)*'Allele freq'!$P15*'Allele freq'!$Q15))+($F15*((2*G$40*'Allele freq'!$O15*'Allele freq'!$P15)+(G$39*'Allele freq'!$O15*'Allele freq'!$P15*('Allele freq'!$O15+'Allele freq'!$P15))+(4*G$38*('Allele freq'!$O15^2)*('Allele freq'!$P15^2))))+($G15*((G$39*'Allele freq'!$O15*'Allele freq'!$P15*'Allele freq'!$Q15)+(4*G$38*'Allele freq'!$O15^2*'Allele freq'!$P15*'Allele freq'!$Q15)))+($H15*(4*G$38*'Allele freq'!$O15*'Allele freq'!$P15*'Allele freq'!$Q15*'Allele freq'!$R15))</f>
        <v>0</v>
      </c>
      <c r="Q15" s="16">
        <f>($B15*((H$40*('Allele freq'!$O15)^2)+(H$39*'Allele freq'!$O15^3)+(H$38*'Allele freq'!$O15^4)))+($C15*(H$38*('Allele freq'!$O15^2)*('Allele freq'!$P15^2)))+($D15*((H$39*('Allele freq'!$O15^2)*'Allele freq'!$P15)+(2*H$38*('Allele freq'!$O15^3)*'Allele freq'!$P15)))+($E15*(2*H$38*('Allele freq'!$O15^2)*'Allele freq'!$P15*'Allele freq'!$Q15))+($F15*((2*H$40*'Allele freq'!$O15*'Allele freq'!$P15)+(H$39*'Allele freq'!$O15*'Allele freq'!$P15*('Allele freq'!$O15+'Allele freq'!$P15))+(4*H$38*('Allele freq'!$O15^2)*('Allele freq'!$P15^2))))+($G15*((H$39*'Allele freq'!$O15*'Allele freq'!$P15*'Allele freq'!$Q15)+(4*H$38*'Allele freq'!$O15^2*'Allele freq'!$P15*'Allele freq'!$Q15)))+($H15*(4*H$38*'Allele freq'!$O15*'Allele freq'!$P15*'Allele freq'!$Q15*'Allele freq'!$R15))</f>
        <v>0</v>
      </c>
      <c r="R15" s="16">
        <f>($B15*((I$40*('Allele freq'!$O15)^2)+(I$39*'Allele freq'!$O15^3)+(I$38*'Allele freq'!$O15^4)))+($C15*(I$38*('Allele freq'!$O15^2)*('Allele freq'!$P15^2)))+($D15*((I$39*('Allele freq'!$O15^2)*'Allele freq'!$P15)+(2*I$38*('Allele freq'!$O15^3)*'Allele freq'!$P15)))+($E15*(2*I$38*('Allele freq'!$O15^2)*'Allele freq'!$P15*'Allele freq'!$Q15))+($F15*((2*I$40*'Allele freq'!$O15*'Allele freq'!$P15)+(I$39*'Allele freq'!$O15*'Allele freq'!$P15*('Allele freq'!$O15+'Allele freq'!$P15))+(4*I$38*('Allele freq'!$O15^2)*('Allele freq'!$P15^2))))+($G15*((I$39*'Allele freq'!$O15*'Allele freq'!$P15*'Allele freq'!$Q15)+(4*I$38*'Allele freq'!$O15^2*'Allele freq'!$P15*'Allele freq'!$Q15)))+($H15*(4*I$38*'Allele freq'!$O15*'Allele freq'!$P15*'Allele freq'!$Q15*'Allele freq'!$R15))</f>
        <v>0</v>
      </c>
      <c r="S15" s="17">
        <f>($B15*((J$40*('Allele freq'!$O15)^2)+(J$39*'Allele freq'!$O15^3)+(J$38*'Allele freq'!$O15^4)))+($C15*(J$38*('Allele freq'!$O15^2)*('Allele freq'!$P15^2)))+($D15*((J$39*('Allele freq'!$O15^2)*'Allele freq'!$P15)+(2*J$38*('Allele freq'!$O15^3)*'Allele freq'!$P15)))+($E15*(2*J$38*('Allele freq'!$O15^2)*'Allele freq'!$P15*'Allele freq'!$Q15))+($F15*((2*J$40*'Allele freq'!$O15*'Allele freq'!$P15)+(J$39*'Allele freq'!$O15*'Allele freq'!$P15*('Allele freq'!$O15+'Allele freq'!$P15))+(4*J$38*('Allele freq'!$O15^2)*('Allele freq'!$P15^2))))+($G15*((J$39*'Allele freq'!$O15*'Allele freq'!$P15*'Allele freq'!$Q15)+(4*J$38*'Allele freq'!$O15^2*'Allele freq'!$P15*'Allele freq'!$Q15)))+($H15*(4*J$38*'Allele freq'!$O15*'Allele freq'!$P15*'Allele freq'!$Q15*'Allele freq'!$R15))</f>
        <v>0</v>
      </c>
      <c r="U15" s="14" t="s">
        <v>15</v>
      </c>
      <c r="V15" s="16">
        <f>($B15*((B$40*('Allele freq'!$T15)^2)+(B$39*'Allele freq'!$T15^3)+(B$38*'Allele freq'!$T15^4)))+($C15*(B$38*('Allele freq'!$T15^2)*('Allele freq'!$U15^2)))+($D15*((B$39*('Allele freq'!$T15^2)*'Allele freq'!$U15)+(2*B$38*('Allele freq'!$T15^3)*'Allele freq'!$U15)))+($E15*(2*B$38*('Allele freq'!$T15^2)*'Allele freq'!$U15*'Allele freq'!$V15))+($F15*((2*B$40*'Allele freq'!$T15*'Allele freq'!$U15)+(B$39*'Allele freq'!$T15*'Allele freq'!$U15*('Allele freq'!$T15+'Allele freq'!$U15))+(4*B$38*('Allele freq'!$T15^2)*('Allele freq'!$U15^2))))+($G15*((B$39*'Allele freq'!$T15*'Allele freq'!$U15*'Allele freq'!$V15)+(4*B$38*'Allele freq'!$T15^2*'Allele freq'!$U15*'Allele freq'!$V15)))+($H15*(4*B$38*'Allele freq'!$T15*'Allele freq'!$U15*'Allele freq'!$V15*'Allele freq'!$W15))</f>
        <v>0</v>
      </c>
      <c r="W15" s="16">
        <f>($B15*((C$40*('Allele freq'!$T15)^2)+(C$39*'Allele freq'!$T15^3)+(C$38*'Allele freq'!$T15^4)))+($C15*(C$38*('Allele freq'!$T15^2)*('Allele freq'!$U15^2)))+($D15*((C$39*('Allele freq'!$T15^2)*'Allele freq'!$U15)+(2*C$38*('Allele freq'!$T15^3)*'Allele freq'!$U15)))+($E15*(2*C$38*('Allele freq'!$T15^2)*'Allele freq'!$U15*'Allele freq'!$V15))+($F15*((2*C$40*'Allele freq'!$T15*'Allele freq'!$U15)+(C$39*'Allele freq'!$T15*'Allele freq'!$U15*('Allele freq'!$T15+'Allele freq'!$U15))+(4*C$38*('Allele freq'!$T15^2)*('Allele freq'!$U15^2))))+($G15*((C$39*'Allele freq'!$T15*'Allele freq'!$U15*'Allele freq'!$V15)+(4*C$38*'Allele freq'!$T15^2*'Allele freq'!$U15*'Allele freq'!$V15)))+($H15*(4*C$38*'Allele freq'!$T15*'Allele freq'!$U15*'Allele freq'!$V15*'Allele freq'!$W15))</f>
        <v>0</v>
      </c>
      <c r="X15" s="16">
        <f>($B15*((D$40*('Allele freq'!$T15)^2)+(D$39*'Allele freq'!$T15^3)+(D$38*'Allele freq'!$T15^4)))+($C15*(D$38*('Allele freq'!$T15^2)*('Allele freq'!$U15^2)))+($D15*((D$39*('Allele freq'!$T15^2)*'Allele freq'!$U15)+(2*D$38*('Allele freq'!$T15^3)*'Allele freq'!$U15)))+($E15*(2*D$38*('Allele freq'!$T15^2)*'Allele freq'!$U15*'Allele freq'!$V15))+($F15*((2*D$40*'Allele freq'!$T15*'Allele freq'!$U15)+(D$39*'Allele freq'!$T15*'Allele freq'!$U15*('Allele freq'!$T15+'Allele freq'!$U15))+(4*D$38*('Allele freq'!$T15^2)*('Allele freq'!$U15^2))))+($G15*((D$39*'Allele freq'!$T15*'Allele freq'!$U15*'Allele freq'!$V15)+(4*D$38*'Allele freq'!$T15^2*'Allele freq'!$U15*'Allele freq'!$V15)))+($H15*(4*D$38*'Allele freq'!$T15*'Allele freq'!$U15*'Allele freq'!$V15*'Allele freq'!$W15))</f>
        <v>0</v>
      </c>
      <c r="Y15" s="16">
        <f>($B15*((E$40*('Allele freq'!$T15)^2)+(E$39*'Allele freq'!$T15^3)+(E$38*'Allele freq'!$T15^4)))+($C15*(E$38*('Allele freq'!$T15^2)*('Allele freq'!$U15^2)))+($D15*((E$39*('Allele freq'!$T15^2)*'Allele freq'!$U15)+(2*E$38*('Allele freq'!$T15^3)*'Allele freq'!$U15)))+($E15*(2*E$38*('Allele freq'!$T15^2)*'Allele freq'!$U15*'Allele freq'!$V15))+($F15*((2*E$40*'Allele freq'!$T15*'Allele freq'!$U15)+(E$39*'Allele freq'!$T15*'Allele freq'!$U15*('Allele freq'!$T15+'Allele freq'!$U15))+(4*E$38*('Allele freq'!$T15^2)*('Allele freq'!$U15^2))))+($G15*((E$39*'Allele freq'!$T15*'Allele freq'!$U15*'Allele freq'!$V15)+(4*E$38*'Allele freq'!$T15^2*'Allele freq'!$U15*'Allele freq'!$V15)))+($H15*(4*E$38*'Allele freq'!$T15*'Allele freq'!$U15*'Allele freq'!$V15*'Allele freq'!$W15))</f>
        <v>0</v>
      </c>
      <c r="Z15" s="16">
        <f>($B15*((F$40*('Allele freq'!$T15)^2)+(F$39*'Allele freq'!$T15^3)+(F$38*'Allele freq'!$T15^4)))+($C15*(F$38*('Allele freq'!$T15^2)*('Allele freq'!$U15^2)))+($D15*((F$39*('Allele freq'!$T15^2)*'Allele freq'!$U15)+(2*F$38*('Allele freq'!$T15^3)*'Allele freq'!$U15)))+($E15*(2*F$38*('Allele freq'!$T15^2)*'Allele freq'!$U15*'Allele freq'!$V15))+($F15*((2*F$40*'Allele freq'!$T15*'Allele freq'!$U15)+(F$39*'Allele freq'!$T15*'Allele freq'!$U15*('Allele freq'!$T15+'Allele freq'!$U15))+(4*F$38*('Allele freq'!$T15^2)*('Allele freq'!$U15^2))))+($G15*((F$39*'Allele freq'!$T15*'Allele freq'!$U15*'Allele freq'!$V15)+(4*F$38*'Allele freq'!$T15^2*'Allele freq'!$U15*'Allele freq'!$V15)))+($H15*(4*F$38*'Allele freq'!$T15*'Allele freq'!$U15*'Allele freq'!$V15*'Allele freq'!$W15))</f>
        <v>0</v>
      </c>
      <c r="AA15" s="16">
        <f>($B15*((G$40*('Allele freq'!$T15)^2)+(G$39*'Allele freq'!$T15^3)+(G$38*'Allele freq'!$T15^4)))+($C15*(G$38*('Allele freq'!$T15^2)*('Allele freq'!$U15^2)))+($D15*((G$39*('Allele freq'!$T15^2)*'Allele freq'!$U15)+(2*G$38*('Allele freq'!$T15^3)*'Allele freq'!$U15)))+($E15*(2*G$38*('Allele freq'!$T15^2)*'Allele freq'!$U15*'Allele freq'!$V15))+($F15*((2*G$40*'Allele freq'!$T15*'Allele freq'!$U15)+(G$39*'Allele freq'!$T15*'Allele freq'!$U15*('Allele freq'!$T15+'Allele freq'!$U15))+(4*G$38*('Allele freq'!$T15^2)*('Allele freq'!$U15^2))))+($G15*((G$39*'Allele freq'!$T15*'Allele freq'!$U15*'Allele freq'!$V15)+(4*G$38*'Allele freq'!$T15^2*'Allele freq'!$U15*'Allele freq'!$V15)))+($H15*(4*G$38*'Allele freq'!$T15*'Allele freq'!$U15*'Allele freq'!$V15*'Allele freq'!$W15))</f>
        <v>0</v>
      </c>
      <c r="AB15" s="16">
        <f>($B15*((H$40*('Allele freq'!$T15)^2)+(H$39*'Allele freq'!$T15^3)+(H$38*'Allele freq'!$T15^4)))+($C15*(H$38*('Allele freq'!$T15^2)*('Allele freq'!$U15^2)))+($D15*((H$39*('Allele freq'!$T15^2)*'Allele freq'!$U15)+(2*H$38*('Allele freq'!$T15^3)*'Allele freq'!$U15)))+($E15*(2*H$38*('Allele freq'!$T15^2)*'Allele freq'!$U15*'Allele freq'!$V15))+($F15*((2*H$40*'Allele freq'!$T15*'Allele freq'!$U15)+(H$39*'Allele freq'!$T15*'Allele freq'!$U15*('Allele freq'!$T15+'Allele freq'!$U15))+(4*H$38*('Allele freq'!$T15^2)*('Allele freq'!$U15^2))))+($G15*((H$39*'Allele freq'!$T15*'Allele freq'!$U15*'Allele freq'!$V15)+(4*H$38*'Allele freq'!$T15^2*'Allele freq'!$U15*'Allele freq'!$V15)))+($H15*(4*H$38*'Allele freq'!$T15*'Allele freq'!$U15*'Allele freq'!$V15*'Allele freq'!$W15))</f>
        <v>0</v>
      </c>
      <c r="AC15" s="16">
        <f>($B15*((I$40*('Allele freq'!$T15)^2)+(I$39*'Allele freq'!$T15^3)+(I$38*'Allele freq'!$T15^4)))+($C15*(I$38*('Allele freq'!$T15^2)*('Allele freq'!$U15^2)))+($D15*((I$39*('Allele freq'!$T15^2)*'Allele freq'!$U15)+(2*I$38*('Allele freq'!$T15^3)*'Allele freq'!$U15)))+($E15*(2*I$38*('Allele freq'!$T15^2)*'Allele freq'!$U15*'Allele freq'!$V15))+($F15*((2*I$40*'Allele freq'!$T15*'Allele freq'!$U15)+(I$39*'Allele freq'!$T15*'Allele freq'!$U15*('Allele freq'!$T15+'Allele freq'!$U15))+(4*I$38*('Allele freq'!$T15^2)*('Allele freq'!$U15^2))))+($G15*((I$39*'Allele freq'!$T15*'Allele freq'!$U15*'Allele freq'!$V15)+(4*I$38*'Allele freq'!$T15^2*'Allele freq'!$U15*'Allele freq'!$V15)))+($H15*(4*I$38*'Allele freq'!$T15*'Allele freq'!$U15*'Allele freq'!$V15*'Allele freq'!$W15))</f>
        <v>0</v>
      </c>
      <c r="AD15" s="17">
        <f>($B15*((J$40*('Allele freq'!$T15)^2)+(J$39*'Allele freq'!$T15^3)+(J$38*'Allele freq'!$T15^4)))+($C15*(J$38*('Allele freq'!$T15^2)*('Allele freq'!$U15^2)))+($D15*((J$39*('Allele freq'!$T15^2)*'Allele freq'!$U15)+(2*J$38*('Allele freq'!$T15^3)*'Allele freq'!$U15)))+($E15*(2*J$38*('Allele freq'!$T15^2)*'Allele freq'!$U15*'Allele freq'!$V15))+($F15*((2*J$40*'Allele freq'!$T15*'Allele freq'!$U15)+(J$39*'Allele freq'!$T15*'Allele freq'!$U15*('Allele freq'!$T15+'Allele freq'!$U15))+(4*J$38*('Allele freq'!$T15^2)*('Allele freq'!$U15^2))))+($G15*((J$39*'Allele freq'!$T15*'Allele freq'!$U15*'Allele freq'!$V15)+(4*J$38*'Allele freq'!$T15^2*'Allele freq'!$U15*'Allele freq'!$V15)))+($H15*(4*J$38*'Allele freq'!$T15*'Allele freq'!$U15*'Allele freq'!$V15*'Allele freq'!$W15))</f>
        <v>0</v>
      </c>
    </row>
    <row r="16" spans="1:30" x14ac:dyDescent="0.3">
      <c r="A16" s="29" t="s">
        <v>16</v>
      </c>
      <c r="B16" s="27">
        <f>'Allele freq'!B16</f>
        <v>1</v>
      </c>
      <c r="C16" s="23">
        <f>'Allele freq'!C16</f>
        <v>0</v>
      </c>
      <c r="D16" s="23">
        <f>'Allele freq'!D16</f>
        <v>0</v>
      </c>
      <c r="E16" s="23">
        <f>'Allele freq'!E16</f>
        <v>0</v>
      </c>
      <c r="F16" s="23">
        <f>'Allele freq'!F16</f>
        <v>0</v>
      </c>
      <c r="G16" s="23">
        <f>'Allele freq'!G16</f>
        <v>0</v>
      </c>
      <c r="H16" s="24">
        <f>'Allele freq'!H16</f>
        <v>0</v>
      </c>
      <c r="I16" s="2"/>
      <c r="J16" s="14" t="s">
        <v>16</v>
      </c>
      <c r="K16" s="16">
        <f>($B16*((B$40*('Allele freq'!$O16)^2)+(B$39*'Allele freq'!$O16^3)+(B$38*'Allele freq'!$O16^4)))+($C16*(B$38*('Allele freq'!$O16^2)*('Allele freq'!$P16^2)))+($D16*((B$39*('Allele freq'!$O16^2)*'Allele freq'!$P16)+(2*B$38*('Allele freq'!$O16^3)*'Allele freq'!$P16)))+($E16*(2*B$38*('Allele freq'!$O16^2)*'Allele freq'!$P16*'Allele freq'!$Q16))+($F16*((2*B$40*'Allele freq'!$O16*'Allele freq'!$P16)+(B$39*'Allele freq'!$O16*'Allele freq'!$P16*('Allele freq'!$O16+'Allele freq'!$P16))+(4*B$38*('Allele freq'!$O16^2)*('Allele freq'!$P16^2))))+($G16*((B$39*'Allele freq'!$O16*'Allele freq'!$P16*'Allele freq'!$Q16)+(4*B$38*'Allele freq'!$O16^2*'Allele freq'!$P16*'Allele freq'!$Q16)))+($H16*(4*B$38*'Allele freq'!$O16*'Allele freq'!$P16*'Allele freq'!$Q16*'Allele freq'!$R16))</f>
        <v>0</v>
      </c>
      <c r="L16" s="16">
        <f>($B16*((C$40*('Allele freq'!$O16)^2)+(C$39*'Allele freq'!$O16^3)+(C$38*'Allele freq'!$O16^4)))+($C16*(C$38*('Allele freq'!$O16^2)*('Allele freq'!$P16^2)))+($D16*((C$39*('Allele freq'!$O16^2)*'Allele freq'!$P16)+(2*C$38*('Allele freq'!$O16^3)*'Allele freq'!$P16)))+($E16*(2*C$38*('Allele freq'!$O16^2)*'Allele freq'!$P16*'Allele freq'!$Q16))+($F16*((2*C$40*'Allele freq'!$O16*'Allele freq'!$P16)+(C$39*'Allele freq'!$O16*'Allele freq'!$P16*('Allele freq'!$O16+'Allele freq'!$P16))+(4*C$38*('Allele freq'!$O16^2)*('Allele freq'!$P16^2))))+($G16*((C$39*'Allele freq'!$O16*'Allele freq'!$P16*'Allele freq'!$Q16)+(4*C$38*'Allele freq'!$O16^2*'Allele freq'!$P16*'Allele freq'!$Q16)))+($H16*(4*C$38*'Allele freq'!$O16*'Allele freq'!$P16*'Allele freq'!$Q16*'Allele freq'!$R16))</f>
        <v>0</v>
      </c>
      <c r="M16" s="16">
        <f>($B16*((D$40*('Allele freq'!$O16)^2)+(D$39*'Allele freq'!$O16^3)+(D$38*'Allele freq'!$O16^4)))+($C16*(D$38*('Allele freq'!$O16^2)*('Allele freq'!$P16^2)))+($D16*((D$39*('Allele freq'!$O16^2)*'Allele freq'!$P16)+(2*D$38*('Allele freq'!$O16^3)*'Allele freq'!$P16)))+($E16*(2*D$38*('Allele freq'!$O16^2)*'Allele freq'!$P16*'Allele freq'!$Q16))+($F16*((2*D$40*'Allele freq'!$O16*'Allele freq'!$P16)+(D$39*'Allele freq'!$O16*'Allele freq'!$P16*('Allele freq'!$O16+'Allele freq'!$P16))+(4*D$38*('Allele freq'!$O16^2)*('Allele freq'!$P16^2))))+($G16*((D$39*'Allele freq'!$O16*'Allele freq'!$P16*'Allele freq'!$Q16)+(4*D$38*'Allele freq'!$O16^2*'Allele freq'!$P16*'Allele freq'!$Q16)))+($H16*(4*D$38*'Allele freq'!$O16*'Allele freq'!$P16*'Allele freq'!$Q16*'Allele freq'!$R16))</f>
        <v>0</v>
      </c>
      <c r="N16" s="16">
        <f>($B16*((E$40*('Allele freq'!$O16)^2)+(E$39*'Allele freq'!$O16^3)+(E$38*'Allele freq'!$O16^4)))+($C16*(E$38*('Allele freq'!$O16^2)*('Allele freq'!$P16^2)))+($D16*((E$39*('Allele freq'!$O16^2)*'Allele freq'!$P16)+(2*E$38*('Allele freq'!$O16^3)*'Allele freq'!$P16)))+($E16*(2*E$38*('Allele freq'!$O16^2)*'Allele freq'!$P16*'Allele freq'!$Q16))+($F16*((2*E$40*'Allele freq'!$O16*'Allele freq'!$P16)+(E$39*'Allele freq'!$O16*'Allele freq'!$P16*('Allele freq'!$O16+'Allele freq'!$P16))+(4*E$38*('Allele freq'!$O16^2)*('Allele freq'!$P16^2))))+($G16*((E$39*'Allele freq'!$O16*'Allele freq'!$P16*'Allele freq'!$Q16)+(4*E$38*'Allele freq'!$O16^2*'Allele freq'!$P16*'Allele freq'!$Q16)))+($H16*(4*E$38*'Allele freq'!$O16*'Allele freq'!$P16*'Allele freq'!$Q16*'Allele freq'!$R16))</f>
        <v>0</v>
      </c>
      <c r="O16" s="16">
        <f>($B16*((F$40*('Allele freq'!$O16)^2)+(F$39*'Allele freq'!$O16^3)+(F$38*'Allele freq'!$O16^4)))+($C16*(F$38*('Allele freq'!$O16^2)*('Allele freq'!$P16^2)))+($D16*((F$39*('Allele freq'!$O16^2)*'Allele freq'!$P16)+(2*F$38*('Allele freq'!$O16^3)*'Allele freq'!$P16)))+($E16*(2*F$38*('Allele freq'!$O16^2)*'Allele freq'!$P16*'Allele freq'!$Q16))+($F16*((2*F$40*'Allele freq'!$O16*'Allele freq'!$P16)+(F$39*'Allele freq'!$O16*'Allele freq'!$P16*('Allele freq'!$O16+'Allele freq'!$P16))+(4*F$38*('Allele freq'!$O16^2)*('Allele freq'!$P16^2))))+($G16*((F$39*'Allele freq'!$O16*'Allele freq'!$P16*'Allele freq'!$Q16)+(4*F$38*'Allele freq'!$O16^2*'Allele freq'!$P16*'Allele freq'!$Q16)))+($H16*(4*F$38*'Allele freq'!$O16*'Allele freq'!$P16*'Allele freq'!$Q16*'Allele freq'!$R16))</f>
        <v>0</v>
      </c>
      <c r="P16" s="16">
        <f>($B16*((G$40*('Allele freq'!$O16)^2)+(G$39*'Allele freq'!$O16^3)+(G$38*'Allele freq'!$O16^4)))+($C16*(G$38*('Allele freq'!$O16^2)*('Allele freq'!$P16^2)))+($D16*((G$39*('Allele freq'!$O16^2)*'Allele freq'!$P16)+(2*G$38*('Allele freq'!$O16^3)*'Allele freq'!$P16)))+($E16*(2*G$38*('Allele freq'!$O16^2)*'Allele freq'!$P16*'Allele freq'!$Q16))+($F16*((2*G$40*'Allele freq'!$O16*'Allele freq'!$P16)+(G$39*'Allele freq'!$O16*'Allele freq'!$P16*('Allele freq'!$O16+'Allele freq'!$P16))+(4*G$38*('Allele freq'!$O16^2)*('Allele freq'!$P16^2))))+($G16*((G$39*'Allele freq'!$O16*'Allele freq'!$P16*'Allele freq'!$Q16)+(4*G$38*'Allele freq'!$O16^2*'Allele freq'!$P16*'Allele freq'!$Q16)))+($H16*(4*G$38*'Allele freq'!$O16*'Allele freq'!$P16*'Allele freq'!$Q16*'Allele freq'!$R16))</f>
        <v>0</v>
      </c>
      <c r="Q16" s="16">
        <f>($B16*((H$40*('Allele freq'!$O16)^2)+(H$39*'Allele freq'!$O16^3)+(H$38*'Allele freq'!$O16^4)))+($C16*(H$38*('Allele freq'!$O16^2)*('Allele freq'!$P16^2)))+($D16*((H$39*('Allele freq'!$O16^2)*'Allele freq'!$P16)+(2*H$38*('Allele freq'!$O16^3)*'Allele freq'!$P16)))+($E16*(2*H$38*('Allele freq'!$O16^2)*'Allele freq'!$P16*'Allele freq'!$Q16))+($F16*((2*H$40*'Allele freq'!$O16*'Allele freq'!$P16)+(H$39*'Allele freq'!$O16*'Allele freq'!$P16*('Allele freq'!$O16+'Allele freq'!$P16))+(4*H$38*('Allele freq'!$O16^2)*('Allele freq'!$P16^2))))+($G16*((H$39*'Allele freq'!$O16*'Allele freq'!$P16*'Allele freq'!$Q16)+(4*H$38*'Allele freq'!$O16^2*'Allele freq'!$P16*'Allele freq'!$Q16)))+($H16*(4*H$38*'Allele freq'!$O16*'Allele freq'!$P16*'Allele freq'!$Q16*'Allele freq'!$R16))</f>
        <v>0</v>
      </c>
      <c r="R16" s="16">
        <f>($B16*((I$40*('Allele freq'!$O16)^2)+(I$39*'Allele freq'!$O16^3)+(I$38*'Allele freq'!$O16^4)))+($C16*(I$38*('Allele freq'!$O16^2)*('Allele freq'!$P16^2)))+($D16*((I$39*('Allele freq'!$O16^2)*'Allele freq'!$P16)+(2*I$38*('Allele freq'!$O16^3)*'Allele freq'!$P16)))+($E16*(2*I$38*('Allele freq'!$O16^2)*'Allele freq'!$P16*'Allele freq'!$Q16))+($F16*((2*I$40*'Allele freq'!$O16*'Allele freq'!$P16)+(I$39*'Allele freq'!$O16*'Allele freq'!$P16*('Allele freq'!$O16+'Allele freq'!$P16))+(4*I$38*('Allele freq'!$O16^2)*('Allele freq'!$P16^2))))+($G16*((I$39*'Allele freq'!$O16*'Allele freq'!$P16*'Allele freq'!$Q16)+(4*I$38*'Allele freq'!$O16^2*'Allele freq'!$P16*'Allele freq'!$Q16)))+($H16*(4*I$38*'Allele freq'!$O16*'Allele freq'!$P16*'Allele freq'!$Q16*'Allele freq'!$R16))</f>
        <v>0</v>
      </c>
      <c r="S16" s="17">
        <f>($B16*((J$40*('Allele freq'!$O16)^2)+(J$39*'Allele freq'!$O16^3)+(J$38*'Allele freq'!$O16^4)))+($C16*(J$38*('Allele freq'!$O16^2)*('Allele freq'!$P16^2)))+($D16*((J$39*('Allele freq'!$O16^2)*'Allele freq'!$P16)+(2*J$38*('Allele freq'!$O16^3)*'Allele freq'!$P16)))+($E16*(2*J$38*('Allele freq'!$O16^2)*'Allele freq'!$P16*'Allele freq'!$Q16))+($F16*((2*J$40*'Allele freq'!$O16*'Allele freq'!$P16)+(J$39*'Allele freq'!$O16*'Allele freq'!$P16*('Allele freq'!$O16+'Allele freq'!$P16))+(4*J$38*('Allele freq'!$O16^2)*('Allele freq'!$P16^2))))+($G16*((J$39*'Allele freq'!$O16*'Allele freq'!$P16*'Allele freq'!$Q16)+(4*J$38*'Allele freq'!$O16^2*'Allele freq'!$P16*'Allele freq'!$Q16)))+($H16*(4*J$38*'Allele freq'!$O16*'Allele freq'!$P16*'Allele freq'!$Q16*'Allele freq'!$R16))</f>
        <v>0</v>
      </c>
      <c r="U16" s="14" t="s">
        <v>16</v>
      </c>
      <c r="V16" s="16">
        <f>($B16*((B$40*('Allele freq'!$T16)^2)+(B$39*'Allele freq'!$T16^3)+(B$38*'Allele freq'!$T16^4)))+($C16*(B$38*('Allele freq'!$T16^2)*('Allele freq'!$U16^2)))+($D16*((B$39*('Allele freq'!$T16^2)*'Allele freq'!$U16)+(2*B$38*('Allele freq'!$T16^3)*'Allele freq'!$U16)))+($E16*(2*B$38*('Allele freq'!$T16^2)*'Allele freq'!$U16*'Allele freq'!$V16))+($F16*((2*B$40*'Allele freq'!$T16*'Allele freq'!$U16)+(B$39*'Allele freq'!$T16*'Allele freq'!$U16*('Allele freq'!$T16+'Allele freq'!$U16))+(4*B$38*('Allele freq'!$T16^2)*('Allele freq'!$U16^2))))+($G16*((B$39*'Allele freq'!$T16*'Allele freq'!$U16*'Allele freq'!$V16)+(4*B$38*'Allele freq'!$T16^2*'Allele freq'!$U16*'Allele freq'!$V16)))+($H16*(4*B$38*'Allele freq'!$T16*'Allele freq'!$U16*'Allele freq'!$V16*'Allele freq'!$W16))</f>
        <v>0</v>
      </c>
      <c r="W16" s="16">
        <f>($B16*((C$40*('Allele freq'!$T16)^2)+(C$39*'Allele freq'!$T16^3)+(C$38*'Allele freq'!$T16^4)))+($C16*(C$38*('Allele freq'!$T16^2)*('Allele freq'!$U16^2)))+($D16*((C$39*('Allele freq'!$T16^2)*'Allele freq'!$U16)+(2*C$38*('Allele freq'!$T16^3)*'Allele freq'!$U16)))+($E16*(2*C$38*('Allele freq'!$T16^2)*'Allele freq'!$U16*'Allele freq'!$V16))+($F16*((2*C$40*'Allele freq'!$T16*'Allele freq'!$U16)+(C$39*'Allele freq'!$T16*'Allele freq'!$U16*('Allele freq'!$T16+'Allele freq'!$U16))+(4*C$38*('Allele freq'!$T16^2)*('Allele freq'!$U16^2))))+($G16*((C$39*'Allele freq'!$T16*'Allele freq'!$U16*'Allele freq'!$V16)+(4*C$38*'Allele freq'!$T16^2*'Allele freq'!$U16*'Allele freq'!$V16)))+($H16*(4*C$38*'Allele freq'!$T16*'Allele freq'!$U16*'Allele freq'!$V16*'Allele freq'!$W16))</f>
        <v>0</v>
      </c>
      <c r="X16" s="16">
        <f>($B16*((D$40*('Allele freq'!$T16)^2)+(D$39*'Allele freq'!$T16^3)+(D$38*'Allele freq'!$T16^4)))+($C16*(D$38*('Allele freq'!$T16^2)*('Allele freq'!$U16^2)))+($D16*((D$39*('Allele freq'!$T16^2)*'Allele freq'!$U16)+(2*D$38*('Allele freq'!$T16^3)*'Allele freq'!$U16)))+($E16*(2*D$38*('Allele freq'!$T16^2)*'Allele freq'!$U16*'Allele freq'!$V16))+($F16*((2*D$40*'Allele freq'!$T16*'Allele freq'!$U16)+(D$39*'Allele freq'!$T16*'Allele freq'!$U16*('Allele freq'!$T16+'Allele freq'!$U16))+(4*D$38*('Allele freq'!$T16^2)*('Allele freq'!$U16^2))))+($G16*((D$39*'Allele freq'!$T16*'Allele freq'!$U16*'Allele freq'!$V16)+(4*D$38*'Allele freq'!$T16^2*'Allele freq'!$U16*'Allele freq'!$V16)))+($H16*(4*D$38*'Allele freq'!$T16*'Allele freq'!$U16*'Allele freq'!$V16*'Allele freq'!$W16))</f>
        <v>0</v>
      </c>
      <c r="Y16" s="16">
        <f>($B16*((E$40*('Allele freq'!$T16)^2)+(E$39*'Allele freq'!$T16^3)+(E$38*'Allele freq'!$T16^4)))+($C16*(E$38*('Allele freq'!$T16^2)*('Allele freq'!$U16^2)))+($D16*((E$39*('Allele freq'!$T16^2)*'Allele freq'!$U16)+(2*E$38*('Allele freq'!$T16^3)*'Allele freq'!$U16)))+($E16*(2*E$38*('Allele freq'!$T16^2)*'Allele freq'!$U16*'Allele freq'!$V16))+($F16*((2*E$40*'Allele freq'!$T16*'Allele freq'!$U16)+(E$39*'Allele freq'!$T16*'Allele freq'!$U16*('Allele freq'!$T16+'Allele freq'!$U16))+(4*E$38*('Allele freq'!$T16^2)*('Allele freq'!$U16^2))))+($G16*((E$39*'Allele freq'!$T16*'Allele freq'!$U16*'Allele freq'!$V16)+(4*E$38*'Allele freq'!$T16^2*'Allele freq'!$U16*'Allele freq'!$V16)))+($H16*(4*E$38*'Allele freq'!$T16*'Allele freq'!$U16*'Allele freq'!$V16*'Allele freq'!$W16))</f>
        <v>0</v>
      </c>
      <c r="Z16" s="16">
        <f>($B16*((F$40*('Allele freq'!$T16)^2)+(F$39*'Allele freq'!$T16^3)+(F$38*'Allele freq'!$T16^4)))+($C16*(F$38*('Allele freq'!$T16^2)*('Allele freq'!$U16^2)))+($D16*((F$39*('Allele freq'!$T16^2)*'Allele freq'!$U16)+(2*F$38*('Allele freq'!$T16^3)*'Allele freq'!$U16)))+($E16*(2*F$38*('Allele freq'!$T16^2)*'Allele freq'!$U16*'Allele freq'!$V16))+($F16*((2*F$40*'Allele freq'!$T16*'Allele freq'!$U16)+(F$39*'Allele freq'!$T16*'Allele freq'!$U16*('Allele freq'!$T16+'Allele freq'!$U16))+(4*F$38*('Allele freq'!$T16^2)*('Allele freq'!$U16^2))))+($G16*((F$39*'Allele freq'!$T16*'Allele freq'!$U16*'Allele freq'!$V16)+(4*F$38*'Allele freq'!$T16^2*'Allele freq'!$U16*'Allele freq'!$V16)))+($H16*(4*F$38*'Allele freq'!$T16*'Allele freq'!$U16*'Allele freq'!$V16*'Allele freq'!$W16))</f>
        <v>0</v>
      </c>
      <c r="AA16" s="16">
        <f>($B16*((G$40*('Allele freq'!$T16)^2)+(G$39*'Allele freq'!$T16^3)+(G$38*'Allele freq'!$T16^4)))+($C16*(G$38*('Allele freq'!$T16^2)*('Allele freq'!$U16^2)))+($D16*((G$39*('Allele freq'!$T16^2)*'Allele freq'!$U16)+(2*G$38*('Allele freq'!$T16^3)*'Allele freq'!$U16)))+($E16*(2*G$38*('Allele freq'!$T16^2)*'Allele freq'!$U16*'Allele freq'!$V16))+($F16*((2*G$40*'Allele freq'!$T16*'Allele freq'!$U16)+(G$39*'Allele freq'!$T16*'Allele freq'!$U16*('Allele freq'!$T16+'Allele freq'!$U16))+(4*G$38*('Allele freq'!$T16^2)*('Allele freq'!$U16^2))))+($G16*((G$39*'Allele freq'!$T16*'Allele freq'!$U16*'Allele freq'!$V16)+(4*G$38*'Allele freq'!$T16^2*'Allele freq'!$U16*'Allele freq'!$V16)))+($H16*(4*G$38*'Allele freq'!$T16*'Allele freq'!$U16*'Allele freq'!$V16*'Allele freq'!$W16))</f>
        <v>0</v>
      </c>
      <c r="AB16" s="16">
        <f>($B16*((H$40*('Allele freq'!$T16)^2)+(H$39*'Allele freq'!$T16^3)+(H$38*'Allele freq'!$T16^4)))+($C16*(H$38*('Allele freq'!$T16^2)*('Allele freq'!$U16^2)))+($D16*((H$39*('Allele freq'!$T16^2)*'Allele freq'!$U16)+(2*H$38*('Allele freq'!$T16^3)*'Allele freq'!$U16)))+($E16*(2*H$38*('Allele freq'!$T16^2)*'Allele freq'!$U16*'Allele freq'!$V16))+($F16*((2*H$40*'Allele freq'!$T16*'Allele freq'!$U16)+(H$39*'Allele freq'!$T16*'Allele freq'!$U16*('Allele freq'!$T16+'Allele freq'!$U16))+(4*H$38*('Allele freq'!$T16^2)*('Allele freq'!$U16^2))))+($G16*((H$39*'Allele freq'!$T16*'Allele freq'!$U16*'Allele freq'!$V16)+(4*H$38*'Allele freq'!$T16^2*'Allele freq'!$U16*'Allele freq'!$V16)))+($H16*(4*H$38*'Allele freq'!$T16*'Allele freq'!$U16*'Allele freq'!$V16*'Allele freq'!$W16))</f>
        <v>0</v>
      </c>
      <c r="AC16" s="16">
        <f>($B16*((I$40*('Allele freq'!$T16)^2)+(I$39*'Allele freq'!$T16^3)+(I$38*'Allele freq'!$T16^4)))+($C16*(I$38*('Allele freq'!$T16^2)*('Allele freq'!$U16^2)))+($D16*((I$39*('Allele freq'!$T16^2)*'Allele freq'!$U16)+(2*I$38*('Allele freq'!$T16^3)*'Allele freq'!$U16)))+($E16*(2*I$38*('Allele freq'!$T16^2)*'Allele freq'!$U16*'Allele freq'!$V16))+($F16*((2*I$40*'Allele freq'!$T16*'Allele freq'!$U16)+(I$39*'Allele freq'!$T16*'Allele freq'!$U16*('Allele freq'!$T16+'Allele freq'!$U16))+(4*I$38*('Allele freq'!$T16^2)*('Allele freq'!$U16^2))))+($G16*((I$39*'Allele freq'!$T16*'Allele freq'!$U16*'Allele freq'!$V16)+(4*I$38*'Allele freq'!$T16^2*'Allele freq'!$U16*'Allele freq'!$V16)))+($H16*(4*I$38*'Allele freq'!$T16*'Allele freq'!$U16*'Allele freq'!$V16*'Allele freq'!$W16))</f>
        <v>0</v>
      </c>
      <c r="AD16" s="17">
        <f>($B16*((J$40*('Allele freq'!$T16)^2)+(J$39*'Allele freq'!$T16^3)+(J$38*'Allele freq'!$T16^4)))+($C16*(J$38*('Allele freq'!$T16^2)*('Allele freq'!$U16^2)))+($D16*((J$39*('Allele freq'!$T16^2)*'Allele freq'!$U16)+(2*J$38*('Allele freq'!$T16^3)*'Allele freq'!$U16)))+($E16*(2*J$38*('Allele freq'!$T16^2)*'Allele freq'!$U16*'Allele freq'!$V16))+($F16*((2*J$40*'Allele freq'!$T16*'Allele freq'!$U16)+(J$39*'Allele freq'!$T16*'Allele freq'!$U16*('Allele freq'!$T16+'Allele freq'!$U16))+(4*J$38*('Allele freq'!$T16^2)*('Allele freq'!$U16^2))))+($G16*((J$39*'Allele freq'!$T16*'Allele freq'!$U16*'Allele freq'!$V16)+(4*J$38*'Allele freq'!$T16^2*'Allele freq'!$U16*'Allele freq'!$V16)))+($H16*(4*J$38*'Allele freq'!$T16*'Allele freq'!$U16*'Allele freq'!$V16*'Allele freq'!$W16))</f>
        <v>0</v>
      </c>
    </row>
    <row r="17" spans="1:30" x14ac:dyDescent="0.3">
      <c r="A17" s="29" t="s">
        <v>17</v>
      </c>
      <c r="B17" s="27">
        <f>'Allele freq'!B17</f>
        <v>1</v>
      </c>
      <c r="C17" s="23">
        <f>'Allele freq'!C17</f>
        <v>0</v>
      </c>
      <c r="D17" s="23">
        <f>'Allele freq'!D17</f>
        <v>0</v>
      </c>
      <c r="E17" s="23">
        <f>'Allele freq'!E17</f>
        <v>0</v>
      </c>
      <c r="F17" s="23">
        <f>'Allele freq'!F17</f>
        <v>0</v>
      </c>
      <c r="G17" s="23">
        <f>'Allele freq'!G17</f>
        <v>0</v>
      </c>
      <c r="H17" s="24">
        <f>'Allele freq'!H17</f>
        <v>0</v>
      </c>
      <c r="I17" s="2"/>
      <c r="J17" s="14" t="s">
        <v>17</v>
      </c>
      <c r="K17" s="16">
        <f>($B17*((B$40*('Allele freq'!$O17)^2)+(B$39*'Allele freq'!$O17^3)+(B$38*'Allele freq'!$O17^4)))+($C17*(B$38*('Allele freq'!$O17^2)*('Allele freq'!$P17^2)))+($D17*((B$39*('Allele freq'!$O17^2)*'Allele freq'!$P17)+(2*B$38*('Allele freq'!$O17^3)*'Allele freq'!$P17)))+($E17*(2*B$38*('Allele freq'!$O17^2)*'Allele freq'!$P17*'Allele freq'!$Q17))+($F17*((2*B$40*'Allele freq'!$O17*'Allele freq'!$P17)+(B$39*'Allele freq'!$O17*'Allele freq'!$P17*('Allele freq'!$O17+'Allele freq'!$P17))+(4*B$38*('Allele freq'!$O17^2)*('Allele freq'!$P17^2))))+($G17*((B$39*'Allele freq'!$O17*'Allele freq'!$P17*'Allele freq'!$Q17)+(4*B$38*'Allele freq'!$O17^2*'Allele freq'!$P17*'Allele freq'!$Q17)))+($H17*(4*B$38*'Allele freq'!$O17*'Allele freq'!$P17*'Allele freq'!$Q17*'Allele freq'!$R17))</f>
        <v>0</v>
      </c>
      <c r="L17" s="16">
        <f>($B17*((C$40*('Allele freq'!$O17)^2)+(C$39*'Allele freq'!$O17^3)+(C$38*'Allele freq'!$O17^4)))+($C17*(C$38*('Allele freq'!$O17^2)*('Allele freq'!$P17^2)))+($D17*((C$39*('Allele freq'!$O17^2)*'Allele freq'!$P17)+(2*C$38*('Allele freq'!$O17^3)*'Allele freq'!$P17)))+($E17*(2*C$38*('Allele freq'!$O17^2)*'Allele freq'!$P17*'Allele freq'!$Q17))+($F17*((2*C$40*'Allele freq'!$O17*'Allele freq'!$P17)+(C$39*'Allele freq'!$O17*'Allele freq'!$P17*('Allele freq'!$O17+'Allele freq'!$P17))+(4*C$38*('Allele freq'!$O17^2)*('Allele freq'!$P17^2))))+($G17*((C$39*'Allele freq'!$O17*'Allele freq'!$P17*'Allele freq'!$Q17)+(4*C$38*'Allele freq'!$O17^2*'Allele freq'!$P17*'Allele freq'!$Q17)))+($H17*(4*C$38*'Allele freq'!$O17*'Allele freq'!$P17*'Allele freq'!$Q17*'Allele freq'!$R17))</f>
        <v>0</v>
      </c>
      <c r="M17" s="16">
        <f>($B17*((D$40*('Allele freq'!$O17)^2)+(D$39*'Allele freq'!$O17^3)+(D$38*'Allele freq'!$O17^4)))+($C17*(D$38*('Allele freq'!$O17^2)*('Allele freq'!$P17^2)))+($D17*((D$39*('Allele freq'!$O17^2)*'Allele freq'!$P17)+(2*D$38*('Allele freq'!$O17^3)*'Allele freq'!$P17)))+($E17*(2*D$38*('Allele freq'!$O17^2)*'Allele freq'!$P17*'Allele freq'!$Q17))+($F17*((2*D$40*'Allele freq'!$O17*'Allele freq'!$P17)+(D$39*'Allele freq'!$O17*'Allele freq'!$P17*('Allele freq'!$O17+'Allele freq'!$P17))+(4*D$38*('Allele freq'!$O17^2)*('Allele freq'!$P17^2))))+($G17*((D$39*'Allele freq'!$O17*'Allele freq'!$P17*'Allele freq'!$Q17)+(4*D$38*'Allele freq'!$O17^2*'Allele freq'!$P17*'Allele freq'!$Q17)))+($H17*(4*D$38*'Allele freq'!$O17*'Allele freq'!$P17*'Allele freq'!$Q17*'Allele freq'!$R17))</f>
        <v>0</v>
      </c>
      <c r="N17" s="16">
        <f>($B17*((E$40*('Allele freq'!$O17)^2)+(E$39*'Allele freq'!$O17^3)+(E$38*'Allele freq'!$O17^4)))+($C17*(E$38*('Allele freq'!$O17^2)*('Allele freq'!$P17^2)))+($D17*((E$39*('Allele freq'!$O17^2)*'Allele freq'!$P17)+(2*E$38*('Allele freq'!$O17^3)*'Allele freq'!$P17)))+($E17*(2*E$38*('Allele freq'!$O17^2)*'Allele freq'!$P17*'Allele freq'!$Q17))+($F17*((2*E$40*'Allele freq'!$O17*'Allele freq'!$P17)+(E$39*'Allele freq'!$O17*'Allele freq'!$P17*('Allele freq'!$O17+'Allele freq'!$P17))+(4*E$38*('Allele freq'!$O17^2)*('Allele freq'!$P17^2))))+($G17*((E$39*'Allele freq'!$O17*'Allele freq'!$P17*'Allele freq'!$Q17)+(4*E$38*'Allele freq'!$O17^2*'Allele freq'!$P17*'Allele freq'!$Q17)))+($H17*(4*E$38*'Allele freq'!$O17*'Allele freq'!$P17*'Allele freq'!$Q17*'Allele freq'!$R17))</f>
        <v>0</v>
      </c>
      <c r="O17" s="16">
        <f>($B17*((F$40*('Allele freq'!$O17)^2)+(F$39*'Allele freq'!$O17^3)+(F$38*'Allele freq'!$O17^4)))+($C17*(F$38*('Allele freq'!$O17^2)*('Allele freq'!$P17^2)))+($D17*((F$39*('Allele freq'!$O17^2)*'Allele freq'!$P17)+(2*F$38*('Allele freq'!$O17^3)*'Allele freq'!$P17)))+($E17*(2*F$38*('Allele freq'!$O17^2)*'Allele freq'!$P17*'Allele freq'!$Q17))+($F17*((2*F$40*'Allele freq'!$O17*'Allele freq'!$P17)+(F$39*'Allele freq'!$O17*'Allele freq'!$P17*('Allele freq'!$O17+'Allele freq'!$P17))+(4*F$38*('Allele freq'!$O17^2)*('Allele freq'!$P17^2))))+($G17*((F$39*'Allele freq'!$O17*'Allele freq'!$P17*'Allele freq'!$Q17)+(4*F$38*'Allele freq'!$O17^2*'Allele freq'!$P17*'Allele freq'!$Q17)))+($H17*(4*F$38*'Allele freq'!$O17*'Allele freq'!$P17*'Allele freq'!$Q17*'Allele freq'!$R17))</f>
        <v>0</v>
      </c>
      <c r="P17" s="16">
        <f>($B17*((G$40*('Allele freq'!$O17)^2)+(G$39*'Allele freq'!$O17^3)+(G$38*'Allele freq'!$O17^4)))+($C17*(G$38*('Allele freq'!$O17^2)*('Allele freq'!$P17^2)))+($D17*((G$39*('Allele freq'!$O17^2)*'Allele freq'!$P17)+(2*G$38*('Allele freq'!$O17^3)*'Allele freq'!$P17)))+($E17*(2*G$38*('Allele freq'!$O17^2)*'Allele freq'!$P17*'Allele freq'!$Q17))+($F17*((2*G$40*'Allele freq'!$O17*'Allele freq'!$P17)+(G$39*'Allele freq'!$O17*'Allele freq'!$P17*('Allele freq'!$O17+'Allele freq'!$P17))+(4*G$38*('Allele freq'!$O17^2)*('Allele freq'!$P17^2))))+($G17*((G$39*'Allele freq'!$O17*'Allele freq'!$P17*'Allele freq'!$Q17)+(4*G$38*'Allele freq'!$O17^2*'Allele freq'!$P17*'Allele freq'!$Q17)))+($H17*(4*G$38*'Allele freq'!$O17*'Allele freq'!$P17*'Allele freq'!$Q17*'Allele freq'!$R17))</f>
        <v>0</v>
      </c>
      <c r="Q17" s="16">
        <f>($B17*((H$40*('Allele freq'!$O17)^2)+(H$39*'Allele freq'!$O17^3)+(H$38*'Allele freq'!$O17^4)))+($C17*(H$38*('Allele freq'!$O17^2)*('Allele freq'!$P17^2)))+($D17*((H$39*('Allele freq'!$O17^2)*'Allele freq'!$P17)+(2*H$38*('Allele freq'!$O17^3)*'Allele freq'!$P17)))+($E17*(2*H$38*('Allele freq'!$O17^2)*'Allele freq'!$P17*'Allele freq'!$Q17))+($F17*((2*H$40*'Allele freq'!$O17*'Allele freq'!$P17)+(H$39*'Allele freq'!$O17*'Allele freq'!$P17*('Allele freq'!$O17+'Allele freq'!$P17))+(4*H$38*('Allele freq'!$O17^2)*('Allele freq'!$P17^2))))+($G17*((H$39*'Allele freq'!$O17*'Allele freq'!$P17*'Allele freq'!$Q17)+(4*H$38*'Allele freq'!$O17^2*'Allele freq'!$P17*'Allele freq'!$Q17)))+($H17*(4*H$38*'Allele freq'!$O17*'Allele freq'!$P17*'Allele freq'!$Q17*'Allele freq'!$R17))</f>
        <v>0</v>
      </c>
      <c r="R17" s="16">
        <f>($B17*((I$40*('Allele freq'!$O17)^2)+(I$39*'Allele freq'!$O17^3)+(I$38*'Allele freq'!$O17^4)))+($C17*(I$38*('Allele freq'!$O17^2)*('Allele freq'!$P17^2)))+($D17*((I$39*('Allele freq'!$O17^2)*'Allele freq'!$P17)+(2*I$38*('Allele freq'!$O17^3)*'Allele freq'!$P17)))+($E17*(2*I$38*('Allele freq'!$O17^2)*'Allele freq'!$P17*'Allele freq'!$Q17))+($F17*((2*I$40*'Allele freq'!$O17*'Allele freq'!$P17)+(I$39*'Allele freq'!$O17*'Allele freq'!$P17*('Allele freq'!$O17+'Allele freq'!$P17))+(4*I$38*('Allele freq'!$O17^2)*('Allele freq'!$P17^2))))+($G17*((I$39*'Allele freq'!$O17*'Allele freq'!$P17*'Allele freq'!$Q17)+(4*I$38*'Allele freq'!$O17^2*'Allele freq'!$P17*'Allele freq'!$Q17)))+($H17*(4*I$38*'Allele freq'!$O17*'Allele freq'!$P17*'Allele freq'!$Q17*'Allele freq'!$R17))</f>
        <v>0</v>
      </c>
      <c r="S17" s="17">
        <f>($B17*((J$40*('Allele freq'!$O17)^2)+(J$39*'Allele freq'!$O17^3)+(J$38*'Allele freq'!$O17^4)))+($C17*(J$38*('Allele freq'!$O17^2)*('Allele freq'!$P17^2)))+($D17*((J$39*('Allele freq'!$O17^2)*'Allele freq'!$P17)+(2*J$38*('Allele freq'!$O17^3)*'Allele freq'!$P17)))+($E17*(2*J$38*('Allele freq'!$O17^2)*'Allele freq'!$P17*'Allele freq'!$Q17))+($F17*((2*J$40*'Allele freq'!$O17*'Allele freq'!$P17)+(J$39*'Allele freq'!$O17*'Allele freq'!$P17*('Allele freq'!$O17+'Allele freq'!$P17))+(4*J$38*('Allele freq'!$O17^2)*('Allele freq'!$P17^2))))+($G17*((J$39*'Allele freq'!$O17*'Allele freq'!$P17*'Allele freq'!$Q17)+(4*J$38*'Allele freq'!$O17^2*'Allele freq'!$P17*'Allele freq'!$Q17)))+($H17*(4*J$38*'Allele freq'!$O17*'Allele freq'!$P17*'Allele freq'!$Q17*'Allele freq'!$R17))</f>
        <v>0</v>
      </c>
      <c r="U17" s="14" t="s">
        <v>17</v>
      </c>
      <c r="V17" s="16">
        <f>($B17*((B$40*('Allele freq'!$T17)^2)+(B$39*'Allele freq'!$T17^3)+(B$38*'Allele freq'!$T17^4)))+($C17*(B$38*('Allele freq'!$T17^2)*('Allele freq'!$U17^2)))+($D17*((B$39*('Allele freq'!$T17^2)*'Allele freq'!$U17)+(2*B$38*('Allele freq'!$T17^3)*'Allele freq'!$U17)))+($E17*(2*B$38*('Allele freq'!$T17^2)*'Allele freq'!$U17*'Allele freq'!$V17))+($F17*((2*B$40*'Allele freq'!$T17*'Allele freq'!$U17)+(B$39*'Allele freq'!$T17*'Allele freq'!$U17*('Allele freq'!$T17+'Allele freq'!$U17))+(4*B$38*('Allele freq'!$T17^2)*('Allele freq'!$U17^2))))+($G17*((B$39*'Allele freq'!$T17*'Allele freq'!$U17*'Allele freq'!$V17)+(4*B$38*'Allele freq'!$T17^2*'Allele freq'!$U17*'Allele freq'!$V17)))+($H17*(4*B$38*'Allele freq'!$T17*'Allele freq'!$U17*'Allele freq'!$V17*'Allele freq'!$W17))</f>
        <v>0</v>
      </c>
      <c r="W17" s="16">
        <f>($B17*((C$40*('Allele freq'!$T17)^2)+(C$39*'Allele freq'!$T17^3)+(C$38*'Allele freq'!$T17^4)))+($C17*(C$38*('Allele freq'!$T17^2)*('Allele freq'!$U17^2)))+($D17*((C$39*('Allele freq'!$T17^2)*'Allele freq'!$U17)+(2*C$38*('Allele freq'!$T17^3)*'Allele freq'!$U17)))+($E17*(2*C$38*('Allele freq'!$T17^2)*'Allele freq'!$U17*'Allele freq'!$V17))+($F17*((2*C$40*'Allele freq'!$T17*'Allele freq'!$U17)+(C$39*'Allele freq'!$T17*'Allele freq'!$U17*('Allele freq'!$T17+'Allele freq'!$U17))+(4*C$38*('Allele freq'!$T17^2)*('Allele freq'!$U17^2))))+($G17*((C$39*'Allele freq'!$T17*'Allele freq'!$U17*'Allele freq'!$V17)+(4*C$38*'Allele freq'!$T17^2*'Allele freq'!$U17*'Allele freq'!$V17)))+($H17*(4*C$38*'Allele freq'!$T17*'Allele freq'!$U17*'Allele freq'!$V17*'Allele freq'!$W17))</f>
        <v>0</v>
      </c>
      <c r="X17" s="16">
        <f>($B17*((D$40*('Allele freq'!$T17)^2)+(D$39*'Allele freq'!$T17^3)+(D$38*'Allele freq'!$T17^4)))+($C17*(D$38*('Allele freq'!$T17^2)*('Allele freq'!$U17^2)))+($D17*((D$39*('Allele freq'!$T17^2)*'Allele freq'!$U17)+(2*D$38*('Allele freq'!$T17^3)*'Allele freq'!$U17)))+($E17*(2*D$38*('Allele freq'!$T17^2)*'Allele freq'!$U17*'Allele freq'!$V17))+($F17*((2*D$40*'Allele freq'!$T17*'Allele freq'!$U17)+(D$39*'Allele freq'!$T17*'Allele freq'!$U17*('Allele freq'!$T17+'Allele freq'!$U17))+(4*D$38*('Allele freq'!$T17^2)*('Allele freq'!$U17^2))))+($G17*((D$39*'Allele freq'!$T17*'Allele freq'!$U17*'Allele freq'!$V17)+(4*D$38*'Allele freq'!$T17^2*'Allele freq'!$U17*'Allele freq'!$V17)))+($H17*(4*D$38*'Allele freq'!$T17*'Allele freq'!$U17*'Allele freq'!$V17*'Allele freq'!$W17))</f>
        <v>0</v>
      </c>
      <c r="Y17" s="16">
        <f>($B17*((E$40*('Allele freq'!$T17)^2)+(E$39*'Allele freq'!$T17^3)+(E$38*'Allele freq'!$T17^4)))+($C17*(E$38*('Allele freq'!$T17^2)*('Allele freq'!$U17^2)))+($D17*((E$39*('Allele freq'!$T17^2)*'Allele freq'!$U17)+(2*E$38*('Allele freq'!$T17^3)*'Allele freq'!$U17)))+($E17*(2*E$38*('Allele freq'!$T17^2)*'Allele freq'!$U17*'Allele freq'!$V17))+($F17*((2*E$40*'Allele freq'!$T17*'Allele freq'!$U17)+(E$39*'Allele freq'!$T17*'Allele freq'!$U17*('Allele freq'!$T17+'Allele freq'!$U17))+(4*E$38*('Allele freq'!$T17^2)*('Allele freq'!$U17^2))))+($G17*((E$39*'Allele freq'!$T17*'Allele freq'!$U17*'Allele freq'!$V17)+(4*E$38*'Allele freq'!$T17^2*'Allele freq'!$U17*'Allele freq'!$V17)))+($H17*(4*E$38*'Allele freq'!$T17*'Allele freq'!$U17*'Allele freq'!$V17*'Allele freq'!$W17))</f>
        <v>0</v>
      </c>
      <c r="Z17" s="16">
        <f>($B17*((F$40*('Allele freq'!$T17)^2)+(F$39*'Allele freq'!$T17^3)+(F$38*'Allele freq'!$T17^4)))+($C17*(F$38*('Allele freq'!$T17^2)*('Allele freq'!$U17^2)))+($D17*((F$39*('Allele freq'!$T17^2)*'Allele freq'!$U17)+(2*F$38*('Allele freq'!$T17^3)*'Allele freq'!$U17)))+($E17*(2*F$38*('Allele freq'!$T17^2)*'Allele freq'!$U17*'Allele freq'!$V17))+($F17*((2*F$40*'Allele freq'!$T17*'Allele freq'!$U17)+(F$39*'Allele freq'!$T17*'Allele freq'!$U17*('Allele freq'!$T17+'Allele freq'!$U17))+(4*F$38*('Allele freq'!$T17^2)*('Allele freq'!$U17^2))))+($G17*((F$39*'Allele freq'!$T17*'Allele freq'!$U17*'Allele freq'!$V17)+(4*F$38*'Allele freq'!$T17^2*'Allele freq'!$U17*'Allele freq'!$V17)))+($H17*(4*F$38*'Allele freq'!$T17*'Allele freq'!$U17*'Allele freq'!$V17*'Allele freq'!$W17))</f>
        <v>0</v>
      </c>
      <c r="AA17" s="16">
        <f>($B17*((G$40*('Allele freq'!$T17)^2)+(G$39*'Allele freq'!$T17^3)+(G$38*'Allele freq'!$T17^4)))+($C17*(G$38*('Allele freq'!$T17^2)*('Allele freq'!$U17^2)))+($D17*((G$39*('Allele freq'!$T17^2)*'Allele freq'!$U17)+(2*G$38*('Allele freq'!$T17^3)*'Allele freq'!$U17)))+($E17*(2*G$38*('Allele freq'!$T17^2)*'Allele freq'!$U17*'Allele freq'!$V17))+($F17*((2*G$40*'Allele freq'!$T17*'Allele freq'!$U17)+(G$39*'Allele freq'!$T17*'Allele freq'!$U17*('Allele freq'!$T17+'Allele freq'!$U17))+(4*G$38*('Allele freq'!$T17^2)*('Allele freq'!$U17^2))))+($G17*((G$39*'Allele freq'!$T17*'Allele freq'!$U17*'Allele freq'!$V17)+(4*G$38*'Allele freq'!$T17^2*'Allele freq'!$U17*'Allele freq'!$V17)))+($H17*(4*G$38*'Allele freq'!$T17*'Allele freq'!$U17*'Allele freq'!$V17*'Allele freq'!$W17))</f>
        <v>0</v>
      </c>
      <c r="AB17" s="16">
        <f>($B17*((H$40*('Allele freq'!$T17)^2)+(H$39*'Allele freq'!$T17^3)+(H$38*'Allele freq'!$T17^4)))+($C17*(H$38*('Allele freq'!$T17^2)*('Allele freq'!$U17^2)))+($D17*((H$39*('Allele freq'!$T17^2)*'Allele freq'!$U17)+(2*H$38*('Allele freq'!$T17^3)*'Allele freq'!$U17)))+($E17*(2*H$38*('Allele freq'!$T17^2)*'Allele freq'!$U17*'Allele freq'!$V17))+($F17*((2*H$40*'Allele freq'!$T17*'Allele freq'!$U17)+(H$39*'Allele freq'!$T17*'Allele freq'!$U17*('Allele freq'!$T17+'Allele freq'!$U17))+(4*H$38*('Allele freq'!$T17^2)*('Allele freq'!$U17^2))))+($G17*((H$39*'Allele freq'!$T17*'Allele freq'!$U17*'Allele freq'!$V17)+(4*H$38*'Allele freq'!$T17^2*'Allele freq'!$U17*'Allele freq'!$V17)))+($H17*(4*H$38*'Allele freq'!$T17*'Allele freq'!$U17*'Allele freq'!$V17*'Allele freq'!$W17))</f>
        <v>0</v>
      </c>
      <c r="AC17" s="16">
        <f>($B17*((I$40*('Allele freq'!$T17)^2)+(I$39*'Allele freq'!$T17^3)+(I$38*'Allele freq'!$T17^4)))+($C17*(I$38*('Allele freq'!$T17^2)*('Allele freq'!$U17^2)))+($D17*((I$39*('Allele freq'!$T17^2)*'Allele freq'!$U17)+(2*I$38*('Allele freq'!$T17^3)*'Allele freq'!$U17)))+($E17*(2*I$38*('Allele freq'!$T17^2)*'Allele freq'!$U17*'Allele freq'!$V17))+($F17*((2*I$40*'Allele freq'!$T17*'Allele freq'!$U17)+(I$39*'Allele freq'!$T17*'Allele freq'!$U17*('Allele freq'!$T17+'Allele freq'!$U17))+(4*I$38*('Allele freq'!$T17^2)*('Allele freq'!$U17^2))))+($G17*((I$39*'Allele freq'!$T17*'Allele freq'!$U17*'Allele freq'!$V17)+(4*I$38*'Allele freq'!$T17^2*'Allele freq'!$U17*'Allele freq'!$V17)))+($H17*(4*I$38*'Allele freq'!$T17*'Allele freq'!$U17*'Allele freq'!$V17*'Allele freq'!$W17))</f>
        <v>0</v>
      </c>
      <c r="AD17" s="17">
        <f>($B17*((J$40*('Allele freq'!$T17)^2)+(J$39*'Allele freq'!$T17^3)+(J$38*'Allele freq'!$T17^4)))+($C17*(J$38*('Allele freq'!$T17^2)*('Allele freq'!$U17^2)))+($D17*((J$39*('Allele freq'!$T17^2)*'Allele freq'!$U17)+(2*J$38*('Allele freq'!$T17^3)*'Allele freq'!$U17)))+($E17*(2*J$38*('Allele freq'!$T17^2)*'Allele freq'!$U17*'Allele freq'!$V17))+($F17*((2*J$40*'Allele freq'!$T17*'Allele freq'!$U17)+(J$39*'Allele freq'!$T17*'Allele freq'!$U17*('Allele freq'!$T17+'Allele freq'!$U17))+(4*J$38*('Allele freq'!$T17^2)*('Allele freq'!$U17^2))))+($G17*((J$39*'Allele freq'!$T17*'Allele freq'!$U17*'Allele freq'!$V17)+(4*J$38*'Allele freq'!$T17^2*'Allele freq'!$U17*'Allele freq'!$V17)))+($H17*(4*J$38*'Allele freq'!$T17*'Allele freq'!$U17*'Allele freq'!$V17*'Allele freq'!$W17))</f>
        <v>0</v>
      </c>
    </row>
    <row r="18" spans="1:30" x14ac:dyDescent="0.3">
      <c r="A18" s="29" t="s">
        <v>18</v>
      </c>
      <c r="B18" s="27">
        <f>'Allele freq'!B18</f>
        <v>1</v>
      </c>
      <c r="C18" s="23">
        <f>'Allele freq'!C18</f>
        <v>0</v>
      </c>
      <c r="D18" s="23">
        <f>'Allele freq'!D18</f>
        <v>0</v>
      </c>
      <c r="E18" s="23">
        <f>'Allele freq'!E18</f>
        <v>0</v>
      </c>
      <c r="F18" s="23">
        <f>'Allele freq'!F18</f>
        <v>0</v>
      </c>
      <c r="G18" s="23">
        <f>'Allele freq'!G18</f>
        <v>0</v>
      </c>
      <c r="H18" s="24">
        <f>'Allele freq'!H18</f>
        <v>0</v>
      </c>
      <c r="I18" s="2"/>
      <c r="J18" s="14" t="s">
        <v>18</v>
      </c>
      <c r="K18" s="16">
        <f>($B18*((B$40*('Allele freq'!$O18)^2)+(B$39*'Allele freq'!$O18^3)+(B$38*'Allele freq'!$O18^4)))+($C18*(B$38*('Allele freq'!$O18^2)*('Allele freq'!$P18^2)))+($D18*((B$39*('Allele freq'!$O18^2)*'Allele freq'!$P18)+(2*B$38*('Allele freq'!$O18^3)*'Allele freq'!$P18)))+($E18*(2*B$38*('Allele freq'!$O18^2)*'Allele freq'!$P18*'Allele freq'!$Q18))+($F18*((2*B$40*'Allele freq'!$O18*'Allele freq'!$P18)+(B$39*'Allele freq'!$O18*'Allele freq'!$P18*('Allele freq'!$O18+'Allele freq'!$P18))+(4*B$38*('Allele freq'!$O18^2)*('Allele freq'!$P18^2))))+($G18*((B$39*'Allele freq'!$O18*'Allele freq'!$P18*'Allele freq'!$Q18)+(4*B$38*'Allele freq'!$O18^2*'Allele freq'!$P18*'Allele freq'!$Q18)))+($H18*(4*B$38*'Allele freq'!$O18*'Allele freq'!$P18*'Allele freq'!$Q18*'Allele freq'!$R18))</f>
        <v>0</v>
      </c>
      <c r="L18" s="16">
        <f>($B18*((C$40*('Allele freq'!$O18)^2)+(C$39*'Allele freq'!$O18^3)+(C$38*'Allele freq'!$O18^4)))+($C18*(C$38*('Allele freq'!$O18^2)*('Allele freq'!$P18^2)))+($D18*((C$39*('Allele freq'!$O18^2)*'Allele freq'!$P18)+(2*C$38*('Allele freq'!$O18^3)*'Allele freq'!$P18)))+($E18*(2*C$38*('Allele freq'!$O18^2)*'Allele freq'!$P18*'Allele freq'!$Q18))+($F18*((2*C$40*'Allele freq'!$O18*'Allele freq'!$P18)+(C$39*'Allele freq'!$O18*'Allele freq'!$P18*('Allele freq'!$O18+'Allele freq'!$P18))+(4*C$38*('Allele freq'!$O18^2)*('Allele freq'!$P18^2))))+($G18*((C$39*'Allele freq'!$O18*'Allele freq'!$P18*'Allele freq'!$Q18)+(4*C$38*'Allele freq'!$O18^2*'Allele freq'!$P18*'Allele freq'!$Q18)))+($H18*(4*C$38*'Allele freq'!$O18*'Allele freq'!$P18*'Allele freq'!$Q18*'Allele freq'!$R18))</f>
        <v>0</v>
      </c>
      <c r="M18" s="16">
        <f>($B18*((D$40*('Allele freq'!$O18)^2)+(D$39*'Allele freq'!$O18^3)+(D$38*'Allele freq'!$O18^4)))+($C18*(D$38*('Allele freq'!$O18^2)*('Allele freq'!$P18^2)))+($D18*((D$39*('Allele freq'!$O18^2)*'Allele freq'!$P18)+(2*D$38*('Allele freq'!$O18^3)*'Allele freq'!$P18)))+($E18*(2*D$38*('Allele freq'!$O18^2)*'Allele freq'!$P18*'Allele freq'!$Q18))+($F18*((2*D$40*'Allele freq'!$O18*'Allele freq'!$P18)+(D$39*'Allele freq'!$O18*'Allele freq'!$P18*('Allele freq'!$O18+'Allele freq'!$P18))+(4*D$38*('Allele freq'!$O18^2)*('Allele freq'!$P18^2))))+($G18*((D$39*'Allele freq'!$O18*'Allele freq'!$P18*'Allele freq'!$Q18)+(4*D$38*'Allele freq'!$O18^2*'Allele freq'!$P18*'Allele freq'!$Q18)))+($H18*(4*D$38*'Allele freq'!$O18*'Allele freq'!$P18*'Allele freq'!$Q18*'Allele freq'!$R18))</f>
        <v>0</v>
      </c>
      <c r="N18" s="16">
        <f>($B18*((E$40*('Allele freq'!$O18)^2)+(E$39*'Allele freq'!$O18^3)+(E$38*'Allele freq'!$O18^4)))+($C18*(E$38*('Allele freq'!$O18^2)*('Allele freq'!$P18^2)))+($D18*((E$39*('Allele freq'!$O18^2)*'Allele freq'!$P18)+(2*E$38*('Allele freq'!$O18^3)*'Allele freq'!$P18)))+($E18*(2*E$38*('Allele freq'!$O18^2)*'Allele freq'!$P18*'Allele freq'!$Q18))+($F18*((2*E$40*'Allele freq'!$O18*'Allele freq'!$P18)+(E$39*'Allele freq'!$O18*'Allele freq'!$P18*('Allele freq'!$O18+'Allele freq'!$P18))+(4*E$38*('Allele freq'!$O18^2)*('Allele freq'!$P18^2))))+($G18*((E$39*'Allele freq'!$O18*'Allele freq'!$P18*'Allele freq'!$Q18)+(4*E$38*'Allele freq'!$O18^2*'Allele freq'!$P18*'Allele freq'!$Q18)))+($H18*(4*E$38*'Allele freq'!$O18*'Allele freq'!$P18*'Allele freq'!$Q18*'Allele freq'!$R18))</f>
        <v>0</v>
      </c>
      <c r="O18" s="16">
        <f>($B18*((F$40*('Allele freq'!$O18)^2)+(F$39*'Allele freq'!$O18^3)+(F$38*'Allele freq'!$O18^4)))+($C18*(F$38*('Allele freq'!$O18^2)*('Allele freq'!$P18^2)))+($D18*((F$39*('Allele freq'!$O18^2)*'Allele freq'!$P18)+(2*F$38*('Allele freq'!$O18^3)*'Allele freq'!$P18)))+($E18*(2*F$38*('Allele freq'!$O18^2)*'Allele freq'!$P18*'Allele freq'!$Q18))+($F18*((2*F$40*'Allele freq'!$O18*'Allele freq'!$P18)+(F$39*'Allele freq'!$O18*'Allele freq'!$P18*('Allele freq'!$O18+'Allele freq'!$P18))+(4*F$38*('Allele freq'!$O18^2)*('Allele freq'!$P18^2))))+($G18*((F$39*'Allele freq'!$O18*'Allele freq'!$P18*'Allele freq'!$Q18)+(4*F$38*'Allele freq'!$O18^2*'Allele freq'!$P18*'Allele freq'!$Q18)))+($H18*(4*F$38*'Allele freq'!$O18*'Allele freq'!$P18*'Allele freq'!$Q18*'Allele freq'!$R18))</f>
        <v>0</v>
      </c>
      <c r="P18" s="16">
        <f>($B18*((G$40*('Allele freq'!$O18)^2)+(G$39*'Allele freq'!$O18^3)+(G$38*'Allele freq'!$O18^4)))+($C18*(G$38*('Allele freq'!$O18^2)*('Allele freq'!$P18^2)))+($D18*((G$39*('Allele freq'!$O18^2)*'Allele freq'!$P18)+(2*G$38*('Allele freq'!$O18^3)*'Allele freq'!$P18)))+($E18*(2*G$38*('Allele freq'!$O18^2)*'Allele freq'!$P18*'Allele freq'!$Q18))+($F18*((2*G$40*'Allele freq'!$O18*'Allele freq'!$P18)+(G$39*'Allele freq'!$O18*'Allele freq'!$P18*('Allele freq'!$O18+'Allele freq'!$P18))+(4*G$38*('Allele freq'!$O18^2)*('Allele freq'!$P18^2))))+($G18*((G$39*'Allele freq'!$O18*'Allele freq'!$P18*'Allele freq'!$Q18)+(4*G$38*'Allele freq'!$O18^2*'Allele freq'!$P18*'Allele freq'!$Q18)))+($H18*(4*G$38*'Allele freq'!$O18*'Allele freq'!$P18*'Allele freq'!$Q18*'Allele freq'!$R18))</f>
        <v>0</v>
      </c>
      <c r="Q18" s="16">
        <f>($B18*((H$40*('Allele freq'!$O18)^2)+(H$39*'Allele freq'!$O18^3)+(H$38*'Allele freq'!$O18^4)))+($C18*(H$38*('Allele freq'!$O18^2)*('Allele freq'!$P18^2)))+($D18*((H$39*('Allele freq'!$O18^2)*'Allele freq'!$P18)+(2*H$38*('Allele freq'!$O18^3)*'Allele freq'!$P18)))+($E18*(2*H$38*('Allele freq'!$O18^2)*'Allele freq'!$P18*'Allele freq'!$Q18))+($F18*((2*H$40*'Allele freq'!$O18*'Allele freq'!$P18)+(H$39*'Allele freq'!$O18*'Allele freq'!$P18*('Allele freq'!$O18+'Allele freq'!$P18))+(4*H$38*('Allele freq'!$O18^2)*('Allele freq'!$P18^2))))+($G18*((H$39*'Allele freq'!$O18*'Allele freq'!$P18*'Allele freq'!$Q18)+(4*H$38*'Allele freq'!$O18^2*'Allele freq'!$P18*'Allele freq'!$Q18)))+($H18*(4*H$38*'Allele freq'!$O18*'Allele freq'!$P18*'Allele freq'!$Q18*'Allele freq'!$R18))</f>
        <v>0</v>
      </c>
      <c r="R18" s="16">
        <f>($B18*((I$40*('Allele freq'!$O18)^2)+(I$39*'Allele freq'!$O18^3)+(I$38*'Allele freq'!$O18^4)))+($C18*(I$38*('Allele freq'!$O18^2)*('Allele freq'!$P18^2)))+($D18*((I$39*('Allele freq'!$O18^2)*'Allele freq'!$P18)+(2*I$38*('Allele freq'!$O18^3)*'Allele freq'!$P18)))+($E18*(2*I$38*('Allele freq'!$O18^2)*'Allele freq'!$P18*'Allele freq'!$Q18))+($F18*((2*I$40*'Allele freq'!$O18*'Allele freq'!$P18)+(I$39*'Allele freq'!$O18*'Allele freq'!$P18*('Allele freq'!$O18+'Allele freq'!$P18))+(4*I$38*('Allele freq'!$O18^2)*('Allele freq'!$P18^2))))+($G18*((I$39*'Allele freq'!$O18*'Allele freq'!$P18*'Allele freq'!$Q18)+(4*I$38*'Allele freq'!$O18^2*'Allele freq'!$P18*'Allele freq'!$Q18)))+($H18*(4*I$38*'Allele freq'!$O18*'Allele freq'!$P18*'Allele freq'!$Q18*'Allele freq'!$R18))</f>
        <v>0</v>
      </c>
      <c r="S18" s="17">
        <f>($B18*((J$40*('Allele freq'!$O18)^2)+(J$39*'Allele freq'!$O18^3)+(J$38*'Allele freq'!$O18^4)))+($C18*(J$38*('Allele freq'!$O18^2)*('Allele freq'!$P18^2)))+($D18*((J$39*('Allele freq'!$O18^2)*'Allele freq'!$P18)+(2*J$38*('Allele freq'!$O18^3)*'Allele freq'!$P18)))+($E18*(2*J$38*('Allele freq'!$O18^2)*'Allele freq'!$P18*'Allele freq'!$Q18))+($F18*((2*J$40*'Allele freq'!$O18*'Allele freq'!$P18)+(J$39*'Allele freq'!$O18*'Allele freq'!$P18*('Allele freq'!$O18+'Allele freq'!$P18))+(4*J$38*('Allele freq'!$O18^2)*('Allele freq'!$P18^2))))+($G18*((J$39*'Allele freq'!$O18*'Allele freq'!$P18*'Allele freq'!$Q18)+(4*J$38*'Allele freq'!$O18^2*'Allele freq'!$P18*'Allele freq'!$Q18)))+($H18*(4*J$38*'Allele freq'!$O18*'Allele freq'!$P18*'Allele freq'!$Q18*'Allele freq'!$R18))</f>
        <v>0</v>
      </c>
      <c r="U18" s="14" t="s">
        <v>18</v>
      </c>
      <c r="V18" s="16">
        <f>($B18*((B$40*('Allele freq'!$T18)^2)+(B$39*'Allele freq'!$T18^3)+(B$38*'Allele freq'!$T18^4)))+($C18*(B$38*('Allele freq'!$T18^2)*('Allele freq'!$U18^2)))+($D18*((B$39*('Allele freq'!$T18^2)*'Allele freq'!$U18)+(2*B$38*('Allele freq'!$T18^3)*'Allele freq'!$U18)))+($E18*(2*B$38*('Allele freq'!$T18^2)*'Allele freq'!$U18*'Allele freq'!$V18))+($F18*((2*B$40*'Allele freq'!$T18*'Allele freq'!$U18)+(B$39*'Allele freq'!$T18*'Allele freq'!$U18*('Allele freq'!$T18+'Allele freq'!$U18))+(4*B$38*('Allele freq'!$T18^2)*('Allele freq'!$U18^2))))+($G18*((B$39*'Allele freq'!$T18*'Allele freq'!$U18*'Allele freq'!$V18)+(4*B$38*'Allele freq'!$T18^2*'Allele freq'!$U18*'Allele freq'!$V18)))+($H18*(4*B$38*'Allele freq'!$T18*'Allele freq'!$U18*'Allele freq'!$V18*'Allele freq'!$W18))</f>
        <v>0</v>
      </c>
      <c r="W18" s="16">
        <f>($B18*((C$40*('Allele freq'!$T18)^2)+(C$39*'Allele freq'!$T18^3)+(C$38*'Allele freq'!$T18^4)))+($C18*(C$38*('Allele freq'!$T18^2)*('Allele freq'!$U18^2)))+($D18*((C$39*('Allele freq'!$T18^2)*'Allele freq'!$U18)+(2*C$38*('Allele freq'!$T18^3)*'Allele freq'!$U18)))+($E18*(2*C$38*('Allele freq'!$T18^2)*'Allele freq'!$U18*'Allele freq'!$V18))+($F18*((2*C$40*'Allele freq'!$T18*'Allele freq'!$U18)+(C$39*'Allele freq'!$T18*'Allele freq'!$U18*('Allele freq'!$T18+'Allele freq'!$U18))+(4*C$38*('Allele freq'!$T18^2)*('Allele freq'!$U18^2))))+($G18*((C$39*'Allele freq'!$T18*'Allele freq'!$U18*'Allele freq'!$V18)+(4*C$38*'Allele freq'!$T18^2*'Allele freq'!$U18*'Allele freq'!$V18)))+($H18*(4*C$38*'Allele freq'!$T18*'Allele freq'!$U18*'Allele freq'!$V18*'Allele freq'!$W18))</f>
        <v>0</v>
      </c>
      <c r="X18" s="16">
        <f>($B18*((D$40*('Allele freq'!$T18)^2)+(D$39*'Allele freq'!$T18^3)+(D$38*'Allele freq'!$T18^4)))+($C18*(D$38*('Allele freq'!$T18^2)*('Allele freq'!$U18^2)))+($D18*((D$39*('Allele freq'!$T18^2)*'Allele freq'!$U18)+(2*D$38*('Allele freq'!$T18^3)*'Allele freq'!$U18)))+($E18*(2*D$38*('Allele freq'!$T18^2)*'Allele freq'!$U18*'Allele freq'!$V18))+($F18*((2*D$40*'Allele freq'!$T18*'Allele freq'!$U18)+(D$39*'Allele freq'!$T18*'Allele freq'!$U18*('Allele freq'!$T18+'Allele freq'!$U18))+(4*D$38*('Allele freq'!$T18^2)*('Allele freq'!$U18^2))))+($G18*((D$39*'Allele freq'!$T18*'Allele freq'!$U18*'Allele freq'!$V18)+(4*D$38*'Allele freq'!$T18^2*'Allele freq'!$U18*'Allele freq'!$V18)))+($H18*(4*D$38*'Allele freq'!$T18*'Allele freq'!$U18*'Allele freq'!$V18*'Allele freq'!$W18))</f>
        <v>0</v>
      </c>
      <c r="Y18" s="16">
        <f>($B18*((E$40*('Allele freq'!$T18)^2)+(E$39*'Allele freq'!$T18^3)+(E$38*'Allele freq'!$T18^4)))+($C18*(E$38*('Allele freq'!$T18^2)*('Allele freq'!$U18^2)))+($D18*((E$39*('Allele freq'!$T18^2)*'Allele freq'!$U18)+(2*E$38*('Allele freq'!$T18^3)*'Allele freq'!$U18)))+($E18*(2*E$38*('Allele freq'!$T18^2)*'Allele freq'!$U18*'Allele freq'!$V18))+($F18*((2*E$40*'Allele freq'!$T18*'Allele freq'!$U18)+(E$39*'Allele freq'!$T18*'Allele freq'!$U18*('Allele freq'!$T18+'Allele freq'!$U18))+(4*E$38*('Allele freq'!$T18^2)*('Allele freq'!$U18^2))))+($G18*((E$39*'Allele freq'!$T18*'Allele freq'!$U18*'Allele freq'!$V18)+(4*E$38*'Allele freq'!$T18^2*'Allele freq'!$U18*'Allele freq'!$V18)))+($H18*(4*E$38*'Allele freq'!$T18*'Allele freq'!$U18*'Allele freq'!$V18*'Allele freq'!$W18))</f>
        <v>0</v>
      </c>
      <c r="Z18" s="16">
        <f>($B18*((F$40*('Allele freq'!$T18)^2)+(F$39*'Allele freq'!$T18^3)+(F$38*'Allele freq'!$T18^4)))+($C18*(F$38*('Allele freq'!$T18^2)*('Allele freq'!$U18^2)))+($D18*((F$39*('Allele freq'!$T18^2)*'Allele freq'!$U18)+(2*F$38*('Allele freq'!$T18^3)*'Allele freq'!$U18)))+($E18*(2*F$38*('Allele freq'!$T18^2)*'Allele freq'!$U18*'Allele freq'!$V18))+($F18*((2*F$40*'Allele freq'!$T18*'Allele freq'!$U18)+(F$39*'Allele freq'!$T18*'Allele freq'!$U18*('Allele freq'!$T18+'Allele freq'!$U18))+(4*F$38*('Allele freq'!$T18^2)*('Allele freq'!$U18^2))))+($G18*((F$39*'Allele freq'!$T18*'Allele freq'!$U18*'Allele freq'!$V18)+(4*F$38*'Allele freq'!$T18^2*'Allele freq'!$U18*'Allele freq'!$V18)))+($H18*(4*F$38*'Allele freq'!$T18*'Allele freq'!$U18*'Allele freq'!$V18*'Allele freq'!$W18))</f>
        <v>0</v>
      </c>
      <c r="AA18" s="16">
        <f>($B18*((G$40*('Allele freq'!$T18)^2)+(G$39*'Allele freq'!$T18^3)+(G$38*'Allele freq'!$T18^4)))+($C18*(G$38*('Allele freq'!$T18^2)*('Allele freq'!$U18^2)))+($D18*((G$39*('Allele freq'!$T18^2)*'Allele freq'!$U18)+(2*G$38*('Allele freq'!$T18^3)*'Allele freq'!$U18)))+($E18*(2*G$38*('Allele freq'!$T18^2)*'Allele freq'!$U18*'Allele freq'!$V18))+($F18*((2*G$40*'Allele freq'!$T18*'Allele freq'!$U18)+(G$39*'Allele freq'!$T18*'Allele freq'!$U18*('Allele freq'!$T18+'Allele freq'!$U18))+(4*G$38*('Allele freq'!$T18^2)*('Allele freq'!$U18^2))))+($G18*((G$39*'Allele freq'!$T18*'Allele freq'!$U18*'Allele freq'!$V18)+(4*G$38*'Allele freq'!$T18^2*'Allele freq'!$U18*'Allele freq'!$V18)))+($H18*(4*G$38*'Allele freq'!$T18*'Allele freq'!$U18*'Allele freq'!$V18*'Allele freq'!$W18))</f>
        <v>0</v>
      </c>
      <c r="AB18" s="16">
        <f>($B18*((H$40*('Allele freq'!$T18)^2)+(H$39*'Allele freq'!$T18^3)+(H$38*'Allele freq'!$T18^4)))+($C18*(H$38*('Allele freq'!$T18^2)*('Allele freq'!$U18^2)))+($D18*((H$39*('Allele freq'!$T18^2)*'Allele freq'!$U18)+(2*H$38*('Allele freq'!$T18^3)*'Allele freq'!$U18)))+($E18*(2*H$38*('Allele freq'!$T18^2)*'Allele freq'!$U18*'Allele freq'!$V18))+($F18*((2*H$40*'Allele freq'!$T18*'Allele freq'!$U18)+(H$39*'Allele freq'!$T18*'Allele freq'!$U18*('Allele freq'!$T18+'Allele freq'!$U18))+(4*H$38*('Allele freq'!$T18^2)*('Allele freq'!$U18^2))))+($G18*((H$39*'Allele freq'!$T18*'Allele freq'!$U18*'Allele freq'!$V18)+(4*H$38*'Allele freq'!$T18^2*'Allele freq'!$U18*'Allele freq'!$V18)))+($H18*(4*H$38*'Allele freq'!$T18*'Allele freq'!$U18*'Allele freq'!$V18*'Allele freq'!$W18))</f>
        <v>0</v>
      </c>
      <c r="AC18" s="16">
        <f>($B18*((I$40*('Allele freq'!$T18)^2)+(I$39*'Allele freq'!$T18^3)+(I$38*'Allele freq'!$T18^4)))+($C18*(I$38*('Allele freq'!$T18^2)*('Allele freq'!$U18^2)))+($D18*((I$39*('Allele freq'!$T18^2)*'Allele freq'!$U18)+(2*I$38*('Allele freq'!$T18^3)*'Allele freq'!$U18)))+($E18*(2*I$38*('Allele freq'!$T18^2)*'Allele freq'!$U18*'Allele freq'!$V18))+($F18*((2*I$40*'Allele freq'!$T18*'Allele freq'!$U18)+(I$39*'Allele freq'!$T18*'Allele freq'!$U18*('Allele freq'!$T18+'Allele freq'!$U18))+(4*I$38*('Allele freq'!$T18^2)*('Allele freq'!$U18^2))))+($G18*((I$39*'Allele freq'!$T18*'Allele freq'!$U18*'Allele freq'!$V18)+(4*I$38*'Allele freq'!$T18^2*'Allele freq'!$U18*'Allele freq'!$V18)))+($H18*(4*I$38*'Allele freq'!$T18*'Allele freq'!$U18*'Allele freq'!$V18*'Allele freq'!$W18))</f>
        <v>0</v>
      </c>
      <c r="AD18" s="17">
        <f>($B18*((J$40*('Allele freq'!$T18)^2)+(J$39*'Allele freq'!$T18^3)+(J$38*'Allele freq'!$T18^4)))+($C18*(J$38*('Allele freq'!$T18^2)*('Allele freq'!$U18^2)))+($D18*((J$39*('Allele freq'!$T18^2)*'Allele freq'!$U18)+(2*J$38*('Allele freq'!$T18^3)*'Allele freq'!$U18)))+($E18*(2*J$38*('Allele freq'!$T18^2)*'Allele freq'!$U18*'Allele freq'!$V18))+($F18*((2*J$40*'Allele freq'!$T18*'Allele freq'!$U18)+(J$39*'Allele freq'!$T18*'Allele freq'!$U18*('Allele freq'!$T18+'Allele freq'!$U18))+(4*J$38*('Allele freq'!$T18^2)*('Allele freq'!$U18^2))))+($G18*((J$39*'Allele freq'!$T18*'Allele freq'!$U18*'Allele freq'!$V18)+(4*J$38*'Allele freq'!$T18^2*'Allele freq'!$U18*'Allele freq'!$V18)))+($H18*(4*J$38*'Allele freq'!$T18*'Allele freq'!$U18*'Allele freq'!$V18*'Allele freq'!$W18))</f>
        <v>0</v>
      </c>
    </row>
    <row r="19" spans="1:30" x14ac:dyDescent="0.3">
      <c r="A19" s="29" t="s">
        <v>19</v>
      </c>
      <c r="B19" s="27">
        <f>'Allele freq'!B19</f>
        <v>1</v>
      </c>
      <c r="C19" s="23">
        <f>'Allele freq'!C19</f>
        <v>0</v>
      </c>
      <c r="D19" s="23">
        <f>'Allele freq'!D19</f>
        <v>0</v>
      </c>
      <c r="E19" s="23">
        <f>'Allele freq'!E19</f>
        <v>0</v>
      </c>
      <c r="F19" s="23">
        <f>'Allele freq'!F19</f>
        <v>0</v>
      </c>
      <c r="G19" s="23">
        <f>'Allele freq'!G19</f>
        <v>0</v>
      </c>
      <c r="H19" s="24">
        <f>'Allele freq'!H19</f>
        <v>0</v>
      </c>
      <c r="I19" s="2"/>
      <c r="J19" s="14" t="s">
        <v>19</v>
      </c>
      <c r="K19" s="16">
        <f>($B19*((B$40*('Allele freq'!$O19)^2)+(B$39*'Allele freq'!$O19^3)+(B$38*'Allele freq'!$O19^4)))+($C19*(B$38*('Allele freq'!$O19^2)*('Allele freq'!$P19^2)))+($D19*((B$39*('Allele freq'!$O19^2)*'Allele freq'!$P19)+(2*B$38*('Allele freq'!$O19^3)*'Allele freq'!$P19)))+($E19*(2*B$38*('Allele freq'!$O19^2)*'Allele freq'!$P19*'Allele freq'!$Q19))+($F19*((2*B$40*'Allele freq'!$O19*'Allele freq'!$P19)+(B$39*'Allele freq'!$O19*'Allele freq'!$P19*('Allele freq'!$O19+'Allele freq'!$P19))+(4*B$38*('Allele freq'!$O19^2)*('Allele freq'!$P19^2))))+($G19*((B$39*'Allele freq'!$O19*'Allele freq'!$P19*'Allele freq'!$Q19)+(4*B$38*'Allele freq'!$O19^2*'Allele freq'!$P19*'Allele freq'!$Q19)))+($H19*(4*B$38*'Allele freq'!$O19*'Allele freq'!$P19*'Allele freq'!$Q19*'Allele freq'!$R19))</f>
        <v>0</v>
      </c>
      <c r="L19" s="16">
        <f>($B19*((C$40*('Allele freq'!$O19)^2)+(C$39*'Allele freq'!$O19^3)+(C$38*'Allele freq'!$O19^4)))+($C19*(C$38*('Allele freq'!$O19^2)*('Allele freq'!$P19^2)))+($D19*((C$39*('Allele freq'!$O19^2)*'Allele freq'!$P19)+(2*C$38*('Allele freq'!$O19^3)*'Allele freq'!$P19)))+($E19*(2*C$38*('Allele freq'!$O19^2)*'Allele freq'!$P19*'Allele freq'!$Q19))+($F19*((2*C$40*'Allele freq'!$O19*'Allele freq'!$P19)+(C$39*'Allele freq'!$O19*'Allele freq'!$P19*('Allele freq'!$O19+'Allele freq'!$P19))+(4*C$38*('Allele freq'!$O19^2)*('Allele freq'!$P19^2))))+($G19*((C$39*'Allele freq'!$O19*'Allele freq'!$P19*'Allele freq'!$Q19)+(4*C$38*'Allele freq'!$O19^2*'Allele freq'!$P19*'Allele freq'!$Q19)))+($H19*(4*C$38*'Allele freq'!$O19*'Allele freq'!$P19*'Allele freq'!$Q19*'Allele freq'!$R19))</f>
        <v>0</v>
      </c>
      <c r="M19" s="16">
        <f>($B19*((D$40*('Allele freq'!$O19)^2)+(D$39*'Allele freq'!$O19^3)+(D$38*'Allele freq'!$O19^4)))+($C19*(D$38*('Allele freq'!$O19^2)*('Allele freq'!$P19^2)))+($D19*((D$39*('Allele freq'!$O19^2)*'Allele freq'!$P19)+(2*D$38*('Allele freq'!$O19^3)*'Allele freq'!$P19)))+($E19*(2*D$38*('Allele freq'!$O19^2)*'Allele freq'!$P19*'Allele freq'!$Q19))+($F19*((2*D$40*'Allele freq'!$O19*'Allele freq'!$P19)+(D$39*'Allele freq'!$O19*'Allele freq'!$P19*('Allele freq'!$O19+'Allele freq'!$P19))+(4*D$38*('Allele freq'!$O19^2)*('Allele freq'!$P19^2))))+($G19*((D$39*'Allele freq'!$O19*'Allele freq'!$P19*'Allele freq'!$Q19)+(4*D$38*'Allele freq'!$O19^2*'Allele freq'!$P19*'Allele freq'!$Q19)))+($H19*(4*D$38*'Allele freq'!$O19*'Allele freq'!$P19*'Allele freq'!$Q19*'Allele freq'!$R19))</f>
        <v>0</v>
      </c>
      <c r="N19" s="16">
        <f>($B19*((E$40*('Allele freq'!$O19)^2)+(E$39*'Allele freq'!$O19^3)+(E$38*'Allele freq'!$O19^4)))+($C19*(E$38*('Allele freq'!$O19^2)*('Allele freq'!$P19^2)))+($D19*((E$39*('Allele freq'!$O19^2)*'Allele freq'!$P19)+(2*E$38*('Allele freq'!$O19^3)*'Allele freq'!$P19)))+($E19*(2*E$38*('Allele freq'!$O19^2)*'Allele freq'!$P19*'Allele freq'!$Q19))+($F19*((2*E$40*'Allele freq'!$O19*'Allele freq'!$P19)+(E$39*'Allele freq'!$O19*'Allele freq'!$P19*('Allele freq'!$O19+'Allele freq'!$P19))+(4*E$38*('Allele freq'!$O19^2)*('Allele freq'!$P19^2))))+($G19*((E$39*'Allele freq'!$O19*'Allele freq'!$P19*'Allele freq'!$Q19)+(4*E$38*'Allele freq'!$O19^2*'Allele freq'!$P19*'Allele freq'!$Q19)))+($H19*(4*E$38*'Allele freq'!$O19*'Allele freq'!$P19*'Allele freq'!$Q19*'Allele freq'!$R19))</f>
        <v>0</v>
      </c>
      <c r="O19" s="16">
        <f>($B19*((F$40*('Allele freq'!$O19)^2)+(F$39*'Allele freq'!$O19^3)+(F$38*'Allele freq'!$O19^4)))+($C19*(F$38*('Allele freq'!$O19^2)*('Allele freq'!$P19^2)))+($D19*((F$39*('Allele freq'!$O19^2)*'Allele freq'!$P19)+(2*F$38*('Allele freq'!$O19^3)*'Allele freq'!$P19)))+($E19*(2*F$38*('Allele freq'!$O19^2)*'Allele freq'!$P19*'Allele freq'!$Q19))+($F19*((2*F$40*'Allele freq'!$O19*'Allele freq'!$P19)+(F$39*'Allele freq'!$O19*'Allele freq'!$P19*('Allele freq'!$O19+'Allele freq'!$P19))+(4*F$38*('Allele freq'!$O19^2)*('Allele freq'!$P19^2))))+($G19*((F$39*'Allele freq'!$O19*'Allele freq'!$P19*'Allele freq'!$Q19)+(4*F$38*'Allele freq'!$O19^2*'Allele freq'!$P19*'Allele freq'!$Q19)))+($H19*(4*F$38*'Allele freq'!$O19*'Allele freq'!$P19*'Allele freq'!$Q19*'Allele freq'!$R19))</f>
        <v>0</v>
      </c>
      <c r="P19" s="16">
        <f>($B19*((G$40*('Allele freq'!$O19)^2)+(G$39*'Allele freq'!$O19^3)+(G$38*'Allele freq'!$O19^4)))+($C19*(G$38*('Allele freq'!$O19^2)*('Allele freq'!$P19^2)))+($D19*((G$39*('Allele freq'!$O19^2)*'Allele freq'!$P19)+(2*G$38*('Allele freq'!$O19^3)*'Allele freq'!$P19)))+($E19*(2*G$38*('Allele freq'!$O19^2)*'Allele freq'!$P19*'Allele freq'!$Q19))+($F19*((2*G$40*'Allele freq'!$O19*'Allele freq'!$P19)+(G$39*'Allele freq'!$O19*'Allele freq'!$P19*('Allele freq'!$O19+'Allele freq'!$P19))+(4*G$38*('Allele freq'!$O19^2)*('Allele freq'!$P19^2))))+($G19*((G$39*'Allele freq'!$O19*'Allele freq'!$P19*'Allele freq'!$Q19)+(4*G$38*'Allele freq'!$O19^2*'Allele freq'!$P19*'Allele freq'!$Q19)))+($H19*(4*G$38*'Allele freq'!$O19*'Allele freq'!$P19*'Allele freq'!$Q19*'Allele freq'!$R19))</f>
        <v>0</v>
      </c>
      <c r="Q19" s="16">
        <f>($B19*((H$40*('Allele freq'!$O19)^2)+(H$39*'Allele freq'!$O19^3)+(H$38*'Allele freq'!$O19^4)))+($C19*(H$38*('Allele freq'!$O19^2)*('Allele freq'!$P19^2)))+($D19*((H$39*('Allele freq'!$O19^2)*'Allele freq'!$P19)+(2*H$38*('Allele freq'!$O19^3)*'Allele freq'!$P19)))+($E19*(2*H$38*('Allele freq'!$O19^2)*'Allele freq'!$P19*'Allele freq'!$Q19))+($F19*((2*H$40*'Allele freq'!$O19*'Allele freq'!$P19)+(H$39*'Allele freq'!$O19*'Allele freq'!$P19*('Allele freq'!$O19+'Allele freq'!$P19))+(4*H$38*('Allele freq'!$O19^2)*('Allele freq'!$P19^2))))+($G19*((H$39*'Allele freq'!$O19*'Allele freq'!$P19*'Allele freq'!$Q19)+(4*H$38*'Allele freq'!$O19^2*'Allele freq'!$P19*'Allele freq'!$Q19)))+($H19*(4*H$38*'Allele freq'!$O19*'Allele freq'!$P19*'Allele freq'!$Q19*'Allele freq'!$R19))</f>
        <v>0</v>
      </c>
      <c r="R19" s="16">
        <f>($B19*((I$40*('Allele freq'!$O19)^2)+(I$39*'Allele freq'!$O19^3)+(I$38*'Allele freq'!$O19^4)))+($C19*(I$38*('Allele freq'!$O19^2)*('Allele freq'!$P19^2)))+($D19*((I$39*('Allele freq'!$O19^2)*'Allele freq'!$P19)+(2*I$38*('Allele freq'!$O19^3)*'Allele freq'!$P19)))+($E19*(2*I$38*('Allele freq'!$O19^2)*'Allele freq'!$P19*'Allele freq'!$Q19))+($F19*((2*I$40*'Allele freq'!$O19*'Allele freq'!$P19)+(I$39*'Allele freq'!$O19*'Allele freq'!$P19*('Allele freq'!$O19+'Allele freq'!$P19))+(4*I$38*('Allele freq'!$O19^2)*('Allele freq'!$P19^2))))+($G19*((I$39*'Allele freq'!$O19*'Allele freq'!$P19*'Allele freq'!$Q19)+(4*I$38*'Allele freq'!$O19^2*'Allele freq'!$P19*'Allele freq'!$Q19)))+($H19*(4*I$38*'Allele freq'!$O19*'Allele freq'!$P19*'Allele freq'!$Q19*'Allele freq'!$R19))</f>
        <v>0</v>
      </c>
      <c r="S19" s="17">
        <f>($B19*((J$40*('Allele freq'!$O19)^2)+(J$39*'Allele freq'!$O19^3)+(J$38*'Allele freq'!$O19^4)))+($C19*(J$38*('Allele freq'!$O19^2)*('Allele freq'!$P19^2)))+($D19*((J$39*('Allele freq'!$O19^2)*'Allele freq'!$P19)+(2*J$38*('Allele freq'!$O19^3)*'Allele freq'!$P19)))+($E19*(2*J$38*('Allele freq'!$O19^2)*'Allele freq'!$P19*'Allele freq'!$Q19))+($F19*((2*J$40*'Allele freq'!$O19*'Allele freq'!$P19)+(J$39*'Allele freq'!$O19*'Allele freq'!$P19*('Allele freq'!$O19+'Allele freq'!$P19))+(4*J$38*('Allele freq'!$O19^2)*('Allele freq'!$P19^2))))+($G19*((J$39*'Allele freq'!$O19*'Allele freq'!$P19*'Allele freq'!$Q19)+(4*J$38*'Allele freq'!$O19^2*'Allele freq'!$P19*'Allele freq'!$Q19)))+($H19*(4*J$38*'Allele freq'!$O19*'Allele freq'!$P19*'Allele freq'!$Q19*'Allele freq'!$R19))</f>
        <v>0</v>
      </c>
      <c r="U19" s="14" t="s">
        <v>19</v>
      </c>
      <c r="V19" s="16">
        <f>($B19*((B$40*('Allele freq'!$T19)^2)+(B$39*'Allele freq'!$T19^3)+(B$38*'Allele freq'!$T19^4)))+($C19*(B$38*('Allele freq'!$T19^2)*('Allele freq'!$U19^2)))+($D19*((B$39*('Allele freq'!$T19^2)*'Allele freq'!$U19)+(2*B$38*('Allele freq'!$T19^3)*'Allele freq'!$U19)))+($E19*(2*B$38*('Allele freq'!$T19^2)*'Allele freq'!$U19*'Allele freq'!$V19))+($F19*((2*B$40*'Allele freq'!$T19*'Allele freq'!$U19)+(B$39*'Allele freq'!$T19*'Allele freq'!$U19*('Allele freq'!$T19+'Allele freq'!$U19))+(4*B$38*('Allele freq'!$T19^2)*('Allele freq'!$U19^2))))+($G19*((B$39*'Allele freq'!$T19*'Allele freq'!$U19*'Allele freq'!$V19)+(4*B$38*'Allele freq'!$T19^2*'Allele freq'!$U19*'Allele freq'!$V19)))+($H19*(4*B$38*'Allele freq'!$T19*'Allele freq'!$U19*'Allele freq'!$V19*'Allele freq'!$W19))</f>
        <v>0</v>
      </c>
      <c r="W19" s="16">
        <f>($B19*((C$40*('Allele freq'!$T19)^2)+(C$39*'Allele freq'!$T19^3)+(C$38*'Allele freq'!$T19^4)))+($C19*(C$38*('Allele freq'!$T19^2)*('Allele freq'!$U19^2)))+($D19*((C$39*('Allele freq'!$T19^2)*'Allele freq'!$U19)+(2*C$38*('Allele freq'!$T19^3)*'Allele freq'!$U19)))+($E19*(2*C$38*('Allele freq'!$T19^2)*'Allele freq'!$U19*'Allele freq'!$V19))+($F19*((2*C$40*'Allele freq'!$T19*'Allele freq'!$U19)+(C$39*'Allele freq'!$T19*'Allele freq'!$U19*('Allele freq'!$T19+'Allele freq'!$U19))+(4*C$38*('Allele freq'!$T19^2)*('Allele freq'!$U19^2))))+($G19*((C$39*'Allele freq'!$T19*'Allele freq'!$U19*'Allele freq'!$V19)+(4*C$38*'Allele freq'!$T19^2*'Allele freq'!$U19*'Allele freq'!$V19)))+($H19*(4*C$38*'Allele freq'!$T19*'Allele freq'!$U19*'Allele freq'!$V19*'Allele freq'!$W19))</f>
        <v>0</v>
      </c>
      <c r="X19" s="16">
        <f>($B19*((D$40*('Allele freq'!$T19)^2)+(D$39*'Allele freq'!$T19^3)+(D$38*'Allele freq'!$T19^4)))+($C19*(D$38*('Allele freq'!$T19^2)*('Allele freq'!$U19^2)))+($D19*((D$39*('Allele freq'!$T19^2)*'Allele freq'!$U19)+(2*D$38*('Allele freq'!$T19^3)*'Allele freq'!$U19)))+($E19*(2*D$38*('Allele freq'!$T19^2)*'Allele freq'!$U19*'Allele freq'!$V19))+($F19*((2*D$40*'Allele freq'!$T19*'Allele freq'!$U19)+(D$39*'Allele freq'!$T19*'Allele freq'!$U19*('Allele freq'!$T19+'Allele freq'!$U19))+(4*D$38*('Allele freq'!$T19^2)*('Allele freq'!$U19^2))))+($G19*((D$39*'Allele freq'!$T19*'Allele freq'!$U19*'Allele freq'!$V19)+(4*D$38*'Allele freq'!$T19^2*'Allele freq'!$U19*'Allele freq'!$V19)))+($H19*(4*D$38*'Allele freq'!$T19*'Allele freq'!$U19*'Allele freq'!$V19*'Allele freq'!$W19))</f>
        <v>0</v>
      </c>
      <c r="Y19" s="16">
        <f>($B19*((E$40*('Allele freq'!$T19)^2)+(E$39*'Allele freq'!$T19^3)+(E$38*'Allele freq'!$T19^4)))+($C19*(E$38*('Allele freq'!$T19^2)*('Allele freq'!$U19^2)))+($D19*((E$39*('Allele freq'!$T19^2)*'Allele freq'!$U19)+(2*E$38*('Allele freq'!$T19^3)*'Allele freq'!$U19)))+($E19*(2*E$38*('Allele freq'!$T19^2)*'Allele freq'!$U19*'Allele freq'!$V19))+($F19*((2*E$40*'Allele freq'!$T19*'Allele freq'!$U19)+(E$39*'Allele freq'!$T19*'Allele freq'!$U19*('Allele freq'!$T19+'Allele freq'!$U19))+(4*E$38*('Allele freq'!$T19^2)*('Allele freq'!$U19^2))))+($G19*((E$39*'Allele freq'!$T19*'Allele freq'!$U19*'Allele freq'!$V19)+(4*E$38*'Allele freq'!$T19^2*'Allele freq'!$U19*'Allele freq'!$V19)))+($H19*(4*E$38*'Allele freq'!$T19*'Allele freq'!$U19*'Allele freq'!$V19*'Allele freq'!$W19))</f>
        <v>0</v>
      </c>
      <c r="Z19" s="16">
        <f>($B19*((F$40*('Allele freq'!$T19)^2)+(F$39*'Allele freq'!$T19^3)+(F$38*'Allele freq'!$T19^4)))+($C19*(F$38*('Allele freq'!$T19^2)*('Allele freq'!$U19^2)))+($D19*((F$39*('Allele freq'!$T19^2)*'Allele freq'!$U19)+(2*F$38*('Allele freq'!$T19^3)*'Allele freq'!$U19)))+($E19*(2*F$38*('Allele freq'!$T19^2)*'Allele freq'!$U19*'Allele freq'!$V19))+($F19*((2*F$40*'Allele freq'!$T19*'Allele freq'!$U19)+(F$39*'Allele freq'!$T19*'Allele freq'!$U19*('Allele freq'!$T19+'Allele freq'!$U19))+(4*F$38*('Allele freq'!$T19^2)*('Allele freq'!$U19^2))))+($G19*((F$39*'Allele freq'!$T19*'Allele freq'!$U19*'Allele freq'!$V19)+(4*F$38*'Allele freq'!$T19^2*'Allele freq'!$U19*'Allele freq'!$V19)))+($H19*(4*F$38*'Allele freq'!$T19*'Allele freq'!$U19*'Allele freq'!$V19*'Allele freq'!$W19))</f>
        <v>0</v>
      </c>
      <c r="AA19" s="16">
        <f>($B19*((G$40*('Allele freq'!$T19)^2)+(G$39*'Allele freq'!$T19^3)+(G$38*'Allele freq'!$T19^4)))+($C19*(G$38*('Allele freq'!$T19^2)*('Allele freq'!$U19^2)))+($D19*((G$39*('Allele freq'!$T19^2)*'Allele freq'!$U19)+(2*G$38*('Allele freq'!$T19^3)*'Allele freq'!$U19)))+($E19*(2*G$38*('Allele freq'!$T19^2)*'Allele freq'!$U19*'Allele freq'!$V19))+($F19*((2*G$40*'Allele freq'!$T19*'Allele freq'!$U19)+(G$39*'Allele freq'!$T19*'Allele freq'!$U19*('Allele freq'!$T19+'Allele freq'!$U19))+(4*G$38*('Allele freq'!$T19^2)*('Allele freq'!$U19^2))))+($G19*((G$39*'Allele freq'!$T19*'Allele freq'!$U19*'Allele freq'!$V19)+(4*G$38*'Allele freq'!$T19^2*'Allele freq'!$U19*'Allele freq'!$V19)))+($H19*(4*G$38*'Allele freq'!$T19*'Allele freq'!$U19*'Allele freq'!$V19*'Allele freq'!$W19))</f>
        <v>0</v>
      </c>
      <c r="AB19" s="16">
        <f>($B19*((H$40*('Allele freq'!$T19)^2)+(H$39*'Allele freq'!$T19^3)+(H$38*'Allele freq'!$T19^4)))+($C19*(H$38*('Allele freq'!$T19^2)*('Allele freq'!$U19^2)))+($D19*((H$39*('Allele freq'!$T19^2)*'Allele freq'!$U19)+(2*H$38*('Allele freq'!$T19^3)*'Allele freq'!$U19)))+($E19*(2*H$38*('Allele freq'!$T19^2)*'Allele freq'!$U19*'Allele freq'!$V19))+($F19*((2*H$40*'Allele freq'!$T19*'Allele freq'!$U19)+(H$39*'Allele freq'!$T19*'Allele freq'!$U19*('Allele freq'!$T19+'Allele freq'!$U19))+(4*H$38*('Allele freq'!$T19^2)*('Allele freq'!$U19^2))))+($G19*((H$39*'Allele freq'!$T19*'Allele freq'!$U19*'Allele freq'!$V19)+(4*H$38*'Allele freq'!$T19^2*'Allele freq'!$U19*'Allele freq'!$V19)))+($H19*(4*H$38*'Allele freq'!$T19*'Allele freq'!$U19*'Allele freq'!$V19*'Allele freq'!$W19))</f>
        <v>0</v>
      </c>
      <c r="AC19" s="16">
        <f>($B19*((I$40*('Allele freq'!$T19)^2)+(I$39*'Allele freq'!$T19^3)+(I$38*'Allele freq'!$T19^4)))+($C19*(I$38*('Allele freq'!$T19^2)*('Allele freq'!$U19^2)))+($D19*((I$39*('Allele freq'!$T19^2)*'Allele freq'!$U19)+(2*I$38*('Allele freq'!$T19^3)*'Allele freq'!$U19)))+($E19*(2*I$38*('Allele freq'!$T19^2)*'Allele freq'!$U19*'Allele freq'!$V19))+($F19*((2*I$40*'Allele freq'!$T19*'Allele freq'!$U19)+(I$39*'Allele freq'!$T19*'Allele freq'!$U19*('Allele freq'!$T19+'Allele freq'!$U19))+(4*I$38*('Allele freq'!$T19^2)*('Allele freq'!$U19^2))))+($G19*((I$39*'Allele freq'!$T19*'Allele freq'!$U19*'Allele freq'!$V19)+(4*I$38*'Allele freq'!$T19^2*'Allele freq'!$U19*'Allele freq'!$V19)))+($H19*(4*I$38*'Allele freq'!$T19*'Allele freq'!$U19*'Allele freq'!$V19*'Allele freq'!$W19))</f>
        <v>0</v>
      </c>
      <c r="AD19" s="17">
        <f>($B19*((J$40*('Allele freq'!$T19)^2)+(J$39*'Allele freq'!$T19^3)+(J$38*'Allele freq'!$T19^4)))+($C19*(J$38*('Allele freq'!$T19^2)*('Allele freq'!$U19^2)))+($D19*((J$39*('Allele freq'!$T19^2)*'Allele freq'!$U19)+(2*J$38*('Allele freq'!$T19^3)*'Allele freq'!$U19)))+($E19*(2*J$38*('Allele freq'!$T19^2)*'Allele freq'!$U19*'Allele freq'!$V19))+($F19*((2*J$40*'Allele freq'!$T19*'Allele freq'!$U19)+(J$39*'Allele freq'!$T19*'Allele freq'!$U19*('Allele freq'!$T19+'Allele freq'!$U19))+(4*J$38*('Allele freq'!$T19^2)*('Allele freq'!$U19^2))))+($G19*((J$39*'Allele freq'!$T19*'Allele freq'!$U19*'Allele freq'!$V19)+(4*J$38*'Allele freq'!$T19^2*'Allele freq'!$U19*'Allele freq'!$V19)))+($H19*(4*J$38*'Allele freq'!$T19*'Allele freq'!$U19*'Allele freq'!$V19*'Allele freq'!$W19))</f>
        <v>0</v>
      </c>
    </row>
    <row r="20" spans="1:30" x14ac:dyDescent="0.3">
      <c r="A20" s="29" t="s">
        <v>20</v>
      </c>
      <c r="B20" s="27">
        <f>'Allele freq'!B20</f>
        <v>1</v>
      </c>
      <c r="C20" s="23">
        <f>'Allele freq'!C20</f>
        <v>0</v>
      </c>
      <c r="D20" s="23">
        <f>'Allele freq'!D20</f>
        <v>0</v>
      </c>
      <c r="E20" s="23">
        <f>'Allele freq'!E20</f>
        <v>0</v>
      </c>
      <c r="F20" s="23">
        <f>'Allele freq'!F20</f>
        <v>0</v>
      </c>
      <c r="G20" s="23">
        <f>'Allele freq'!G20</f>
        <v>0</v>
      </c>
      <c r="H20" s="24">
        <f>'Allele freq'!H20</f>
        <v>0</v>
      </c>
      <c r="I20" s="2"/>
      <c r="J20" s="14" t="s">
        <v>20</v>
      </c>
      <c r="K20" s="16">
        <f>($B20*((B$40*('Allele freq'!$O20)^2)+(B$39*'Allele freq'!$O20^3)+(B$38*'Allele freq'!$O20^4)))+($C20*(B$38*('Allele freq'!$O20^2)*('Allele freq'!$P20^2)))+($D20*((B$39*('Allele freq'!$O20^2)*'Allele freq'!$P20)+(2*B$38*('Allele freq'!$O20^3)*'Allele freq'!$P20)))+($E20*(2*B$38*('Allele freq'!$O20^2)*'Allele freq'!$P20*'Allele freq'!$Q20))+($F20*((2*B$40*'Allele freq'!$O20*'Allele freq'!$P20)+(B$39*'Allele freq'!$O20*'Allele freq'!$P20*('Allele freq'!$O20+'Allele freq'!$P20))+(4*B$38*('Allele freq'!$O20^2)*('Allele freq'!$P20^2))))+($G20*((B$39*'Allele freq'!$O20*'Allele freq'!$P20*'Allele freq'!$Q20)+(4*B$38*'Allele freq'!$O20^2*'Allele freq'!$P20*'Allele freq'!$Q20)))+($H20*(4*B$38*'Allele freq'!$O20*'Allele freq'!$P20*'Allele freq'!$Q20*'Allele freq'!$R20))</f>
        <v>0</v>
      </c>
      <c r="L20" s="16">
        <f>($B20*((C$40*('Allele freq'!$O20)^2)+(C$39*'Allele freq'!$O20^3)+(C$38*'Allele freq'!$O20^4)))+($C20*(C$38*('Allele freq'!$O20^2)*('Allele freq'!$P20^2)))+($D20*((C$39*('Allele freq'!$O20^2)*'Allele freq'!$P20)+(2*C$38*('Allele freq'!$O20^3)*'Allele freq'!$P20)))+($E20*(2*C$38*('Allele freq'!$O20^2)*'Allele freq'!$P20*'Allele freq'!$Q20))+($F20*((2*C$40*'Allele freq'!$O20*'Allele freq'!$P20)+(C$39*'Allele freq'!$O20*'Allele freq'!$P20*('Allele freq'!$O20+'Allele freq'!$P20))+(4*C$38*('Allele freq'!$O20^2)*('Allele freq'!$P20^2))))+($G20*((C$39*'Allele freq'!$O20*'Allele freq'!$P20*'Allele freq'!$Q20)+(4*C$38*'Allele freq'!$O20^2*'Allele freq'!$P20*'Allele freq'!$Q20)))+($H20*(4*C$38*'Allele freq'!$O20*'Allele freq'!$P20*'Allele freq'!$Q20*'Allele freq'!$R20))</f>
        <v>0</v>
      </c>
      <c r="M20" s="16">
        <f>($B20*((D$40*('Allele freq'!$O20)^2)+(D$39*'Allele freq'!$O20^3)+(D$38*'Allele freq'!$O20^4)))+($C20*(D$38*('Allele freq'!$O20^2)*('Allele freq'!$P20^2)))+($D20*((D$39*('Allele freq'!$O20^2)*'Allele freq'!$P20)+(2*D$38*('Allele freq'!$O20^3)*'Allele freq'!$P20)))+($E20*(2*D$38*('Allele freq'!$O20^2)*'Allele freq'!$P20*'Allele freq'!$Q20))+($F20*((2*D$40*'Allele freq'!$O20*'Allele freq'!$P20)+(D$39*'Allele freq'!$O20*'Allele freq'!$P20*('Allele freq'!$O20+'Allele freq'!$P20))+(4*D$38*('Allele freq'!$O20^2)*('Allele freq'!$P20^2))))+($G20*((D$39*'Allele freq'!$O20*'Allele freq'!$P20*'Allele freq'!$Q20)+(4*D$38*'Allele freq'!$O20^2*'Allele freq'!$P20*'Allele freq'!$Q20)))+($H20*(4*D$38*'Allele freq'!$O20*'Allele freq'!$P20*'Allele freq'!$Q20*'Allele freq'!$R20))</f>
        <v>0</v>
      </c>
      <c r="N20" s="16">
        <f>($B20*((E$40*('Allele freq'!$O20)^2)+(E$39*'Allele freq'!$O20^3)+(E$38*'Allele freq'!$O20^4)))+($C20*(E$38*('Allele freq'!$O20^2)*('Allele freq'!$P20^2)))+($D20*((E$39*('Allele freq'!$O20^2)*'Allele freq'!$P20)+(2*E$38*('Allele freq'!$O20^3)*'Allele freq'!$P20)))+($E20*(2*E$38*('Allele freq'!$O20^2)*'Allele freq'!$P20*'Allele freq'!$Q20))+($F20*((2*E$40*'Allele freq'!$O20*'Allele freq'!$P20)+(E$39*'Allele freq'!$O20*'Allele freq'!$P20*('Allele freq'!$O20+'Allele freq'!$P20))+(4*E$38*('Allele freq'!$O20^2)*('Allele freq'!$P20^2))))+($G20*((E$39*'Allele freq'!$O20*'Allele freq'!$P20*'Allele freq'!$Q20)+(4*E$38*'Allele freq'!$O20^2*'Allele freq'!$P20*'Allele freq'!$Q20)))+($H20*(4*E$38*'Allele freq'!$O20*'Allele freq'!$P20*'Allele freq'!$Q20*'Allele freq'!$R20))</f>
        <v>0</v>
      </c>
      <c r="O20" s="16">
        <f>($B20*((F$40*('Allele freq'!$O20)^2)+(F$39*'Allele freq'!$O20^3)+(F$38*'Allele freq'!$O20^4)))+($C20*(F$38*('Allele freq'!$O20^2)*('Allele freq'!$P20^2)))+($D20*((F$39*('Allele freq'!$O20^2)*'Allele freq'!$P20)+(2*F$38*('Allele freq'!$O20^3)*'Allele freq'!$P20)))+($E20*(2*F$38*('Allele freq'!$O20^2)*'Allele freq'!$P20*'Allele freq'!$Q20))+($F20*((2*F$40*'Allele freq'!$O20*'Allele freq'!$P20)+(F$39*'Allele freq'!$O20*'Allele freq'!$P20*('Allele freq'!$O20+'Allele freq'!$P20))+(4*F$38*('Allele freq'!$O20^2)*('Allele freq'!$P20^2))))+($G20*((F$39*'Allele freq'!$O20*'Allele freq'!$P20*'Allele freq'!$Q20)+(4*F$38*'Allele freq'!$O20^2*'Allele freq'!$P20*'Allele freq'!$Q20)))+($H20*(4*F$38*'Allele freq'!$O20*'Allele freq'!$P20*'Allele freq'!$Q20*'Allele freq'!$R20))</f>
        <v>0</v>
      </c>
      <c r="P20" s="16">
        <f>($B20*((G$40*('Allele freq'!$O20)^2)+(G$39*'Allele freq'!$O20^3)+(G$38*'Allele freq'!$O20^4)))+($C20*(G$38*('Allele freq'!$O20^2)*('Allele freq'!$P20^2)))+($D20*((G$39*('Allele freq'!$O20^2)*'Allele freq'!$P20)+(2*G$38*('Allele freq'!$O20^3)*'Allele freq'!$P20)))+($E20*(2*G$38*('Allele freq'!$O20^2)*'Allele freq'!$P20*'Allele freq'!$Q20))+($F20*((2*G$40*'Allele freq'!$O20*'Allele freq'!$P20)+(G$39*'Allele freq'!$O20*'Allele freq'!$P20*('Allele freq'!$O20+'Allele freq'!$P20))+(4*G$38*('Allele freq'!$O20^2)*('Allele freq'!$P20^2))))+($G20*((G$39*'Allele freq'!$O20*'Allele freq'!$P20*'Allele freq'!$Q20)+(4*G$38*'Allele freq'!$O20^2*'Allele freq'!$P20*'Allele freq'!$Q20)))+($H20*(4*G$38*'Allele freq'!$O20*'Allele freq'!$P20*'Allele freq'!$Q20*'Allele freq'!$R20))</f>
        <v>0</v>
      </c>
      <c r="Q20" s="16">
        <f>($B20*((H$40*('Allele freq'!$O20)^2)+(H$39*'Allele freq'!$O20^3)+(H$38*'Allele freq'!$O20^4)))+($C20*(H$38*('Allele freq'!$O20^2)*('Allele freq'!$P20^2)))+($D20*((H$39*('Allele freq'!$O20^2)*'Allele freq'!$P20)+(2*H$38*('Allele freq'!$O20^3)*'Allele freq'!$P20)))+($E20*(2*H$38*('Allele freq'!$O20^2)*'Allele freq'!$P20*'Allele freq'!$Q20))+($F20*((2*H$40*'Allele freq'!$O20*'Allele freq'!$P20)+(H$39*'Allele freq'!$O20*'Allele freq'!$P20*('Allele freq'!$O20+'Allele freq'!$P20))+(4*H$38*('Allele freq'!$O20^2)*('Allele freq'!$P20^2))))+($G20*((H$39*'Allele freq'!$O20*'Allele freq'!$P20*'Allele freq'!$Q20)+(4*H$38*'Allele freq'!$O20^2*'Allele freq'!$P20*'Allele freq'!$Q20)))+($H20*(4*H$38*'Allele freq'!$O20*'Allele freq'!$P20*'Allele freq'!$Q20*'Allele freq'!$R20))</f>
        <v>0</v>
      </c>
      <c r="R20" s="16">
        <f>($B20*((I$40*('Allele freq'!$O20)^2)+(I$39*'Allele freq'!$O20^3)+(I$38*'Allele freq'!$O20^4)))+($C20*(I$38*('Allele freq'!$O20^2)*('Allele freq'!$P20^2)))+($D20*((I$39*('Allele freq'!$O20^2)*'Allele freq'!$P20)+(2*I$38*('Allele freq'!$O20^3)*'Allele freq'!$P20)))+($E20*(2*I$38*('Allele freq'!$O20^2)*'Allele freq'!$P20*'Allele freq'!$Q20))+($F20*((2*I$40*'Allele freq'!$O20*'Allele freq'!$P20)+(I$39*'Allele freq'!$O20*'Allele freq'!$P20*('Allele freq'!$O20+'Allele freq'!$P20))+(4*I$38*('Allele freq'!$O20^2)*('Allele freq'!$P20^2))))+($G20*((I$39*'Allele freq'!$O20*'Allele freq'!$P20*'Allele freq'!$Q20)+(4*I$38*'Allele freq'!$O20^2*'Allele freq'!$P20*'Allele freq'!$Q20)))+($H20*(4*I$38*'Allele freq'!$O20*'Allele freq'!$P20*'Allele freq'!$Q20*'Allele freq'!$R20))</f>
        <v>0</v>
      </c>
      <c r="S20" s="17">
        <f>($B20*((J$40*('Allele freq'!$O20)^2)+(J$39*'Allele freq'!$O20^3)+(J$38*'Allele freq'!$O20^4)))+($C20*(J$38*('Allele freq'!$O20^2)*('Allele freq'!$P20^2)))+($D20*((J$39*('Allele freq'!$O20^2)*'Allele freq'!$P20)+(2*J$38*('Allele freq'!$O20^3)*'Allele freq'!$P20)))+($E20*(2*J$38*('Allele freq'!$O20^2)*'Allele freq'!$P20*'Allele freq'!$Q20))+($F20*((2*J$40*'Allele freq'!$O20*'Allele freq'!$P20)+(J$39*'Allele freq'!$O20*'Allele freq'!$P20*('Allele freq'!$O20+'Allele freq'!$P20))+(4*J$38*('Allele freq'!$O20^2)*('Allele freq'!$P20^2))))+($G20*((J$39*'Allele freq'!$O20*'Allele freq'!$P20*'Allele freq'!$Q20)+(4*J$38*'Allele freq'!$O20^2*'Allele freq'!$P20*'Allele freq'!$Q20)))+($H20*(4*J$38*'Allele freq'!$O20*'Allele freq'!$P20*'Allele freq'!$Q20*'Allele freq'!$R20))</f>
        <v>0</v>
      </c>
      <c r="U20" s="14" t="s">
        <v>20</v>
      </c>
      <c r="V20" s="16">
        <f>($B20*((B$40*('Allele freq'!$T20)^2)+(B$39*'Allele freq'!$T20^3)+(B$38*'Allele freq'!$T20^4)))+($C20*(B$38*('Allele freq'!$T20^2)*('Allele freq'!$U20^2)))+($D20*((B$39*('Allele freq'!$T20^2)*'Allele freq'!$U20)+(2*B$38*('Allele freq'!$T20^3)*'Allele freq'!$U20)))+($E20*(2*B$38*('Allele freq'!$T20^2)*'Allele freq'!$U20*'Allele freq'!$V20))+($F20*((2*B$40*'Allele freq'!$T20*'Allele freq'!$U20)+(B$39*'Allele freq'!$T20*'Allele freq'!$U20*('Allele freq'!$T20+'Allele freq'!$U20))+(4*B$38*('Allele freq'!$T20^2)*('Allele freq'!$U20^2))))+($G20*((B$39*'Allele freq'!$T20*'Allele freq'!$U20*'Allele freq'!$V20)+(4*B$38*'Allele freq'!$T20^2*'Allele freq'!$U20*'Allele freq'!$V20)))+($H20*(4*B$38*'Allele freq'!$T20*'Allele freq'!$U20*'Allele freq'!$V20*'Allele freq'!$W20))</f>
        <v>0</v>
      </c>
      <c r="W20" s="16">
        <f>($B20*((C$40*('Allele freq'!$T20)^2)+(C$39*'Allele freq'!$T20^3)+(C$38*'Allele freq'!$T20^4)))+($C20*(C$38*('Allele freq'!$T20^2)*('Allele freq'!$U20^2)))+($D20*((C$39*('Allele freq'!$T20^2)*'Allele freq'!$U20)+(2*C$38*('Allele freq'!$T20^3)*'Allele freq'!$U20)))+($E20*(2*C$38*('Allele freq'!$T20^2)*'Allele freq'!$U20*'Allele freq'!$V20))+($F20*((2*C$40*'Allele freq'!$T20*'Allele freq'!$U20)+(C$39*'Allele freq'!$T20*'Allele freq'!$U20*('Allele freq'!$T20+'Allele freq'!$U20))+(4*C$38*('Allele freq'!$T20^2)*('Allele freq'!$U20^2))))+($G20*((C$39*'Allele freq'!$T20*'Allele freq'!$U20*'Allele freq'!$V20)+(4*C$38*'Allele freq'!$T20^2*'Allele freq'!$U20*'Allele freq'!$V20)))+($H20*(4*C$38*'Allele freq'!$T20*'Allele freq'!$U20*'Allele freq'!$V20*'Allele freq'!$W20))</f>
        <v>0</v>
      </c>
      <c r="X20" s="16">
        <f>($B20*((D$40*('Allele freq'!$T20)^2)+(D$39*'Allele freq'!$T20^3)+(D$38*'Allele freq'!$T20^4)))+($C20*(D$38*('Allele freq'!$T20^2)*('Allele freq'!$U20^2)))+($D20*((D$39*('Allele freq'!$T20^2)*'Allele freq'!$U20)+(2*D$38*('Allele freq'!$T20^3)*'Allele freq'!$U20)))+($E20*(2*D$38*('Allele freq'!$T20^2)*'Allele freq'!$U20*'Allele freq'!$V20))+($F20*((2*D$40*'Allele freq'!$T20*'Allele freq'!$U20)+(D$39*'Allele freq'!$T20*'Allele freq'!$U20*('Allele freq'!$T20+'Allele freq'!$U20))+(4*D$38*('Allele freq'!$T20^2)*('Allele freq'!$U20^2))))+($G20*((D$39*'Allele freq'!$T20*'Allele freq'!$U20*'Allele freq'!$V20)+(4*D$38*'Allele freq'!$T20^2*'Allele freq'!$U20*'Allele freq'!$V20)))+($H20*(4*D$38*'Allele freq'!$T20*'Allele freq'!$U20*'Allele freq'!$V20*'Allele freq'!$W20))</f>
        <v>0</v>
      </c>
      <c r="Y20" s="16">
        <f>($B20*((E$40*('Allele freq'!$T20)^2)+(E$39*'Allele freq'!$T20^3)+(E$38*'Allele freq'!$T20^4)))+($C20*(E$38*('Allele freq'!$T20^2)*('Allele freq'!$U20^2)))+($D20*((E$39*('Allele freq'!$T20^2)*'Allele freq'!$U20)+(2*E$38*('Allele freq'!$T20^3)*'Allele freq'!$U20)))+($E20*(2*E$38*('Allele freq'!$T20^2)*'Allele freq'!$U20*'Allele freq'!$V20))+($F20*((2*E$40*'Allele freq'!$T20*'Allele freq'!$U20)+(E$39*'Allele freq'!$T20*'Allele freq'!$U20*('Allele freq'!$T20+'Allele freq'!$U20))+(4*E$38*('Allele freq'!$T20^2)*('Allele freq'!$U20^2))))+($G20*((E$39*'Allele freq'!$T20*'Allele freq'!$U20*'Allele freq'!$V20)+(4*E$38*'Allele freq'!$T20^2*'Allele freq'!$U20*'Allele freq'!$V20)))+($H20*(4*E$38*'Allele freq'!$T20*'Allele freq'!$U20*'Allele freq'!$V20*'Allele freq'!$W20))</f>
        <v>0</v>
      </c>
      <c r="Z20" s="16">
        <f>($B20*((F$40*('Allele freq'!$T20)^2)+(F$39*'Allele freq'!$T20^3)+(F$38*'Allele freq'!$T20^4)))+($C20*(F$38*('Allele freq'!$T20^2)*('Allele freq'!$U20^2)))+($D20*((F$39*('Allele freq'!$T20^2)*'Allele freq'!$U20)+(2*F$38*('Allele freq'!$T20^3)*'Allele freq'!$U20)))+($E20*(2*F$38*('Allele freq'!$T20^2)*'Allele freq'!$U20*'Allele freq'!$V20))+($F20*((2*F$40*'Allele freq'!$T20*'Allele freq'!$U20)+(F$39*'Allele freq'!$T20*'Allele freq'!$U20*('Allele freq'!$T20+'Allele freq'!$U20))+(4*F$38*('Allele freq'!$T20^2)*('Allele freq'!$U20^2))))+($G20*((F$39*'Allele freq'!$T20*'Allele freq'!$U20*'Allele freq'!$V20)+(4*F$38*'Allele freq'!$T20^2*'Allele freq'!$U20*'Allele freq'!$V20)))+($H20*(4*F$38*'Allele freq'!$T20*'Allele freq'!$U20*'Allele freq'!$V20*'Allele freq'!$W20))</f>
        <v>0</v>
      </c>
      <c r="AA20" s="16">
        <f>($B20*((G$40*('Allele freq'!$T20)^2)+(G$39*'Allele freq'!$T20^3)+(G$38*'Allele freq'!$T20^4)))+($C20*(G$38*('Allele freq'!$T20^2)*('Allele freq'!$U20^2)))+($D20*((G$39*('Allele freq'!$T20^2)*'Allele freq'!$U20)+(2*G$38*('Allele freq'!$T20^3)*'Allele freq'!$U20)))+($E20*(2*G$38*('Allele freq'!$T20^2)*'Allele freq'!$U20*'Allele freq'!$V20))+($F20*((2*G$40*'Allele freq'!$T20*'Allele freq'!$U20)+(G$39*'Allele freq'!$T20*'Allele freq'!$U20*('Allele freq'!$T20+'Allele freq'!$U20))+(4*G$38*('Allele freq'!$T20^2)*('Allele freq'!$U20^2))))+($G20*((G$39*'Allele freq'!$T20*'Allele freq'!$U20*'Allele freq'!$V20)+(4*G$38*'Allele freq'!$T20^2*'Allele freq'!$U20*'Allele freq'!$V20)))+($H20*(4*G$38*'Allele freq'!$T20*'Allele freq'!$U20*'Allele freq'!$V20*'Allele freq'!$W20))</f>
        <v>0</v>
      </c>
      <c r="AB20" s="16">
        <f>($B20*((H$40*('Allele freq'!$T20)^2)+(H$39*'Allele freq'!$T20^3)+(H$38*'Allele freq'!$T20^4)))+($C20*(H$38*('Allele freq'!$T20^2)*('Allele freq'!$U20^2)))+($D20*((H$39*('Allele freq'!$T20^2)*'Allele freq'!$U20)+(2*H$38*('Allele freq'!$T20^3)*'Allele freq'!$U20)))+($E20*(2*H$38*('Allele freq'!$T20^2)*'Allele freq'!$U20*'Allele freq'!$V20))+($F20*((2*H$40*'Allele freq'!$T20*'Allele freq'!$U20)+(H$39*'Allele freq'!$T20*'Allele freq'!$U20*('Allele freq'!$T20+'Allele freq'!$U20))+(4*H$38*('Allele freq'!$T20^2)*('Allele freq'!$U20^2))))+($G20*((H$39*'Allele freq'!$T20*'Allele freq'!$U20*'Allele freq'!$V20)+(4*H$38*'Allele freq'!$T20^2*'Allele freq'!$U20*'Allele freq'!$V20)))+($H20*(4*H$38*'Allele freq'!$T20*'Allele freq'!$U20*'Allele freq'!$V20*'Allele freq'!$W20))</f>
        <v>0</v>
      </c>
      <c r="AC20" s="16">
        <f>($B20*((I$40*('Allele freq'!$T20)^2)+(I$39*'Allele freq'!$T20^3)+(I$38*'Allele freq'!$T20^4)))+($C20*(I$38*('Allele freq'!$T20^2)*('Allele freq'!$U20^2)))+($D20*((I$39*('Allele freq'!$T20^2)*'Allele freq'!$U20)+(2*I$38*('Allele freq'!$T20^3)*'Allele freq'!$U20)))+($E20*(2*I$38*('Allele freq'!$T20^2)*'Allele freq'!$U20*'Allele freq'!$V20))+($F20*((2*I$40*'Allele freq'!$T20*'Allele freq'!$U20)+(I$39*'Allele freq'!$T20*'Allele freq'!$U20*('Allele freq'!$T20+'Allele freq'!$U20))+(4*I$38*('Allele freq'!$T20^2)*('Allele freq'!$U20^2))))+($G20*((I$39*'Allele freq'!$T20*'Allele freq'!$U20*'Allele freq'!$V20)+(4*I$38*'Allele freq'!$T20^2*'Allele freq'!$U20*'Allele freq'!$V20)))+($H20*(4*I$38*'Allele freq'!$T20*'Allele freq'!$U20*'Allele freq'!$V20*'Allele freq'!$W20))</f>
        <v>0</v>
      </c>
      <c r="AD20" s="17">
        <f>($B20*((J$40*('Allele freq'!$T20)^2)+(J$39*'Allele freq'!$T20^3)+(J$38*'Allele freq'!$T20^4)))+($C20*(J$38*('Allele freq'!$T20^2)*('Allele freq'!$U20^2)))+($D20*((J$39*('Allele freq'!$T20^2)*'Allele freq'!$U20)+(2*J$38*('Allele freq'!$T20^3)*'Allele freq'!$U20)))+($E20*(2*J$38*('Allele freq'!$T20^2)*'Allele freq'!$U20*'Allele freq'!$V20))+($F20*((2*J$40*'Allele freq'!$T20*'Allele freq'!$U20)+(J$39*'Allele freq'!$T20*'Allele freq'!$U20*('Allele freq'!$T20+'Allele freq'!$U20))+(4*J$38*('Allele freq'!$T20^2)*('Allele freq'!$U20^2))))+($G20*((J$39*'Allele freq'!$T20*'Allele freq'!$U20*'Allele freq'!$V20)+(4*J$38*'Allele freq'!$T20^2*'Allele freq'!$U20*'Allele freq'!$V20)))+($H20*(4*J$38*'Allele freq'!$T20*'Allele freq'!$U20*'Allele freq'!$V20*'Allele freq'!$W20))</f>
        <v>0</v>
      </c>
    </row>
    <row r="21" spans="1:30" x14ac:dyDescent="0.3">
      <c r="A21" s="29" t="s">
        <v>21</v>
      </c>
      <c r="B21" s="27">
        <f>'Allele freq'!B21</f>
        <v>1</v>
      </c>
      <c r="C21" s="23">
        <f>'Allele freq'!C21</f>
        <v>0</v>
      </c>
      <c r="D21" s="23">
        <f>'Allele freq'!D21</f>
        <v>0</v>
      </c>
      <c r="E21" s="23">
        <f>'Allele freq'!E21</f>
        <v>0</v>
      </c>
      <c r="F21" s="23">
        <f>'Allele freq'!F21</f>
        <v>0</v>
      </c>
      <c r="G21" s="23">
        <f>'Allele freq'!G21</f>
        <v>0</v>
      </c>
      <c r="H21" s="24">
        <f>'Allele freq'!H21</f>
        <v>0</v>
      </c>
      <c r="I21" s="2"/>
      <c r="J21" s="14" t="s">
        <v>21</v>
      </c>
      <c r="K21" s="16">
        <f>($B21*((B$40*('Allele freq'!$O21)^2)+(B$39*'Allele freq'!$O21^3)+(B$38*'Allele freq'!$O21^4)))+($C21*(B$38*('Allele freq'!$O21^2)*('Allele freq'!$P21^2)))+($D21*((B$39*('Allele freq'!$O21^2)*'Allele freq'!$P21)+(2*B$38*('Allele freq'!$O21^3)*'Allele freq'!$P21)))+($E21*(2*B$38*('Allele freq'!$O21^2)*'Allele freq'!$P21*'Allele freq'!$Q21))+($F21*((2*B$40*'Allele freq'!$O21*'Allele freq'!$P21)+(B$39*'Allele freq'!$O21*'Allele freq'!$P21*('Allele freq'!$O21+'Allele freq'!$P21))+(4*B$38*('Allele freq'!$O21^2)*('Allele freq'!$P21^2))))+($G21*((B$39*'Allele freq'!$O21*'Allele freq'!$P21*'Allele freq'!$Q21)+(4*B$38*'Allele freq'!$O21^2*'Allele freq'!$P21*'Allele freq'!$Q21)))+($H21*(4*B$38*'Allele freq'!$O21*'Allele freq'!$P21*'Allele freq'!$Q21*'Allele freq'!$R21))</f>
        <v>0</v>
      </c>
      <c r="L21" s="16">
        <f>($B21*((C$40*('Allele freq'!$O21)^2)+(C$39*'Allele freq'!$O21^3)+(C$38*'Allele freq'!$O21^4)))+($C21*(C$38*('Allele freq'!$O21^2)*('Allele freq'!$P21^2)))+($D21*((C$39*('Allele freq'!$O21^2)*'Allele freq'!$P21)+(2*C$38*('Allele freq'!$O21^3)*'Allele freq'!$P21)))+($E21*(2*C$38*('Allele freq'!$O21^2)*'Allele freq'!$P21*'Allele freq'!$Q21))+($F21*((2*C$40*'Allele freq'!$O21*'Allele freq'!$P21)+(C$39*'Allele freq'!$O21*'Allele freq'!$P21*('Allele freq'!$O21+'Allele freq'!$P21))+(4*C$38*('Allele freq'!$O21^2)*('Allele freq'!$P21^2))))+($G21*((C$39*'Allele freq'!$O21*'Allele freq'!$P21*'Allele freq'!$Q21)+(4*C$38*'Allele freq'!$O21^2*'Allele freq'!$P21*'Allele freq'!$Q21)))+($H21*(4*C$38*'Allele freq'!$O21*'Allele freq'!$P21*'Allele freq'!$Q21*'Allele freq'!$R21))</f>
        <v>0</v>
      </c>
      <c r="M21" s="16">
        <f>($B21*((D$40*('Allele freq'!$O21)^2)+(D$39*'Allele freq'!$O21^3)+(D$38*'Allele freq'!$O21^4)))+($C21*(D$38*('Allele freq'!$O21^2)*('Allele freq'!$P21^2)))+($D21*((D$39*('Allele freq'!$O21^2)*'Allele freq'!$P21)+(2*D$38*('Allele freq'!$O21^3)*'Allele freq'!$P21)))+($E21*(2*D$38*('Allele freq'!$O21^2)*'Allele freq'!$P21*'Allele freq'!$Q21))+($F21*((2*D$40*'Allele freq'!$O21*'Allele freq'!$P21)+(D$39*'Allele freq'!$O21*'Allele freq'!$P21*('Allele freq'!$O21+'Allele freq'!$P21))+(4*D$38*('Allele freq'!$O21^2)*('Allele freq'!$P21^2))))+($G21*((D$39*'Allele freq'!$O21*'Allele freq'!$P21*'Allele freq'!$Q21)+(4*D$38*'Allele freq'!$O21^2*'Allele freq'!$P21*'Allele freq'!$Q21)))+($H21*(4*D$38*'Allele freq'!$O21*'Allele freq'!$P21*'Allele freq'!$Q21*'Allele freq'!$R21))</f>
        <v>0</v>
      </c>
      <c r="N21" s="16">
        <f>($B21*((E$40*('Allele freq'!$O21)^2)+(E$39*'Allele freq'!$O21^3)+(E$38*'Allele freq'!$O21^4)))+($C21*(E$38*('Allele freq'!$O21^2)*('Allele freq'!$P21^2)))+($D21*((E$39*('Allele freq'!$O21^2)*'Allele freq'!$P21)+(2*E$38*('Allele freq'!$O21^3)*'Allele freq'!$P21)))+($E21*(2*E$38*('Allele freq'!$O21^2)*'Allele freq'!$P21*'Allele freq'!$Q21))+($F21*((2*E$40*'Allele freq'!$O21*'Allele freq'!$P21)+(E$39*'Allele freq'!$O21*'Allele freq'!$P21*('Allele freq'!$O21+'Allele freq'!$P21))+(4*E$38*('Allele freq'!$O21^2)*('Allele freq'!$P21^2))))+($G21*((E$39*'Allele freq'!$O21*'Allele freq'!$P21*'Allele freq'!$Q21)+(4*E$38*'Allele freq'!$O21^2*'Allele freq'!$P21*'Allele freq'!$Q21)))+($H21*(4*E$38*'Allele freq'!$O21*'Allele freq'!$P21*'Allele freq'!$Q21*'Allele freq'!$R21))</f>
        <v>0</v>
      </c>
      <c r="O21" s="16">
        <f>($B21*((F$40*('Allele freq'!$O21)^2)+(F$39*'Allele freq'!$O21^3)+(F$38*'Allele freq'!$O21^4)))+($C21*(F$38*('Allele freq'!$O21^2)*('Allele freq'!$P21^2)))+($D21*((F$39*('Allele freq'!$O21^2)*'Allele freq'!$P21)+(2*F$38*('Allele freq'!$O21^3)*'Allele freq'!$P21)))+($E21*(2*F$38*('Allele freq'!$O21^2)*'Allele freq'!$P21*'Allele freq'!$Q21))+($F21*((2*F$40*'Allele freq'!$O21*'Allele freq'!$P21)+(F$39*'Allele freq'!$O21*'Allele freq'!$P21*('Allele freq'!$O21+'Allele freq'!$P21))+(4*F$38*('Allele freq'!$O21^2)*('Allele freq'!$P21^2))))+($G21*((F$39*'Allele freq'!$O21*'Allele freq'!$P21*'Allele freq'!$Q21)+(4*F$38*'Allele freq'!$O21^2*'Allele freq'!$P21*'Allele freq'!$Q21)))+($H21*(4*F$38*'Allele freq'!$O21*'Allele freq'!$P21*'Allele freq'!$Q21*'Allele freq'!$R21))</f>
        <v>0</v>
      </c>
      <c r="P21" s="16">
        <f>($B21*((G$40*('Allele freq'!$O21)^2)+(G$39*'Allele freq'!$O21^3)+(G$38*'Allele freq'!$O21^4)))+($C21*(G$38*('Allele freq'!$O21^2)*('Allele freq'!$P21^2)))+($D21*((G$39*('Allele freq'!$O21^2)*'Allele freq'!$P21)+(2*G$38*('Allele freq'!$O21^3)*'Allele freq'!$P21)))+($E21*(2*G$38*('Allele freq'!$O21^2)*'Allele freq'!$P21*'Allele freq'!$Q21))+($F21*((2*G$40*'Allele freq'!$O21*'Allele freq'!$P21)+(G$39*'Allele freq'!$O21*'Allele freq'!$P21*('Allele freq'!$O21+'Allele freq'!$P21))+(4*G$38*('Allele freq'!$O21^2)*('Allele freq'!$P21^2))))+($G21*((G$39*'Allele freq'!$O21*'Allele freq'!$P21*'Allele freq'!$Q21)+(4*G$38*'Allele freq'!$O21^2*'Allele freq'!$P21*'Allele freq'!$Q21)))+($H21*(4*G$38*'Allele freq'!$O21*'Allele freq'!$P21*'Allele freq'!$Q21*'Allele freq'!$R21))</f>
        <v>0</v>
      </c>
      <c r="Q21" s="16">
        <f>($B21*((H$40*('Allele freq'!$O21)^2)+(H$39*'Allele freq'!$O21^3)+(H$38*'Allele freq'!$O21^4)))+($C21*(H$38*('Allele freq'!$O21^2)*('Allele freq'!$P21^2)))+($D21*((H$39*('Allele freq'!$O21^2)*'Allele freq'!$P21)+(2*H$38*('Allele freq'!$O21^3)*'Allele freq'!$P21)))+($E21*(2*H$38*('Allele freq'!$O21^2)*'Allele freq'!$P21*'Allele freq'!$Q21))+($F21*((2*H$40*'Allele freq'!$O21*'Allele freq'!$P21)+(H$39*'Allele freq'!$O21*'Allele freq'!$P21*('Allele freq'!$O21+'Allele freq'!$P21))+(4*H$38*('Allele freq'!$O21^2)*('Allele freq'!$P21^2))))+($G21*((H$39*'Allele freq'!$O21*'Allele freq'!$P21*'Allele freq'!$Q21)+(4*H$38*'Allele freq'!$O21^2*'Allele freq'!$P21*'Allele freq'!$Q21)))+($H21*(4*H$38*'Allele freq'!$O21*'Allele freq'!$P21*'Allele freq'!$Q21*'Allele freq'!$R21))</f>
        <v>0</v>
      </c>
      <c r="R21" s="16">
        <f>($B21*((I$40*('Allele freq'!$O21)^2)+(I$39*'Allele freq'!$O21^3)+(I$38*'Allele freq'!$O21^4)))+($C21*(I$38*('Allele freq'!$O21^2)*('Allele freq'!$P21^2)))+($D21*((I$39*('Allele freq'!$O21^2)*'Allele freq'!$P21)+(2*I$38*('Allele freq'!$O21^3)*'Allele freq'!$P21)))+($E21*(2*I$38*('Allele freq'!$O21^2)*'Allele freq'!$P21*'Allele freq'!$Q21))+($F21*((2*I$40*'Allele freq'!$O21*'Allele freq'!$P21)+(I$39*'Allele freq'!$O21*'Allele freq'!$P21*('Allele freq'!$O21+'Allele freq'!$P21))+(4*I$38*('Allele freq'!$O21^2)*('Allele freq'!$P21^2))))+($G21*((I$39*'Allele freq'!$O21*'Allele freq'!$P21*'Allele freq'!$Q21)+(4*I$38*'Allele freq'!$O21^2*'Allele freq'!$P21*'Allele freq'!$Q21)))+($H21*(4*I$38*'Allele freq'!$O21*'Allele freq'!$P21*'Allele freq'!$Q21*'Allele freq'!$R21))</f>
        <v>0</v>
      </c>
      <c r="S21" s="17">
        <f>($B21*((J$40*('Allele freq'!$O21)^2)+(J$39*'Allele freq'!$O21^3)+(J$38*'Allele freq'!$O21^4)))+($C21*(J$38*('Allele freq'!$O21^2)*('Allele freq'!$P21^2)))+($D21*((J$39*('Allele freq'!$O21^2)*'Allele freq'!$P21)+(2*J$38*('Allele freq'!$O21^3)*'Allele freq'!$P21)))+($E21*(2*J$38*('Allele freq'!$O21^2)*'Allele freq'!$P21*'Allele freq'!$Q21))+($F21*((2*J$40*'Allele freq'!$O21*'Allele freq'!$P21)+(J$39*'Allele freq'!$O21*'Allele freq'!$P21*('Allele freq'!$O21+'Allele freq'!$P21))+(4*J$38*('Allele freq'!$O21^2)*('Allele freq'!$P21^2))))+($G21*((J$39*'Allele freq'!$O21*'Allele freq'!$P21*'Allele freq'!$Q21)+(4*J$38*'Allele freq'!$O21^2*'Allele freq'!$P21*'Allele freq'!$Q21)))+($H21*(4*J$38*'Allele freq'!$O21*'Allele freq'!$P21*'Allele freq'!$Q21*'Allele freq'!$R21))</f>
        <v>0</v>
      </c>
      <c r="U21" s="14" t="s">
        <v>21</v>
      </c>
      <c r="V21" s="16">
        <f>($B21*((B$40*('Allele freq'!$T21)^2)+(B$39*'Allele freq'!$T21^3)+(B$38*'Allele freq'!$T21^4)))+($C21*(B$38*('Allele freq'!$T21^2)*('Allele freq'!$U21^2)))+($D21*((B$39*('Allele freq'!$T21^2)*'Allele freq'!$U21)+(2*B$38*('Allele freq'!$T21^3)*'Allele freq'!$U21)))+($E21*(2*B$38*('Allele freq'!$T21^2)*'Allele freq'!$U21*'Allele freq'!$V21))+($F21*((2*B$40*'Allele freq'!$T21*'Allele freq'!$U21)+(B$39*'Allele freq'!$T21*'Allele freq'!$U21*('Allele freq'!$T21+'Allele freq'!$U21))+(4*B$38*('Allele freq'!$T21^2)*('Allele freq'!$U21^2))))+($G21*((B$39*'Allele freq'!$T21*'Allele freq'!$U21*'Allele freq'!$V21)+(4*B$38*'Allele freq'!$T21^2*'Allele freq'!$U21*'Allele freq'!$V21)))+($H21*(4*B$38*'Allele freq'!$T21*'Allele freq'!$U21*'Allele freq'!$V21*'Allele freq'!$W21))</f>
        <v>0</v>
      </c>
      <c r="W21" s="16">
        <f>($B21*((C$40*('Allele freq'!$T21)^2)+(C$39*'Allele freq'!$T21^3)+(C$38*'Allele freq'!$T21^4)))+($C21*(C$38*('Allele freq'!$T21^2)*('Allele freq'!$U21^2)))+($D21*((C$39*('Allele freq'!$T21^2)*'Allele freq'!$U21)+(2*C$38*('Allele freq'!$T21^3)*'Allele freq'!$U21)))+($E21*(2*C$38*('Allele freq'!$T21^2)*'Allele freq'!$U21*'Allele freq'!$V21))+($F21*((2*C$40*'Allele freq'!$T21*'Allele freq'!$U21)+(C$39*'Allele freq'!$T21*'Allele freq'!$U21*('Allele freq'!$T21+'Allele freq'!$U21))+(4*C$38*('Allele freq'!$T21^2)*('Allele freq'!$U21^2))))+($G21*((C$39*'Allele freq'!$T21*'Allele freq'!$U21*'Allele freq'!$V21)+(4*C$38*'Allele freq'!$T21^2*'Allele freq'!$U21*'Allele freq'!$V21)))+($H21*(4*C$38*'Allele freq'!$T21*'Allele freq'!$U21*'Allele freq'!$V21*'Allele freq'!$W21))</f>
        <v>0</v>
      </c>
      <c r="X21" s="16">
        <f>($B21*((D$40*('Allele freq'!$T21)^2)+(D$39*'Allele freq'!$T21^3)+(D$38*'Allele freq'!$T21^4)))+($C21*(D$38*('Allele freq'!$T21^2)*('Allele freq'!$U21^2)))+($D21*((D$39*('Allele freq'!$T21^2)*'Allele freq'!$U21)+(2*D$38*('Allele freq'!$T21^3)*'Allele freq'!$U21)))+($E21*(2*D$38*('Allele freq'!$T21^2)*'Allele freq'!$U21*'Allele freq'!$V21))+($F21*((2*D$40*'Allele freq'!$T21*'Allele freq'!$U21)+(D$39*'Allele freq'!$T21*'Allele freq'!$U21*('Allele freq'!$T21+'Allele freq'!$U21))+(4*D$38*('Allele freq'!$T21^2)*('Allele freq'!$U21^2))))+($G21*((D$39*'Allele freq'!$T21*'Allele freq'!$U21*'Allele freq'!$V21)+(4*D$38*'Allele freq'!$T21^2*'Allele freq'!$U21*'Allele freq'!$V21)))+($H21*(4*D$38*'Allele freq'!$T21*'Allele freq'!$U21*'Allele freq'!$V21*'Allele freq'!$W21))</f>
        <v>0</v>
      </c>
      <c r="Y21" s="16">
        <f>($B21*((E$40*('Allele freq'!$T21)^2)+(E$39*'Allele freq'!$T21^3)+(E$38*'Allele freq'!$T21^4)))+($C21*(E$38*('Allele freq'!$T21^2)*('Allele freq'!$U21^2)))+($D21*((E$39*('Allele freq'!$T21^2)*'Allele freq'!$U21)+(2*E$38*('Allele freq'!$T21^3)*'Allele freq'!$U21)))+($E21*(2*E$38*('Allele freq'!$T21^2)*'Allele freq'!$U21*'Allele freq'!$V21))+($F21*((2*E$40*'Allele freq'!$T21*'Allele freq'!$U21)+(E$39*'Allele freq'!$T21*'Allele freq'!$U21*('Allele freq'!$T21+'Allele freq'!$U21))+(4*E$38*('Allele freq'!$T21^2)*('Allele freq'!$U21^2))))+($G21*((E$39*'Allele freq'!$T21*'Allele freq'!$U21*'Allele freq'!$V21)+(4*E$38*'Allele freq'!$T21^2*'Allele freq'!$U21*'Allele freq'!$V21)))+($H21*(4*E$38*'Allele freq'!$T21*'Allele freq'!$U21*'Allele freq'!$V21*'Allele freq'!$W21))</f>
        <v>0</v>
      </c>
      <c r="Z21" s="16">
        <f>($B21*((F$40*('Allele freq'!$T21)^2)+(F$39*'Allele freq'!$T21^3)+(F$38*'Allele freq'!$T21^4)))+($C21*(F$38*('Allele freq'!$T21^2)*('Allele freq'!$U21^2)))+($D21*((F$39*('Allele freq'!$T21^2)*'Allele freq'!$U21)+(2*F$38*('Allele freq'!$T21^3)*'Allele freq'!$U21)))+($E21*(2*F$38*('Allele freq'!$T21^2)*'Allele freq'!$U21*'Allele freq'!$V21))+($F21*((2*F$40*'Allele freq'!$T21*'Allele freq'!$U21)+(F$39*'Allele freq'!$T21*'Allele freq'!$U21*('Allele freq'!$T21+'Allele freq'!$U21))+(4*F$38*('Allele freq'!$T21^2)*('Allele freq'!$U21^2))))+($G21*((F$39*'Allele freq'!$T21*'Allele freq'!$U21*'Allele freq'!$V21)+(4*F$38*'Allele freq'!$T21^2*'Allele freq'!$U21*'Allele freq'!$V21)))+($H21*(4*F$38*'Allele freq'!$T21*'Allele freq'!$U21*'Allele freq'!$V21*'Allele freq'!$W21))</f>
        <v>0</v>
      </c>
      <c r="AA21" s="16">
        <f>($B21*((G$40*('Allele freq'!$T21)^2)+(G$39*'Allele freq'!$T21^3)+(G$38*'Allele freq'!$T21^4)))+($C21*(G$38*('Allele freq'!$T21^2)*('Allele freq'!$U21^2)))+($D21*((G$39*('Allele freq'!$T21^2)*'Allele freq'!$U21)+(2*G$38*('Allele freq'!$T21^3)*'Allele freq'!$U21)))+($E21*(2*G$38*('Allele freq'!$T21^2)*'Allele freq'!$U21*'Allele freq'!$V21))+($F21*((2*G$40*'Allele freq'!$T21*'Allele freq'!$U21)+(G$39*'Allele freq'!$T21*'Allele freq'!$U21*('Allele freq'!$T21+'Allele freq'!$U21))+(4*G$38*('Allele freq'!$T21^2)*('Allele freq'!$U21^2))))+($G21*((G$39*'Allele freq'!$T21*'Allele freq'!$U21*'Allele freq'!$V21)+(4*G$38*'Allele freq'!$T21^2*'Allele freq'!$U21*'Allele freq'!$V21)))+($H21*(4*G$38*'Allele freq'!$T21*'Allele freq'!$U21*'Allele freq'!$V21*'Allele freq'!$W21))</f>
        <v>0</v>
      </c>
      <c r="AB21" s="16">
        <f>($B21*((H$40*('Allele freq'!$T21)^2)+(H$39*'Allele freq'!$T21^3)+(H$38*'Allele freq'!$T21^4)))+($C21*(H$38*('Allele freq'!$T21^2)*('Allele freq'!$U21^2)))+($D21*((H$39*('Allele freq'!$T21^2)*'Allele freq'!$U21)+(2*H$38*('Allele freq'!$T21^3)*'Allele freq'!$U21)))+($E21*(2*H$38*('Allele freq'!$T21^2)*'Allele freq'!$U21*'Allele freq'!$V21))+($F21*((2*H$40*'Allele freq'!$T21*'Allele freq'!$U21)+(H$39*'Allele freq'!$T21*'Allele freq'!$U21*('Allele freq'!$T21+'Allele freq'!$U21))+(4*H$38*('Allele freq'!$T21^2)*('Allele freq'!$U21^2))))+($G21*((H$39*'Allele freq'!$T21*'Allele freq'!$U21*'Allele freq'!$V21)+(4*H$38*'Allele freq'!$T21^2*'Allele freq'!$U21*'Allele freq'!$V21)))+($H21*(4*H$38*'Allele freq'!$T21*'Allele freq'!$U21*'Allele freq'!$V21*'Allele freq'!$W21))</f>
        <v>0</v>
      </c>
      <c r="AC21" s="16">
        <f>($B21*((I$40*('Allele freq'!$T21)^2)+(I$39*'Allele freq'!$T21^3)+(I$38*'Allele freq'!$T21^4)))+($C21*(I$38*('Allele freq'!$T21^2)*('Allele freq'!$U21^2)))+($D21*((I$39*('Allele freq'!$T21^2)*'Allele freq'!$U21)+(2*I$38*('Allele freq'!$T21^3)*'Allele freq'!$U21)))+($E21*(2*I$38*('Allele freq'!$T21^2)*'Allele freq'!$U21*'Allele freq'!$V21))+($F21*((2*I$40*'Allele freq'!$T21*'Allele freq'!$U21)+(I$39*'Allele freq'!$T21*'Allele freq'!$U21*('Allele freq'!$T21+'Allele freq'!$U21))+(4*I$38*('Allele freq'!$T21^2)*('Allele freq'!$U21^2))))+($G21*((I$39*'Allele freq'!$T21*'Allele freq'!$U21*'Allele freq'!$V21)+(4*I$38*'Allele freq'!$T21^2*'Allele freq'!$U21*'Allele freq'!$V21)))+($H21*(4*I$38*'Allele freq'!$T21*'Allele freq'!$U21*'Allele freq'!$V21*'Allele freq'!$W21))</f>
        <v>0</v>
      </c>
      <c r="AD21" s="17">
        <f>($B21*((J$40*('Allele freq'!$T21)^2)+(J$39*'Allele freq'!$T21^3)+(J$38*'Allele freq'!$T21^4)))+($C21*(J$38*('Allele freq'!$T21^2)*('Allele freq'!$U21^2)))+($D21*((J$39*('Allele freq'!$T21^2)*'Allele freq'!$U21)+(2*J$38*('Allele freq'!$T21^3)*'Allele freq'!$U21)))+($E21*(2*J$38*('Allele freq'!$T21^2)*'Allele freq'!$U21*'Allele freq'!$V21))+($F21*((2*J$40*'Allele freq'!$T21*'Allele freq'!$U21)+(J$39*'Allele freq'!$T21*'Allele freq'!$U21*('Allele freq'!$T21+'Allele freq'!$U21))+(4*J$38*('Allele freq'!$T21^2)*('Allele freq'!$U21^2))))+($G21*((J$39*'Allele freq'!$T21*'Allele freq'!$U21*'Allele freq'!$V21)+(4*J$38*'Allele freq'!$T21^2*'Allele freq'!$U21*'Allele freq'!$V21)))+($H21*(4*J$38*'Allele freq'!$T21*'Allele freq'!$U21*'Allele freq'!$V21*'Allele freq'!$W21))</f>
        <v>0</v>
      </c>
    </row>
    <row r="22" spans="1:30" x14ac:dyDescent="0.3">
      <c r="A22" s="29" t="s">
        <v>22</v>
      </c>
      <c r="B22" s="27">
        <f>'Allele freq'!B22</f>
        <v>1</v>
      </c>
      <c r="C22" s="23">
        <f>'Allele freq'!C22</f>
        <v>0</v>
      </c>
      <c r="D22" s="23">
        <f>'Allele freq'!D22</f>
        <v>0</v>
      </c>
      <c r="E22" s="23">
        <f>'Allele freq'!E22</f>
        <v>0</v>
      </c>
      <c r="F22" s="23">
        <f>'Allele freq'!F22</f>
        <v>0</v>
      </c>
      <c r="G22" s="23">
        <f>'Allele freq'!G22</f>
        <v>0</v>
      </c>
      <c r="H22" s="24">
        <f>'Allele freq'!H22</f>
        <v>0</v>
      </c>
      <c r="I22" s="2"/>
      <c r="J22" s="14" t="s">
        <v>22</v>
      </c>
      <c r="K22" s="16">
        <f>($B22*((B$40*('Allele freq'!$O22)^2)+(B$39*'Allele freq'!$O22^3)+(B$38*'Allele freq'!$O22^4)))+($C22*(B$38*('Allele freq'!$O22^2)*('Allele freq'!$P22^2)))+($D22*((B$39*('Allele freq'!$O22^2)*'Allele freq'!$P22)+(2*B$38*('Allele freq'!$O22^3)*'Allele freq'!$P22)))+($E22*(2*B$38*('Allele freq'!$O22^2)*'Allele freq'!$P22*'Allele freq'!$Q22))+($F22*((2*B$40*'Allele freq'!$O22*'Allele freq'!$P22)+(B$39*'Allele freq'!$O22*'Allele freq'!$P22*('Allele freq'!$O22+'Allele freq'!$P22))+(4*B$38*('Allele freq'!$O22^2)*('Allele freq'!$P22^2))))+($G22*((B$39*'Allele freq'!$O22*'Allele freq'!$P22*'Allele freq'!$Q22)+(4*B$38*'Allele freq'!$O22^2*'Allele freq'!$P22*'Allele freq'!$Q22)))+($H22*(4*B$38*'Allele freq'!$O22*'Allele freq'!$P22*'Allele freq'!$Q22*'Allele freq'!$R22))</f>
        <v>0</v>
      </c>
      <c r="L22" s="16">
        <f>($B22*((C$40*('Allele freq'!$O22)^2)+(C$39*'Allele freq'!$O22^3)+(C$38*'Allele freq'!$O22^4)))+($C22*(C$38*('Allele freq'!$O22^2)*('Allele freq'!$P22^2)))+($D22*((C$39*('Allele freq'!$O22^2)*'Allele freq'!$P22)+(2*C$38*('Allele freq'!$O22^3)*'Allele freq'!$P22)))+($E22*(2*C$38*('Allele freq'!$O22^2)*'Allele freq'!$P22*'Allele freq'!$Q22))+($F22*((2*C$40*'Allele freq'!$O22*'Allele freq'!$P22)+(C$39*'Allele freq'!$O22*'Allele freq'!$P22*('Allele freq'!$O22+'Allele freq'!$P22))+(4*C$38*('Allele freq'!$O22^2)*('Allele freq'!$P22^2))))+($G22*((C$39*'Allele freq'!$O22*'Allele freq'!$P22*'Allele freq'!$Q22)+(4*C$38*'Allele freq'!$O22^2*'Allele freq'!$P22*'Allele freq'!$Q22)))+($H22*(4*C$38*'Allele freq'!$O22*'Allele freq'!$P22*'Allele freq'!$Q22*'Allele freq'!$R22))</f>
        <v>0</v>
      </c>
      <c r="M22" s="16">
        <f>($B22*((D$40*('Allele freq'!$O22)^2)+(D$39*'Allele freq'!$O22^3)+(D$38*'Allele freq'!$O22^4)))+($C22*(D$38*('Allele freq'!$O22^2)*('Allele freq'!$P22^2)))+($D22*((D$39*('Allele freq'!$O22^2)*'Allele freq'!$P22)+(2*D$38*('Allele freq'!$O22^3)*'Allele freq'!$P22)))+($E22*(2*D$38*('Allele freq'!$O22^2)*'Allele freq'!$P22*'Allele freq'!$Q22))+($F22*((2*D$40*'Allele freq'!$O22*'Allele freq'!$P22)+(D$39*'Allele freq'!$O22*'Allele freq'!$P22*('Allele freq'!$O22+'Allele freq'!$P22))+(4*D$38*('Allele freq'!$O22^2)*('Allele freq'!$P22^2))))+($G22*((D$39*'Allele freq'!$O22*'Allele freq'!$P22*'Allele freq'!$Q22)+(4*D$38*'Allele freq'!$O22^2*'Allele freq'!$P22*'Allele freq'!$Q22)))+($H22*(4*D$38*'Allele freq'!$O22*'Allele freq'!$P22*'Allele freq'!$Q22*'Allele freq'!$R22))</f>
        <v>0</v>
      </c>
      <c r="N22" s="16">
        <f>($B22*((E$40*('Allele freq'!$O22)^2)+(E$39*'Allele freq'!$O22^3)+(E$38*'Allele freq'!$O22^4)))+($C22*(E$38*('Allele freq'!$O22^2)*('Allele freq'!$P22^2)))+($D22*((E$39*('Allele freq'!$O22^2)*'Allele freq'!$P22)+(2*E$38*('Allele freq'!$O22^3)*'Allele freq'!$P22)))+($E22*(2*E$38*('Allele freq'!$O22^2)*'Allele freq'!$P22*'Allele freq'!$Q22))+($F22*((2*E$40*'Allele freq'!$O22*'Allele freq'!$P22)+(E$39*'Allele freq'!$O22*'Allele freq'!$P22*('Allele freq'!$O22+'Allele freq'!$P22))+(4*E$38*('Allele freq'!$O22^2)*('Allele freq'!$P22^2))))+($G22*((E$39*'Allele freq'!$O22*'Allele freq'!$P22*'Allele freq'!$Q22)+(4*E$38*'Allele freq'!$O22^2*'Allele freq'!$P22*'Allele freq'!$Q22)))+($H22*(4*E$38*'Allele freq'!$O22*'Allele freq'!$P22*'Allele freq'!$Q22*'Allele freq'!$R22))</f>
        <v>0</v>
      </c>
      <c r="O22" s="16">
        <f>($B22*((F$40*('Allele freq'!$O22)^2)+(F$39*'Allele freq'!$O22^3)+(F$38*'Allele freq'!$O22^4)))+($C22*(F$38*('Allele freq'!$O22^2)*('Allele freq'!$P22^2)))+($D22*((F$39*('Allele freq'!$O22^2)*'Allele freq'!$P22)+(2*F$38*('Allele freq'!$O22^3)*'Allele freq'!$P22)))+($E22*(2*F$38*('Allele freq'!$O22^2)*'Allele freq'!$P22*'Allele freq'!$Q22))+($F22*((2*F$40*'Allele freq'!$O22*'Allele freq'!$P22)+(F$39*'Allele freq'!$O22*'Allele freq'!$P22*('Allele freq'!$O22+'Allele freq'!$P22))+(4*F$38*('Allele freq'!$O22^2)*('Allele freq'!$P22^2))))+($G22*((F$39*'Allele freq'!$O22*'Allele freq'!$P22*'Allele freq'!$Q22)+(4*F$38*'Allele freq'!$O22^2*'Allele freq'!$P22*'Allele freq'!$Q22)))+($H22*(4*F$38*'Allele freq'!$O22*'Allele freq'!$P22*'Allele freq'!$Q22*'Allele freq'!$R22))</f>
        <v>0</v>
      </c>
      <c r="P22" s="16">
        <f>($B22*((G$40*('Allele freq'!$O22)^2)+(G$39*'Allele freq'!$O22^3)+(G$38*'Allele freq'!$O22^4)))+($C22*(G$38*('Allele freq'!$O22^2)*('Allele freq'!$P22^2)))+($D22*((G$39*('Allele freq'!$O22^2)*'Allele freq'!$P22)+(2*G$38*('Allele freq'!$O22^3)*'Allele freq'!$P22)))+($E22*(2*G$38*('Allele freq'!$O22^2)*'Allele freq'!$P22*'Allele freq'!$Q22))+($F22*((2*G$40*'Allele freq'!$O22*'Allele freq'!$P22)+(G$39*'Allele freq'!$O22*'Allele freq'!$P22*('Allele freq'!$O22+'Allele freq'!$P22))+(4*G$38*('Allele freq'!$O22^2)*('Allele freq'!$P22^2))))+($G22*((G$39*'Allele freq'!$O22*'Allele freq'!$P22*'Allele freq'!$Q22)+(4*G$38*'Allele freq'!$O22^2*'Allele freq'!$P22*'Allele freq'!$Q22)))+($H22*(4*G$38*'Allele freq'!$O22*'Allele freq'!$P22*'Allele freq'!$Q22*'Allele freq'!$R22))</f>
        <v>0</v>
      </c>
      <c r="Q22" s="16">
        <f>($B22*((H$40*('Allele freq'!$O22)^2)+(H$39*'Allele freq'!$O22^3)+(H$38*'Allele freq'!$O22^4)))+($C22*(H$38*('Allele freq'!$O22^2)*('Allele freq'!$P22^2)))+($D22*((H$39*('Allele freq'!$O22^2)*'Allele freq'!$P22)+(2*H$38*('Allele freq'!$O22^3)*'Allele freq'!$P22)))+($E22*(2*H$38*('Allele freq'!$O22^2)*'Allele freq'!$P22*'Allele freq'!$Q22))+($F22*((2*H$40*'Allele freq'!$O22*'Allele freq'!$P22)+(H$39*'Allele freq'!$O22*'Allele freq'!$P22*('Allele freq'!$O22+'Allele freq'!$P22))+(4*H$38*('Allele freq'!$O22^2)*('Allele freq'!$P22^2))))+($G22*((H$39*'Allele freq'!$O22*'Allele freq'!$P22*'Allele freq'!$Q22)+(4*H$38*'Allele freq'!$O22^2*'Allele freq'!$P22*'Allele freq'!$Q22)))+($H22*(4*H$38*'Allele freq'!$O22*'Allele freq'!$P22*'Allele freq'!$Q22*'Allele freq'!$R22))</f>
        <v>0</v>
      </c>
      <c r="R22" s="16">
        <f>($B22*((I$40*('Allele freq'!$O22)^2)+(I$39*'Allele freq'!$O22^3)+(I$38*'Allele freq'!$O22^4)))+($C22*(I$38*('Allele freq'!$O22^2)*('Allele freq'!$P22^2)))+($D22*((I$39*('Allele freq'!$O22^2)*'Allele freq'!$P22)+(2*I$38*('Allele freq'!$O22^3)*'Allele freq'!$P22)))+($E22*(2*I$38*('Allele freq'!$O22^2)*'Allele freq'!$P22*'Allele freq'!$Q22))+($F22*((2*I$40*'Allele freq'!$O22*'Allele freq'!$P22)+(I$39*'Allele freq'!$O22*'Allele freq'!$P22*('Allele freq'!$O22+'Allele freq'!$P22))+(4*I$38*('Allele freq'!$O22^2)*('Allele freq'!$P22^2))))+($G22*((I$39*'Allele freq'!$O22*'Allele freq'!$P22*'Allele freq'!$Q22)+(4*I$38*'Allele freq'!$O22^2*'Allele freq'!$P22*'Allele freq'!$Q22)))+($H22*(4*I$38*'Allele freq'!$O22*'Allele freq'!$P22*'Allele freq'!$Q22*'Allele freq'!$R22))</f>
        <v>0</v>
      </c>
      <c r="S22" s="17">
        <f>($B22*((J$40*('Allele freq'!$O22)^2)+(J$39*'Allele freq'!$O22^3)+(J$38*'Allele freq'!$O22^4)))+($C22*(J$38*('Allele freq'!$O22^2)*('Allele freq'!$P22^2)))+($D22*((J$39*('Allele freq'!$O22^2)*'Allele freq'!$P22)+(2*J$38*('Allele freq'!$O22^3)*'Allele freq'!$P22)))+($E22*(2*J$38*('Allele freq'!$O22^2)*'Allele freq'!$P22*'Allele freq'!$Q22))+($F22*((2*J$40*'Allele freq'!$O22*'Allele freq'!$P22)+(J$39*'Allele freq'!$O22*'Allele freq'!$P22*('Allele freq'!$O22+'Allele freq'!$P22))+(4*J$38*('Allele freq'!$O22^2)*('Allele freq'!$P22^2))))+($G22*((J$39*'Allele freq'!$O22*'Allele freq'!$P22*'Allele freq'!$Q22)+(4*J$38*'Allele freq'!$O22^2*'Allele freq'!$P22*'Allele freq'!$Q22)))+($H22*(4*J$38*'Allele freq'!$O22*'Allele freq'!$P22*'Allele freq'!$Q22*'Allele freq'!$R22))</f>
        <v>0</v>
      </c>
      <c r="U22" s="14" t="s">
        <v>22</v>
      </c>
      <c r="V22" s="16">
        <f>($B22*((B$40*('Allele freq'!$T22)^2)+(B$39*'Allele freq'!$T22^3)+(B$38*'Allele freq'!$T22^4)))+($C22*(B$38*('Allele freq'!$T22^2)*('Allele freq'!$U22^2)))+($D22*((B$39*('Allele freq'!$T22^2)*'Allele freq'!$U22)+(2*B$38*('Allele freq'!$T22^3)*'Allele freq'!$U22)))+($E22*(2*B$38*('Allele freq'!$T22^2)*'Allele freq'!$U22*'Allele freq'!$V22))+($F22*((2*B$40*'Allele freq'!$T22*'Allele freq'!$U22)+(B$39*'Allele freq'!$T22*'Allele freq'!$U22*('Allele freq'!$T22+'Allele freq'!$U22))+(4*B$38*('Allele freq'!$T22^2)*('Allele freq'!$U22^2))))+($G22*((B$39*'Allele freq'!$T22*'Allele freq'!$U22*'Allele freq'!$V22)+(4*B$38*'Allele freq'!$T22^2*'Allele freq'!$U22*'Allele freq'!$V22)))+($H22*(4*B$38*'Allele freq'!$T22*'Allele freq'!$U22*'Allele freq'!$V22*'Allele freq'!$W22))</f>
        <v>0</v>
      </c>
      <c r="W22" s="16">
        <f>($B22*((C$40*('Allele freq'!$T22)^2)+(C$39*'Allele freq'!$T22^3)+(C$38*'Allele freq'!$T22^4)))+($C22*(C$38*('Allele freq'!$T22^2)*('Allele freq'!$U22^2)))+($D22*((C$39*('Allele freq'!$T22^2)*'Allele freq'!$U22)+(2*C$38*('Allele freq'!$T22^3)*'Allele freq'!$U22)))+($E22*(2*C$38*('Allele freq'!$T22^2)*'Allele freq'!$U22*'Allele freq'!$V22))+($F22*((2*C$40*'Allele freq'!$T22*'Allele freq'!$U22)+(C$39*'Allele freq'!$T22*'Allele freq'!$U22*('Allele freq'!$T22+'Allele freq'!$U22))+(4*C$38*('Allele freq'!$T22^2)*('Allele freq'!$U22^2))))+($G22*((C$39*'Allele freq'!$T22*'Allele freq'!$U22*'Allele freq'!$V22)+(4*C$38*'Allele freq'!$T22^2*'Allele freq'!$U22*'Allele freq'!$V22)))+($H22*(4*C$38*'Allele freq'!$T22*'Allele freq'!$U22*'Allele freq'!$V22*'Allele freq'!$W22))</f>
        <v>0</v>
      </c>
      <c r="X22" s="16">
        <f>($B22*((D$40*('Allele freq'!$T22)^2)+(D$39*'Allele freq'!$T22^3)+(D$38*'Allele freq'!$T22^4)))+($C22*(D$38*('Allele freq'!$T22^2)*('Allele freq'!$U22^2)))+($D22*((D$39*('Allele freq'!$T22^2)*'Allele freq'!$U22)+(2*D$38*('Allele freq'!$T22^3)*'Allele freq'!$U22)))+($E22*(2*D$38*('Allele freq'!$T22^2)*'Allele freq'!$U22*'Allele freq'!$V22))+($F22*((2*D$40*'Allele freq'!$T22*'Allele freq'!$U22)+(D$39*'Allele freq'!$T22*'Allele freq'!$U22*('Allele freq'!$T22+'Allele freq'!$U22))+(4*D$38*('Allele freq'!$T22^2)*('Allele freq'!$U22^2))))+($G22*((D$39*'Allele freq'!$T22*'Allele freq'!$U22*'Allele freq'!$V22)+(4*D$38*'Allele freq'!$T22^2*'Allele freq'!$U22*'Allele freq'!$V22)))+($H22*(4*D$38*'Allele freq'!$T22*'Allele freq'!$U22*'Allele freq'!$V22*'Allele freq'!$W22))</f>
        <v>0</v>
      </c>
      <c r="Y22" s="16">
        <f>($B22*((E$40*('Allele freq'!$T22)^2)+(E$39*'Allele freq'!$T22^3)+(E$38*'Allele freq'!$T22^4)))+($C22*(E$38*('Allele freq'!$T22^2)*('Allele freq'!$U22^2)))+($D22*((E$39*('Allele freq'!$T22^2)*'Allele freq'!$U22)+(2*E$38*('Allele freq'!$T22^3)*'Allele freq'!$U22)))+($E22*(2*E$38*('Allele freq'!$T22^2)*'Allele freq'!$U22*'Allele freq'!$V22))+($F22*((2*E$40*'Allele freq'!$T22*'Allele freq'!$U22)+(E$39*'Allele freq'!$T22*'Allele freq'!$U22*('Allele freq'!$T22+'Allele freq'!$U22))+(4*E$38*('Allele freq'!$T22^2)*('Allele freq'!$U22^2))))+($G22*((E$39*'Allele freq'!$T22*'Allele freq'!$U22*'Allele freq'!$V22)+(4*E$38*'Allele freq'!$T22^2*'Allele freq'!$U22*'Allele freq'!$V22)))+($H22*(4*E$38*'Allele freq'!$T22*'Allele freq'!$U22*'Allele freq'!$V22*'Allele freq'!$W22))</f>
        <v>0</v>
      </c>
      <c r="Z22" s="16">
        <f>($B22*((F$40*('Allele freq'!$T22)^2)+(F$39*'Allele freq'!$T22^3)+(F$38*'Allele freq'!$T22^4)))+($C22*(F$38*('Allele freq'!$T22^2)*('Allele freq'!$U22^2)))+($D22*((F$39*('Allele freq'!$T22^2)*'Allele freq'!$U22)+(2*F$38*('Allele freq'!$T22^3)*'Allele freq'!$U22)))+($E22*(2*F$38*('Allele freq'!$T22^2)*'Allele freq'!$U22*'Allele freq'!$V22))+($F22*((2*F$40*'Allele freq'!$T22*'Allele freq'!$U22)+(F$39*'Allele freq'!$T22*'Allele freq'!$U22*('Allele freq'!$T22+'Allele freq'!$U22))+(4*F$38*('Allele freq'!$T22^2)*('Allele freq'!$U22^2))))+($G22*((F$39*'Allele freq'!$T22*'Allele freq'!$U22*'Allele freq'!$V22)+(4*F$38*'Allele freq'!$T22^2*'Allele freq'!$U22*'Allele freq'!$V22)))+($H22*(4*F$38*'Allele freq'!$T22*'Allele freq'!$U22*'Allele freq'!$V22*'Allele freq'!$W22))</f>
        <v>0</v>
      </c>
      <c r="AA22" s="16">
        <f>($B22*((G$40*('Allele freq'!$T22)^2)+(G$39*'Allele freq'!$T22^3)+(G$38*'Allele freq'!$T22^4)))+($C22*(G$38*('Allele freq'!$T22^2)*('Allele freq'!$U22^2)))+($D22*((G$39*('Allele freq'!$T22^2)*'Allele freq'!$U22)+(2*G$38*('Allele freq'!$T22^3)*'Allele freq'!$U22)))+($E22*(2*G$38*('Allele freq'!$T22^2)*'Allele freq'!$U22*'Allele freq'!$V22))+($F22*((2*G$40*'Allele freq'!$T22*'Allele freq'!$U22)+(G$39*'Allele freq'!$T22*'Allele freq'!$U22*('Allele freq'!$T22+'Allele freq'!$U22))+(4*G$38*('Allele freq'!$T22^2)*('Allele freq'!$U22^2))))+($G22*((G$39*'Allele freq'!$T22*'Allele freq'!$U22*'Allele freq'!$V22)+(4*G$38*'Allele freq'!$T22^2*'Allele freq'!$U22*'Allele freq'!$V22)))+($H22*(4*G$38*'Allele freq'!$T22*'Allele freq'!$U22*'Allele freq'!$V22*'Allele freq'!$W22))</f>
        <v>0</v>
      </c>
      <c r="AB22" s="16">
        <f>($B22*((H$40*('Allele freq'!$T22)^2)+(H$39*'Allele freq'!$T22^3)+(H$38*'Allele freq'!$T22^4)))+($C22*(H$38*('Allele freq'!$T22^2)*('Allele freq'!$U22^2)))+($D22*((H$39*('Allele freq'!$T22^2)*'Allele freq'!$U22)+(2*H$38*('Allele freq'!$T22^3)*'Allele freq'!$U22)))+($E22*(2*H$38*('Allele freq'!$T22^2)*'Allele freq'!$U22*'Allele freq'!$V22))+($F22*((2*H$40*'Allele freq'!$T22*'Allele freq'!$U22)+(H$39*'Allele freq'!$T22*'Allele freq'!$U22*('Allele freq'!$T22+'Allele freq'!$U22))+(4*H$38*('Allele freq'!$T22^2)*('Allele freq'!$U22^2))))+($G22*((H$39*'Allele freq'!$T22*'Allele freq'!$U22*'Allele freq'!$V22)+(4*H$38*'Allele freq'!$T22^2*'Allele freq'!$U22*'Allele freq'!$V22)))+($H22*(4*H$38*'Allele freq'!$T22*'Allele freq'!$U22*'Allele freq'!$V22*'Allele freq'!$W22))</f>
        <v>0</v>
      </c>
      <c r="AC22" s="16">
        <f>($B22*((I$40*('Allele freq'!$T22)^2)+(I$39*'Allele freq'!$T22^3)+(I$38*'Allele freq'!$T22^4)))+($C22*(I$38*('Allele freq'!$T22^2)*('Allele freq'!$U22^2)))+($D22*((I$39*('Allele freq'!$T22^2)*'Allele freq'!$U22)+(2*I$38*('Allele freq'!$T22^3)*'Allele freq'!$U22)))+($E22*(2*I$38*('Allele freq'!$T22^2)*'Allele freq'!$U22*'Allele freq'!$V22))+($F22*((2*I$40*'Allele freq'!$T22*'Allele freq'!$U22)+(I$39*'Allele freq'!$T22*'Allele freq'!$U22*('Allele freq'!$T22+'Allele freq'!$U22))+(4*I$38*('Allele freq'!$T22^2)*('Allele freq'!$U22^2))))+($G22*((I$39*'Allele freq'!$T22*'Allele freq'!$U22*'Allele freq'!$V22)+(4*I$38*'Allele freq'!$T22^2*'Allele freq'!$U22*'Allele freq'!$V22)))+($H22*(4*I$38*'Allele freq'!$T22*'Allele freq'!$U22*'Allele freq'!$V22*'Allele freq'!$W22))</f>
        <v>0</v>
      </c>
      <c r="AD22" s="17">
        <f>($B22*((J$40*('Allele freq'!$T22)^2)+(J$39*'Allele freq'!$T22^3)+(J$38*'Allele freq'!$T22^4)))+($C22*(J$38*('Allele freq'!$T22^2)*('Allele freq'!$U22^2)))+($D22*((J$39*('Allele freq'!$T22^2)*'Allele freq'!$U22)+(2*J$38*('Allele freq'!$T22^3)*'Allele freq'!$U22)))+($E22*(2*J$38*('Allele freq'!$T22^2)*'Allele freq'!$U22*'Allele freq'!$V22))+($F22*((2*J$40*'Allele freq'!$T22*'Allele freq'!$U22)+(J$39*'Allele freq'!$T22*'Allele freq'!$U22*('Allele freq'!$T22+'Allele freq'!$U22))+(4*J$38*('Allele freq'!$T22^2)*('Allele freq'!$U22^2))))+($G22*((J$39*'Allele freq'!$T22*'Allele freq'!$U22*'Allele freq'!$V22)+(4*J$38*'Allele freq'!$T22^2*'Allele freq'!$U22*'Allele freq'!$V22)))+($H22*(4*J$38*'Allele freq'!$T22*'Allele freq'!$U22*'Allele freq'!$V22*'Allele freq'!$W22))</f>
        <v>0</v>
      </c>
    </row>
    <row r="23" spans="1:30" ht="15" thickBot="1" x14ac:dyDescent="0.35">
      <c r="A23" s="30" t="s">
        <v>23</v>
      </c>
      <c r="B23" s="28">
        <f>'Allele freq'!B23</f>
        <v>1</v>
      </c>
      <c r="C23" s="25">
        <f>'Allele freq'!C23</f>
        <v>0</v>
      </c>
      <c r="D23" s="25">
        <f>'Allele freq'!D23</f>
        <v>0</v>
      </c>
      <c r="E23" s="25">
        <f>'Allele freq'!E23</f>
        <v>0</v>
      </c>
      <c r="F23" s="25">
        <f>'Allele freq'!F23</f>
        <v>0</v>
      </c>
      <c r="G23" s="25">
        <f>'Allele freq'!G23</f>
        <v>0</v>
      </c>
      <c r="H23" s="26">
        <f>'Allele freq'!H23</f>
        <v>0</v>
      </c>
      <c r="I23" s="2"/>
      <c r="J23" s="15" t="s">
        <v>23</v>
      </c>
      <c r="K23" s="18">
        <f>($B23*((B$40*('Allele freq'!$O23)^2)+(B$39*'Allele freq'!$O23^3)+(B$38*'Allele freq'!$O23^4)))+($C23*(B$38*('Allele freq'!$O23^2)*('Allele freq'!$P23^2)))+($D23*((B$39*('Allele freq'!$O23^2)*'Allele freq'!$P23)+(2*B$38*('Allele freq'!$O23^3)*'Allele freq'!$P23)))+($E23*(2*B$38*('Allele freq'!$O23^2)*'Allele freq'!$P23*'Allele freq'!$Q23))+($F23*((2*B$40*'Allele freq'!$O23*'Allele freq'!$P23)+(B$39*'Allele freq'!$O23*'Allele freq'!$P23*('Allele freq'!$O23+'Allele freq'!$P23))+(4*B$38*('Allele freq'!$O23^2)*('Allele freq'!$P23^2))))+($G23*((B$39*'Allele freq'!$O23*'Allele freq'!$P23*'Allele freq'!$Q23)+(4*B$38*'Allele freq'!$O23^2*'Allele freq'!$P23*'Allele freq'!$Q23)))+($H23*(4*B$38*'Allele freq'!$O23*'Allele freq'!$P23*'Allele freq'!$Q23*'Allele freq'!$R23))</f>
        <v>0</v>
      </c>
      <c r="L23" s="18">
        <f>($B23*((C$40*('Allele freq'!$O23)^2)+(C$39*'Allele freq'!$O23^3)+(C$38*'Allele freq'!$O23^4)))+($C23*(C$38*('Allele freq'!$O23^2)*('Allele freq'!$P23^2)))+($D23*((C$39*('Allele freq'!$O23^2)*'Allele freq'!$P23)+(2*C$38*('Allele freq'!$O23^3)*'Allele freq'!$P23)))+($E23*(2*C$38*('Allele freq'!$O23^2)*'Allele freq'!$P23*'Allele freq'!$Q23))+($F23*((2*C$40*'Allele freq'!$O23*'Allele freq'!$P23)+(C$39*'Allele freq'!$O23*'Allele freq'!$P23*('Allele freq'!$O23+'Allele freq'!$P23))+(4*C$38*('Allele freq'!$O23^2)*('Allele freq'!$P23^2))))+($G23*((C$39*'Allele freq'!$O23*'Allele freq'!$P23*'Allele freq'!$Q23)+(4*C$38*'Allele freq'!$O23^2*'Allele freq'!$P23*'Allele freq'!$Q23)))+($H23*(4*C$38*'Allele freq'!$O23*'Allele freq'!$P23*'Allele freq'!$Q23*'Allele freq'!$R23))</f>
        <v>0</v>
      </c>
      <c r="M23" s="18">
        <f>($B23*((D$40*('Allele freq'!$O23)^2)+(D$39*'Allele freq'!$O23^3)+(D$38*'Allele freq'!$O23^4)))+($C23*(D$38*('Allele freq'!$O23^2)*('Allele freq'!$P23^2)))+($D23*((D$39*('Allele freq'!$O23^2)*'Allele freq'!$P23)+(2*D$38*('Allele freq'!$O23^3)*'Allele freq'!$P23)))+($E23*(2*D$38*('Allele freq'!$O23^2)*'Allele freq'!$P23*'Allele freq'!$Q23))+($F23*((2*D$40*'Allele freq'!$O23*'Allele freq'!$P23)+(D$39*'Allele freq'!$O23*'Allele freq'!$P23*('Allele freq'!$O23+'Allele freq'!$P23))+(4*D$38*('Allele freq'!$O23^2)*('Allele freq'!$P23^2))))+($G23*((D$39*'Allele freq'!$O23*'Allele freq'!$P23*'Allele freq'!$Q23)+(4*D$38*'Allele freq'!$O23^2*'Allele freq'!$P23*'Allele freq'!$Q23)))+($H23*(4*D$38*'Allele freq'!$O23*'Allele freq'!$P23*'Allele freq'!$Q23*'Allele freq'!$R23))</f>
        <v>0</v>
      </c>
      <c r="N23" s="18">
        <f>($B23*((E$40*('Allele freq'!$O23)^2)+(E$39*'Allele freq'!$O23^3)+(E$38*'Allele freq'!$O23^4)))+($C23*(E$38*('Allele freq'!$O23^2)*('Allele freq'!$P23^2)))+($D23*((E$39*('Allele freq'!$O23^2)*'Allele freq'!$P23)+(2*E$38*('Allele freq'!$O23^3)*'Allele freq'!$P23)))+($E23*(2*E$38*('Allele freq'!$O23^2)*'Allele freq'!$P23*'Allele freq'!$Q23))+($F23*((2*E$40*'Allele freq'!$O23*'Allele freq'!$P23)+(E$39*'Allele freq'!$O23*'Allele freq'!$P23*('Allele freq'!$O23+'Allele freq'!$P23))+(4*E$38*('Allele freq'!$O23^2)*('Allele freq'!$P23^2))))+($G23*((E$39*'Allele freq'!$O23*'Allele freq'!$P23*'Allele freq'!$Q23)+(4*E$38*'Allele freq'!$O23^2*'Allele freq'!$P23*'Allele freq'!$Q23)))+($H23*(4*E$38*'Allele freq'!$O23*'Allele freq'!$P23*'Allele freq'!$Q23*'Allele freq'!$R23))</f>
        <v>0</v>
      </c>
      <c r="O23" s="18">
        <f>($B23*((F$40*('Allele freq'!$O23)^2)+(F$39*'Allele freq'!$O23^3)+(F$38*'Allele freq'!$O23^4)))+($C23*(F$38*('Allele freq'!$O23^2)*('Allele freq'!$P23^2)))+($D23*((F$39*('Allele freq'!$O23^2)*'Allele freq'!$P23)+(2*F$38*('Allele freq'!$O23^3)*'Allele freq'!$P23)))+($E23*(2*F$38*('Allele freq'!$O23^2)*'Allele freq'!$P23*'Allele freq'!$Q23))+($F23*((2*F$40*'Allele freq'!$O23*'Allele freq'!$P23)+(F$39*'Allele freq'!$O23*'Allele freq'!$P23*('Allele freq'!$O23+'Allele freq'!$P23))+(4*F$38*('Allele freq'!$O23^2)*('Allele freq'!$P23^2))))+($G23*((F$39*'Allele freq'!$O23*'Allele freq'!$P23*'Allele freq'!$Q23)+(4*F$38*'Allele freq'!$O23^2*'Allele freq'!$P23*'Allele freq'!$Q23)))+($H23*(4*F$38*'Allele freq'!$O23*'Allele freq'!$P23*'Allele freq'!$Q23*'Allele freq'!$R23))</f>
        <v>0</v>
      </c>
      <c r="P23" s="18">
        <f>($B23*((G$40*('Allele freq'!$O23)^2)+(G$39*'Allele freq'!$O23^3)+(G$38*'Allele freq'!$O23^4)))+($C23*(G$38*('Allele freq'!$O23^2)*('Allele freq'!$P23^2)))+($D23*((G$39*('Allele freq'!$O23^2)*'Allele freq'!$P23)+(2*G$38*('Allele freq'!$O23^3)*'Allele freq'!$P23)))+($E23*(2*G$38*('Allele freq'!$O23^2)*'Allele freq'!$P23*'Allele freq'!$Q23))+($F23*((2*G$40*'Allele freq'!$O23*'Allele freq'!$P23)+(G$39*'Allele freq'!$O23*'Allele freq'!$P23*('Allele freq'!$O23+'Allele freq'!$P23))+(4*G$38*('Allele freq'!$O23^2)*('Allele freq'!$P23^2))))+($G23*((G$39*'Allele freq'!$O23*'Allele freq'!$P23*'Allele freq'!$Q23)+(4*G$38*'Allele freq'!$O23^2*'Allele freq'!$P23*'Allele freq'!$Q23)))+($H23*(4*G$38*'Allele freq'!$O23*'Allele freq'!$P23*'Allele freq'!$Q23*'Allele freq'!$R23))</f>
        <v>0</v>
      </c>
      <c r="Q23" s="18">
        <f>($B23*((H$40*('Allele freq'!$O23)^2)+(H$39*'Allele freq'!$O23^3)+(H$38*'Allele freq'!$O23^4)))+($C23*(H$38*('Allele freq'!$O23^2)*('Allele freq'!$P23^2)))+($D23*((H$39*('Allele freq'!$O23^2)*'Allele freq'!$P23)+(2*H$38*('Allele freq'!$O23^3)*'Allele freq'!$P23)))+($E23*(2*H$38*('Allele freq'!$O23^2)*'Allele freq'!$P23*'Allele freq'!$Q23))+($F23*((2*H$40*'Allele freq'!$O23*'Allele freq'!$P23)+(H$39*'Allele freq'!$O23*'Allele freq'!$P23*('Allele freq'!$O23+'Allele freq'!$P23))+(4*H$38*('Allele freq'!$O23^2)*('Allele freq'!$P23^2))))+($G23*((H$39*'Allele freq'!$O23*'Allele freq'!$P23*'Allele freq'!$Q23)+(4*H$38*'Allele freq'!$O23^2*'Allele freq'!$P23*'Allele freq'!$Q23)))+($H23*(4*H$38*'Allele freq'!$O23*'Allele freq'!$P23*'Allele freq'!$Q23*'Allele freq'!$R23))</f>
        <v>0</v>
      </c>
      <c r="R23" s="18">
        <f>($B23*((I$40*('Allele freq'!$O23)^2)+(I$39*'Allele freq'!$O23^3)+(I$38*'Allele freq'!$O23^4)))+($C23*(I$38*('Allele freq'!$O23^2)*('Allele freq'!$P23^2)))+($D23*((I$39*('Allele freq'!$O23^2)*'Allele freq'!$P23)+(2*I$38*('Allele freq'!$O23^3)*'Allele freq'!$P23)))+($E23*(2*I$38*('Allele freq'!$O23^2)*'Allele freq'!$P23*'Allele freq'!$Q23))+($F23*((2*I$40*'Allele freq'!$O23*'Allele freq'!$P23)+(I$39*'Allele freq'!$O23*'Allele freq'!$P23*('Allele freq'!$O23+'Allele freq'!$P23))+(4*I$38*('Allele freq'!$O23^2)*('Allele freq'!$P23^2))))+($G23*((I$39*'Allele freq'!$O23*'Allele freq'!$P23*'Allele freq'!$Q23)+(4*I$38*'Allele freq'!$O23^2*'Allele freq'!$P23*'Allele freq'!$Q23)))+($H23*(4*I$38*'Allele freq'!$O23*'Allele freq'!$P23*'Allele freq'!$Q23*'Allele freq'!$R23))</f>
        <v>0</v>
      </c>
      <c r="S23" s="19">
        <f>($B23*((J$40*('Allele freq'!$O23)^2)+(J$39*'Allele freq'!$O23^3)+(J$38*'Allele freq'!$O23^4)))+($C23*(J$38*('Allele freq'!$O23^2)*('Allele freq'!$P23^2)))+($D23*((J$39*('Allele freq'!$O23^2)*'Allele freq'!$P23)+(2*J$38*('Allele freq'!$O23^3)*'Allele freq'!$P23)))+($E23*(2*J$38*('Allele freq'!$O23^2)*'Allele freq'!$P23*'Allele freq'!$Q23))+($F23*((2*J$40*'Allele freq'!$O23*'Allele freq'!$P23)+(J$39*'Allele freq'!$O23*'Allele freq'!$P23*('Allele freq'!$O23+'Allele freq'!$P23))+(4*J$38*('Allele freq'!$O23^2)*('Allele freq'!$P23^2))))+($G23*((J$39*'Allele freq'!$O23*'Allele freq'!$P23*'Allele freq'!$Q23)+(4*J$38*'Allele freq'!$O23^2*'Allele freq'!$P23*'Allele freq'!$Q23)))+($H23*(4*J$38*'Allele freq'!$O23*'Allele freq'!$P23*'Allele freq'!$Q23*'Allele freq'!$R23))</f>
        <v>0</v>
      </c>
      <c r="U23" s="15" t="s">
        <v>23</v>
      </c>
      <c r="V23" s="18">
        <f>($B23*((B$40*('Allele freq'!$T23)^2)+(B$39*'Allele freq'!$T23^3)+(B$38*'Allele freq'!$T23^4)))+($C23*(B$38*('Allele freq'!$T23^2)*('Allele freq'!$U23^2)))+($D23*((B$39*('Allele freq'!$T23^2)*'Allele freq'!$U23)+(2*B$38*('Allele freq'!$T23^3)*'Allele freq'!$U23)))+($E23*(2*B$38*('Allele freq'!$T23^2)*'Allele freq'!$U23*'Allele freq'!$V23))+($F23*((2*B$40*'Allele freq'!$T23*'Allele freq'!$U23)+(B$39*'Allele freq'!$T23*'Allele freq'!$U23*('Allele freq'!$T23+'Allele freq'!$U23))+(4*B$38*('Allele freq'!$T23^2)*('Allele freq'!$U23^2))))+($G23*((B$39*'Allele freq'!$T23*'Allele freq'!$U23*'Allele freq'!$V23)+(4*B$38*'Allele freq'!$T23^2*'Allele freq'!$U23*'Allele freq'!$V23)))+($H23*(4*B$38*'Allele freq'!$T23*'Allele freq'!$U23*'Allele freq'!$V23*'Allele freq'!$W23))</f>
        <v>0</v>
      </c>
      <c r="W23" s="18">
        <f>($B23*((C$40*('Allele freq'!$T23)^2)+(C$39*'Allele freq'!$T23^3)+(C$38*'Allele freq'!$T23^4)))+($C23*(C$38*('Allele freq'!$T23^2)*('Allele freq'!$U23^2)))+($D23*((C$39*('Allele freq'!$T23^2)*'Allele freq'!$U23)+(2*C$38*('Allele freq'!$T23^3)*'Allele freq'!$U23)))+($E23*(2*C$38*('Allele freq'!$T23^2)*'Allele freq'!$U23*'Allele freq'!$V23))+($F23*((2*C$40*'Allele freq'!$T23*'Allele freq'!$U23)+(C$39*'Allele freq'!$T23*'Allele freq'!$U23*('Allele freq'!$T23+'Allele freq'!$U23))+(4*C$38*('Allele freq'!$T23^2)*('Allele freq'!$U23^2))))+($G23*((C$39*'Allele freq'!$T23*'Allele freq'!$U23*'Allele freq'!$V23)+(4*C$38*'Allele freq'!$T23^2*'Allele freq'!$U23*'Allele freq'!$V23)))+($H23*(4*C$38*'Allele freq'!$T23*'Allele freq'!$U23*'Allele freq'!$V23*'Allele freq'!$W23))</f>
        <v>0</v>
      </c>
      <c r="X23" s="18">
        <f>($B23*((D$40*('Allele freq'!$T23)^2)+(D$39*'Allele freq'!$T23^3)+(D$38*'Allele freq'!$T23^4)))+($C23*(D$38*('Allele freq'!$T23^2)*('Allele freq'!$U23^2)))+($D23*((D$39*('Allele freq'!$T23^2)*'Allele freq'!$U23)+(2*D$38*('Allele freq'!$T23^3)*'Allele freq'!$U23)))+($E23*(2*D$38*('Allele freq'!$T23^2)*'Allele freq'!$U23*'Allele freq'!$V23))+($F23*((2*D$40*'Allele freq'!$T23*'Allele freq'!$U23)+(D$39*'Allele freq'!$T23*'Allele freq'!$U23*('Allele freq'!$T23+'Allele freq'!$U23))+(4*D$38*('Allele freq'!$T23^2)*('Allele freq'!$U23^2))))+($G23*((D$39*'Allele freq'!$T23*'Allele freq'!$U23*'Allele freq'!$V23)+(4*D$38*'Allele freq'!$T23^2*'Allele freq'!$U23*'Allele freq'!$V23)))+($H23*(4*D$38*'Allele freq'!$T23*'Allele freq'!$U23*'Allele freq'!$V23*'Allele freq'!$W23))</f>
        <v>0</v>
      </c>
      <c r="Y23" s="18">
        <f>($B23*((E$40*('Allele freq'!$T23)^2)+(E$39*'Allele freq'!$T23^3)+(E$38*'Allele freq'!$T23^4)))+($C23*(E$38*('Allele freq'!$T23^2)*('Allele freq'!$U23^2)))+($D23*((E$39*('Allele freq'!$T23^2)*'Allele freq'!$U23)+(2*E$38*('Allele freq'!$T23^3)*'Allele freq'!$U23)))+($E23*(2*E$38*('Allele freq'!$T23^2)*'Allele freq'!$U23*'Allele freq'!$V23))+($F23*((2*E$40*'Allele freq'!$T23*'Allele freq'!$U23)+(E$39*'Allele freq'!$T23*'Allele freq'!$U23*('Allele freq'!$T23+'Allele freq'!$U23))+(4*E$38*('Allele freq'!$T23^2)*('Allele freq'!$U23^2))))+($G23*((E$39*'Allele freq'!$T23*'Allele freq'!$U23*'Allele freq'!$V23)+(4*E$38*'Allele freq'!$T23^2*'Allele freq'!$U23*'Allele freq'!$V23)))+($H23*(4*E$38*'Allele freq'!$T23*'Allele freq'!$U23*'Allele freq'!$V23*'Allele freq'!$W23))</f>
        <v>0</v>
      </c>
      <c r="Z23" s="18">
        <f>($B23*((F$40*('Allele freq'!$T23)^2)+(F$39*'Allele freq'!$T23^3)+(F$38*'Allele freq'!$T23^4)))+($C23*(F$38*('Allele freq'!$T23^2)*('Allele freq'!$U23^2)))+($D23*((F$39*('Allele freq'!$T23^2)*'Allele freq'!$U23)+(2*F$38*('Allele freq'!$T23^3)*'Allele freq'!$U23)))+($E23*(2*F$38*('Allele freq'!$T23^2)*'Allele freq'!$U23*'Allele freq'!$V23))+($F23*((2*F$40*'Allele freq'!$T23*'Allele freq'!$U23)+(F$39*'Allele freq'!$T23*'Allele freq'!$U23*('Allele freq'!$T23+'Allele freq'!$U23))+(4*F$38*('Allele freq'!$T23^2)*('Allele freq'!$U23^2))))+($G23*((F$39*'Allele freq'!$T23*'Allele freq'!$U23*'Allele freq'!$V23)+(4*F$38*'Allele freq'!$T23^2*'Allele freq'!$U23*'Allele freq'!$V23)))+($H23*(4*F$38*'Allele freq'!$T23*'Allele freq'!$U23*'Allele freq'!$V23*'Allele freq'!$W23))</f>
        <v>0</v>
      </c>
      <c r="AA23" s="18">
        <f>($B23*((G$40*('Allele freq'!$T23)^2)+(G$39*'Allele freq'!$T23^3)+(G$38*'Allele freq'!$T23^4)))+($C23*(G$38*('Allele freq'!$T23^2)*('Allele freq'!$U23^2)))+($D23*((G$39*('Allele freq'!$T23^2)*'Allele freq'!$U23)+(2*G$38*('Allele freq'!$T23^3)*'Allele freq'!$U23)))+($E23*(2*G$38*('Allele freq'!$T23^2)*'Allele freq'!$U23*'Allele freq'!$V23))+($F23*((2*G$40*'Allele freq'!$T23*'Allele freq'!$U23)+(G$39*'Allele freq'!$T23*'Allele freq'!$U23*('Allele freq'!$T23+'Allele freq'!$U23))+(4*G$38*('Allele freq'!$T23^2)*('Allele freq'!$U23^2))))+($G23*((G$39*'Allele freq'!$T23*'Allele freq'!$U23*'Allele freq'!$V23)+(4*G$38*'Allele freq'!$T23^2*'Allele freq'!$U23*'Allele freq'!$V23)))+($H23*(4*G$38*'Allele freq'!$T23*'Allele freq'!$U23*'Allele freq'!$V23*'Allele freq'!$W23))</f>
        <v>0</v>
      </c>
      <c r="AB23" s="18">
        <f>($B23*((H$40*('Allele freq'!$T23)^2)+(H$39*'Allele freq'!$T23^3)+(H$38*'Allele freq'!$T23^4)))+($C23*(H$38*('Allele freq'!$T23^2)*('Allele freq'!$U23^2)))+($D23*((H$39*('Allele freq'!$T23^2)*'Allele freq'!$U23)+(2*H$38*('Allele freq'!$T23^3)*'Allele freq'!$U23)))+($E23*(2*H$38*('Allele freq'!$T23^2)*'Allele freq'!$U23*'Allele freq'!$V23))+($F23*((2*H$40*'Allele freq'!$T23*'Allele freq'!$U23)+(H$39*'Allele freq'!$T23*'Allele freq'!$U23*('Allele freq'!$T23+'Allele freq'!$U23))+(4*H$38*('Allele freq'!$T23^2)*('Allele freq'!$U23^2))))+($G23*((H$39*'Allele freq'!$T23*'Allele freq'!$U23*'Allele freq'!$V23)+(4*H$38*'Allele freq'!$T23^2*'Allele freq'!$U23*'Allele freq'!$V23)))+($H23*(4*H$38*'Allele freq'!$T23*'Allele freq'!$U23*'Allele freq'!$V23*'Allele freq'!$W23))</f>
        <v>0</v>
      </c>
      <c r="AC23" s="18">
        <f>($B23*((I$40*('Allele freq'!$T23)^2)+(I$39*'Allele freq'!$T23^3)+(I$38*'Allele freq'!$T23^4)))+($C23*(I$38*('Allele freq'!$T23^2)*('Allele freq'!$U23^2)))+($D23*((I$39*('Allele freq'!$T23^2)*'Allele freq'!$U23)+(2*I$38*('Allele freq'!$T23^3)*'Allele freq'!$U23)))+($E23*(2*I$38*('Allele freq'!$T23^2)*'Allele freq'!$U23*'Allele freq'!$V23))+($F23*((2*I$40*'Allele freq'!$T23*'Allele freq'!$U23)+(I$39*'Allele freq'!$T23*'Allele freq'!$U23*('Allele freq'!$T23+'Allele freq'!$U23))+(4*I$38*('Allele freq'!$T23^2)*('Allele freq'!$U23^2))))+($G23*((I$39*'Allele freq'!$T23*'Allele freq'!$U23*'Allele freq'!$V23)+(4*I$38*'Allele freq'!$T23^2*'Allele freq'!$U23*'Allele freq'!$V23)))+($H23*(4*I$38*'Allele freq'!$T23*'Allele freq'!$U23*'Allele freq'!$V23*'Allele freq'!$W23))</f>
        <v>0</v>
      </c>
      <c r="AD23" s="19">
        <f>($B23*((J$40*('Allele freq'!$T23)^2)+(J$39*'Allele freq'!$T23^3)+(J$38*'Allele freq'!$T23^4)))+($C23*(J$38*('Allele freq'!$T23^2)*('Allele freq'!$U23^2)))+($D23*((J$39*('Allele freq'!$T23^2)*'Allele freq'!$U23)+(2*J$38*('Allele freq'!$T23^3)*'Allele freq'!$U23)))+($E23*(2*J$38*('Allele freq'!$T23^2)*'Allele freq'!$U23*'Allele freq'!$V23))+($F23*((2*J$40*'Allele freq'!$T23*'Allele freq'!$U23)+(J$39*'Allele freq'!$T23*'Allele freq'!$U23*('Allele freq'!$T23+'Allele freq'!$U23))+(4*J$38*('Allele freq'!$T23^2)*('Allele freq'!$U23^2))))+($G23*((J$39*'Allele freq'!$T23*'Allele freq'!$U23*'Allele freq'!$V23)+(4*J$38*'Allele freq'!$T23^2*'Allele freq'!$U23*'Allele freq'!$V23)))+($H23*(4*J$38*'Allele freq'!$T23*'Allele freq'!$U23*'Allele freq'!$V23*'Allele freq'!$W23))</f>
        <v>0</v>
      </c>
    </row>
    <row r="24" spans="1:30" ht="15" thickBot="1" x14ac:dyDescent="0.35">
      <c r="A24" s="2"/>
      <c r="J24" s="10"/>
      <c r="U24" s="10"/>
    </row>
    <row r="25" spans="1:30" ht="15" thickBot="1" x14ac:dyDescent="0.35">
      <c r="A25" s="2"/>
      <c r="J25" s="20"/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  <c r="P25" s="11" t="s">
        <v>47</v>
      </c>
      <c r="Q25" s="11" t="s">
        <v>48</v>
      </c>
      <c r="R25" s="11" t="s">
        <v>49</v>
      </c>
      <c r="S25" s="12" t="s">
        <v>50</v>
      </c>
      <c r="T25" s="10"/>
      <c r="U25" s="20"/>
      <c r="V25" s="11" t="s">
        <v>42</v>
      </c>
      <c r="W25" s="11" t="s">
        <v>43</v>
      </c>
      <c r="X25" s="11" t="s">
        <v>44</v>
      </c>
      <c r="Y25" s="11" t="s">
        <v>45</v>
      </c>
      <c r="Z25" s="11" t="s">
        <v>46</v>
      </c>
      <c r="AA25" s="11" t="s">
        <v>47</v>
      </c>
      <c r="AB25" s="11" t="s">
        <v>48</v>
      </c>
      <c r="AC25" s="11" t="s">
        <v>49</v>
      </c>
      <c r="AD25" s="12" t="s">
        <v>50</v>
      </c>
    </row>
    <row r="26" spans="1:30" x14ac:dyDescent="0.3">
      <c r="J26" s="21" t="s">
        <v>38</v>
      </c>
      <c r="K26" s="16">
        <f>PRODUCT(K3:K23)</f>
        <v>0</v>
      </c>
      <c r="L26" s="16">
        <f t="shared" ref="L26:S26" si="0">PRODUCT(L3:L23)</f>
        <v>0</v>
      </c>
      <c r="M26" s="16">
        <f t="shared" si="0"/>
        <v>0</v>
      </c>
      <c r="N26" s="16">
        <f>PRODUCT(N3:N23)</f>
        <v>0</v>
      </c>
      <c r="O26" s="16">
        <f>PRODUCT(O3:O23)</f>
        <v>0</v>
      </c>
      <c r="P26" s="16">
        <f t="shared" si="0"/>
        <v>0</v>
      </c>
      <c r="Q26" s="16">
        <f t="shared" si="0"/>
        <v>0</v>
      </c>
      <c r="R26" s="16">
        <f t="shared" si="0"/>
        <v>0</v>
      </c>
      <c r="S26" s="17">
        <f t="shared" si="0"/>
        <v>0</v>
      </c>
      <c r="U26" s="21" t="s">
        <v>38</v>
      </c>
      <c r="V26" s="16">
        <f>PRODUCT(V3:V23)</f>
        <v>0</v>
      </c>
      <c r="W26" s="16">
        <f t="shared" ref="W26" si="1">PRODUCT(W3:W23)</f>
        <v>0</v>
      </c>
      <c r="X26" s="16">
        <f t="shared" ref="X26" si="2">PRODUCT(X3:X23)</f>
        <v>0</v>
      </c>
      <c r="Y26" s="16">
        <f>PRODUCT(Y3:Y23)</f>
        <v>0</v>
      </c>
      <c r="Z26" s="16">
        <f t="shared" ref="Z26" si="3">PRODUCT(Z3:Z23)</f>
        <v>0</v>
      </c>
      <c r="AA26" s="16">
        <f t="shared" ref="AA26" si="4">PRODUCT(AA3:AA23)</f>
        <v>0</v>
      </c>
      <c r="AB26" s="16">
        <f t="shared" ref="AB26" si="5">PRODUCT(AB3:AB23)</f>
        <v>0</v>
      </c>
      <c r="AC26" s="16">
        <f t="shared" ref="AC26" si="6">PRODUCT(AC3:AC23)</f>
        <v>0</v>
      </c>
      <c r="AD26" s="17">
        <f t="shared" ref="AD26" si="7">PRODUCT(AD3:AD23)</f>
        <v>0</v>
      </c>
    </row>
    <row r="27" spans="1:30" x14ac:dyDescent="0.3">
      <c r="J27" s="21" t="s">
        <v>42</v>
      </c>
      <c r="K27" s="16" t="e">
        <f>K26/$K$26</f>
        <v>#DIV/0!</v>
      </c>
      <c r="L27" s="16" t="e">
        <f>L26/$K$26</f>
        <v>#DIV/0!</v>
      </c>
      <c r="M27" s="16" t="e">
        <f t="shared" ref="M27:S27" si="8">M26/$K$26</f>
        <v>#DIV/0!</v>
      </c>
      <c r="N27" s="16" t="e">
        <f>N26/$K$26</f>
        <v>#DIV/0!</v>
      </c>
      <c r="O27" s="16" t="e">
        <f>O26/$K$26</f>
        <v>#DIV/0!</v>
      </c>
      <c r="P27" s="16" t="e">
        <f t="shared" si="8"/>
        <v>#DIV/0!</v>
      </c>
      <c r="Q27" s="16" t="e">
        <f t="shared" si="8"/>
        <v>#DIV/0!</v>
      </c>
      <c r="R27" s="16" t="e">
        <f t="shared" si="8"/>
        <v>#DIV/0!</v>
      </c>
      <c r="S27" s="17" t="e">
        <f t="shared" si="8"/>
        <v>#DIV/0!</v>
      </c>
      <c r="U27" s="21" t="s">
        <v>42</v>
      </c>
      <c r="V27" s="16" t="e">
        <f>V26/$V$26</f>
        <v>#DIV/0!</v>
      </c>
      <c r="W27" s="16" t="e">
        <f t="shared" ref="W27:AD27" si="9">W26/$V$26</f>
        <v>#DIV/0!</v>
      </c>
      <c r="X27" s="16" t="e">
        <f t="shared" si="9"/>
        <v>#DIV/0!</v>
      </c>
      <c r="Y27" s="16" t="e">
        <f t="shared" si="9"/>
        <v>#DIV/0!</v>
      </c>
      <c r="Z27" s="16" t="e">
        <f t="shared" si="9"/>
        <v>#DIV/0!</v>
      </c>
      <c r="AA27" s="16" t="e">
        <f t="shared" si="9"/>
        <v>#DIV/0!</v>
      </c>
      <c r="AB27" s="16" t="e">
        <f t="shared" si="9"/>
        <v>#DIV/0!</v>
      </c>
      <c r="AC27" s="16" t="e">
        <f t="shared" si="9"/>
        <v>#DIV/0!</v>
      </c>
      <c r="AD27" s="17" t="e">
        <f t="shared" si="9"/>
        <v>#DIV/0!</v>
      </c>
    </row>
    <row r="28" spans="1:30" x14ac:dyDescent="0.3">
      <c r="J28" s="21" t="s">
        <v>43</v>
      </c>
      <c r="K28" s="16" t="e">
        <f t="shared" ref="K28" si="10">K26/$L$26</f>
        <v>#DIV/0!</v>
      </c>
      <c r="L28" s="16" t="e">
        <f>L26/$L$26</f>
        <v>#DIV/0!</v>
      </c>
      <c r="M28" s="16" t="e">
        <f>M26/$L$26</f>
        <v>#DIV/0!</v>
      </c>
      <c r="N28" s="16" t="e">
        <f t="shared" ref="N28:S28" si="11">N26/$L$26</f>
        <v>#DIV/0!</v>
      </c>
      <c r="O28" s="16" t="e">
        <f t="shared" si="11"/>
        <v>#DIV/0!</v>
      </c>
      <c r="P28" s="16" t="e">
        <f t="shared" si="11"/>
        <v>#DIV/0!</v>
      </c>
      <c r="Q28" s="16" t="e">
        <f t="shared" si="11"/>
        <v>#DIV/0!</v>
      </c>
      <c r="R28" s="16" t="e">
        <f t="shared" si="11"/>
        <v>#DIV/0!</v>
      </c>
      <c r="S28" s="17" t="e">
        <f t="shared" si="11"/>
        <v>#DIV/0!</v>
      </c>
      <c r="U28" s="21" t="s">
        <v>43</v>
      </c>
      <c r="V28" s="16" t="e">
        <f>V26/$W$26</f>
        <v>#DIV/0!</v>
      </c>
      <c r="W28" s="16" t="e">
        <f t="shared" ref="W28:AD28" si="12">W26/$W$26</f>
        <v>#DIV/0!</v>
      </c>
      <c r="X28" s="16" t="e">
        <f t="shared" si="12"/>
        <v>#DIV/0!</v>
      </c>
      <c r="Y28" s="16" t="e">
        <f t="shared" si="12"/>
        <v>#DIV/0!</v>
      </c>
      <c r="Z28" s="16" t="e">
        <f t="shared" si="12"/>
        <v>#DIV/0!</v>
      </c>
      <c r="AA28" s="16" t="e">
        <f t="shared" si="12"/>
        <v>#DIV/0!</v>
      </c>
      <c r="AB28" s="16" t="e">
        <f t="shared" si="12"/>
        <v>#DIV/0!</v>
      </c>
      <c r="AC28" s="16" t="e">
        <f t="shared" si="12"/>
        <v>#DIV/0!</v>
      </c>
      <c r="AD28" s="17" t="e">
        <f t="shared" si="12"/>
        <v>#DIV/0!</v>
      </c>
    </row>
    <row r="29" spans="1:30" x14ac:dyDescent="0.3">
      <c r="J29" s="21" t="s">
        <v>44</v>
      </c>
      <c r="K29" s="16" t="e">
        <f t="shared" ref="K29:R29" si="13">K26/$M$26</f>
        <v>#DIV/0!</v>
      </c>
      <c r="L29" s="16" t="e">
        <f>L26/$M$26</f>
        <v>#DIV/0!</v>
      </c>
      <c r="M29" s="16" t="e">
        <f t="shared" si="13"/>
        <v>#DIV/0!</v>
      </c>
      <c r="N29" s="16" t="e">
        <f t="shared" si="13"/>
        <v>#DIV/0!</v>
      </c>
      <c r="O29" s="16" t="e">
        <f t="shared" si="13"/>
        <v>#DIV/0!</v>
      </c>
      <c r="P29" s="16" t="e">
        <f t="shared" si="13"/>
        <v>#DIV/0!</v>
      </c>
      <c r="Q29" s="16" t="e">
        <f t="shared" si="13"/>
        <v>#DIV/0!</v>
      </c>
      <c r="R29" s="16" t="e">
        <f t="shared" si="13"/>
        <v>#DIV/0!</v>
      </c>
      <c r="S29" s="17" t="e">
        <f t="shared" ref="S29" si="14">S26/$M$26</f>
        <v>#DIV/0!</v>
      </c>
      <c r="U29" s="21" t="s">
        <v>44</v>
      </c>
      <c r="V29" s="16" t="e">
        <f>V26/$X$26</f>
        <v>#DIV/0!</v>
      </c>
      <c r="W29" s="16" t="e">
        <f t="shared" ref="W29:AD29" si="15">W26/$X$26</f>
        <v>#DIV/0!</v>
      </c>
      <c r="X29" s="16" t="e">
        <f t="shared" si="15"/>
        <v>#DIV/0!</v>
      </c>
      <c r="Y29" s="16" t="e">
        <f t="shared" si="15"/>
        <v>#DIV/0!</v>
      </c>
      <c r="Z29" s="16" t="e">
        <f t="shared" si="15"/>
        <v>#DIV/0!</v>
      </c>
      <c r="AA29" s="16" t="e">
        <f t="shared" si="15"/>
        <v>#DIV/0!</v>
      </c>
      <c r="AB29" s="16" t="e">
        <f t="shared" si="15"/>
        <v>#DIV/0!</v>
      </c>
      <c r="AC29" s="16" t="e">
        <f t="shared" si="15"/>
        <v>#DIV/0!</v>
      </c>
      <c r="AD29" s="17" t="e">
        <f t="shared" si="15"/>
        <v>#DIV/0!</v>
      </c>
    </row>
    <row r="30" spans="1:30" x14ac:dyDescent="0.3">
      <c r="J30" s="21" t="s">
        <v>45</v>
      </c>
      <c r="K30" s="16" t="e">
        <f t="shared" ref="K30:R30" si="16">K27/$N$27</f>
        <v>#DIV/0!</v>
      </c>
      <c r="L30" s="16" t="e">
        <f t="shared" si="16"/>
        <v>#DIV/0!</v>
      </c>
      <c r="M30" s="16" t="e">
        <f t="shared" si="16"/>
        <v>#DIV/0!</v>
      </c>
      <c r="N30" s="16" t="e">
        <f t="shared" si="16"/>
        <v>#DIV/0!</v>
      </c>
      <c r="O30" s="16" t="e">
        <f t="shared" si="16"/>
        <v>#DIV/0!</v>
      </c>
      <c r="P30" s="16" t="e">
        <f t="shared" si="16"/>
        <v>#DIV/0!</v>
      </c>
      <c r="Q30" s="16" t="e">
        <f t="shared" si="16"/>
        <v>#DIV/0!</v>
      </c>
      <c r="R30" s="16" t="e">
        <f t="shared" si="16"/>
        <v>#DIV/0!</v>
      </c>
      <c r="S30" s="17" t="e">
        <f t="shared" ref="S30" si="17">S27/$N$27</f>
        <v>#DIV/0!</v>
      </c>
      <c r="U30" s="21" t="s">
        <v>45</v>
      </c>
      <c r="V30" s="16" t="e">
        <f>V26/$Y$26</f>
        <v>#DIV/0!</v>
      </c>
      <c r="W30" s="16" t="e">
        <f t="shared" ref="W30:AD30" si="18">W26/$Y$26</f>
        <v>#DIV/0!</v>
      </c>
      <c r="X30" s="16" t="e">
        <f t="shared" si="18"/>
        <v>#DIV/0!</v>
      </c>
      <c r="Y30" s="16" t="e">
        <f t="shared" si="18"/>
        <v>#DIV/0!</v>
      </c>
      <c r="Z30" s="16" t="e">
        <f t="shared" si="18"/>
        <v>#DIV/0!</v>
      </c>
      <c r="AA30" s="16" t="e">
        <f t="shared" si="18"/>
        <v>#DIV/0!</v>
      </c>
      <c r="AB30" s="16" t="e">
        <f t="shared" si="18"/>
        <v>#DIV/0!</v>
      </c>
      <c r="AC30" s="16" t="e">
        <f t="shared" si="18"/>
        <v>#DIV/0!</v>
      </c>
      <c r="AD30" s="17" t="e">
        <f t="shared" si="18"/>
        <v>#DIV/0!</v>
      </c>
    </row>
    <row r="31" spans="1:30" x14ac:dyDescent="0.3">
      <c r="J31" s="21" t="s">
        <v>46</v>
      </c>
      <c r="K31" s="16" t="e">
        <f t="shared" ref="K31:R31" si="19">K26/$O$26</f>
        <v>#DIV/0!</v>
      </c>
      <c r="L31" s="16" t="e">
        <f t="shared" si="19"/>
        <v>#DIV/0!</v>
      </c>
      <c r="M31" s="16" t="e">
        <f t="shared" si="19"/>
        <v>#DIV/0!</v>
      </c>
      <c r="N31" s="16" t="e">
        <f t="shared" si="19"/>
        <v>#DIV/0!</v>
      </c>
      <c r="O31" s="16" t="e">
        <f t="shared" si="19"/>
        <v>#DIV/0!</v>
      </c>
      <c r="P31" s="16" t="e">
        <f t="shared" si="19"/>
        <v>#DIV/0!</v>
      </c>
      <c r="Q31" s="16" t="e">
        <f t="shared" si="19"/>
        <v>#DIV/0!</v>
      </c>
      <c r="R31" s="16" t="e">
        <f t="shared" si="19"/>
        <v>#DIV/0!</v>
      </c>
      <c r="S31" s="17" t="e">
        <f t="shared" ref="S31" si="20">S26/$O$26</f>
        <v>#DIV/0!</v>
      </c>
      <c r="U31" s="21" t="s">
        <v>46</v>
      </c>
      <c r="V31" s="16" t="e">
        <f>V26/$Z$26</f>
        <v>#DIV/0!</v>
      </c>
      <c r="W31" s="16" t="e">
        <f t="shared" ref="W31:AD31" si="21">W26/$Z$26</f>
        <v>#DIV/0!</v>
      </c>
      <c r="X31" s="16" t="e">
        <f t="shared" si="21"/>
        <v>#DIV/0!</v>
      </c>
      <c r="Y31" s="16" t="e">
        <f t="shared" si="21"/>
        <v>#DIV/0!</v>
      </c>
      <c r="Z31" s="16" t="e">
        <f t="shared" si="21"/>
        <v>#DIV/0!</v>
      </c>
      <c r="AA31" s="16" t="e">
        <f t="shared" si="21"/>
        <v>#DIV/0!</v>
      </c>
      <c r="AB31" s="16" t="e">
        <f t="shared" si="21"/>
        <v>#DIV/0!</v>
      </c>
      <c r="AC31" s="16" t="e">
        <f t="shared" si="21"/>
        <v>#DIV/0!</v>
      </c>
      <c r="AD31" s="17" t="e">
        <f t="shared" si="21"/>
        <v>#DIV/0!</v>
      </c>
    </row>
    <row r="32" spans="1:30" x14ac:dyDescent="0.3">
      <c r="J32" s="21" t="s">
        <v>47</v>
      </c>
      <c r="K32" s="16" t="e">
        <f t="shared" ref="K32:R32" si="22">K26/$P$26</f>
        <v>#DIV/0!</v>
      </c>
      <c r="L32" s="16" t="e">
        <f t="shared" si="22"/>
        <v>#DIV/0!</v>
      </c>
      <c r="M32" s="16" t="e">
        <f t="shared" si="22"/>
        <v>#DIV/0!</v>
      </c>
      <c r="N32" s="16" t="e">
        <f t="shared" si="22"/>
        <v>#DIV/0!</v>
      </c>
      <c r="O32" s="16" t="e">
        <f t="shared" si="22"/>
        <v>#DIV/0!</v>
      </c>
      <c r="P32" s="16" t="e">
        <f t="shared" si="22"/>
        <v>#DIV/0!</v>
      </c>
      <c r="Q32" s="16" t="e">
        <f t="shared" si="22"/>
        <v>#DIV/0!</v>
      </c>
      <c r="R32" s="16" t="e">
        <f t="shared" si="22"/>
        <v>#DIV/0!</v>
      </c>
      <c r="S32" s="17" t="e">
        <f t="shared" ref="S32" si="23">S26/$P$26</f>
        <v>#DIV/0!</v>
      </c>
      <c r="U32" s="21" t="s">
        <v>47</v>
      </c>
      <c r="V32" s="16" t="e">
        <f>V26/$AA$26</f>
        <v>#DIV/0!</v>
      </c>
      <c r="W32" s="16" t="e">
        <f t="shared" ref="W32:AD32" si="24">W26/$AA$26</f>
        <v>#DIV/0!</v>
      </c>
      <c r="X32" s="16" t="e">
        <f t="shared" si="24"/>
        <v>#DIV/0!</v>
      </c>
      <c r="Y32" s="16" t="e">
        <f t="shared" si="24"/>
        <v>#DIV/0!</v>
      </c>
      <c r="Z32" s="16" t="e">
        <f t="shared" si="24"/>
        <v>#DIV/0!</v>
      </c>
      <c r="AA32" s="16" t="e">
        <f t="shared" si="24"/>
        <v>#DIV/0!</v>
      </c>
      <c r="AB32" s="16" t="e">
        <f t="shared" si="24"/>
        <v>#DIV/0!</v>
      </c>
      <c r="AC32" s="16" t="e">
        <f t="shared" si="24"/>
        <v>#DIV/0!</v>
      </c>
      <c r="AD32" s="17" t="e">
        <f t="shared" si="24"/>
        <v>#DIV/0!</v>
      </c>
    </row>
    <row r="33" spans="1:30" x14ac:dyDescent="0.3">
      <c r="J33" s="21" t="s">
        <v>48</v>
      </c>
      <c r="K33" s="16" t="e">
        <f t="shared" ref="K33:R33" si="25">K26/$Q$26</f>
        <v>#DIV/0!</v>
      </c>
      <c r="L33" s="16" t="e">
        <f t="shared" si="25"/>
        <v>#DIV/0!</v>
      </c>
      <c r="M33" s="16" t="e">
        <f t="shared" si="25"/>
        <v>#DIV/0!</v>
      </c>
      <c r="N33" s="16" t="e">
        <f t="shared" si="25"/>
        <v>#DIV/0!</v>
      </c>
      <c r="O33" s="16" t="e">
        <f t="shared" si="25"/>
        <v>#DIV/0!</v>
      </c>
      <c r="P33" s="16" t="e">
        <f t="shared" si="25"/>
        <v>#DIV/0!</v>
      </c>
      <c r="Q33" s="16" t="e">
        <f t="shared" si="25"/>
        <v>#DIV/0!</v>
      </c>
      <c r="R33" s="16" t="e">
        <f t="shared" si="25"/>
        <v>#DIV/0!</v>
      </c>
      <c r="S33" s="17" t="e">
        <f>S26/$Q$26</f>
        <v>#DIV/0!</v>
      </c>
      <c r="U33" s="21" t="s">
        <v>48</v>
      </c>
      <c r="V33" s="16" t="e">
        <f>V26/$AB$26</f>
        <v>#DIV/0!</v>
      </c>
      <c r="W33" s="16" t="e">
        <f t="shared" ref="W33:AD33" si="26">W26/$AB$26</f>
        <v>#DIV/0!</v>
      </c>
      <c r="X33" s="16" t="e">
        <f t="shared" si="26"/>
        <v>#DIV/0!</v>
      </c>
      <c r="Y33" s="16" t="e">
        <f t="shared" si="26"/>
        <v>#DIV/0!</v>
      </c>
      <c r="Z33" s="16" t="e">
        <f t="shared" si="26"/>
        <v>#DIV/0!</v>
      </c>
      <c r="AA33" s="16" t="e">
        <f t="shared" si="26"/>
        <v>#DIV/0!</v>
      </c>
      <c r="AB33" s="16" t="e">
        <f t="shared" si="26"/>
        <v>#DIV/0!</v>
      </c>
      <c r="AC33" s="16" t="e">
        <f t="shared" si="26"/>
        <v>#DIV/0!</v>
      </c>
      <c r="AD33" s="17" t="e">
        <f t="shared" si="26"/>
        <v>#DIV/0!</v>
      </c>
    </row>
    <row r="34" spans="1:30" x14ac:dyDescent="0.3">
      <c r="J34" s="21" t="s">
        <v>49</v>
      </c>
      <c r="K34" s="16" t="e">
        <f t="shared" ref="K34:R34" si="27">K26/$R$26</f>
        <v>#DIV/0!</v>
      </c>
      <c r="L34" s="16" t="e">
        <f t="shared" si="27"/>
        <v>#DIV/0!</v>
      </c>
      <c r="M34" s="16" t="e">
        <f t="shared" si="27"/>
        <v>#DIV/0!</v>
      </c>
      <c r="N34" s="16" t="e">
        <f t="shared" si="27"/>
        <v>#DIV/0!</v>
      </c>
      <c r="O34" s="16" t="e">
        <f t="shared" si="27"/>
        <v>#DIV/0!</v>
      </c>
      <c r="P34" s="16" t="e">
        <f t="shared" si="27"/>
        <v>#DIV/0!</v>
      </c>
      <c r="Q34" s="16" t="e">
        <f t="shared" si="27"/>
        <v>#DIV/0!</v>
      </c>
      <c r="R34" s="16" t="e">
        <f t="shared" si="27"/>
        <v>#DIV/0!</v>
      </c>
      <c r="S34" s="17" t="e">
        <f>S26/$R$26</f>
        <v>#DIV/0!</v>
      </c>
      <c r="U34" s="21" t="s">
        <v>49</v>
      </c>
      <c r="V34" s="16" t="e">
        <f>V26/$AC$26</f>
        <v>#DIV/0!</v>
      </c>
      <c r="W34" s="16" t="e">
        <f t="shared" ref="W34:AD34" si="28">W26/$AC$26</f>
        <v>#DIV/0!</v>
      </c>
      <c r="X34" s="16" t="e">
        <f t="shared" si="28"/>
        <v>#DIV/0!</v>
      </c>
      <c r="Y34" s="16" t="e">
        <f t="shared" si="28"/>
        <v>#DIV/0!</v>
      </c>
      <c r="Z34" s="16" t="e">
        <f t="shared" si="28"/>
        <v>#DIV/0!</v>
      </c>
      <c r="AA34" s="16" t="e">
        <f t="shared" si="28"/>
        <v>#DIV/0!</v>
      </c>
      <c r="AB34" s="16" t="e">
        <f t="shared" si="28"/>
        <v>#DIV/0!</v>
      </c>
      <c r="AC34" s="16" t="e">
        <f t="shared" si="28"/>
        <v>#DIV/0!</v>
      </c>
      <c r="AD34" s="17" t="e">
        <f t="shared" si="28"/>
        <v>#DIV/0!</v>
      </c>
    </row>
    <row r="35" spans="1:30" ht="15" thickBot="1" x14ac:dyDescent="0.35">
      <c r="J35" s="22" t="s">
        <v>50</v>
      </c>
      <c r="K35" s="18" t="e">
        <f>K26/$S$26</f>
        <v>#DIV/0!</v>
      </c>
      <c r="L35" s="18" t="e">
        <f t="shared" ref="L35:S35" si="29">L26/$S$26</f>
        <v>#DIV/0!</v>
      </c>
      <c r="M35" s="18" t="e">
        <f t="shared" si="29"/>
        <v>#DIV/0!</v>
      </c>
      <c r="N35" s="18" t="e">
        <f t="shared" si="29"/>
        <v>#DIV/0!</v>
      </c>
      <c r="O35" s="18" t="e">
        <f t="shared" si="29"/>
        <v>#DIV/0!</v>
      </c>
      <c r="P35" s="18" t="e">
        <f t="shared" si="29"/>
        <v>#DIV/0!</v>
      </c>
      <c r="Q35" s="18" t="e">
        <f t="shared" si="29"/>
        <v>#DIV/0!</v>
      </c>
      <c r="R35" s="18" t="e">
        <f t="shared" si="29"/>
        <v>#DIV/0!</v>
      </c>
      <c r="S35" s="19" t="e">
        <f t="shared" si="29"/>
        <v>#DIV/0!</v>
      </c>
      <c r="U35" s="22" t="s">
        <v>50</v>
      </c>
      <c r="V35" s="18" t="e">
        <f>V26/$AD$26</f>
        <v>#DIV/0!</v>
      </c>
      <c r="W35" s="18" t="e">
        <f t="shared" ref="W35:AD35" si="30">W26/$AD$26</f>
        <v>#DIV/0!</v>
      </c>
      <c r="X35" s="18" t="e">
        <f t="shared" si="30"/>
        <v>#DIV/0!</v>
      </c>
      <c r="Y35" s="18" t="e">
        <f t="shared" si="30"/>
        <v>#DIV/0!</v>
      </c>
      <c r="Z35" s="18" t="e">
        <f t="shared" si="30"/>
        <v>#DIV/0!</v>
      </c>
      <c r="AA35" s="18" t="e">
        <f t="shared" si="30"/>
        <v>#DIV/0!</v>
      </c>
      <c r="AB35" s="18" t="e">
        <f t="shared" si="30"/>
        <v>#DIV/0!</v>
      </c>
      <c r="AC35" s="18" t="e">
        <f t="shared" si="30"/>
        <v>#DIV/0!</v>
      </c>
      <c r="AD35" s="19" t="e">
        <f t="shared" si="30"/>
        <v>#DIV/0!</v>
      </c>
    </row>
    <row r="37" spans="1:30" x14ac:dyDescent="0.3">
      <c r="A37" t="s">
        <v>38</v>
      </c>
      <c r="B37" t="s">
        <v>42</v>
      </c>
      <c r="C37" t="s">
        <v>43</v>
      </c>
      <c r="D37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  <c r="J37" t="s">
        <v>50</v>
      </c>
    </row>
    <row r="38" spans="1:30" x14ac:dyDescent="0.3">
      <c r="A38" t="s">
        <v>39</v>
      </c>
      <c r="B38">
        <v>1</v>
      </c>
      <c r="C38">
        <v>0</v>
      </c>
      <c r="D38">
        <v>0</v>
      </c>
      <c r="E38">
        <v>0.25</v>
      </c>
      <c r="F38">
        <v>0.5</v>
      </c>
      <c r="G38">
        <v>0.5</v>
      </c>
      <c r="H38">
        <v>0.5</v>
      </c>
      <c r="I38">
        <f>9/16</f>
        <v>0.5625</v>
      </c>
      <c r="J38">
        <v>0.75</v>
      </c>
      <c r="O38" t="s">
        <v>35</v>
      </c>
    </row>
    <row r="39" spans="1:30" x14ac:dyDescent="0.3">
      <c r="A39" t="s">
        <v>40</v>
      </c>
      <c r="B39">
        <v>0</v>
      </c>
      <c r="C39">
        <v>0</v>
      </c>
      <c r="D39">
        <v>1</v>
      </c>
      <c r="E39">
        <v>0.5</v>
      </c>
      <c r="F39">
        <v>0.5</v>
      </c>
      <c r="G39">
        <v>0.5</v>
      </c>
      <c r="H39">
        <v>0.5</v>
      </c>
      <c r="I39">
        <f>3/8</f>
        <v>0.375</v>
      </c>
      <c r="J39">
        <v>0.25</v>
      </c>
    </row>
    <row r="40" spans="1:30" x14ac:dyDescent="0.3">
      <c r="A40" t="s">
        <v>41</v>
      </c>
      <c r="B40">
        <v>0</v>
      </c>
      <c r="C40">
        <v>1</v>
      </c>
      <c r="D40">
        <v>0</v>
      </c>
      <c r="E40">
        <v>0.25</v>
      </c>
      <c r="F40">
        <v>0</v>
      </c>
      <c r="G40">
        <v>0</v>
      </c>
      <c r="H40">
        <v>0</v>
      </c>
      <c r="I40">
        <f>1/16</f>
        <v>6.25E-2</v>
      </c>
      <c r="J40">
        <v>0</v>
      </c>
    </row>
  </sheetData>
  <mergeCells count="2">
    <mergeCell ref="U1:AD1"/>
    <mergeCell ref="J1:S1"/>
  </mergeCells>
  <conditionalFormatting sqref="V26:AD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S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Allele</vt:lpstr>
      <vt:lpstr>Allele calc</vt:lpstr>
      <vt:lpstr>Allele freq</vt:lpstr>
      <vt:lpstr>Likelihoods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2016-05-03T07:23:02Z</dcterms:created>
  <dcterms:modified xsi:type="dcterms:W3CDTF">2017-06-04T13:39:59Z</dcterms:modified>
</cp:coreProperties>
</file>