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sses\Research\Savage\Sesha_PP_PC_Cellulose\"/>
    </mc:Choice>
  </mc:AlternateContent>
  <xr:revisionPtr revIDLastSave="0" documentId="13_ncr:1_{45F93C56-FB92-44FF-BA86-34587A490086}" xr6:coauthVersionLast="47" xr6:coauthVersionMax="47" xr10:uidLastSave="{00000000-0000-0000-0000-000000000000}"/>
  <bookViews>
    <workbookView xWindow="3465" yWindow="3465" windowWidth="21600" windowHeight="11820" xr2:uid="{60D5D69A-4D22-4740-89FD-C4A5DF6341D1}"/>
  </bookViews>
  <sheets>
    <sheet name="Summary" sheetId="1" r:id="rId1"/>
    <sheet name="Order of reac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9" i="1" l="1"/>
  <c r="Q5" i="1"/>
  <c r="Q6" i="1"/>
  <c r="V9" i="1"/>
  <c r="AC9" i="1"/>
  <c r="U9" i="1"/>
  <c r="Q13" i="1"/>
  <c r="Q14" i="1"/>
  <c r="Q15" i="1"/>
  <c r="Q16" i="1"/>
  <c r="Q17" i="1"/>
  <c r="Q12" i="1"/>
  <c r="M17" i="1"/>
  <c r="M16" i="1"/>
  <c r="J13" i="1"/>
  <c r="J12" i="1"/>
  <c r="F13" i="1"/>
  <c r="F14" i="1"/>
  <c r="F15" i="1"/>
  <c r="F12" i="1"/>
  <c r="I17" i="1"/>
  <c r="I16" i="1"/>
  <c r="E16" i="1"/>
  <c r="E15" i="1"/>
  <c r="E12" i="1"/>
  <c r="AC8" i="1"/>
  <c r="AC7" i="1"/>
  <c r="AC6" i="1"/>
  <c r="U8" i="1"/>
  <c r="M7" i="1"/>
  <c r="E9" i="1"/>
  <c r="E6" i="1"/>
  <c r="V8" i="1"/>
  <c r="V7" i="1"/>
  <c r="J5" i="1"/>
  <c r="J4" i="1"/>
  <c r="F7" i="1"/>
  <c r="F6" i="1"/>
  <c r="F5" i="1"/>
  <c r="F4" i="1"/>
  <c r="Q8" i="1"/>
  <c r="Q7" i="1"/>
  <c r="Q4" i="1"/>
  <c r="M9" i="1"/>
  <c r="M8" i="1"/>
  <c r="I8" i="1"/>
  <c r="E8" i="1"/>
  <c r="E7" i="1"/>
  <c r="E4" i="1"/>
  <c r="X16" i="1"/>
  <c r="X8" i="1"/>
  <c r="T16" i="1"/>
  <c r="T8" i="1"/>
</calcChain>
</file>

<file path=xl/sharedStrings.xml><?xml version="1.0" encoding="utf-8"?>
<sst xmlns="http://schemas.openxmlformats.org/spreadsheetml/2006/main" count="112" uniqueCount="31">
  <si>
    <t>PP + PC + Cellulose</t>
  </si>
  <si>
    <t>PP + PC</t>
  </si>
  <si>
    <t>PC + cellulose</t>
  </si>
  <si>
    <t>PP + Cellulose</t>
  </si>
  <si>
    <t>PC</t>
  </si>
  <si>
    <t>PP</t>
  </si>
  <si>
    <t>Cellulose</t>
  </si>
  <si>
    <t>Gas</t>
  </si>
  <si>
    <t>Aqueous</t>
  </si>
  <si>
    <t>Oil</t>
  </si>
  <si>
    <t>Solid</t>
  </si>
  <si>
    <t>Time</t>
  </si>
  <si>
    <t>Average</t>
  </si>
  <si>
    <t>STD.DEV</t>
  </si>
  <si>
    <t>Assume = 0 for now</t>
  </si>
  <si>
    <t>For all solid + oil + aquoeus + gas = 100</t>
  </si>
  <si>
    <t>If all are given, assume gas = 100 - solid - oil - aqueous - gas</t>
  </si>
  <si>
    <t>Concentration (g microalgae/g water) in %</t>
  </si>
  <si>
    <t xml:space="preserve">Biocrude </t>
  </si>
  <si>
    <t xml:space="preserve">Gas </t>
  </si>
  <si>
    <t xml:space="preserve">Aqueous </t>
  </si>
  <si>
    <t>Standard deviation</t>
  </si>
  <si>
    <t>Nannochloropsis</t>
  </si>
  <si>
    <t>Pavlova</t>
  </si>
  <si>
    <t>Starch</t>
  </si>
  <si>
    <t>Protein</t>
  </si>
  <si>
    <t>Lipid</t>
  </si>
  <si>
    <t>Not given calculated</t>
  </si>
  <si>
    <t>Given but calcuated</t>
  </si>
  <si>
    <t>Not given but calculated -#</t>
  </si>
  <si>
    <t>Given but calculated -#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</si>
</sst>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2" fontId="0" fillId="0" borderId="0" xfId="0" applyNumberFormat="1"/>
    <xf numFmtId="2" fontId="0" fillId="0" borderId="1" xfId="0" applyNumberFormat="1" applyBorder="1"/>
    <xf numFmtId="0" fontId="0" fillId="0" borderId="1" xfId="0" applyNumberFormat="1" applyBorder="1"/>
    <xf numFmtId="0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0" fontId="0" fillId="0" borderId="5" xfId="0" applyNumberFormat="1" applyBorder="1"/>
    <xf numFmtId="2" fontId="0" fillId="0" borderId="0" xfId="0" applyNumberFormat="1" applyBorder="1"/>
    <xf numFmtId="0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0" fillId="0" borderId="0" xfId="0" applyNumberFormat="1" applyBorder="1"/>
    <xf numFmtId="0" fontId="0" fillId="0" borderId="3" xfId="0" applyNumberFormat="1" applyBorder="1"/>
    <xf numFmtId="0" fontId="0" fillId="0" borderId="0" xfId="0" applyAlignment="1">
      <alignment wrapText="1"/>
    </xf>
    <xf numFmtId="2" fontId="0" fillId="2" borderId="1" xfId="0" applyNumberFormat="1" applyFill="1" applyBorder="1"/>
    <xf numFmtId="2" fontId="0" fillId="2" borderId="0" xfId="0" applyNumberFormat="1" applyFill="1" applyBorder="1"/>
    <xf numFmtId="2" fontId="0" fillId="3" borderId="1" xfId="0" applyNumberFormat="1" applyFill="1" applyBorder="1"/>
    <xf numFmtId="2" fontId="0" fillId="5" borderId="1" xfId="0" applyNumberFormat="1" applyFill="1" applyBorder="1"/>
    <xf numFmtId="2" fontId="0" fillId="2" borderId="0" xfId="0" applyNumberFormat="1" applyFill="1" applyBorder="1" applyAlignment="1">
      <alignment horizontal="center" vertical="center" wrapText="1"/>
    </xf>
    <xf numFmtId="2" fontId="0" fillId="3" borderId="0" xfId="0" applyNumberFormat="1" applyFill="1" applyBorder="1" applyAlignment="1">
      <alignment horizontal="center" vertical="center" wrapText="1"/>
    </xf>
    <xf numFmtId="2" fontId="0" fillId="5" borderId="0" xfId="0" applyNumberFormat="1" applyFill="1" applyBorder="1" applyAlignment="1">
      <alignment horizontal="center" vertical="center" wrapText="1"/>
    </xf>
    <xf numFmtId="2" fontId="0" fillId="4" borderId="0" xfId="0" applyNumberFormat="1" applyFill="1" applyBorder="1" applyAlignment="1">
      <alignment horizontal="center" vertical="center" wrapText="1"/>
    </xf>
    <xf numFmtId="2" fontId="0" fillId="6" borderId="7" xfId="0" applyNumberFormat="1" applyFill="1" applyBorder="1"/>
    <xf numFmtId="2" fontId="0" fillId="6" borderId="1" xfId="0" applyNumberFormat="1" applyFill="1" applyBorder="1"/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62636-B915-4F7F-9067-F8AE975BCFAD}">
  <dimension ref="A1:AC162"/>
  <sheetViews>
    <sheetView tabSelected="1" topLeftCell="K1" workbookViewId="0">
      <selection activeCell="Q5" sqref="Q5"/>
    </sheetView>
  </sheetViews>
  <sheetFormatPr defaultColWidth="8.85546875" defaultRowHeight="15" x14ac:dyDescent="0.25"/>
  <cols>
    <col min="1" max="1" width="8.85546875" style="3"/>
    <col min="2" max="2" width="10" style="1" customWidth="1"/>
    <col min="3" max="3" width="12.42578125" style="1" customWidth="1"/>
    <col min="4" max="4" width="9.7109375" style="1" customWidth="1"/>
    <col min="5" max="5" width="11.85546875" style="2" customWidth="1"/>
    <col min="6" max="8" width="8.85546875" style="1"/>
    <col min="9" max="9" width="8.85546875" style="2"/>
    <col min="10" max="12" width="8.85546875" style="1"/>
    <col min="13" max="13" width="8.85546875" style="2"/>
    <col min="14" max="16" width="8.85546875" style="1"/>
    <col min="17" max="17" width="8.85546875" style="2"/>
    <col min="18" max="20" width="8.85546875" style="1"/>
    <col min="21" max="21" width="8.85546875" style="2"/>
    <col min="22" max="24" width="8.85546875" style="1"/>
    <col min="25" max="25" width="8.85546875" style="2"/>
    <col min="26" max="28" width="8.85546875" style="1"/>
    <col min="29" max="29" width="8.85546875" style="2"/>
    <col min="30" max="16384" width="8.85546875" style="1"/>
  </cols>
  <sheetData>
    <row r="1" spans="1:29" x14ac:dyDescent="0.25">
      <c r="A1" s="4" t="s">
        <v>11</v>
      </c>
      <c r="B1" s="5" t="s">
        <v>10</v>
      </c>
      <c r="C1" s="5" t="s">
        <v>9</v>
      </c>
      <c r="D1" s="5" t="s">
        <v>8</v>
      </c>
      <c r="E1" s="6" t="s">
        <v>7</v>
      </c>
      <c r="F1" s="5" t="s">
        <v>10</v>
      </c>
      <c r="G1" s="5" t="s">
        <v>9</v>
      </c>
      <c r="H1" s="5" t="s">
        <v>8</v>
      </c>
      <c r="I1" s="6" t="s">
        <v>7</v>
      </c>
      <c r="J1" s="5" t="s">
        <v>10</v>
      </c>
      <c r="K1" s="5" t="s">
        <v>9</v>
      </c>
      <c r="L1" s="5" t="s">
        <v>8</v>
      </c>
      <c r="M1" s="6" t="s">
        <v>7</v>
      </c>
      <c r="N1" s="5" t="s">
        <v>10</v>
      </c>
      <c r="O1" s="5" t="s">
        <v>9</v>
      </c>
      <c r="P1" s="5" t="s">
        <v>8</v>
      </c>
      <c r="Q1" s="6" t="s">
        <v>7</v>
      </c>
      <c r="R1" s="5" t="s">
        <v>10</v>
      </c>
      <c r="S1" s="5" t="s">
        <v>9</v>
      </c>
      <c r="T1" s="5" t="s">
        <v>8</v>
      </c>
      <c r="U1" s="6" t="s">
        <v>7</v>
      </c>
      <c r="V1" s="5" t="s">
        <v>10</v>
      </c>
      <c r="W1" s="5" t="s">
        <v>9</v>
      </c>
      <c r="X1" s="5" t="s">
        <v>8</v>
      </c>
      <c r="Y1" s="6" t="s">
        <v>7</v>
      </c>
      <c r="Z1" s="5" t="s">
        <v>10</v>
      </c>
      <c r="AA1" s="5" t="s">
        <v>9</v>
      </c>
      <c r="AB1" s="5" t="s">
        <v>8</v>
      </c>
      <c r="AC1" s="6" t="s">
        <v>7</v>
      </c>
    </row>
    <row r="2" spans="1:29" x14ac:dyDescent="0.25">
      <c r="A2" s="9"/>
      <c r="B2" s="25" t="s">
        <v>6</v>
      </c>
      <c r="C2" s="25"/>
      <c r="D2" s="25"/>
      <c r="E2" s="25"/>
      <c r="F2" s="25" t="s">
        <v>5</v>
      </c>
      <c r="G2" s="25"/>
      <c r="H2" s="25"/>
      <c r="I2" s="25"/>
      <c r="J2" s="25" t="s">
        <v>4</v>
      </c>
      <c r="K2" s="25"/>
      <c r="L2" s="25"/>
      <c r="M2" s="25"/>
      <c r="N2" s="25" t="s">
        <v>3</v>
      </c>
      <c r="O2" s="25"/>
      <c r="P2" s="25"/>
      <c r="Q2" s="25"/>
      <c r="R2" s="25" t="s">
        <v>2</v>
      </c>
      <c r="S2" s="25"/>
      <c r="T2" s="25"/>
      <c r="U2" s="25"/>
      <c r="V2" s="25" t="s">
        <v>1</v>
      </c>
      <c r="W2" s="25"/>
      <c r="X2" s="25"/>
      <c r="Y2" s="25"/>
      <c r="Z2" s="25" t="s">
        <v>0</v>
      </c>
      <c r="AA2" s="25"/>
      <c r="AB2" s="25"/>
      <c r="AC2" s="26"/>
    </row>
    <row r="3" spans="1:29" x14ac:dyDescent="0.25">
      <c r="A3" s="7" t="s">
        <v>12</v>
      </c>
      <c r="B3" s="8"/>
      <c r="C3" s="8"/>
      <c r="D3" s="8"/>
      <c r="F3" s="8"/>
      <c r="G3" s="8"/>
      <c r="H3" s="8"/>
      <c r="I3" s="2" t="s">
        <v>14</v>
      </c>
      <c r="J3" s="8"/>
      <c r="K3" s="8"/>
      <c r="L3" s="8"/>
      <c r="N3" s="8"/>
      <c r="O3" s="8"/>
      <c r="P3" s="8"/>
      <c r="R3" s="8"/>
      <c r="S3" s="8"/>
      <c r="T3" s="8"/>
      <c r="V3" s="8"/>
      <c r="W3" s="8"/>
      <c r="X3" s="8"/>
      <c r="Z3" s="8"/>
      <c r="AA3" s="8"/>
      <c r="AB3" s="8"/>
    </row>
    <row r="4" spans="1:29" x14ac:dyDescent="0.25">
      <c r="A4" s="7">
        <v>1</v>
      </c>
      <c r="B4" s="8">
        <v>83.67</v>
      </c>
      <c r="C4" s="8">
        <v>0.45333333333333331</v>
      </c>
      <c r="D4" s="8">
        <v>0.90341398666200468</v>
      </c>
      <c r="E4" s="15">
        <f>100-SUM(B4:D4)</f>
        <v>14.973252680004663</v>
      </c>
      <c r="F4" s="16">
        <f>100-SUM(G4:I4)</f>
        <v>99.55502833333334</v>
      </c>
      <c r="G4" s="8">
        <v>0.17766666666666664</v>
      </c>
      <c r="H4" s="8">
        <v>0.09</v>
      </c>
      <c r="I4" s="2">
        <v>0.17730500000000002</v>
      </c>
      <c r="J4" s="16">
        <f>100-SUM(K4:M4)</f>
        <v>85.926666666666662</v>
      </c>
      <c r="K4" s="8">
        <v>12.663333333333334</v>
      </c>
      <c r="L4" s="8">
        <v>0.22</v>
      </c>
      <c r="M4" s="2">
        <v>1.1900000000000002</v>
      </c>
      <c r="N4" s="28">
        <v>81.36</v>
      </c>
      <c r="O4" s="8">
        <v>0.63333333333333341</v>
      </c>
      <c r="P4" s="8">
        <v>1.3</v>
      </c>
      <c r="Q4" s="15">
        <f>100-SUM(N4:P4)</f>
        <v>16.706666666666663</v>
      </c>
      <c r="R4" s="8">
        <v>93.234999999999999</v>
      </c>
      <c r="S4" s="8">
        <v>15.606666666666669</v>
      </c>
      <c r="T4" s="8">
        <v>2.91</v>
      </c>
      <c r="U4" s="18">
        <v>2.11</v>
      </c>
      <c r="V4" s="8">
        <v>91.335000000000008</v>
      </c>
      <c r="W4" s="8">
        <v>10.927392500000002</v>
      </c>
      <c r="X4" s="8">
        <v>0.35</v>
      </c>
      <c r="Y4" s="18">
        <v>1.2700751666666668</v>
      </c>
      <c r="Z4" s="8">
        <v>89.175000000000011</v>
      </c>
      <c r="AA4" s="8">
        <v>8.7033333333333349</v>
      </c>
      <c r="AB4" s="8">
        <v>2.33</v>
      </c>
      <c r="AC4" s="17">
        <v>6.8550000000000004</v>
      </c>
    </row>
    <row r="5" spans="1:29" x14ac:dyDescent="0.25">
      <c r="A5" s="7">
        <v>3</v>
      </c>
      <c r="B5" s="8">
        <v>72.226666666666674</v>
      </c>
      <c r="C5" s="8">
        <v>12.031666666666666</v>
      </c>
      <c r="D5" s="8">
        <v>20.49</v>
      </c>
      <c r="E5" s="18">
        <v>11.742224999999999</v>
      </c>
      <c r="F5" s="16">
        <f>100-SUM(G5:I5)</f>
        <v>98.962980000000002</v>
      </c>
      <c r="G5" s="8">
        <v>0.43033333333333329</v>
      </c>
      <c r="H5" s="8">
        <v>7.0000000000000007E-2</v>
      </c>
      <c r="I5" s="2">
        <v>0.53668666666666676</v>
      </c>
      <c r="J5" s="16">
        <f>100-SUM(K5:M5)</f>
        <v>50.51</v>
      </c>
      <c r="K5" s="8">
        <v>47.152500000000003</v>
      </c>
      <c r="L5" s="8">
        <v>0.43</v>
      </c>
      <c r="M5" s="2">
        <v>1.9074999999999998</v>
      </c>
      <c r="N5" s="28">
        <v>75.650000000000006</v>
      </c>
      <c r="O5" s="8">
        <v>8.7166666666666668</v>
      </c>
      <c r="P5" s="8">
        <v>12.04</v>
      </c>
      <c r="Q5" s="15">
        <f t="shared" ref="Q5:Q6" si="0">100-SUM(N5:P5)</f>
        <v>3.5933333333333337</v>
      </c>
      <c r="R5" s="8">
        <v>75.61</v>
      </c>
      <c r="S5" s="8">
        <v>48.633333333333326</v>
      </c>
      <c r="T5" s="8">
        <v>10.199999999999999</v>
      </c>
      <c r="U5" s="18">
        <v>5.1433333333333335</v>
      </c>
      <c r="V5" s="8">
        <v>72.479780000000005</v>
      </c>
      <c r="W5" s="8">
        <v>33.901870000000002</v>
      </c>
      <c r="X5" s="8">
        <v>0.5</v>
      </c>
      <c r="Y5" s="18">
        <v>1.1692283333333335</v>
      </c>
      <c r="Z5" s="8">
        <v>77.290000000000006</v>
      </c>
      <c r="AA5" s="8">
        <v>20.440000000000001</v>
      </c>
      <c r="AB5" s="8">
        <v>9.0500000000000007</v>
      </c>
      <c r="AC5" s="17">
        <v>5.1349999999999998</v>
      </c>
    </row>
    <row r="6" spans="1:29" x14ac:dyDescent="0.25">
      <c r="A6" s="7">
        <v>5</v>
      </c>
      <c r="B6" s="8">
        <v>66.13666666666667</v>
      </c>
      <c r="C6" s="8">
        <v>12.816666666666668</v>
      </c>
      <c r="D6" s="8">
        <v>13.73</v>
      </c>
      <c r="E6" s="17">
        <f>100-SUM(B6:D6)</f>
        <v>7.3166666666666629</v>
      </c>
      <c r="F6" s="16">
        <f>100-SUM(G6:I6)</f>
        <v>98.925538666666668</v>
      </c>
      <c r="G6" s="8">
        <v>0.33333333333333331</v>
      </c>
      <c r="H6" s="8">
        <v>0.11</v>
      </c>
      <c r="I6" s="2">
        <v>0.63112800000000002</v>
      </c>
      <c r="J6" s="8">
        <v>67.514999999999986</v>
      </c>
      <c r="K6" s="8">
        <v>73.13</v>
      </c>
      <c r="L6" s="8">
        <v>0.78</v>
      </c>
      <c r="M6" s="18">
        <v>4.7300000000000004</v>
      </c>
      <c r="N6" s="28">
        <v>67.010000000000005</v>
      </c>
      <c r="O6" s="8">
        <v>9.3516666666666666</v>
      </c>
      <c r="P6" s="8">
        <v>9.36</v>
      </c>
      <c r="Q6" s="15">
        <f t="shared" si="0"/>
        <v>14.278333333333322</v>
      </c>
      <c r="R6" s="8">
        <v>48.495000000000005</v>
      </c>
      <c r="S6" s="8">
        <v>49.036666666666669</v>
      </c>
      <c r="T6" s="8">
        <v>9.4700000000000006</v>
      </c>
      <c r="U6" s="18">
        <v>8.99</v>
      </c>
      <c r="V6" s="8">
        <v>70.928545000000014</v>
      </c>
      <c r="W6" s="8">
        <v>44.232506666666666</v>
      </c>
      <c r="X6" s="8">
        <v>0.66</v>
      </c>
      <c r="Y6" s="18">
        <v>1.1661213333333331</v>
      </c>
      <c r="Z6" s="8">
        <v>67.010000000000005</v>
      </c>
      <c r="AA6" s="8">
        <v>22.185000000000002</v>
      </c>
      <c r="AB6" s="8">
        <v>6.61</v>
      </c>
      <c r="AC6" s="17">
        <f>100-SUM(Z6:AB6)</f>
        <v>4.1949999999999932</v>
      </c>
    </row>
    <row r="7" spans="1:29" x14ac:dyDescent="0.25">
      <c r="A7" s="7">
        <v>10</v>
      </c>
      <c r="B7" s="8">
        <v>56.593333333333334</v>
      </c>
      <c r="C7" s="8">
        <v>13.230000000000002</v>
      </c>
      <c r="D7" s="8">
        <v>12.77</v>
      </c>
      <c r="E7" s="15">
        <f>100-SUM(B7:D7)</f>
        <v>17.406666666666666</v>
      </c>
      <c r="F7" s="16">
        <f>100-SUM(G7:I7)</f>
        <v>98.799819666666664</v>
      </c>
      <c r="G7" s="8">
        <v>0.46333333333333337</v>
      </c>
      <c r="H7" s="8">
        <v>0.14000000000000001</v>
      </c>
      <c r="I7" s="2">
        <v>0.59684700000000002</v>
      </c>
      <c r="J7" s="8">
        <v>12.049999999999999</v>
      </c>
      <c r="K7" s="8">
        <v>75.003333333333345</v>
      </c>
      <c r="L7" s="8">
        <v>2.34</v>
      </c>
      <c r="M7" s="17">
        <f>100-SUM(J7:L7)</f>
        <v>10.606666666666655</v>
      </c>
      <c r="N7" s="28">
        <v>54.94</v>
      </c>
      <c r="O7" s="8">
        <v>7.668333333333333</v>
      </c>
      <c r="P7" s="8">
        <v>7.43</v>
      </c>
      <c r="Q7" s="15">
        <f>100-SUM(N7:P7)</f>
        <v>29.961666666666673</v>
      </c>
      <c r="R7" s="8">
        <v>53.98</v>
      </c>
      <c r="S7" s="8">
        <v>36.716666666666661</v>
      </c>
      <c r="T7" s="8">
        <v>9.32</v>
      </c>
      <c r="U7" s="18">
        <v>6.7</v>
      </c>
      <c r="V7" s="16">
        <f>100-SUM(W7:Y7)</f>
        <v>58.722504500000007</v>
      </c>
      <c r="W7" s="8">
        <v>30.092127499999997</v>
      </c>
      <c r="X7" s="8">
        <v>1.49</v>
      </c>
      <c r="Y7" s="2">
        <v>9.6953680000000002</v>
      </c>
      <c r="Z7" s="8">
        <v>52.089999999999996</v>
      </c>
      <c r="AA7" s="8">
        <v>25.213333333333335</v>
      </c>
      <c r="AB7" s="8">
        <v>7.49</v>
      </c>
      <c r="AC7" s="17">
        <f>100-SUM(Z7:AB7)</f>
        <v>15.206666666666678</v>
      </c>
    </row>
    <row r="8" spans="1:29" x14ac:dyDescent="0.25">
      <c r="A8" s="7">
        <v>30</v>
      </c>
      <c r="B8" s="8">
        <v>34.75</v>
      </c>
      <c r="C8" s="8">
        <v>9.5299999999999994</v>
      </c>
      <c r="D8" s="8">
        <v>3.25</v>
      </c>
      <c r="E8" s="15">
        <f>100-SUM(B8:D8)</f>
        <v>52.47</v>
      </c>
      <c r="F8" s="8">
        <v>97.16</v>
      </c>
      <c r="G8" s="8">
        <v>0.77500000000000002</v>
      </c>
      <c r="H8" s="8">
        <v>0.20500000000000002</v>
      </c>
      <c r="I8" s="15">
        <f>100-SUM(F8:H8)</f>
        <v>1.8599999999999994</v>
      </c>
      <c r="J8" s="8">
        <v>3.0533333333333332</v>
      </c>
      <c r="K8" s="8">
        <v>49.68</v>
      </c>
      <c r="L8" s="8">
        <v>4.583333333333333</v>
      </c>
      <c r="M8" s="15">
        <f>100-SUM(J8:L8)</f>
        <v>42.68333333333333</v>
      </c>
      <c r="N8" s="28">
        <v>53.72</v>
      </c>
      <c r="O8" s="8">
        <v>8.3882656666666673</v>
      </c>
      <c r="P8" s="8">
        <v>10.199999999999999</v>
      </c>
      <c r="Q8" s="15">
        <f>100-SUM(N8:P8)</f>
        <v>27.691734333333329</v>
      </c>
      <c r="R8" s="8">
        <v>52.39</v>
      </c>
      <c r="S8" s="8">
        <v>32.457500000000003</v>
      </c>
      <c r="T8" s="8">
        <f>AVERAGE(6.83,6.89)</f>
        <v>6.8599999999999994</v>
      </c>
      <c r="U8" s="17">
        <f>100-SUM(R8:T8)</f>
        <v>8.292500000000004</v>
      </c>
      <c r="V8" s="16">
        <f>100-SUM(W8:Y8)</f>
        <v>73.196197333333345</v>
      </c>
      <c r="W8" s="8">
        <v>12.341293333333333</v>
      </c>
      <c r="X8" s="8">
        <f>AVERAGE(2.58,1.78)</f>
        <v>2.1800000000000002</v>
      </c>
      <c r="Y8" s="2">
        <v>12.282509333333332</v>
      </c>
      <c r="Z8" s="8">
        <v>44.736666666666672</v>
      </c>
      <c r="AA8" s="8">
        <v>14.995999999999999</v>
      </c>
      <c r="AB8" s="8">
        <v>3.02</v>
      </c>
      <c r="AC8" s="17">
        <f>100-SUM(Z8:AB8)</f>
        <v>37.247333333333323</v>
      </c>
    </row>
    <row r="9" spans="1:29" x14ac:dyDescent="0.25">
      <c r="A9" s="9">
        <v>60</v>
      </c>
      <c r="B9" s="10">
        <v>16.543333333333333</v>
      </c>
      <c r="C9" s="10">
        <v>10.774000000000001</v>
      </c>
      <c r="D9" s="10">
        <v>6.45</v>
      </c>
      <c r="E9" s="17">
        <f>100-SUM(B9:D9)</f>
        <v>66.23266666666666</v>
      </c>
      <c r="F9" s="23">
        <v>0</v>
      </c>
      <c r="G9" s="10">
        <v>1.0995000000000001</v>
      </c>
      <c r="H9" s="10">
        <v>0.37666666666666665</v>
      </c>
      <c r="I9" s="24">
        <v>0</v>
      </c>
      <c r="J9" s="10">
        <v>2.813333333333333</v>
      </c>
      <c r="K9" s="10">
        <v>24.323333333333334</v>
      </c>
      <c r="L9" s="10">
        <v>3.0133333333333332</v>
      </c>
      <c r="M9" s="15">
        <f>100-SUM(J9:L9)</f>
        <v>69.849999999999994</v>
      </c>
      <c r="N9" s="28">
        <v>42.5</v>
      </c>
      <c r="O9" s="10">
        <v>8.4633333333333329</v>
      </c>
      <c r="P9" s="10">
        <v>4.6100000000000003</v>
      </c>
      <c r="Q9" s="15">
        <f>100-SUM(N9:P9)</f>
        <v>44.426666666666669</v>
      </c>
      <c r="R9" s="10">
        <v>49.685000000000002</v>
      </c>
      <c r="S9" s="10">
        <v>33.21</v>
      </c>
      <c r="T9" s="10">
        <v>4.4000000000000004</v>
      </c>
      <c r="U9" s="17">
        <f>100-SUM(R9:T9)</f>
        <v>12.704999999999984</v>
      </c>
      <c r="V9" s="16">
        <f>100-SUM(W9:Y9)</f>
        <v>80.182519499999998</v>
      </c>
      <c r="W9" s="10">
        <v>13.004899999999999</v>
      </c>
      <c r="X9" s="10">
        <v>1.49</v>
      </c>
      <c r="Y9" s="11">
        <v>5.3225804999999999</v>
      </c>
      <c r="Z9" s="10">
        <v>61.519999999999996</v>
      </c>
      <c r="AA9" s="10">
        <v>12.874536666666666</v>
      </c>
      <c r="AB9" s="10">
        <v>2.2999999999999998</v>
      </c>
      <c r="AC9" s="17">
        <f>100-SUM(Z9:AB9)</f>
        <v>23.305463333333336</v>
      </c>
    </row>
    <row r="10" spans="1:29" x14ac:dyDescent="0.25">
      <c r="A10" s="4"/>
      <c r="B10" s="5"/>
      <c r="C10" s="5"/>
      <c r="D10" s="5"/>
      <c r="E10" s="6"/>
      <c r="F10" s="5"/>
      <c r="G10" s="5"/>
      <c r="H10" s="5"/>
      <c r="I10" s="6"/>
      <c r="J10" s="5"/>
      <c r="K10" s="5"/>
      <c r="L10" s="5"/>
      <c r="M10" s="6"/>
      <c r="N10" s="5"/>
      <c r="O10" s="5"/>
      <c r="P10" s="5"/>
      <c r="Q10" s="6"/>
      <c r="R10" s="5"/>
      <c r="S10" s="5"/>
      <c r="T10" s="5"/>
      <c r="U10" s="6"/>
      <c r="V10" s="5"/>
      <c r="W10" s="5"/>
      <c r="X10" s="5"/>
      <c r="Y10" s="6"/>
      <c r="Z10" s="5"/>
      <c r="AA10" s="5"/>
      <c r="AB10" s="5"/>
      <c r="AC10" s="6"/>
    </row>
    <row r="11" spans="1:29" x14ac:dyDescent="0.25">
      <c r="A11" s="7" t="s">
        <v>13</v>
      </c>
      <c r="B11" s="8"/>
      <c r="C11" s="8"/>
      <c r="D11" s="8"/>
      <c r="F11" s="8"/>
      <c r="G11" s="8"/>
      <c r="H11" s="8"/>
      <c r="J11" s="8"/>
      <c r="K11" s="8"/>
      <c r="L11" s="8"/>
      <c r="N11" s="8"/>
      <c r="O11" s="8"/>
      <c r="P11" s="8"/>
      <c r="R11" s="8"/>
      <c r="S11" s="8"/>
      <c r="T11" s="8"/>
      <c r="V11" s="8"/>
      <c r="W11" s="8"/>
      <c r="X11" s="8"/>
      <c r="Z11" s="8"/>
      <c r="AA11" s="8"/>
      <c r="AB11" s="8"/>
    </row>
    <row r="12" spans="1:29" x14ac:dyDescent="0.25">
      <c r="A12" s="7">
        <v>1</v>
      </c>
      <c r="B12" s="8">
        <v>7.0618175186467864</v>
      </c>
      <c r="C12" s="8">
        <v>5.9628479399994626E-2</v>
      </c>
      <c r="D12" s="8">
        <v>0.16</v>
      </c>
      <c r="E12" s="2">
        <f>SQRT(SUMSQ(B12:D12))</f>
        <v>7.063881526627001</v>
      </c>
      <c r="F12" s="2">
        <f>SQRT(SUMSQ(G12:I12))</f>
        <v>0.27027581271525003</v>
      </c>
      <c r="G12" s="8">
        <v>1.322455628325158E-2</v>
      </c>
      <c r="H12" s="8">
        <v>0.1</v>
      </c>
      <c r="I12" s="2">
        <v>0.25074713567656165</v>
      </c>
      <c r="J12" s="2">
        <f>SQRT(SUMSQ(K12:M12))</f>
        <v>3.6523949524782862</v>
      </c>
      <c r="K12" s="8">
        <v>3.594090829248596</v>
      </c>
      <c r="L12" s="8">
        <v>0.02</v>
      </c>
      <c r="M12" s="2">
        <v>0.6496922348312314</v>
      </c>
      <c r="N12" s="8">
        <v>1.8377907933168023</v>
      </c>
      <c r="O12" s="8">
        <v>0.29544693074880463</v>
      </c>
      <c r="P12" s="8">
        <v>0.23</v>
      </c>
      <c r="Q12" s="2">
        <f>SQRT(SUMSQ(N12:P12))</f>
        <v>1.8755436248962301</v>
      </c>
      <c r="R12" s="8">
        <v>0.23499999999999943</v>
      </c>
      <c r="S12" s="8">
        <v>2.6178150346339466</v>
      </c>
      <c r="T12" s="8">
        <v>0.59</v>
      </c>
      <c r="U12" s="2">
        <v>0.65199693250812196</v>
      </c>
      <c r="V12" s="8">
        <v>2.7550000000000026</v>
      </c>
      <c r="W12" s="8">
        <v>0.37603257461122958</v>
      </c>
      <c r="X12" s="8">
        <v>0.16</v>
      </c>
      <c r="Y12" s="2">
        <v>0.11323579152431833</v>
      </c>
      <c r="Z12" s="8">
        <v>1.7749999999999986</v>
      </c>
      <c r="AA12" s="8">
        <v>0.61829514706884814</v>
      </c>
      <c r="AB12" s="8">
        <v>1.01</v>
      </c>
      <c r="AC12" s="2">
        <v>1.7416299836647247</v>
      </c>
    </row>
    <row r="13" spans="1:29" x14ac:dyDescent="0.25">
      <c r="A13" s="7">
        <v>3</v>
      </c>
      <c r="B13" s="8">
        <v>4.3906137257664692</v>
      </c>
      <c r="C13" s="8">
        <v>0.66903952714984538</v>
      </c>
      <c r="D13" s="8">
        <v>2.4700000000000002</v>
      </c>
      <c r="E13" s="2">
        <v>0.98349662524840409</v>
      </c>
      <c r="F13" s="2">
        <f t="shared" ref="F13:F15" si="1">SQRT(SUMSQ(G13:I13))</f>
        <v>0.44663049462067761</v>
      </c>
      <c r="G13" s="8">
        <v>8.902933349308112E-2</v>
      </c>
      <c r="H13" s="8">
        <v>0.03</v>
      </c>
      <c r="I13" s="2">
        <v>0.4366378092915098</v>
      </c>
      <c r="J13" s="2">
        <f>SQRT(SUMSQ(K13:M13))</f>
        <v>4.4184379309887349</v>
      </c>
      <c r="K13" s="8">
        <v>4.2446635614616159</v>
      </c>
      <c r="L13" s="8">
        <v>0.2</v>
      </c>
      <c r="M13" s="2">
        <v>1.2105473968416107</v>
      </c>
      <c r="N13" s="8">
        <v>1.8020751926598388</v>
      </c>
      <c r="O13" s="8">
        <v>0.10873004286866755</v>
      </c>
      <c r="P13" s="8">
        <v>0.62</v>
      </c>
      <c r="Q13" s="2">
        <f t="shared" ref="Q13:Q17" si="2">SQRT(SUMSQ(N13:P13))</f>
        <v>1.9088470924152667</v>
      </c>
      <c r="R13" s="8">
        <v>0</v>
      </c>
      <c r="S13" s="8">
        <v>2.7881694512509276</v>
      </c>
      <c r="T13" s="8">
        <v>0.41</v>
      </c>
      <c r="U13" s="2">
        <v>0.60434537586824744</v>
      </c>
      <c r="V13" s="8">
        <v>0</v>
      </c>
      <c r="W13" s="8">
        <v>1.9601650272872428</v>
      </c>
      <c r="X13" s="8">
        <v>0.08</v>
      </c>
      <c r="Y13" s="2">
        <v>0.88968930126358647</v>
      </c>
      <c r="Z13" s="8">
        <v>4.8225788398601317</v>
      </c>
      <c r="AA13" s="8">
        <v>2.4713761348689856</v>
      </c>
      <c r="AB13" s="8">
        <v>0.45</v>
      </c>
      <c r="AC13" s="2">
        <v>0.70712445863510986</v>
      </c>
    </row>
    <row r="14" spans="1:29" x14ac:dyDescent="0.25">
      <c r="A14" s="7">
        <v>5</v>
      </c>
      <c r="B14" s="8">
        <v>4.8679518850904397</v>
      </c>
      <c r="C14" s="8">
        <v>0.62977950285970863</v>
      </c>
      <c r="D14" s="8">
        <v>0.47</v>
      </c>
      <c r="E14" s="2">
        <v>1.1128641726044926</v>
      </c>
      <c r="F14" s="2">
        <f t="shared" si="1"/>
        <v>0.48511917659226333</v>
      </c>
      <c r="G14" s="8">
        <v>4.6427960923947166E-2</v>
      </c>
      <c r="H14" s="8">
        <v>0.15</v>
      </c>
      <c r="I14" s="2">
        <v>0.45900442257346497</v>
      </c>
      <c r="J14" s="8">
        <v>2.0549999999999997</v>
      </c>
      <c r="K14" s="8">
        <v>1.9044815567497606</v>
      </c>
      <c r="L14" s="8">
        <v>0.18</v>
      </c>
      <c r="M14" s="2">
        <v>2.3489572154468887</v>
      </c>
      <c r="N14" s="8">
        <v>2.7829840100151491</v>
      </c>
      <c r="O14" s="8">
        <v>0.33123086946854574</v>
      </c>
      <c r="P14" s="8">
        <v>0.33</v>
      </c>
      <c r="Q14" s="2">
        <f t="shared" si="2"/>
        <v>2.8219875777346872</v>
      </c>
      <c r="R14" s="8">
        <v>4.8450000000000024</v>
      </c>
      <c r="S14" s="8">
        <v>2.0093835428365145</v>
      </c>
      <c r="T14" s="8">
        <v>0.46</v>
      </c>
      <c r="U14" s="2">
        <v>1.8002499826413105</v>
      </c>
      <c r="V14" s="8">
        <v>5.9820250000000001</v>
      </c>
      <c r="W14" s="8">
        <v>4.6980772203483099</v>
      </c>
      <c r="X14" s="8">
        <v>0.27</v>
      </c>
      <c r="Y14" s="2">
        <v>0.25443213812898968</v>
      </c>
      <c r="Z14" s="8">
        <v>2.0757809775278968</v>
      </c>
      <c r="AA14" s="8">
        <v>1.7439968463274234</v>
      </c>
      <c r="AB14" s="8">
        <v>0.26</v>
      </c>
      <c r="AC14" s="2">
        <v>2.4799507163561838</v>
      </c>
    </row>
    <row r="15" spans="1:29" x14ac:dyDescent="0.25">
      <c r="A15" s="7">
        <v>10</v>
      </c>
      <c r="B15" s="8">
        <v>2.5241808352193948</v>
      </c>
      <c r="C15" s="8">
        <v>1.2106472098289685</v>
      </c>
      <c r="D15" s="8">
        <v>0.39</v>
      </c>
      <c r="E15" s="2">
        <f>SQRT(SUMSQ(B15:D15))</f>
        <v>2.8265271191969039</v>
      </c>
      <c r="F15" s="2">
        <f t="shared" si="1"/>
        <v>0.51925337910011615</v>
      </c>
      <c r="G15" s="8">
        <v>7.7602978178818782E-2</v>
      </c>
      <c r="H15" s="8">
        <v>0.04</v>
      </c>
      <c r="I15" s="2">
        <v>0.51186116231324552</v>
      </c>
      <c r="J15" s="8">
        <v>6.8817197463037276</v>
      </c>
      <c r="K15" s="8">
        <v>4.0953822233773938</v>
      </c>
      <c r="L15" s="8">
        <v>0.2</v>
      </c>
      <c r="M15" s="2">
        <v>0.20816659994661321</v>
      </c>
      <c r="N15" s="8">
        <v>1.473552019969282</v>
      </c>
      <c r="O15" s="8">
        <v>0.45304218591895212</v>
      </c>
      <c r="P15" s="8">
        <v>0.26</v>
      </c>
      <c r="Q15" s="2">
        <f t="shared" si="2"/>
        <v>1.5633946327711929</v>
      </c>
      <c r="R15" s="8">
        <v>1.9299999999999997</v>
      </c>
      <c r="S15" s="8">
        <v>1.8893796748021696</v>
      </c>
      <c r="T15" s="8">
        <v>1.45</v>
      </c>
      <c r="U15" s="2">
        <v>2.1377558326431934</v>
      </c>
      <c r="V15" s="8">
        <v>0</v>
      </c>
      <c r="W15" s="8">
        <v>2.5918638812192185</v>
      </c>
      <c r="X15" s="8">
        <v>0.47</v>
      </c>
      <c r="Y15" s="2">
        <v>3.4384868599171652</v>
      </c>
      <c r="Z15" s="8">
        <v>1.8708465107182541</v>
      </c>
      <c r="AA15" s="8">
        <v>2.075722096578013</v>
      </c>
      <c r="AB15" s="8">
        <v>1.74</v>
      </c>
      <c r="AC15" s="2">
        <v>3.4099999999999984</v>
      </c>
    </row>
    <row r="16" spans="1:29" x14ac:dyDescent="0.25">
      <c r="A16" s="7">
        <v>30</v>
      </c>
      <c r="B16" s="8">
        <v>1.5499999999999972</v>
      </c>
      <c r="C16" s="8">
        <v>1.1656972162615831</v>
      </c>
      <c r="D16" s="8">
        <v>0.24</v>
      </c>
      <c r="E16" s="2">
        <f>SQRT(SUMSQ(B16:D16))</f>
        <v>1.9542133967404878</v>
      </c>
      <c r="F16" s="8">
        <v>2.5</v>
      </c>
      <c r="G16" s="8">
        <v>0.10499999999999977</v>
      </c>
      <c r="H16" s="8">
        <v>0.125</v>
      </c>
      <c r="I16" s="2">
        <f>SQRT(SUMSQ(F16:H16))</f>
        <v>2.5053243303013684</v>
      </c>
      <c r="J16" s="8">
        <v>1.1158355115736767</v>
      </c>
      <c r="K16" s="8">
        <v>2.7159283250238144</v>
      </c>
      <c r="L16" s="8">
        <v>0.98932075463701585</v>
      </c>
      <c r="M16" s="2">
        <f>SQRT(SUMSQ(J16:L16))</f>
        <v>3.0984046073925056</v>
      </c>
      <c r="N16" s="8">
        <v>0</v>
      </c>
      <c r="O16" s="8">
        <v>0.25598757009710832</v>
      </c>
      <c r="P16" s="8">
        <v>0.08</v>
      </c>
      <c r="Q16" s="2">
        <f t="shared" si="2"/>
        <v>0.26819700976003058</v>
      </c>
      <c r="R16" s="8">
        <v>0</v>
      </c>
      <c r="S16" s="8">
        <v>1.7819564388615126</v>
      </c>
      <c r="T16" s="8">
        <f>_xlfn.STDEV.P(6.83,6.89)</f>
        <v>2.9999999999999805E-2</v>
      </c>
      <c r="U16" s="2">
        <v>0</v>
      </c>
      <c r="V16" s="8">
        <v>0</v>
      </c>
      <c r="W16" s="8">
        <v>0.6168377788005166</v>
      </c>
      <c r="X16" s="8">
        <f>_xlfn.STDEV.P(2.58,1.78)</f>
        <v>0.39999999999999908</v>
      </c>
      <c r="Y16" s="2">
        <v>3.8581081744780366</v>
      </c>
      <c r="Z16" s="8">
        <v>4.8730642880589476</v>
      </c>
      <c r="AA16" s="8">
        <v>1.7163635978428586</v>
      </c>
      <c r="AB16" s="8">
        <v>0.56999999999999995</v>
      </c>
      <c r="AC16" s="2">
        <v>0.71182082639445776</v>
      </c>
    </row>
    <row r="17" spans="1:29" x14ac:dyDescent="0.25">
      <c r="A17" s="7">
        <v>60</v>
      </c>
      <c r="B17" s="8">
        <v>1.8236288608766418</v>
      </c>
      <c r="C17" s="8">
        <v>1.0597848838325636</v>
      </c>
      <c r="D17" s="8">
        <v>0.5</v>
      </c>
      <c r="E17" s="2">
        <v>1.0541168104152403</v>
      </c>
      <c r="F17" s="8">
        <v>1.9196006529136918</v>
      </c>
      <c r="G17" s="8">
        <v>0.23957166638259467</v>
      </c>
      <c r="H17" s="8">
        <v>0.26335442953471572</v>
      </c>
      <c r="I17" s="2">
        <f>SQRT(SUMSQ(F17:H17))</f>
        <v>1.9523362429549784</v>
      </c>
      <c r="J17" s="8">
        <v>1.7516531873886705</v>
      </c>
      <c r="K17" s="8">
        <v>3.8533650517725704</v>
      </c>
      <c r="L17" s="8">
        <v>0.94911654828172987</v>
      </c>
      <c r="M17" s="2">
        <f>SQRT(SUMSQ(J17:L17))</f>
        <v>4.337918087439335</v>
      </c>
      <c r="N17" s="8">
        <v>0.62497999967999029</v>
      </c>
      <c r="O17" s="8">
        <v>0.20417857108151438</v>
      </c>
      <c r="P17" s="8">
        <v>0.77</v>
      </c>
      <c r="Q17" s="2">
        <f t="shared" si="2"/>
        <v>1.0125161178415332</v>
      </c>
      <c r="R17" s="8">
        <v>2.0549999999999997</v>
      </c>
      <c r="S17" s="8">
        <v>0.68954091007471674</v>
      </c>
      <c r="T17" s="8">
        <v>0.06</v>
      </c>
      <c r="U17" s="2">
        <v>4.8481061594537351</v>
      </c>
      <c r="V17" s="8">
        <v>0</v>
      </c>
      <c r="W17" s="8">
        <v>0.32843</v>
      </c>
      <c r="X17" s="8">
        <v>0.02</v>
      </c>
      <c r="Y17" s="2">
        <v>0.32258049999999994</v>
      </c>
      <c r="Z17" s="8">
        <v>3.9695213817285331</v>
      </c>
      <c r="AA17" s="8">
        <v>2.5894664886849204</v>
      </c>
      <c r="AB17" s="8">
        <v>0.76</v>
      </c>
      <c r="AC17" s="2">
        <v>1.9145323445049316</v>
      </c>
    </row>
    <row r="18" spans="1:29" s="5" customFormat="1" x14ac:dyDescent="0.25">
      <c r="A18" s="13"/>
    </row>
    <row r="19" spans="1:29" s="8" customFormat="1" x14ac:dyDescent="0.25">
      <c r="A19" s="12"/>
      <c r="B19" s="8" t="s">
        <v>15</v>
      </c>
    </row>
    <row r="20" spans="1:29" s="8" customFormat="1" x14ac:dyDescent="0.25">
      <c r="A20" s="12"/>
      <c r="B20" s="8" t="s">
        <v>16</v>
      </c>
    </row>
    <row r="21" spans="1:29" s="8" customFormat="1" ht="45" x14ac:dyDescent="0.25">
      <c r="A21" s="12"/>
      <c r="B21" s="19" t="s">
        <v>27</v>
      </c>
      <c r="C21" s="22" t="s">
        <v>29</v>
      </c>
      <c r="D21" s="20" t="s">
        <v>28</v>
      </c>
      <c r="E21" s="21" t="s">
        <v>30</v>
      </c>
    </row>
    <row r="22" spans="1:29" s="8" customFormat="1" x14ac:dyDescent="0.25">
      <c r="A22" s="12"/>
    </row>
    <row r="23" spans="1:29" s="8" customFormat="1" x14ac:dyDescent="0.25">
      <c r="A23" s="12"/>
    </row>
    <row r="24" spans="1:29" s="8" customFormat="1" x14ac:dyDescent="0.25">
      <c r="A24" s="12"/>
    </row>
    <row r="25" spans="1:29" s="8" customFormat="1" x14ac:dyDescent="0.25">
      <c r="A25" s="12"/>
    </row>
    <row r="26" spans="1:29" s="8" customFormat="1" x14ac:dyDescent="0.25">
      <c r="A26" s="12"/>
    </row>
    <row r="27" spans="1:29" s="8" customFormat="1" x14ac:dyDescent="0.25">
      <c r="A27" s="12"/>
    </row>
    <row r="28" spans="1:29" s="8" customFormat="1" x14ac:dyDescent="0.25">
      <c r="A28" s="12"/>
    </row>
    <row r="29" spans="1:29" s="8" customFormat="1" x14ac:dyDescent="0.25">
      <c r="A29" s="12"/>
    </row>
    <row r="30" spans="1:29" s="8" customFormat="1" x14ac:dyDescent="0.25">
      <c r="A30" s="12"/>
    </row>
    <row r="31" spans="1:29" s="8" customFormat="1" x14ac:dyDescent="0.25">
      <c r="A31" s="12"/>
    </row>
    <row r="32" spans="1:29" s="8" customFormat="1" x14ac:dyDescent="0.25">
      <c r="A32" s="12"/>
    </row>
    <row r="33" spans="1:1" s="8" customFormat="1" x14ac:dyDescent="0.25">
      <c r="A33" s="12"/>
    </row>
    <row r="34" spans="1:1" s="8" customFormat="1" x14ac:dyDescent="0.25">
      <c r="A34" s="12"/>
    </row>
    <row r="35" spans="1:1" s="8" customFormat="1" x14ac:dyDescent="0.25">
      <c r="A35" s="12"/>
    </row>
    <row r="36" spans="1:1" s="8" customFormat="1" x14ac:dyDescent="0.25">
      <c r="A36" s="12"/>
    </row>
    <row r="37" spans="1:1" s="8" customFormat="1" x14ac:dyDescent="0.25">
      <c r="A37" s="12"/>
    </row>
    <row r="38" spans="1:1" s="8" customFormat="1" x14ac:dyDescent="0.25">
      <c r="A38" s="12"/>
    </row>
    <row r="39" spans="1:1" s="8" customFormat="1" x14ac:dyDescent="0.25">
      <c r="A39" s="12"/>
    </row>
    <row r="40" spans="1:1" s="8" customFormat="1" x14ac:dyDescent="0.25">
      <c r="A40" s="12"/>
    </row>
    <row r="41" spans="1:1" s="8" customFormat="1" x14ac:dyDescent="0.25">
      <c r="A41" s="12"/>
    </row>
    <row r="42" spans="1:1" s="8" customFormat="1" x14ac:dyDescent="0.25">
      <c r="A42" s="12"/>
    </row>
    <row r="43" spans="1:1" s="8" customFormat="1" x14ac:dyDescent="0.25">
      <c r="A43" s="12"/>
    </row>
    <row r="44" spans="1:1" s="8" customFormat="1" x14ac:dyDescent="0.25">
      <c r="A44" s="12"/>
    </row>
    <row r="45" spans="1:1" s="8" customFormat="1" x14ac:dyDescent="0.25">
      <c r="A45" s="12"/>
    </row>
    <row r="46" spans="1:1" s="8" customFormat="1" x14ac:dyDescent="0.25">
      <c r="A46" s="12"/>
    </row>
    <row r="47" spans="1:1" s="8" customFormat="1" x14ac:dyDescent="0.25">
      <c r="A47" s="12"/>
    </row>
    <row r="48" spans="1:1" s="8" customFormat="1" x14ac:dyDescent="0.25">
      <c r="A48" s="12"/>
    </row>
    <row r="49" spans="1:1" s="8" customFormat="1" x14ac:dyDescent="0.25">
      <c r="A49" s="12"/>
    </row>
    <row r="50" spans="1:1" s="8" customFormat="1" x14ac:dyDescent="0.25">
      <c r="A50" s="12"/>
    </row>
    <row r="51" spans="1:1" s="8" customFormat="1" x14ac:dyDescent="0.25">
      <c r="A51" s="12"/>
    </row>
    <row r="52" spans="1:1" s="8" customFormat="1" x14ac:dyDescent="0.25">
      <c r="A52" s="12"/>
    </row>
    <row r="53" spans="1:1" s="8" customFormat="1" x14ac:dyDescent="0.25">
      <c r="A53" s="12"/>
    </row>
    <row r="54" spans="1:1" s="8" customFormat="1" x14ac:dyDescent="0.25">
      <c r="A54" s="12"/>
    </row>
    <row r="55" spans="1:1" s="8" customFormat="1" x14ac:dyDescent="0.25">
      <c r="A55" s="12"/>
    </row>
    <row r="56" spans="1:1" s="8" customFormat="1" x14ac:dyDescent="0.25">
      <c r="A56" s="12"/>
    </row>
    <row r="57" spans="1:1" s="8" customFormat="1" x14ac:dyDescent="0.25">
      <c r="A57" s="12"/>
    </row>
    <row r="58" spans="1:1" s="8" customFormat="1" x14ac:dyDescent="0.25">
      <c r="A58" s="12"/>
    </row>
    <row r="59" spans="1:1" s="8" customFormat="1" x14ac:dyDescent="0.25">
      <c r="A59" s="12"/>
    </row>
    <row r="60" spans="1:1" s="8" customFormat="1" x14ac:dyDescent="0.25">
      <c r="A60" s="12"/>
    </row>
    <row r="61" spans="1:1" s="8" customFormat="1" x14ac:dyDescent="0.25">
      <c r="A61" s="12"/>
    </row>
    <row r="62" spans="1:1" s="8" customFormat="1" x14ac:dyDescent="0.25">
      <c r="A62" s="12"/>
    </row>
    <row r="63" spans="1:1" s="8" customFormat="1" x14ac:dyDescent="0.25">
      <c r="A63" s="12"/>
    </row>
    <row r="64" spans="1:1" s="8" customFormat="1" x14ac:dyDescent="0.25">
      <c r="A64" s="12"/>
    </row>
    <row r="65" spans="1:1" s="8" customFormat="1" x14ac:dyDescent="0.25">
      <c r="A65" s="12"/>
    </row>
    <row r="66" spans="1:1" s="8" customFormat="1" x14ac:dyDescent="0.25">
      <c r="A66" s="12"/>
    </row>
    <row r="67" spans="1:1" s="8" customFormat="1" x14ac:dyDescent="0.25">
      <c r="A67" s="12"/>
    </row>
    <row r="68" spans="1:1" s="8" customFormat="1" x14ac:dyDescent="0.25">
      <c r="A68" s="12"/>
    </row>
    <row r="69" spans="1:1" s="8" customFormat="1" x14ac:dyDescent="0.25">
      <c r="A69" s="12"/>
    </row>
    <row r="70" spans="1:1" s="8" customFormat="1" x14ac:dyDescent="0.25">
      <c r="A70" s="12"/>
    </row>
    <row r="71" spans="1:1" s="8" customFormat="1" x14ac:dyDescent="0.25">
      <c r="A71" s="12"/>
    </row>
    <row r="72" spans="1:1" s="8" customFormat="1" x14ac:dyDescent="0.25">
      <c r="A72" s="12"/>
    </row>
    <row r="73" spans="1:1" s="8" customFormat="1" x14ac:dyDescent="0.25">
      <c r="A73" s="12"/>
    </row>
    <row r="74" spans="1:1" s="8" customFormat="1" x14ac:dyDescent="0.25">
      <c r="A74" s="12"/>
    </row>
    <row r="75" spans="1:1" s="8" customFormat="1" x14ac:dyDescent="0.25">
      <c r="A75" s="12"/>
    </row>
    <row r="76" spans="1:1" s="8" customFormat="1" x14ac:dyDescent="0.25">
      <c r="A76" s="12"/>
    </row>
    <row r="77" spans="1:1" s="8" customFormat="1" x14ac:dyDescent="0.25">
      <c r="A77" s="12"/>
    </row>
    <row r="78" spans="1:1" s="8" customFormat="1" x14ac:dyDescent="0.25">
      <c r="A78" s="12"/>
    </row>
    <row r="79" spans="1:1" s="8" customFormat="1" x14ac:dyDescent="0.25">
      <c r="A79" s="12"/>
    </row>
    <row r="80" spans="1:1" s="8" customFormat="1" x14ac:dyDescent="0.25">
      <c r="A80" s="12"/>
    </row>
    <row r="81" spans="1:1" s="8" customFormat="1" x14ac:dyDescent="0.25">
      <c r="A81" s="12"/>
    </row>
    <row r="82" spans="1:1" s="8" customFormat="1" x14ac:dyDescent="0.25">
      <c r="A82" s="12"/>
    </row>
    <row r="83" spans="1:1" s="8" customFormat="1" x14ac:dyDescent="0.25">
      <c r="A83" s="12"/>
    </row>
    <row r="84" spans="1:1" s="8" customFormat="1" x14ac:dyDescent="0.25">
      <c r="A84" s="12"/>
    </row>
    <row r="85" spans="1:1" s="8" customFormat="1" x14ac:dyDescent="0.25">
      <c r="A85" s="12"/>
    </row>
    <row r="86" spans="1:1" s="8" customFormat="1" x14ac:dyDescent="0.25">
      <c r="A86" s="12"/>
    </row>
    <row r="87" spans="1:1" s="8" customFormat="1" x14ac:dyDescent="0.25">
      <c r="A87" s="12"/>
    </row>
    <row r="88" spans="1:1" s="8" customFormat="1" x14ac:dyDescent="0.25">
      <c r="A88" s="12"/>
    </row>
    <row r="89" spans="1:1" s="8" customFormat="1" x14ac:dyDescent="0.25">
      <c r="A89" s="12"/>
    </row>
    <row r="90" spans="1:1" s="8" customFormat="1" x14ac:dyDescent="0.25">
      <c r="A90" s="12"/>
    </row>
    <row r="91" spans="1:1" s="8" customFormat="1" x14ac:dyDescent="0.25">
      <c r="A91" s="12"/>
    </row>
    <row r="92" spans="1:1" s="8" customFormat="1" x14ac:dyDescent="0.25">
      <c r="A92" s="12"/>
    </row>
    <row r="93" spans="1:1" s="8" customFormat="1" x14ac:dyDescent="0.25">
      <c r="A93" s="12"/>
    </row>
    <row r="94" spans="1:1" s="8" customFormat="1" x14ac:dyDescent="0.25">
      <c r="A94" s="12"/>
    </row>
    <row r="95" spans="1:1" s="8" customFormat="1" x14ac:dyDescent="0.25">
      <c r="A95" s="12"/>
    </row>
    <row r="96" spans="1:1" s="8" customFormat="1" x14ac:dyDescent="0.25">
      <c r="A96" s="12"/>
    </row>
    <row r="97" spans="1:1" s="8" customFormat="1" x14ac:dyDescent="0.25">
      <c r="A97" s="12"/>
    </row>
    <row r="98" spans="1:1" s="8" customFormat="1" x14ac:dyDescent="0.25">
      <c r="A98" s="12"/>
    </row>
    <row r="99" spans="1:1" s="8" customFormat="1" x14ac:dyDescent="0.25">
      <c r="A99" s="12"/>
    </row>
    <row r="100" spans="1:1" s="8" customFormat="1" x14ac:dyDescent="0.25">
      <c r="A100" s="12"/>
    </row>
    <row r="101" spans="1:1" s="8" customFormat="1" x14ac:dyDescent="0.25">
      <c r="A101" s="12"/>
    </row>
    <row r="102" spans="1:1" s="8" customFormat="1" x14ac:dyDescent="0.25">
      <c r="A102" s="12"/>
    </row>
    <row r="103" spans="1:1" s="8" customFormat="1" x14ac:dyDescent="0.25">
      <c r="A103" s="12"/>
    </row>
    <row r="104" spans="1:1" s="8" customFormat="1" x14ac:dyDescent="0.25">
      <c r="A104" s="12"/>
    </row>
    <row r="105" spans="1:1" s="8" customFormat="1" x14ac:dyDescent="0.25">
      <c r="A105" s="12"/>
    </row>
    <row r="106" spans="1:1" s="8" customFormat="1" x14ac:dyDescent="0.25">
      <c r="A106" s="12"/>
    </row>
    <row r="107" spans="1:1" s="8" customFormat="1" x14ac:dyDescent="0.25">
      <c r="A107" s="12"/>
    </row>
    <row r="108" spans="1:1" s="8" customFormat="1" x14ac:dyDescent="0.25">
      <c r="A108" s="12"/>
    </row>
    <row r="109" spans="1:1" s="8" customFormat="1" x14ac:dyDescent="0.25">
      <c r="A109" s="12"/>
    </row>
    <row r="110" spans="1:1" s="8" customFormat="1" x14ac:dyDescent="0.25">
      <c r="A110" s="12"/>
    </row>
    <row r="111" spans="1:1" s="8" customFormat="1" x14ac:dyDescent="0.25">
      <c r="A111" s="12"/>
    </row>
    <row r="112" spans="1:1" s="8" customFormat="1" x14ac:dyDescent="0.25">
      <c r="A112" s="12"/>
    </row>
    <row r="113" spans="1:1" s="8" customFormat="1" x14ac:dyDescent="0.25">
      <c r="A113" s="12"/>
    </row>
    <row r="114" spans="1:1" s="8" customFormat="1" x14ac:dyDescent="0.25">
      <c r="A114" s="12"/>
    </row>
    <row r="115" spans="1:1" s="8" customFormat="1" x14ac:dyDescent="0.25">
      <c r="A115" s="12"/>
    </row>
    <row r="116" spans="1:1" s="8" customFormat="1" x14ac:dyDescent="0.25">
      <c r="A116" s="12"/>
    </row>
    <row r="117" spans="1:1" s="8" customFormat="1" x14ac:dyDescent="0.25">
      <c r="A117" s="12"/>
    </row>
    <row r="118" spans="1:1" s="8" customFormat="1" x14ac:dyDescent="0.25">
      <c r="A118" s="12"/>
    </row>
    <row r="119" spans="1:1" s="8" customFormat="1" x14ac:dyDescent="0.25">
      <c r="A119" s="12"/>
    </row>
    <row r="120" spans="1:1" s="8" customFormat="1" x14ac:dyDescent="0.25">
      <c r="A120" s="12"/>
    </row>
    <row r="121" spans="1:1" s="8" customFormat="1" x14ac:dyDescent="0.25">
      <c r="A121" s="12"/>
    </row>
    <row r="122" spans="1:1" s="8" customFormat="1" x14ac:dyDescent="0.25">
      <c r="A122" s="12"/>
    </row>
    <row r="123" spans="1:1" s="8" customFormat="1" x14ac:dyDescent="0.25">
      <c r="A123" s="12"/>
    </row>
    <row r="124" spans="1:1" s="8" customFormat="1" x14ac:dyDescent="0.25">
      <c r="A124" s="12"/>
    </row>
    <row r="125" spans="1:1" s="8" customFormat="1" x14ac:dyDescent="0.25">
      <c r="A125" s="12"/>
    </row>
    <row r="126" spans="1:1" s="8" customFormat="1" x14ac:dyDescent="0.25">
      <c r="A126" s="12"/>
    </row>
    <row r="127" spans="1:1" s="8" customFormat="1" x14ac:dyDescent="0.25">
      <c r="A127" s="12"/>
    </row>
    <row r="128" spans="1:1" s="8" customFormat="1" x14ac:dyDescent="0.25">
      <c r="A128" s="12"/>
    </row>
    <row r="129" spans="1:1" s="8" customFormat="1" x14ac:dyDescent="0.25">
      <c r="A129" s="12"/>
    </row>
    <row r="130" spans="1:1" s="8" customFormat="1" x14ac:dyDescent="0.25">
      <c r="A130" s="12"/>
    </row>
    <row r="131" spans="1:1" s="8" customFormat="1" x14ac:dyDescent="0.25">
      <c r="A131" s="12"/>
    </row>
    <row r="132" spans="1:1" s="8" customFormat="1" x14ac:dyDescent="0.25">
      <c r="A132" s="12"/>
    </row>
    <row r="133" spans="1:1" s="8" customFormat="1" x14ac:dyDescent="0.25">
      <c r="A133" s="12"/>
    </row>
    <row r="134" spans="1:1" s="8" customFormat="1" x14ac:dyDescent="0.25">
      <c r="A134" s="12"/>
    </row>
    <row r="135" spans="1:1" s="8" customFormat="1" x14ac:dyDescent="0.25">
      <c r="A135" s="12"/>
    </row>
    <row r="136" spans="1:1" s="8" customFormat="1" x14ac:dyDescent="0.25">
      <c r="A136" s="12"/>
    </row>
    <row r="137" spans="1:1" s="8" customFormat="1" x14ac:dyDescent="0.25">
      <c r="A137" s="12"/>
    </row>
    <row r="138" spans="1:1" s="8" customFormat="1" x14ac:dyDescent="0.25">
      <c r="A138" s="12"/>
    </row>
    <row r="139" spans="1:1" s="8" customFormat="1" x14ac:dyDescent="0.25">
      <c r="A139" s="12"/>
    </row>
    <row r="140" spans="1:1" s="8" customFormat="1" x14ac:dyDescent="0.25">
      <c r="A140" s="12"/>
    </row>
    <row r="141" spans="1:1" s="8" customFormat="1" x14ac:dyDescent="0.25">
      <c r="A141" s="12"/>
    </row>
    <row r="142" spans="1:1" s="8" customFormat="1" x14ac:dyDescent="0.25">
      <c r="A142" s="12"/>
    </row>
    <row r="143" spans="1:1" s="8" customFormat="1" x14ac:dyDescent="0.25">
      <c r="A143" s="12"/>
    </row>
    <row r="144" spans="1:1" s="8" customFormat="1" x14ac:dyDescent="0.25">
      <c r="A144" s="12"/>
    </row>
    <row r="145" spans="1:1" s="8" customFormat="1" x14ac:dyDescent="0.25">
      <c r="A145" s="12"/>
    </row>
    <row r="146" spans="1:1" s="8" customFormat="1" x14ac:dyDescent="0.25">
      <c r="A146" s="12"/>
    </row>
    <row r="147" spans="1:1" s="8" customFormat="1" x14ac:dyDescent="0.25">
      <c r="A147" s="12"/>
    </row>
    <row r="148" spans="1:1" s="8" customFormat="1" x14ac:dyDescent="0.25">
      <c r="A148" s="12"/>
    </row>
    <row r="149" spans="1:1" s="8" customFormat="1" x14ac:dyDescent="0.25">
      <c r="A149" s="12"/>
    </row>
    <row r="150" spans="1:1" s="8" customFormat="1" x14ac:dyDescent="0.25">
      <c r="A150" s="12"/>
    </row>
    <row r="151" spans="1:1" s="8" customFormat="1" x14ac:dyDescent="0.25">
      <c r="A151" s="12"/>
    </row>
    <row r="152" spans="1:1" s="8" customFormat="1" x14ac:dyDescent="0.25">
      <c r="A152" s="12"/>
    </row>
    <row r="153" spans="1:1" s="8" customFormat="1" x14ac:dyDescent="0.25">
      <c r="A153" s="12"/>
    </row>
    <row r="154" spans="1:1" s="8" customFormat="1" x14ac:dyDescent="0.25">
      <c r="A154" s="12"/>
    </row>
    <row r="155" spans="1:1" s="8" customFormat="1" x14ac:dyDescent="0.25">
      <c r="A155" s="12"/>
    </row>
    <row r="156" spans="1:1" s="8" customFormat="1" x14ac:dyDescent="0.25">
      <c r="A156" s="12"/>
    </row>
    <row r="157" spans="1:1" s="8" customFormat="1" x14ac:dyDescent="0.25">
      <c r="A157" s="12"/>
    </row>
    <row r="158" spans="1:1" s="8" customFormat="1" x14ac:dyDescent="0.25">
      <c r="A158" s="12"/>
    </row>
    <row r="159" spans="1:1" s="8" customFormat="1" x14ac:dyDescent="0.25">
      <c r="A159" s="12"/>
    </row>
    <row r="160" spans="1:1" s="8" customFormat="1" x14ac:dyDescent="0.25">
      <c r="A160" s="12"/>
    </row>
    <row r="161" spans="1:1" s="8" customFormat="1" x14ac:dyDescent="0.25">
      <c r="A161" s="12"/>
    </row>
    <row r="162" spans="1:1" s="8" customFormat="1" x14ac:dyDescent="0.25">
      <c r="A162" s="12"/>
    </row>
  </sheetData>
  <mergeCells count="7">
    <mergeCell ref="Z2:AC2"/>
    <mergeCell ref="B2:E2"/>
    <mergeCell ref="F2:I2"/>
    <mergeCell ref="J2:M2"/>
    <mergeCell ref="N2:Q2"/>
    <mergeCell ref="R2:U2"/>
    <mergeCell ref="V2:Y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6783B-18E5-44E7-8195-CB6305338BBD}">
  <dimension ref="A1:CK1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17" sqref="M17"/>
    </sheetView>
  </sheetViews>
  <sheetFormatPr defaultRowHeight="15" x14ac:dyDescent="0.25"/>
  <cols>
    <col min="1" max="1" width="21.42578125" customWidth="1"/>
  </cols>
  <sheetData>
    <row r="1" spans="1:89" ht="33" customHeight="1" x14ac:dyDescent="0.25">
      <c r="A1" s="14" t="s">
        <v>17</v>
      </c>
      <c r="B1" s="27" t="s">
        <v>22</v>
      </c>
      <c r="C1" s="27"/>
      <c r="D1" s="27"/>
      <c r="E1" s="27"/>
      <c r="F1" s="27"/>
      <c r="G1" s="27"/>
      <c r="H1" s="27"/>
      <c r="I1" s="27"/>
      <c r="K1" s="27" t="s">
        <v>23</v>
      </c>
      <c r="L1" s="27"/>
      <c r="M1" s="27"/>
      <c r="N1" s="27"/>
      <c r="O1" s="27"/>
      <c r="P1" s="27"/>
      <c r="Q1" s="27"/>
      <c r="R1" s="27"/>
      <c r="T1" s="27" t="s">
        <v>6</v>
      </c>
      <c r="U1" s="27"/>
      <c r="V1" s="27"/>
      <c r="W1" s="27"/>
      <c r="X1" s="27"/>
      <c r="Y1" s="27"/>
      <c r="Z1" s="27"/>
      <c r="AA1" s="27"/>
      <c r="AC1" s="27" t="s">
        <v>24</v>
      </c>
      <c r="AD1" s="27"/>
      <c r="AE1" s="27"/>
      <c r="AF1" s="27"/>
      <c r="AG1" s="27"/>
      <c r="AH1" s="27"/>
      <c r="AI1" s="27"/>
      <c r="AJ1" s="27"/>
      <c r="AL1" s="27" t="s">
        <v>25</v>
      </c>
      <c r="AM1" s="27"/>
      <c r="AN1" s="27"/>
      <c r="AO1" s="27"/>
      <c r="AP1" s="27"/>
      <c r="AQ1" s="27"/>
      <c r="AR1" s="27"/>
      <c r="AS1" s="27"/>
      <c r="AU1" s="27" t="s">
        <v>26</v>
      </c>
      <c r="AV1" s="27"/>
      <c r="AW1" s="27"/>
      <c r="AX1" s="27"/>
      <c r="AY1" s="27"/>
      <c r="AZ1" s="27"/>
      <c r="BA1" s="27"/>
      <c r="BB1" s="27"/>
    </row>
    <row r="2" spans="1:89" x14ac:dyDescent="0.25">
      <c r="B2" t="s">
        <v>18</v>
      </c>
      <c r="C2" t="s">
        <v>19</v>
      </c>
      <c r="D2" t="s">
        <v>20</v>
      </c>
      <c r="E2" t="s">
        <v>10</v>
      </c>
      <c r="F2" t="s">
        <v>18</v>
      </c>
      <c r="G2" t="s">
        <v>19</v>
      </c>
      <c r="H2" t="s">
        <v>20</v>
      </c>
      <c r="I2" t="s">
        <v>10</v>
      </c>
      <c r="K2" t="s">
        <v>18</v>
      </c>
      <c r="L2" t="s">
        <v>19</v>
      </c>
      <c r="M2" t="s">
        <v>20</v>
      </c>
      <c r="N2" t="s">
        <v>10</v>
      </c>
      <c r="O2" t="s">
        <v>18</v>
      </c>
      <c r="P2" t="s">
        <v>19</v>
      </c>
      <c r="Q2" t="s">
        <v>20</v>
      </c>
      <c r="R2" t="s">
        <v>10</v>
      </c>
      <c r="T2" t="s">
        <v>18</v>
      </c>
      <c r="U2" t="s">
        <v>19</v>
      </c>
      <c r="V2" t="s">
        <v>20</v>
      </c>
      <c r="W2" t="s">
        <v>10</v>
      </c>
      <c r="X2" t="s">
        <v>18</v>
      </c>
      <c r="Y2" t="s">
        <v>19</v>
      </c>
      <c r="Z2" t="s">
        <v>20</v>
      </c>
      <c r="AA2" t="s">
        <v>10</v>
      </c>
      <c r="AC2" t="s">
        <v>18</v>
      </c>
      <c r="AD2" t="s">
        <v>19</v>
      </c>
      <c r="AE2" t="s">
        <v>20</v>
      </c>
      <c r="AF2" t="s">
        <v>10</v>
      </c>
      <c r="AG2" t="s">
        <v>18</v>
      </c>
      <c r="AH2" t="s">
        <v>19</v>
      </c>
      <c r="AI2" t="s">
        <v>20</v>
      </c>
      <c r="AJ2" t="s">
        <v>10</v>
      </c>
      <c r="AL2" t="s">
        <v>18</v>
      </c>
      <c r="AM2" t="s">
        <v>19</v>
      </c>
      <c r="AN2" t="s">
        <v>20</v>
      </c>
      <c r="AO2" t="s">
        <v>10</v>
      </c>
      <c r="AP2" t="s">
        <v>18</v>
      </c>
      <c r="AQ2" t="s">
        <v>19</v>
      </c>
      <c r="AR2" t="s">
        <v>20</v>
      </c>
      <c r="AS2" t="s">
        <v>10</v>
      </c>
      <c r="AU2" t="s">
        <v>18</v>
      </c>
      <c r="AV2" t="s">
        <v>19</v>
      </c>
      <c r="AW2" t="s">
        <v>20</v>
      </c>
      <c r="AX2" t="s">
        <v>10</v>
      </c>
      <c r="AY2" t="s">
        <v>18</v>
      </c>
      <c r="AZ2" t="s">
        <v>19</v>
      </c>
      <c r="BA2" t="s">
        <v>20</v>
      </c>
      <c r="BB2" t="s">
        <v>10</v>
      </c>
    </row>
    <row r="3" spans="1:89" x14ac:dyDescent="0.25">
      <c r="B3" s="27" t="s">
        <v>12</v>
      </c>
      <c r="C3" s="27"/>
      <c r="D3" s="27"/>
      <c r="E3" s="27"/>
      <c r="F3" s="27" t="s">
        <v>21</v>
      </c>
      <c r="G3" s="27"/>
      <c r="H3" s="27"/>
      <c r="I3" s="27"/>
      <c r="K3" s="27" t="s">
        <v>12</v>
      </c>
      <c r="L3" s="27"/>
      <c r="M3" s="27"/>
      <c r="N3" s="27"/>
      <c r="O3" s="27" t="s">
        <v>21</v>
      </c>
      <c r="P3" s="27"/>
      <c r="Q3" s="27"/>
      <c r="R3" s="27"/>
      <c r="T3" s="27" t="s">
        <v>12</v>
      </c>
      <c r="U3" s="27"/>
      <c r="V3" s="27"/>
      <c r="W3" s="27"/>
      <c r="X3" s="27" t="s">
        <v>21</v>
      </c>
      <c r="Y3" s="27"/>
      <c r="Z3" s="27"/>
      <c r="AA3" s="27"/>
      <c r="AC3" s="27" t="s">
        <v>12</v>
      </c>
      <c r="AD3" s="27"/>
      <c r="AE3" s="27"/>
      <c r="AF3" s="27"/>
      <c r="AG3" s="27" t="s">
        <v>21</v>
      </c>
      <c r="AH3" s="27"/>
      <c r="AI3" s="27"/>
      <c r="AJ3" s="27"/>
      <c r="AL3" s="27" t="s">
        <v>12</v>
      </c>
      <c r="AM3" s="27"/>
      <c r="AN3" s="27"/>
      <c r="AO3" s="27"/>
      <c r="AP3" s="27" t="s">
        <v>21</v>
      </c>
      <c r="AQ3" s="27"/>
      <c r="AR3" s="27"/>
      <c r="AS3" s="27"/>
      <c r="AU3" s="27" t="s">
        <v>12</v>
      </c>
      <c r="AV3" s="27"/>
      <c r="AW3" s="27"/>
      <c r="AX3" s="27"/>
      <c r="AY3" s="27" t="s">
        <v>21</v>
      </c>
      <c r="AZ3" s="27"/>
      <c r="BA3" s="27"/>
      <c r="BB3" s="27"/>
    </row>
    <row r="4" spans="1:89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</row>
    <row r="5" spans="1:89" x14ac:dyDescent="0.25">
      <c r="A5">
        <v>4</v>
      </c>
      <c r="B5" s="1">
        <v>31.48</v>
      </c>
      <c r="C5" s="1">
        <v>23.851666666666663</v>
      </c>
      <c r="D5" s="1">
        <v>25.83</v>
      </c>
      <c r="E5" s="1">
        <v>9.0846666666666653</v>
      </c>
      <c r="F5" s="1">
        <v>2.6063815914021506</v>
      </c>
      <c r="G5" s="1">
        <v>2.562713812218091</v>
      </c>
      <c r="H5" s="1" t="e">
        <v>#DIV/0!</v>
      </c>
      <c r="I5" s="1">
        <v>1.0534022656769526</v>
      </c>
      <c r="J5" s="1"/>
      <c r="K5" s="1">
        <v>15.821666666666667</v>
      </c>
      <c r="L5" s="1"/>
      <c r="M5" s="1"/>
      <c r="N5" s="1">
        <v>6.9893333333333336</v>
      </c>
      <c r="O5" s="1">
        <v>0.83448447159508743</v>
      </c>
      <c r="P5" s="1" t="e">
        <v>#DIV/0!</v>
      </c>
      <c r="Q5" s="1" t="e">
        <v>#DIV/0!</v>
      </c>
      <c r="R5" s="1">
        <v>0.28121403473748124</v>
      </c>
      <c r="S5" s="1"/>
      <c r="T5" s="1">
        <v>15.200000000000001</v>
      </c>
      <c r="U5" s="1"/>
      <c r="V5" s="1">
        <v>8.629999999999999</v>
      </c>
      <c r="W5" s="1">
        <v>6.9200000000000008</v>
      </c>
      <c r="X5" s="1">
        <v>5.291502622129203E-2</v>
      </c>
      <c r="Y5" s="1"/>
      <c r="Z5" s="1">
        <v>0.70144992693705643</v>
      </c>
      <c r="AA5" s="1">
        <v>1.0653168542738813</v>
      </c>
      <c r="AB5" s="1"/>
      <c r="AC5" s="1">
        <v>17.136666666666667</v>
      </c>
      <c r="AD5" s="1"/>
      <c r="AE5" s="1">
        <v>8.3483333333333345</v>
      </c>
      <c r="AF5" s="1">
        <v>4.8790000000000004</v>
      </c>
      <c r="AG5" s="1">
        <v>0.65772968104939111</v>
      </c>
      <c r="AH5" s="1"/>
      <c r="AI5" s="1">
        <v>0.60306681498265935</v>
      </c>
      <c r="AJ5" s="1">
        <v>1.1292998937394796</v>
      </c>
      <c r="AK5" s="1"/>
      <c r="AL5" s="1">
        <v>22.7</v>
      </c>
      <c r="AM5" s="1"/>
      <c r="AN5" s="1">
        <v>16.54</v>
      </c>
      <c r="AO5" s="1">
        <v>1.0866666666666667</v>
      </c>
      <c r="AP5" s="1">
        <v>1.0342509366686605</v>
      </c>
      <c r="AQ5" s="1"/>
      <c r="AR5" s="1" t="e">
        <v>#DIV/0!</v>
      </c>
      <c r="AS5" s="1">
        <v>0.46543886100467952</v>
      </c>
      <c r="AT5" s="1"/>
      <c r="AU5" s="1">
        <v>89.893333333333331</v>
      </c>
      <c r="AV5" s="1"/>
      <c r="AW5" s="1">
        <v>0.54500000000000004</v>
      </c>
      <c r="AX5" s="1">
        <v>0</v>
      </c>
      <c r="AY5" s="1">
        <v>1.8914037996507607</v>
      </c>
      <c r="AZ5" s="1" t="e">
        <v>#DIV/0!</v>
      </c>
      <c r="BA5" s="1" t="e">
        <v>#DIV/0!</v>
      </c>
      <c r="BB5" s="1" t="e">
        <v>#DIV/0!</v>
      </c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</row>
    <row r="6" spans="1:89" x14ac:dyDescent="0.25">
      <c r="A6">
        <v>6</v>
      </c>
      <c r="B6" s="1">
        <v>31.065000000000001</v>
      </c>
      <c r="C6" s="1">
        <v>21.445</v>
      </c>
      <c r="D6" s="1">
        <v>17.21</v>
      </c>
      <c r="E6" s="1">
        <v>11.344999999999999</v>
      </c>
      <c r="F6" s="1">
        <v>1.8702974362384179</v>
      </c>
      <c r="G6" s="1">
        <v>0.5975052301026319</v>
      </c>
      <c r="H6" s="1" t="e">
        <v>#DIV/0!</v>
      </c>
      <c r="I6" s="1">
        <v>0.68942911165688414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K6" s="1"/>
      <c r="AT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</row>
    <row r="7" spans="1:89" x14ac:dyDescent="0.25">
      <c r="A7">
        <v>8</v>
      </c>
      <c r="B7" s="1">
        <v>32.08</v>
      </c>
      <c r="C7" s="1">
        <v>19.395000000000003</v>
      </c>
      <c r="D7" s="1">
        <v>17.54</v>
      </c>
      <c r="E7" s="1">
        <v>12.173500000000001</v>
      </c>
      <c r="F7" s="1">
        <v>0.5303300858899106</v>
      </c>
      <c r="G7" s="1">
        <v>0.14495689014324228</v>
      </c>
      <c r="H7" s="1" t="e">
        <v>#DIV/0!</v>
      </c>
      <c r="I7" s="1">
        <v>3.3138559300307522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</row>
    <row r="8" spans="1:89" x14ac:dyDescent="0.25">
      <c r="A8">
        <v>10</v>
      </c>
      <c r="B8" s="1">
        <v>31.795249999999999</v>
      </c>
      <c r="C8" s="1">
        <v>38.320999999999998</v>
      </c>
      <c r="D8" s="1">
        <v>18.466666666666665</v>
      </c>
      <c r="E8" s="1">
        <v>10.406749999999999</v>
      </c>
      <c r="F8" s="1">
        <v>1.6985413043255675</v>
      </c>
      <c r="G8" s="1">
        <v>2.9008672841065866</v>
      </c>
      <c r="H8" s="1">
        <v>1.6782754044951427</v>
      </c>
      <c r="I8" s="1">
        <v>0.67681698350933506</v>
      </c>
      <c r="J8" s="1"/>
      <c r="K8" s="1">
        <v>11.041</v>
      </c>
      <c r="L8" s="1"/>
      <c r="M8" s="1"/>
      <c r="N8" s="1">
        <v>4.84145</v>
      </c>
      <c r="O8" s="1">
        <v>9.333809511662404E-2</v>
      </c>
      <c r="P8" s="1" t="e">
        <v>#DIV/0!</v>
      </c>
      <c r="Q8" s="1" t="e">
        <v>#DIV/0!</v>
      </c>
      <c r="R8" s="1">
        <v>0.17872123894489975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</row>
    <row r="9" spans="1:89" x14ac:dyDescent="0.25">
      <c r="A9">
        <v>15</v>
      </c>
      <c r="B9" s="1">
        <v>32.094999999999999</v>
      </c>
      <c r="C9" s="1">
        <v>41.07</v>
      </c>
      <c r="D9" s="1">
        <v>18.739000000000001</v>
      </c>
      <c r="E9" s="1">
        <v>8.1849999999999987</v>
      </c>
      <c r="F9" s="1">
        <v>0.68942911165688359</v>
      </c>
      <c r="G9" s="1">
        <v>4.2355696193074248</v>
      </c>
      <c r="H9" s="1">
        <v>0.40234375849514487</v>
      </c>
      <c r="I9" s="1">
        <v>0.18738329701443487</v>
      </c>
      <c r="J9" s="1"/>
      <c r="K9" s="1">
        <v>11.705</v>
      </c>
      <c r="L9" s="1"/>
      <c r="M9" s="1"/>
      <c r="N9" s="1">
        <v>5.0889999999999995</v>
      </c>
      <c r="O9" s="1">
        <v>0.39559954499468236</v>
      </c>
      <c r="P9" s="1" t="e">
        <v>#DIV/0!</v>
      </c>
      <c r="Q9" s="1" t="e">
        <v>#DIV/0!</v>
      </c>
      <c r="R9" s="1">
        <v>0.37208500372898967</v>
      </c>
      <c r="S9" s="1"/>
      <c r="T9" s="1">
        <v>8.9433333333333334</v>
      </c>
      <c r="U9" s="1"/>
      <c r="V9" s="1">
        <v>3.1760000000000002</v>
      </c>
      <c r="W9" s="1">
        <v>14.026666666666666</v>
      </c>
      <c r="X9" s="1">
        <v>0.13512340039139531</v>
      </c>
      <c r="Y9" s="1"/>
      <c r="Z9" s="1">
        <v>0.32880465325174302</v>
      </c>
      <c r="AA9" s="1">
        <v>1.6430332721321692</v>
      </c>
      <c r="AB9" s="1"/>
      <c r="AC9" s="1">
        <v>14.836666666666668</v>
      </c>
      <c r="AD9" s="1"/>
      <c r="AE9" s="1">
        <v>3.7319999999999998</v>
      </c>
      <c r="AF9" s="1">
        <v>12.165333333333335</v>
      </c>
      <c r="AG9" s="1">
        <v>0.37571043814796168</v>
      </c>
      <c r="AH9" s="1"/>
      <c r="AI9" s="1">
        <v>0.51984709290328779</v>
      </c>
      <c r="AJ9" s="1">
        <v>0.47140888126268204</v>
      </c>
      <c r="AK9" s="1"/>
      <c r="AL9" s="1">
        <v>27.806666666666668</v>
      </c>
      <c r="AM9" s="1"/>
      <c r="AN9" s="1">
        <v>13.57</v>
      </c>
      <c r="AO9" s="1">
        <v>6.9999999999999993E-2</v>
      </c>
      <c r="AP9" s="1">
        <v>0.95058315434965179</v>
      </c>
      <c r="AQ9" s="1"/>
      <c r="AR9" s="1" t="e">
        <v>#DIV/0!</v>
      </c>
      <c r="AS9" s="1" t="e">
        <v>#DIV/0!</v>
      </c>
      <c r="AT9" s="1"/>
      <c r="AU9" s="1">
        <v>86.32</v>
      </c>
      <c r="AV9" s="1"/>
      <c r="AW9" s="1">
        <v>0.19400000000000001</v>
      </c>
      <c r="AX9" s="1">
        <v>0</v>
      </c>
      <c r="AY9" s="1">
        <v>0.75660425586960611</v>
      </c>
      <c r="AZ9" s="1" t="e">
        <v>#DIV/0!</v>
      </c>
      <c r="BA9" s="1" t="e">
        <v>#DIV/0!</v>
      </c>
      <c r="BB9" s="1" t="e">
        <v>#DIV/0!</v>
      </c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</row>
    <row r="10" spans="1:89" x14ac:dyDescent="0.25">
      <c r="A10">
        <v>20</v>
      </c>
      <c r="B10" s="1">
        <v>33.457500000000003</v>
      </c>
      <c r="C10" s="1">
        <v>34.142499999999998</v>
      </c>
      <c r="D10" s="1">
        <v>14.646999999999998</v>
      </c>
      <c r="E10" s="1">
        <v>8.2375000000000007</v>
      </c>
      <c r="F10" s="1">
        <v>0.67745079772138006</v>
      </c>
      <c r="G10" s="1">
        <v>4.6827740620989555</v>
      </c>
      <c r="H10" s="1">
        <v>0.98287842584930085</v>
      </c>
      <c r="I10" s="1">
        <v>0.83091691321495098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</row>
    <row r="11" spans="1:89" x14ac:dyDescent="0.25">
      <c r="A11">
        <v>25</v>
      </c>
      <c r="B11" s="1">
        <v>26.69</v>
      </c>
      <c r="C11" s="1">
        <v>27.73</v>
      </c>
      <c r="D11" s="1">
        <v>18.259</v>
      </c>
      <c r="E11" s="1">
        <v>16.36</v>
      </c>
      <c r="F11" s="1" t="e">
        <v>#DIV/0!</v>
      </c>
      <c r="G11" s="1" t="e">
        <v>#DIV/0!</v>
      </c>
      <c r="H11" s="1" t="e">
        <v>#DIV/0!</v>
      </c>
      <c r="I11" s="1" t="e">
        <v>#DIV/0!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</row>
  </sheetData>
  <mergeCells count="18">
    <mergeCell ref="B3:E3"/>
    <mergeCell ref="F3:I3"/>
    <mergeCell ref="B1:I1"/>
    <mergeCell ref="K1:R1"/>
    <mergeCell ref="K3:N3"/>
    <mergeCell ref="O3:R3"/>
    <mergeCell ref="T1:AA1"/>
    <mergeCell ref="T3:W3"/>
    <mergeCell ref="X3:AA3"/>
    <mergeCell ref="AC1:AJ1"/>
    <mergeCell ref="AC3:AF3"/>
    <mergeCell ref="AG3:AJ3"/>
    <mergeCell ref="AL1:AS1"/>
    <mergeCell ref="AL3:AO3"/>
    <mergeCell ref="AP3:AS3"/>
    <mergeCell ref="AU1:BB1"/>
    <mergeCell ref="AU3:AX3"/>
    <mergeCell ref="AY3:BB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9CCBE67464534FB4CD18166BA22260" ma:contentTypeVersion="14" ma:contentTypeDescription="Create a new document." ma:contentTypeScope="" ma:versionID="7281772acff10a6f97b1aa9d4b62175e">
  <xsd:schema xmlns:xsd="http://www.w3.org/2001/XMLSchema" xmlns:xs="http://www.w3.org/2001/XMLSchema" xmlns:p="http://schemas.microsoft.com/office/2006/metadata/properties" xmlns:ns3="c09ce9be-fdf1-4e31-a4a5-3fd8073982fc" xmlns:ns4="5e587b42-633f-4d0c-a259-d706ce28629f" targetNamespace="http://schemas.microsoft.com/office/2006/metadata/properties" ma:root="true" ma:fieldsID="5921534a36dfee0ed77c08be12ffdbee" ns3:_="" ns4:_="">
    <xsd:import namespace="c09ce9be-fdf1-4e31-a4a5-3fd8073982fc"/>
    <xsd:import namespace="5e587b42-633f-4d0c-a259-d706ce28629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9ce9be-fdf1-4e31-a4a5-3fd8073982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587b42-633f-4d0c-a259-d706ce28629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E09FD9A-DA7C-44D2-AB92-9764E0D1193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78F430A-9585-47D7-9305-D99BB40465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9ce9be-fdf1-4e31-a4a5-3fd8073982fc"/>
    <ds:schemaRef ds:uri="5e587b42-633f-4d0c-a259-d706ce2862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4E43FF4-345F-4B82-ACA0-CC0FCF1B4CB4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5e587b42-633f-4d0c-a259-d706ce28629f"/>
    <ds:schemaRef ds:uri="c09ce9be-fdf1-4e31-a4a5-3fd8073982fc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Order of reaction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Seshasayee</dc:creator>
  <cp:lastModifiedBy>Peter Guirguis</cp:lastModifiedBy>
  <dcterms:created xsi:type="dcterms:W3CDTF">2021-07-14T17:51:10Z</dcterms:created>
  <dcterms:modified xsi:type="dcterms:W3CDTF">2021-10-26T12:49:02Z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0x010100049CCBE67464534FB4CD18166BA22260</vt:lpwstr>
  </property>
</Properties>
</file>