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mcodxb\Google Driv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2" i="1" l="1"/>
  <c r="M132" i="1"/>
  <c r="L132" i="1"/>
  <c r="K132" i="1"/>
  <c r="J132" i="1"/>
  <c r="I132" i="1"/>
  <c r="H132" i="1"/>
  <c r="G132" i="1"/>
  <c r="F132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N124" i="1"/>
  <c r="N125" i="1" s="1"/>
  <c r="M124" i="1"/>
  <c r="L124" i="1"/>
  <c r="M126" i="1" s="1"/>
  <c r="K124" i="1"/>
  <c r="J124" i="1"/>
  <c r="K126" i="1" s="1"/>
  <c r="I124" i="1"/>
  <c r="J126" i="1" s="1"/>
  <c r="H124" i="1"/>
  <c r="H125" i="1" s="1"/>
  <c r="G124" i="1"/>
  <c r="F124" i="1"/>
  <c r="E124" i="1"/>
  <c r="F126" i="1" s="1"/>
  <c r="D124" i="1"/>
  <c r="E126" i="1" s="1"/>
  <c r="C124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G112" i="1"/>
  <c r="H112" i="1"/>
  <c r="I112" i="1"/>
  <c r="J112" i="1"/>
  <c r="K112" i="1"/>
  <c r="L112" i="1"/>
  <c r="M112" i="1"/>
  <c r="N112" i="1"/>
  <c r="F112" i="1"/>
  <c r="N126" i="1" l="1"/>
  <c r="G126" i="1"/>
  <c r="D126" i="1"/>
  <c r="H126" i="1"/>
  <c r="L126" i="1"/>
  <c r="L125" i="1"/>
  <c r="I126" i="1"/>
  <c r="E125" i="1"/>
  <c r="I125" i="1"/>
  <c r="M125" i="1"/>
  <c r="D125" i="1"/>
  <c r="F125" i="1"/>
  <c r="J125" i="1"/>
  <c r="C125" i="1"/>
  <c r="G125" i="1"/>
  <c r="K125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N104" i="1"/>
  <c r="N105" i="1" s="1"/>
  <c r="M104" i="1"/>
  <c r="N106" i="1" s="1"/>
  <c r="L104" i="1"/>
  <c r="K104" i="1"/>
  <c r="L106" i="1" s="1"/>
  <c r="J104" i="1"/>
  <c r="I104" i="1"/>
  <c r="J106" i="1" s="1"/>
  <c r="H104" i="1"/>
  <c r="G104" i="1"/>
  <c r="G105" i="1" s="1"/>
  <c r="F104" i="1"/>
  <c r="E104" i="1"/>
  <c r="D104" i="1"/>
  <c r="C104" i="1"/>
  <c r="C105" i="1" s="1"/>
  <c r="N101" i="1"/>
  <c r="M101" i="1"/>
  <c r="L101" i="1"/>
  <c r="K101" i="1"/>
  <c r="J101" i="1"/>
  <c r="I101" i="1"/>
  <c r="H101" i="1"/>
  <c r="G101" i="1"/>
  <c r="F101" i="1"/>
  <c r="E101" i="1"/>
  <c r="D101" i="1"/>
  <c r="C101" i="1"/>
  <c r="M130" i="1" l="1"/>
  <c r="G130" i="1"/>
  <c r="F130" i="1"/>
  <c r="L130" i="1"/>
  <c r="N130" i="1"/>
  <c r="I130" i="1"/>
  <c r="H130" i="1"/>
  <c r="J130" i="1"/>
  <c r="K130" i="1"/>
  <c r="E106" i="1"/>
  <c r="I106" i="1"/>
  <c r="M106" i="1"/>
  <c r="G106" i="1"/>
  <c r="F106" i="1"/>
  <c r="K106" i="1"/>
  <c r="D106" i="1"/>
  <c r="D105" i="1"/>
  <c r="H105" i="1"/>
  <c r="L105" i="1"/>
  <c r="K105" i="1"/>
  <c r="H106" i="1"/>
  <c r="E105" i="1"/>
  <c r="I105" i="1"/>
  <c r="M105" i="1"/>
  <c r="F105" i="1"/>
  <c r="J105" i="1"/>
  <c r="N89" i="1"/>
  <c r="M89" i="1"/>
  <c r="L89" i="1"/>
  <c r="K89" i="1"/>
  <c r="J89" i="1"/>
  <c r="I89" i="1"/>
  <c r="H89" i="1"/>
  <c r="G89" i="1"/>
  <c r="F89" i="1"/>
  <c r="E89" i="1"/>
  <c r="D89" i="1"/>
  <c r="C89" i="1"/>
  <c r="N85" i="1"/>
  <c r="N86" i="1" s="1"/>
  <c r="M85" i="1"/>
  <c r="N87" i="1" s="1"/>
  <c r="L85" i="1"/>
  <c r="M87" i="1" s="1"/>
  <c r="K85" i="1"/>
  <c r="L87" i="1" s="1"/>
  <c r="J85" i="1"/>
  <c r="I85" i="1"/>
  <c r="J87" i="1" s="1"/>
  <c r="H85" i="1"/>
  <c r="I87" i="1" s="1"/>
  <c r="G85" i="1"/>
  <c r="H87" i="1" s="1"/>
  <c r="F85" i="1"/>
  <c r="E85" i="1"/>
  <c r="D85" i="1"/>
  <c r="E87" i="1" s="1"/>
  <c r="C85" i="1"/>
  <c r="D87" i="1" s="1"/>
  <c r="N82" i="1"/>
  <c r="M82" i="1"/>
  <c r="L82" i="1"/>
  <c r="K82" i="1"/>
  <c r="J82" i="1"/>
  <c r="I82" i="1"/>
  <c r="H82" i="1"/>
  <c r="G82" i="1"/>
  <c r="F82" i="1"/>
  <c r="E82" i="1"/>
  <c r="D82" i="1"/>
  <c r="C82" i="1"/>
  <c r="M72" i="1"/>
  <c r="N72" i="1"/>
  <c r="J110" i="1" l="1"/>
  <c r="N110" i="1"/>
  <c r="M110" i="1"/>
  <c r="K110" i="1"/>
  <c r="G110" i="1"/>
  <c r="L110" i="1"/>
  <c r="H110" i="1"/>
  <c r="F110" i="1"/>
  <c r="I110" i="1"/>
  <c r="F87" i="1"/>
  <c r="G87" i="1"/>
  <c r="K87" i="1"/>
  <c r="G86" i="1"/>
  <c r="D86" i="1"/>
  <c r="H86" i="1"/>
  <c r="L86" i="1"/>
  <c r="C86" i="1"/>
  <c r="K86" i="1"/>
  <c r="E86" i="1"/>
  <c r="I86" i="1"/>
  <c r="K91" i="1" s="1"/>
  <c r="M86" i="1"/>
  <c r="F86" i="1"/>
  <c r="J86" i="1"/>
  <c r="L91" i="1" l="1"/>
  <c r="G91" i="1"/>
  <c r="I91" i="1"/>
  <c r="M91" i="1"/>
  <c r="H91" i="1"/>
  <c r="F91" i="1"/>
  <c r="J91" i="1"/>
  <c r="N91" i="1"/>
  <c r="N70" i="1" l="1"/>
  <c r="M70" i="1"/>
  <c r="L70" i="1"/>
  <c r="K70" i="1"/>
  <c r="J70" i="1"/>
  <c r="I70" i="1"/>
  <c r="H70" i="1"/>
  <c r="G70" i="1"/>
  <c r="F70" i="1"/>
  <c r="E70" i="1"/>
  <c r="D70" i="1"/>
  <c r="C70" i="1"/>
  <c r="N66" i="1"/>
  <c r="N67" i="1" s="1"/>
  <c r="M66" i="1"/>
  <c r="N68" i="1" s="1"/>
  <c r="L66" i="1"/>
  <c r="M68" i="1" s="1"/>
  <c r="K66" i="1"/>
  <c r="L68" i="1" s="1"/>
  <c r="J66" i="1"/>
  <c r="I66" i="1"/>
  <c r="J68" i="1" s="1"/>
  <c r="H66" i="1"/>
  <c r="G66" i="1"/>
  <c r="H68" i="1" s="1"/>
  <c r="F66" i="1"/>
  <c r="E66" i="1"/>
  <c r="D66" i="1"/>
  <c r="E68" i="1" s="1"/>
  <c r="C66" i="1"/>
  <c r="D68" i="1" s="1"/>
  <c r="N63" i="1"/>
  <c r="M63" i="1"/>
  <c r="L63" i="1"/>
  <c r="K63" i="1"/>
  <c r="J63" i="1"/>
  <c r="I63" i="1"/>
  <c r="H63" i="1"/>
  <c r="G63" i="1"/>
  <c r="F63" i="1"/>
  <c r="E63" i="1"/>
  <c r="D63" i="1"/>
  <c r="C63" i="1"/>
  <c r="N51" i="1"/>
  <c r="C47" i="1"/>
  <c r="D47" i="1"/>
  <c r="E47" i="1"/>
  <c r="F47" i="1"/>
  <c r="G47" i="1"/>
  <c r="H47" i="1"/>
  <c r="I47" i="1"/>
  <c r="J47" i="1"/>
  <c r="K47" i="1"/>
  <c r="L47" i="1"/>
  <c r="M47" i="1"/>
  <c r="N47" i="1"/>
  <c r="I68" i="1" l="1"/>
  <c r="F68" i="1"/>
  <c r="G68" i="1"/>
  <c r="K68" i="1"/>
  <c r="K72" i="1" s="1"/>
  <c r="C67" i="1"/>
  <c r="H67" i="1"/>
  <c r="L67" i="1"/>
  <c r="E67" i="1"/>
  <c r="I67" i="1"/>
  <c r="M67" i="1"/>
  <c r="F67" i="1"/>
  <c r="J67" i="1"/>
  <c r="G67" i="1"/>
  <c r="K67" i="1"/>
  <c r="D67" i="1"/>
  <c r="F72" i="1" s="1"/>
  <c r="M51" i="1"/>
  <c r="L51" i="1"/>
  <c r="K51" i="1"/>
  <c r="J51" i="1"/>
  <c r="I51" i="1"/>
  <c r="H51" i="1"/>
  <c r="G51" i="1"/>
  <c r="F51" i="1"/>
  <c r="E51" i="1"/>
  <c r="D51" i="1"/>
  <c r="C51" i="1"/>
  <c r="N48" i="1"/>
  <c r="M49" i="1"/>
  <c r="L49" i="1"/>
  <c r="K49" i="1"/>
  <c r="H48" i="1"/>
  <c r="H49" i="1"/>
  <c r="G49" i="1"/>
  <c r="D49" i="1"/>
  <c r="N44" i="1"/>
  <c r="M44" i="1"/>
  <c r="L44" i="1"/>
  <c r="K44" i="1"/>
  <c r="J44" i="1"/>
  <c r="I44" i="1"/>
  <c r="H44" i="1"/>
  <c r="G44" i="1"/>
  <c r="F44" i="1"/>
  <c r="E44" i="1"/>
  <c r="D44" i="1"/>
  <c r="C44" i="1"/>
  <c r="J72" i="1" l="1"/>
  <c r="H72" i="1"/>
  <c r="L72" i="1"/>
  <c r="G72" i="1"/>
  <c r="I72" i="1"/>
  <c r="E49" i="1"/>
  <c r="F49" i="1"/>
  <c r="J49" i="1"/>
  <c r="N49" i="1"/>
  <c r="C48" i="1"/>
  <c r="G48" i="1"/>
  <c r="K48" i="1"/>
  <c r="D48" i="1"/>
  <c r="F53" i="1" s="1"/>
  <c r="L48" i="1"/>
  <c r="I49" i="1"/>
  <c r="E48" i="1"/>
  <c r="I48" i="1"/>
  <c r="M48" i="1"/>
  <c r="F48" i="1"/>
  <c r="H53" i="1" s="1"/>
  <c r="J48" i="1"/>
  <c r="L53" i="1" s="1"/>
  <c r="M33" i="1"/>
  <c r="L33" i="1"/>
  <c r="K33" i="1"/>
  <c r="J33" i="1"/>
  <c r="I33" i="1"/>
  <c r="H33" i="1"/>
  <c r="G33" i="1"/>
  <c r="F33" i="1"/>
  <c r="E33" i="1"/>
  <c r="D33" i="1"/>
  <c r="C33" i="1"/>
  <c r="N29" i="1"/>
  <c r="N30" i="1" s="1"/>
  <c r="M29" i="1"/>
  <c r="L29" i="1"/>
  <c r="M31" i="1" s="1"/>
  <c r="K29" i="1"/>
  <c r="L31" i="1" s="1"/>
  <c r="J29" i="1"/>
  <c r="K31" i="1" s="1"/>
  <c r="I29" i="1"/>
  <c r="H29" i="1"/>
  <c r="H30" i="1" s="1"/>
  <c r="G29" i="1"/>
  <c r="H31" i="1" s="1"/>
  <c r="F29" i="1"/>
  <c r="G31" i="1" s="1"/>
  <c r="E29" i="1"/>
  <c r="D29" i="1"/>
  <c r="C29" i="1"/>
  <c r="D31" i="1" s="1"/>
  <c r="N26" i="1"/>
  <c r="M26" i="1"/>
  <c r="L26" i="1"/>
  <c r="K26" i="1"/>
  <c r="J26" i="1"/>
  <c r="I26" i="1"/>
  <c r="H26" i="1"/>
  <c r="G26" i="1"/>
  <c r="F26" i="1"/>
  <c r="E26" i="1"/>
  <c r="D26" i="1"/>
  <c r="C26" i="1"/>
  <c r="M15" i="1"/>
  <c r="K53" i="1" l="1"/>
  <c r="G53" i="1"/>
  <c r="I53" i="1"/>
  <c r="J53" i="1"/>
  <c r="E31" i="1"/>
  <c r="F31" i="1"/>
  <c r="J31" i="1"/>
  <c r="N31" i="1"/>
  <c r="D30" i="1"/>
  <c r="L30" i="1"/>
  <c r="I31" i="1"/>
  <c r="F30" i="1"/>
  <c r="E30" i="1"/>
  <c r="I30" i="1"/>
  <c r="M30" i="1"/>
  <c r="J30" i="1"/>
  <c r="C30" i="1"/>
  <c r="G30" i="1"/>
  <c r="K30" i="1"/>
  <c r="L35" i="1" l="1"/>
  <c r="J35" i="1"/>
  <c r="H35" i="1"/>
  <c r="F35" i="1"/>
  <c r="I35" i="1"/>
  <c r="G35" i="1"/>
  <c r="K35" i="1"/>
  <c r="M13" i="1" l="1"/>
  <c r="N13" i="1"/>
  <c r="M12" i="1"/>
  <c r="N12" i="1"/>
  <c r="D11" i="1"/>
  <c r="E11" i="1"/>
  <c r="F11" i="1"/>
  <c r="G11" i="1"/>
  <c r="H11" i="1"/>
  <c r="I11" i="1"/>
  <c r="J11" i="1"/>
  <c r="J12" i="1" s="1"/>
  <c r="K11" i="1"/>
  <c r="L13" i="1" s="1"/>
  <c r="L11" i="1"/>
  <c r="M11" i="1"/>
  <c r="N11" i="1"/>
  <c r="M8" i="1"/>
  <c r="N8" i="1"/>
  <c r="L15" i="1"/>
  <c r="K15" i="1"/>
  <c r="J15" i="1"/>
  <c r="I15" i="1"/>
  <c r="H15" i="1"/>
  <c r="G15" i="1"/>
  <c r="F15" i="1"/>
  <c r="E15" i="1"/>
  <c r="D15" i="1"/>
  <c r="C15" i="1"/>
  <c r="L12" i="1"/>
  <c r="H12" i="1"/>
  <c r="H13" i="1"/>
  <c r="D12" i="1"/>
  <c r="C11" i="1"/>
  <c r="D13" i="1" s="1"/>
  <c r="L8" i="1"/>
  <c r="K8" i="1"/>
  <c r="J8" i="1"/>
  <c r="I8" i="1"/>
  <c r="H8" i="1"/>
  <c r="G8" i="1"/>
  <c r="F8" i="1"/>
  <c r="E8" i="1"/>
  <c r="D8" i="1"/>
  <c r="C8" i="1"/>
  <c r="F13" i="1" l="1"/>
  <c r="J13" i="1"/>
  <c r="I12" i="1"/>
  <c r="E12" i="1"/>
  <c r="G13" i="1"/>
  <c r="K13" i="1"/>
  <c r="F12" i="1"/>
  <c r="E13" i="1"/>
  <c r="C12" i="1"/>
  <c r="G12" i="1"/>
  <c r="K12" i="1"/>
  <c r="I13" i="1"/>
  <c r="K17" i="1" l="1"/>
  <c r="L17" i="1"/>
  <c r="H17" i="1"/>
  <c r="G17" i="1"/>
  <c r="F17" i="1"/>
  <c r="I17" i="1"/>
  <c r="J17" i="1"/>
</calcChain>
</file>

<file path=xl/sharedStrings.xml><?xml version="1.0" encoding="utf-8"?>
<sst xmlns="http://schemas.openxmlformats.org/spreadsheetml/2006/main" count="110" uniqueCount="31">
  <si>
    <t>FDC</t>
  </si>
  <si>
    <t>Narration</t>
  </si>
  <si>
    <t>Sales</t>
  </si>
  <si>
    <t>Net PAT</t>
  </si>
  <si>
    <t>NPM</t>
  </si>
  <si>
    <t>Depreciation</t>
  </si>
  <si>
    <t>Fixed assets</t>
  </si>
  <si>
    <t>Net Fixed Assets</t>
  </si>
  <si>
    <t>Dep as % of NFA</t>
  </si>
  <si>
    <t>NFAT</t>
  </si>
  <si>
    <t>Dividend</t>
  </si>
  <si>
    <t>DPR</t>
  </si>
  <si>
    <t>SSGR</t>
  </si>
  <si>
    <t>Total Debt</t>
  </si>
  <si>
    <t>CCIL</t>
  </si>
  <si>
    <t>Castex</t>
  </si>
  <si>
    <t>Glenmark</t>
  </si>
  <si>
    <t>Fiem</t>
  </si>
  <si>
    <t>HUL</t>
  </si>
  <si>
    <t>Sales Growth</t>
  </si>
  <si>
    <t>Axis Bank</t>
  </si>
  <si>
    <t>1,32,877.53</t>
  </si>
  <si>
    <t>1,58,448.21</t>
  </si>
  <si>
    <t>2,15,434.31</t>
  </si>
  <si>
    <t>2,54,059.35</t>
  </si>
  <si>
    <t>2,96,254.22</t>
  </si>
  <si>
    <t>3,33,280.29</t>
  </si>
  <si>
    <t>4,06,637.67</t>
  </si>
  <si>
    <t>4,72,149.92</t>
  </si>
  <si>
    <t>5,27,437.44</t>
  </si>
  <si>
    <t>6,11,424.85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</si>
</sst>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4" fontId="3" fillId="3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0" fontId="5" fillId="0" borderId="0" xfId="0" applyFont="1"/>
    <xf numFmtId="9" fontId="5" fillId="0" borderId="0" xfId="1" applyFont="1"/>
    <xf numFmtId="169" fontId="5" fillId="0" borderId="0" xfId="0" applyNumberFormat="1" applyFont="1"/>
    <xf numFmtId="9" fontId="2" fillId="0" borderId="0" xfId="0" applyNumberFormat="1" applyFont="1"/>
    <xf numFmtId="4" fontId="4" fillId="2" borderId="1" xfId="0" applyNumberFormat="1" applyFont="1" applyFill="1" applyBorder="1" applyAlignment="1">
      <alignment horizontal="right" vertical="top" wrapText="1"/>
    </xf>
    <xf numFmtId="4" fontId="3" fillId="2" borderId="1" xfId="0" applyNumberFormat="1" applyFont="1" applyFill="1" applyBorder="1" applyAlignment="1">
      <alignment horizontal="right" vertical="top" wrapText="1"/>
    </xf>
    <xf numFmtId="9" fontId="2" fillId="0" borderId="0" xfId="1" applyFont="1"/>
    <xf numFmtId="3" fontId="3" fillId="3" borderId="1" xfId="0" applyNumberFormat="1" applyFont="1" applyFill="1" applyBorder="1" applyAlignment="1">
      <alignment horizontal="righ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3"/>
  <sheetViews>
    <sheetView tabSelected="1" topLeftCell="A114" zoomScale="110" zoomScaleNormal="110" workbookViewId="0">
      <selection activeCell="D138" sqref="D138"/>
    </sheetView>
  </sheetViews>
  <sheetFormatPr defaultRowHeight="12" x14ac:dyDescent="0.2"/>
  <cols>
    <col min="1" max="1" width="9.140625" style="1"/>
    <col min="2" max="2" width="14.42578125" style="1" bestFit="1" customWidth="1"/>
    <col min="3" max="4" width="8.85546875" style="1" bestFit="1" customWidth="1"/>
    <col min="5" max="14" width="10.28515625" style="1" bestFit="1" customWidth="1"/>
    <col min="15" max="15" width="6.42578125" style="1" bestFit="1" customWidth="1"/>
    <col min="16" max="16384" width="9.140625" style="1"/>
  </cols>
  <sheetData>
    <row r="3" spans="2:14" x14ac:dyDescent="0.2">
      <c r="B3" s="1" t="s">
        <v>0</v>
      </c>
    </row>
    <row r="4" spans="2:14" ht="12.75" thickBot="1" x14ac:dyDescent="0.25"/>
    <row r="5" spans="2:14" ht="12.75" thickBot="1" x14ac:dyDescent="0.25">
      <c r="B5" s="1" t="s">
        <v>1</v>
      </c>
      <c r="C5" s="2">
        <v>2006</v>
      </c>
      <c r="D5" s="2">
        <v>2007</v>
      </c>
      <c r="E5" s="2">
        <v>2008</v>
      </c>
      <c r="F5" s="2">
        <v>2009</v>
      </c>
      <c r="G5" s="2">
        <v>2010</v>
      </c>
      <c r="H5" s="2">
        <v>2011</v>
      </c>
      <c r="I5" s="2">
        <v>2012</v>
      </c>
      <c r="J5" s="2">
        <v>2013</v>
      </c>
      <c r="K5" s="2">
        <v>2014</v>
      </c>
      <c r="L5" s="2">
        <v>2015</v>
      </c>
      <c r="M5" s="2">
        <v>2016</v>
      </c>
      <c r="N5" s="2">
        <v>2017</v>
      </c>
    </row>
    <row r="6" spans="2:14" ht="12.75" thickBot="1" x14ac:dyDescent="0.25">
      <c r="B6" s="1" t="s">
        <v>2</v>
      </c>
      <c r="C6" s="3">
        <v>339.66</v>
      </c>
      <c r="D6" s="3">
        <v>427.06</v>
      </c>
      <c r="E6" s="3">
        <v>489.67</v>
      </c>
      <c r="F6" s="3">
        <v>576.36</v>
      </c>
      <c r="G6" s="3">
        <v>620.87</v>
      </c>
      <c r="H6" s="3">
        <v>700.36</v>
      </c>
      <c r="I6" s="3">
        <v>699.24</v>
      </c>
      <c r="J6" s="3">
        <v>764.6</v>
      </c>
      <c r="K6" s="3">
        <v>837.02</v>
      </c>
      <c r="L6" s="3">
        <v>877.65</v>
      </c>
      <c r="M6" s="3">
        <v>986.81</v>
      </c>
      <c r="N6" s="4">
        <v>1008.91</v>
      </c>
    </row>
    <row r="7" spans="2:14" x14ac:dyDescent="0.2">
      <c r="B7" s="1" t="s">
        <v>3</v>
      </c>
      <c r="C7" s="5">
        <v>69.44</v>
      </c>
      <c r="D7" s="5">
        <v>64.34</v>
      </c>
      <c r="E7" s="5">
        <v>65.760000000000005</v>
      </c>
      <c r="F7" s="5">
        <v>83.43</v>
      </c>
      <c r="G7" s="5">
        <v>148.82</v>
      </c>
      <c r="H7" s="5">
        <v>148.75</v>
      </c>
      <c r="I7" s="5">
        <v>132.69</v>
      </c>
      <c r="J7" s="5">
        <v>158.33000000000001</v>
      </c>
      <c r="K7" s="5">
        <v>134.41999999999999</v>
      </c>
      <c r="L7" s="5">
        <v>145.91</v>
      </c>
      <c r="M7" s="5">
        <v>168.9</v>
      </c>
      <c r="N7" s="5">
        <v>187.07</v>
      </c>
    </row>
    <row r="8" spans="2:14" ht="12.75" thickBot="1" x14ac:dyDescent="0.25">
      <c r="B8" s="6" t="s">
        <v>4</v>
      </c>
      <c r="C8" s="7">
        <f>C7/C6</f>
        <v>0.20443973385149852</v>
      </c>
      <c r="D8" s="7">
        <f t="shared" ref="D8:L8" si="0">D7/D6</f>
        <v>0.15065798716807943</v>
      </c>
      <c r="E8" s="7">
        <f t="shared" si="0"/>
        <v>0.13429452488410562</v>
      </c>
      <c r="F8" s="7">
        <f t="shared" si="0"/>
        <v>0.14475327920049968</v>
      </c>
      <c r="G8" s="7">
        <f t="shared" si="0"/>
        <v>0.23969591057709341</v>
      </c>
      <c r="H8" s="7">
        <f t="shared" si="0"/>
        <v>0.21239077046090582</v>
      </c>
      <c r="I8" s="7">
        <f t="shared" si="0"/>
        <v>0.18976317144328128</v>
      </c>
      <c r="J8" s="7">
        <f t="shared" si="0"/>
        <v>0.20707559508239604</v>
      </c>
      <c r="K8" s="7">
        <f t="shared" si="0"/>
        <v>0.16059353420467848</v>
      </c>
      <c r="L8" s="7">
        <f t="shared" si="0"/>
        <v>0.16625078334187887</v>
      </c>
      <c r="M8" s="7">
        <f t="shared" ref="M8" si="1">M7/M6</f>
        <v>0.17115756832622289</v>
      </c>
      <c r="N8" s="7">
        <f t="shared" ref="N8" si="2">N7/N6</f>
        <v>0.18541792627687306</v>
      </c>
    </row>
    <row r="9" spans="2:14" ht="12.75" thickBot="1" x14ac:dyDescent="0.25">
      <c r="B9" s="1" t="s">
        <v>5</v>
      </c>
      <c r="C9" s="3">
        <v>7.96</v>
      </c>
      <c r="D9" s="3">
        <v>9.49</v>
      </c>
      <c r="E9" s="3">
        <v>11.15</v>
      </c>
      <c r="F9" s="3">
        <v>12.73</v>
      </c>
      <c r="G9" s="3">
        <v>14.48</v>
      </c>
      <c r="H9" s="3">
        <v>16.989999999999998</v>
      </c>
      <c r="I9" s="3">
        <v>18.05</v>
      </c>
      <c r="J9" s="3">
        <v>27.51</v>
      </c>
      <c r="K9" s="3">
        <v>24.54</v>
      </c>
      <c r="L9" s="3">
        <v>38.5</v>
      </c>
      <c r="M9" s="3">
        <v>33.61</v>
      </c>
      <c r="N9" s="3">
        <v>34.520000000000003</v>
      </c>
    </row>
    <row r="10" spans="2:14" x14ac:dyDescent="0.2">
      <c r="B10" s="1" t="s">
        <v>6</v>
      </c>
      <c r="C10" s="2">
        <v>104.92</v>
      </c>
      <c r="D10" s="2">
        <v>151.5</v>
      </c>
      <c r="E10" s="2">
        <v>168.51</v>
      </c>
      <c r="F10" s="2">
        <v>236.06</v>
      </c>
      <c r="G10" s="2">
        <v>250.16</v>
      </c>
      <c r="H10" s="2">
        <v>271.79000000000002</v>
      </c>
      <c r="I10" s="2">
        <v>280.02</v>
      </c>
      <c r="J10" s="2">
        <v>276.55</v>
      </c>
      <c r="K10" s="2">
        <v>272.13</v>
      </c>
      <c r="L10" s="2">
        <v>381.37</v>
      </c>
      <c r="M10" s="2">
        <v>670.89</v>
      </c>
      <c r="N10" s="2">
        <v>674.5</v>
      </c>
    </row>
    <row r="11" spans="2:14" x14ac:dyDescent="0.2">
      <c r="B11" s="1" t="s">
        <v>7</v>
      </c>
      <c r="C11" s="1">
        <f>C10-C9</f>
        <v>96.960000000000008</v>
      </c>
      <c r="D11" s="1">
        <f t="shared" ref="D11:N11" si="3">D10-D9</f>
        <v>142.01</v>
      </c>
      <c r="E11" s="1">
        <f t="shared" si="3"/>
        <v>157.35999999999999</v>
      </c>
      <c r="F11" s="1">
        <f t="shared" si="3"/>
        <v>223.33</v>
      </c>
      <c r="G11" s="1">
        <f t="shared" si="3"/>
        <v>235.68</v>
      </c>
      <c r="H11" s="1">
        <f t="shared" si="3"/>
        <v>254.8</v>
      </c>
      <c r="I11" s="1">
        <f t="shared" si="3"/>
        <v>261.96999999999997</v>
      </c>
      <c r="J11" s="1">
        <f t="shared" si="3"/>
        <v>249.04000000000002</v>
      </c>
      <c r="K11" s="1">
        <f t="shared" si="3"/>
        <v>247.59</v>
      </c>
      <c r="L11" s="1">
        <f t="shared" si="3"/>
        <v>342.87</v>
      </c>
      <c r="M11" s="1">
        <f t="shared" si="3"/>
        <v>637.28</v>
      </c>
      <c r="N11" s="1">
        <f t="shared" si="3"/>
        <v>639.98</v>
      </c>
    </row>
    <row r="12" spans="2:14" x14ac:dyDescent="0.2">
      <c r="B12" s="6" t="s">
        <v>8</v>
      </c>
      <c r="C12" s="7">
        <f>C9/C11</f>
        <v>8.209570957095709E-2</v>
      </c>
      <c r="D12" s="7">
        <f t="shared" ref="D12:L12" si="4">D9/D11</f>
        <v>6.682627983944793E-2</v>
      </c>
      <c r="E12" s="7">
        <f t="shared" si="4"/>
        <v>7.0856634468734123E-2</v>
      </c>
      <c r="F12" s="7">
        <f t="shared" si="4"/>
        <v>5.7000850758966548E-2</v>
      </c>
      <c r="G12" s="7">
        <f t="shared" si="4"/>
        <v>6.1439239646978956E-2</v>
      </c>
      <c r="H12" s="7">
        <f t="shared" si="4"/>
        <v>6.6679748822605953E-2</v>
      </c>
      <c r="I12" s="7">
        <f t="shared" si="4"/>
        <v>6.8901019200671848E-2</v>
      </c>
      <c r="J12" s="7">
        <f t="shared" si="4"/>
        <v>0.11046418246064889</v>
      </c>
      <c r="K12" s="7">
        <f t="shared" si="4"/>
        <v>9.9115473161274684E-2</v>
      </c>
      <c r="L12" s="7">
        <f t="shared" si="4"/>
        <v>0.1122874558870709</v>
      </c>
      <c r="M12" s="7">
        <f t="shared" ref="M12" si="5">M9/M11</f>
        <v>5.2739769018327894E-2</v>
      </c>
      <c r="N12" s="7">
        <f t="shared" ref="N12" si="6">N9/N11</f>
        <v>5.3939185599549987E-2</v>
      </c>
    </row>
    <row r="13" spans="2:14" x14ac:dyDescent="0.2">
      <c r="B13" s="6" t="s">
        <v>9</v>
      </c>
      <c r="C13" s="6"/>
      <c r="D13" s="8">
        <f>D6*2/(C11+D11)</f>
        <v>3.5741724902707452</v>
      </c>
      <c r="E13" s="8">
        <f t="shared" ref="E13:N13" si="7">E6*2/(D11+E11)</f>
        <v>3.2713364732605137</v>
      </c>
      <c r="F13" s="8">
        <f t="shared" si="7"/>
        <v>3.0279755181381178</v>
      </c>
      <c r="G13" s="8">
        <f t="shared" si="7"/>
        <v>2.7052569660791703</v>
      </c>
      <c r="H13" s="8">
        <f t="shared" si="7"/>
        <v>2.8558147121187409</v>
      </c>
      <c r="I13" s="8">
        <f t="shared" si="7"/>
        <v>2.7061942450219636</v>
      </c>
      <c r="J13" s="8">
        <f t="shared" si="7"/>
        <v>2.9925050390403318</v>
      </c>
      <c r="K13" s="8">
        <f t="shared" si="7"/>
        <v>3.3707991865171252</v>
      </c>
      <c r="L13" s="8">
        <f t="shared" si="7"/>
        <v>2.9727669952240623</v>
      </c>
      <c r="M13" s="8">
        <f t="shared" si="7"/>
        <v>2.0135897566698975</v>
      </c>
      <c r="N13" s="8">
        <f t="shared" si="7"/>
        <v>1.5798036421715234</v>
      </c>
    </row>
    <row r="14" spans="2:14" x14ac:dyDescent="0.2">
      <c r="B14" s="1" t="s">
        <v>10</v>
      </c>
      <c r="C14" s="1">
        <v>0.65</v>
      </c>
      <c r="E14" s="1">
        <v>19.149999999999999</v>
      </c>
      <c r="F14" s="1">
        <v>23.51</v>
      </c>
      <c r="G14" s="1">
        <v>32.6</v>
      </c>
      <c r="H14" s="1">
        <v>36.89</v>
      </c>
      <c r="I14" s="1">
        <v>36.58</v>
      </c>
      <c r="J14" s="1">
        <v>40.39</v>
      </c>
      <c r="K14" s="1">
        <v>40.01</v>
      </c>
      <c r="L14" s="1">
        <v>40.01</v>
      </c>
      <c r="M14" s="1">
        <v>96.32</v>
      </c>
    </row>
    <row r="15" spans="2:14" x14ac:dyDescent="0.2">
      <c r="B15" s="6" t="s">
        <v>11</v>
      </c>
      <c r="C15" s="7">
        <f>C14/C7</f>
        <v>9.3605990783410149E-3</v>
      </c>
      <c r="D15" s="7">
        <f t="shared" ref="D15:M15" si="8">D14/D7</f>
        <v>0</v>
      </c>
      <c r="E15" s="7">
        <f t="shared" si="8"/>
        <v>0.29121046228710457</v>
      </c>
      <c r="F15" s="7">
        <f t="shared" si="8"/>
        <v>0.28179311998082224</v>
      </c>
      <c r="G15" s="7">
        <f t="shared" si="8"/>
        <v>0.21905657841687948</v>
      </c>
      <c r="H15" s="7">
        <f t="shared" si="8"/>
        <v>0.248</v>
      </c>
      <c r="I15" s="7">
        <f t="shared" si="8"/>
        <v>0.27568015675634938</v>
      </c>
      <c r="J15" s="7">
        <f t="shared" si="8"/>
        <v>0.25510010737068145</v>
      </c>
      <c r="K15" s="7">
        <f t="shared" si="8"/>
        <v>0.29764915935128705</v>
      </c>
      <c r="L15" s="7">
        <f t="shared" si="8"/>
        <v>0.27421012953190321</v>
      </c>
      <c r="M15" s="7">
        <f t="shared" si="8"/>
        <v>0.57027827116637053</v>
      </c>
    </row>
    <row r="17" spans="2:15" x14ac:dyDescent="0.2">
      <c r="B17" s="6" t="s">
        <v>12</v>
      </c>
      <c r="F17" s="9">
        <f>AVERAGE(D13:F13)*AVERAGE(D8:F8)*(1 - AVERAGE(D15,E15,F15))-AVERAGE(D12:F12)</f>
        <v>0.31647584989907523</v>
      </c>
      <c r="G17" s="9">
        <f t="shared" ref="G17:L17" si="9">AVERAGE(E13:G13)*AVERAGE(E8:G8)*(1 - AVERAGE(E15,F15,G15))-AVERAGE(E12:G12)</f>
        <v>0.31887988074037704</v>
      </c>
      <c r="H17" s="9">
        <f t="shared" si="9"/>
        <v>0.36570233495187382</v>
      </c>
      <c r="I17" s="9">
        <f t="shared" si="9"/>
        <v>0.37794940697165902</v>
      </c>
      <c r="J17" s="9">
        <f t="shared" si="9"/>
        <v>0.34673493599195143</v>
      </c>
      <c r="K17" s="9">
        <f t="shared" si="9"/>
        <v>0.31379015993490628</v>
      </c>
      <c r="L17" s="9">
        <f t="shared" si="9"/>
        <v>0.29389565313574068</v>
      </c>
    </row>
    <row r="18" spans="2:15" ht="12.75" thickBot="1" x14ac:dyDescent="0.25"/>
    <row r="19" spans="2:15" x14ac:dyDescent="0.2">
      <c r="B19" s="6" t="s">
        <v>13</v>
      </c>
      <c r="C19" s="3">
        <v>3.18</v>
      </c>
      <c r="D19" s="3">
        <v>3.11</v>
      </c>
      <c r="E19" s="3">
        <v>12.87</v>
      </c>
      <c r="F19" s="3">
        <v>2.68</v>
      </c>
      <c r="G19" s="3">
        <v>2.44</v>
      </c>
      <c r="H19" s="3">
        <v>2.06</v>
      </c>
      <c r="I19" s="3">
        <v>1.72</v>
      </c>
      <c r="J19" s="3">
        <v>1.45</v>
      </c>
      <c r="K19" s="3">
        <v>1.25</v>
      </c>
      <c r="L19" s="3">
        <v>1.07</v>
      </c>
      <c r="M19" s="3">
        <v>0.9</v>
      </c>
      <c r="N19" s="3">
        <v>0.79</v>
      </c>
    </row>
    <row r="21" spans="2:15" x14ac:dyDescent="0.2">
      <c r="B21" s="1" t="s">
        <v>14</v>
      </c>
    </row>
    <row r="22" spans="2:15" ht="12.75" thickBot="1" x14ac:dyDescent="0.25"/>
    <row r="23" spans="2:15" ht="12.75" thickBot="1" x14ac:dyDescent="0.25">
      <c r="B23" s="1" t="s">
        <v>1</v>
      </c>
      <c r="C23" s="2">
        <v>2006</v>
      </c>
      <c r="D23" s="2">
        <v>2007</v>
      </c>
      <c r="E23" s="2">
        <v>2008</v>
      </c>
      <c r="F23" s="2">
        <v>2009</v>
      </c>
      <c r="G23" s="2">
        <v>2010</v>
      </c>
      <c r="H23" s="2">
        <v>2011</v>
      </c>
      <c r="I23" s="2">
        <v>2012</v>
      </c>
      <c r="J23" s="2">
        <v>2013</v>
      </c>
      <c r="K23" s="2">
        <v>2014</v>
      </c>
      <c r="L23" s="2">
        <v>2015</v>
      </c>
      <c r="M23" s="2">
        <v>2016</v>
      </c>
      <c r="N23" s="2">
        <v>2017</v>
      </c>
    </row>
    <row r="24" spans="2:15" ht="12.75" thickBot="1" x14ac:dyDescent="0.25">
      <c r="B24" s="1" t="s">
        <v>2</v>
      </c>
      <c r="C24" s="4">
        <v>2426.3000000000002</v>
      </c>
      <c r="D24" s="4">
        <v>3037.29</v>
      </c>
      <c r="E24" s="4">
        <v>3347.34</v>
      </c>
      <c r="F24" s="4">
        <v>3417.16</v>
      </c>
      <c r="G24" s="4">
        <v>3705.68</v>
      </c>
      <c r="H24" s="4">
        <v>3834.85</v>
      </c>
      <c r="I24" s="4">
        <v>4060.95</v>
      </c>
      <c r="J24" s="4">
        <v>4406.16</v>
      </c>
      <c r="K24" s="4">
        <v>4908.3999999999996</v>
      </c>
      <c r="L24" s="4">
        <v>5585.23</v>
      </c>
      <c r="M24" s="4">
        <v>5921.73</v>
      </c>
      <c r="N24" s="4">
        <v>5606.13</v>
      </c>
    </row>
    <row r="25" spans="2:15" x14ac:dyDescent="0.2">
      <c r="B25" s="1" t="s">
        <v>3</v>
      </c>
      <c r="C25" s="5">
        <v>523.66</v>
      </c>
      <c r="D25" s="5">
        <v>703.82</v>
      </c>
      <c r="E25" s="5">
        <v>752.21</v>
      </c>
      <c r="F25" s="5">
        <v>791.2</v>
      </c>
      <c r="G25" s="5">
        <v>786.69</v>
      </c>
      <c r="H25" s="5">
        <v>875.95</v>
      </c>
      <c r="I25" s="5">
        <v>877.88</v>
      </c>
      <c r="J25" s="5">
        <v>940.03</v>
      </c>
      <c r="K25" s="5">
        <v>984.76</v>
      </c>
      <c r="L25" s="10">
        <v>1047.55</v>
      </c>
      <c r="M25" s="5">
        <v>950.82</v>
      </c>
      <c r="N25" s="5">
        <v>858.02</v>
      </c>
    </row>
    <row r="26" spans="2:15" ht="12.75" thickBot="1" x14ac:dyDescent="0.25">
      <c r="B26" s="6" t="s">
        <v>4</v>
      </c>
      <c r="C26" s="7">
        <f>C25/C24</f>
        <v>0.21582656720108806</v>
      </c>
      <c r="D26" s="7">
        <f t="shared" ref="D26" si="10">D25/D24</f>
        <v>0.23172630865014537</v>
      </c>
      <c r="E26" s="7">
        <f t="shared" ref="E26" si="11">E25/E24</f>
        <v>0.22471873188860408</v>
      </c>
      <c r="F26" s="7">
        <f t="shared" ref="F26" si="12">F25/F24</f>
        <v>0.23153729998010045</v>
      </c>
      <c r="G26" s="7">
        <f t="shared" ref="G26" si="13">G25/G24</f>
        <v>0.21229302044429096</v>
      </c>
      <c r="H26" s="7">
        <f t="shared" ref="H26" si="14">H25/H24</f>
        <v>0.22841832144673196</v>
      </c>
      <c r="I26" s="7">
        <f t="shared" ref="I26" si="15">I25/I24</f>
        <v>0.2161760179268398</v>
      </c>
      <c r="J26" s="7">
        <f t="shared" ref="J26" si="16">J25/J24</f>
        <v>0.21334449951885542</v>
      </c>
      <c r="K26" s="7">
        <f t="shared" ref="K26" si="17">K25/K24</f>
        <v>0.20062749572162009</v>
      </c>
      <c r="L26" s="7">
        <f t="shared" ref="L26" si="18">L25/L24</f>
        <v>0.18755718206770358</v>
      </c>
      <c r="M26" s="7">
        <f t="shared" ref="M26" si="19">M25/M24</f>
        <v>0.16056456474712627</v>
      </c>
      <c r="N26" s="7">
        <f t="shared" ref="N26" si="20">N25/N24</f>
        <v>0.15305032170142327</v>
      </c>
    </row>
    <row r="27" spans="2:15" ht="12.75" thickBot="1" x14ac:dyDescent="0.25">
      <c r="B27" s="1" t="s">
        <v>5</v>
      </c>
      <c r="C27" s="3">
        <v>83.26</v>
      </c>
      <c r="D27" s="3">
        <v>93.58</v>
      </c>
      <c r="E27" s="3">
        <v>106.34</v>
      </c>
      <c r="F27" s="3">
        <v>115.91</v>
      </c>
      <c r="G27" s="3">
        <v>135.1</v>
      </c>
      <c r="H27" s="3">
        <v>145.22999999999999</v>
      </c>
      <c r="I27" s="3">
        <v>158.49</v>
      </c>
      <c r="J27" s="3">
        <v>172.71</v>
      </c>
      <c r="K27" s="3">
        <v>189.33</v>
      </c>
      <c r="L27" s="3">
        <v>372.69</v>
      </c>
      <c r="M27" s="3">
        <v>347.76</v>
      </c>
      <c r="N27" s="3">
        <v>351.82</v>
      </c>
      <c r="O27" s="3">
        <v>392.65</v>
      </c>
    </row>
    <row r="28" spans="2:15" x14ac:dyDescent="0.2">
      <c r="B28" s="1" t="s">
        <v>6</v>
      </c>
      <c r="C28" s="11">
        <v>1411.9</v>
      </c>
      <c r="D28" s="11">
        <v>1551.52</v>
      </c>
      <c r="E28" s="11">
        <v>1665.15</v>
      </c>
      <c r="F28" s="11">
        <v>1948.97</v>
      </c>
      <c r="G28" s="11">
        <v>2163.86</v>
      </c>
      <c r="H28" s="11">
        <v>2327.4299999999998</v>
      </c>
      <c r="I28" s="11">
        <v>2393.6999999999998</v>
      </c>
      <c r="J28" s="11">
        <v>2720.11</v>
      </c>
      <c r="K28" s="11">
        <v>3009.38</v>
      </c>
      <c r="L28" s="11">
        <v>3241.85</v>
      </c>
      <c r="M28" s="11">
        <v>2799.99</v>
      </c>
      <c r="N28" s="11">
        <v>3369.82</v>
      </c>
    </row>
    <row r="29" spans="2:15" x14ac:dyDescent="0.2">
      <c r="B29" s="1" t="s">
        <v>7</v>
      </c>
      <c r="C29" s="1">
        <f>C28-C27</f>
        <v>1328.64</v>
      </c>
      <c r="D29" s="1">
        <f t="shared" ref="D29" si="21">D28-D27</f>
        <v>1457.94</v>
      </c>
      <c r="E29" s="1">
        <f t="shared" ref="E29" si="22">E28-E27</f>
        <v>1558.8100000000002</v>
      </c>
      <c r="F29" s="1">
        <f t="shared" ref="F29" si="23">F28-F27</f>
        <v>1833.06</v>
      </c>
      <c r="G29" s="1">
        <f t="shared" ref="G29" si="24">G28-G27</f>
        <v>2028.7600000000002</v>
      </c>
      <c r="H29" s="1">
        <f t="shared" ref="H29" si="25">H28-H27</f>
        <v>2182.1999999999998</v>
      </c>
      <c r="I29" s="1">
        <f t="shared" ref="I29" si="26">I28-I27</f>
        <v>2235.21</v>
      </c>
      <c r="J29" s="1">
        <f t="shared" ref="J29" si="27">J28-J27</f>
        <v>2547.4</v>
      </c>
      <c r="K29" s="1">
        <f t="shared" ref="K29" si="28">K28-K27</f>
        <v>2820.05</v>
      </c>
      <c r="L29" s="1">
        <f t="shared" ref="L29" si="29">L28-L27</f>
        <v>2869.16</v>
      </c>
      <c r="M29" s="1">
        <f t="shared" ref="M29" si="30">M28-M27</f>
        <v>2452.2299999999996</v>
      </c>
      <c r="N29" s="1">
        <f t="shared" ref="N29" si="31">N28-N27</f>
        <v>3018</v>
      </c>
    </row>
    <row r="30" spans="2:15" x14ac:dyDescent="0.2">
      <c r="B30" s="6" t="s">
        <v>8</v>
      </c>
      <c r="C30" s="7">
        <f>C27/C29</f>
        <v>6.2665582851637758E-2</v>
      </c>
      <c r="D30" s="7">
        <f t="shared" ref="D30" si="32">D27/D29</f>
        <v>6.4186454860968217E-2</v>
      </c>
      <c r="E30" s="7">
        <f t="shared" ref="E30" si="33">E27/E29</f>
        <v>6.821870529442331E-2</v>
      </c>
      <c r="F30" s="7">
        <f t="shared" ref="F30" si="34">F27/F29</f>
        <v>6.3233063838608661E-2</v>
      </c>
      <c r="G30" s="7">
        <f t="shared" ref="G30" si="35">G27/G29</f>
        <v>6.6592401269741114E-2</v>
      </c>
      <c r="H30" s="7">
        <f t="shared" ref="H30" si="36">H27/H29</f>
        <v>6.6552103381908173E-2</v>
      </c>
      <c r="I30" s="7">
        <f t="shared" ref="I30" si="37">I27/I29</f>
        <v>7.0906089360731214E-2</v>
      </c>
      <c r="J30" s="7">
        <f t="shared" ref="J30" si="38">J27/J29</f>
        <v>6.7798539687524542E-2</v>
      </c>
      <c r="K30" s="7">
        <f t="shared" ref="K30" si="39">K27/K29</f>
        <v>6.7137107498094012E-2</v>
      </c>
      <c r="L30" s="7">
        <f t="shared" ref="L30" si="40">L27/L29</f>
        <v>0.12989516095303155</v>
      </c>
      <c r="M30" s="7">
        <f t="shared" ref="M30" si="41">M27/M29</f>
        <v>0.14181377766359601</v>
      </c>
      <c r="N30" s="7">
        <f t="shared" ref="N30" si="42">N27/N29</f>
        <v>0.11657388999337309</v>
      </c>
    </row>
    <row r="31" spans="2:15" x14ac:dyDescent="0.2">
      <c r="B31" s="6" t="s">
        <v>9</v>
      </c>
      <c r="C31" s="6"/>
      <c r="D31" s="8">
        <f>D24*2/(C29+D29)</f>
        <v>2.1799410029498527</v>
      </c>
      <c r="E31" s="8">
        <f t="shared" ref="E31:N31" si="43">E24*2/(D29+E29)</f>
        <v>2.2191696361978952</v>
      </c>
      <c r="F31" s="8">
        <f t="shared" si="43"/>
        <v>2.0149121281181177</v>
      </c>
      <c r="G31" s="8">
        <f t="shared" si="43"/>
        <v>1.9191365729112178</v>
      </c>
      <c r="H31" s="8">
        <f t="shared" si="43"/>
        <v>1.8213661492866233</v>
      </c>
      <c r="I31" s="8">
        <f t="shared" si="43"/>
        <v>1.8386113129639314</v>
      </c>
      <c r="J31" s="8">
        <f t="shared" si="43"/>
        <v>1.8425754974794095</v>
      </c>
      <c r="K31" s="8">
        <f t="shared" si="43"/>
        <v>1.8289504327008166</v>
      </c>
      <c r="L31" s="8">
        <f t="shared" si="43"/>
        <v>1.9634465945183952</v>
      </c>
      <c r="M31" s="8">
        <f t="shared" si="43"/>
        <v>2.2256327763986476</v>
      </c>
      <c r="N31" s="8">
        <f t="shared" si="43"/>
        <v>2.0496871246730031</v>
      </c>
    </row>
    <row r="32" spans="2:15" x14ac:dyDescent="0.2">
      <c r="B32" s="1" t="s">
        <v>10</v>
      </c>
      <c r="J32" s="1">
        <v>227.47</v>
      </c>
      <c r="K32" s="1">
        <v>239.82</v>
      </c>
      <c r="L32" s="1">
        <v>261.27</v>
      </c>
    </row>
    <row r="33" spans="2:14" x14ac:dyDescent="0.2">
      <c r="B33" s="6" t="s">
        <v>11</v>
      </c>
      <c r="C33" s="7">
        <f>C32/C25</f>
        <v>0</v>
      </c>
      <c r="D33" s="7">
        <f t="shared" ref="D33" si="44">D32/D25</f>
        <v>0</v>
      </c>
      <c r="E33" s="7">
        <f t="shared" ref="E33" si="45">E32/E25</f>
        <v>0</v>
      </c>
      <c r="F33" s="7">
        <f t="shared" ref="F33" si="46">F32/F25</f>
        <v>0</v>
      </c>
      <c r="G33" s="7">
        <f t="shared" ref="G33" si="47">G32/G25</f>
        <v>0</v>
      </c>
      <c r="H33" s="7">
        <f t="shared" ref="H33" si="48">H32/H25</f>
        <v>0</v>
      </c>
      <c r="I33" s="7">
        <f t="shared" ref="I33" si="49">I32/I25</f>
        <v>0</v>
      </c>
      <c r="J33" s="7">
        <f t="shared" ref="J33" si="50">J32/J25</f>
        <v>0.24198163888386542</v>
      </c>
      <c r="K33" s="7">
        <f t="shared" ref="K33" si="51">K32/K25</f>
        <v>0.24353141882286039</v>
      </c>
      <c r="L33" s="7">
        <f t="shared" ref="L33" si="52">L32/L25</f>
        <v>0.24941052933034222</v>
      </c>
      <c r="M33" s="7">
        <f t="shared" ref="M33" si="53">M32/M25</f>
        <v>0</v>
      </c>
    </row>
    <row r="35" spans="2:14" x14ac:dyDescent="0.2">
      <c r="B35" s="6" t="s">
        <v>12</v>
      </c>
      <c r="F35" s="9">
        <f>AVERAGE(D31:F31)*AVERAGE(D26:F26)*(1 - AVERAGE(D33,E33,F33))-AVERAGE(D30:F30)</f>
        <v>0.42509108039808441</v>
      </c>
      <c r="G35" s="9">
        <f t="shared" ref="G35" si="54">AVERAGE(E31:G31)*AVERAGE(E26:G26)*(1 - AVERAGE(E33,F33,G33))-AVERAGE(E30:G30)</f>
        <v>0.39106619742443244</v>
      </c>
      <c r="H35" s="9">
        <f t="shared" ref="H35" si="55">AVERAGE(F31:H31)*AVERAGE(F26:H26)*(1 - AVERAGE(F33,G33,H33))-AVERAGE(F30:H30)</f>
        <v>0.36443745678433598</v>
      </c>
      <c r="I35" s="9">
        <f t="shared" ref="I35" si="56">AVERAGE(G31:I31)*AVERAGE(G26:I26)*(1 - AVERAGE(G33,H33,I33))-AVERAGE(G30:I30)</f>
        <v>0.33918863407145089</v>
      </c>
      <c r="J35" s="9">
        <f t="shared" ref="J35" si="57">AVERAGE(H31:J31)*AVERAGE(H26:J26)*(1 - AVERAGE(H33,I33,J33))-AVERAGE(H30:J30)</f>
        <v>0.3013949154668078</v>
      </c>
      <c r="K35" s="9">
        <f t="shared" ref="K35" si="58">AVERAGE(I31:K31)*AVERAGE(I26:K26)*(1 - AVERAGE(I33,J33,K33))-AVERAGE(I30:K30)</f>
        <v>0.25474929821207198</v>
      </c>
      <c r="L35" s="9">
        <f t="shared" ref="L35" si="59">AVERAGE(J31:L31)*AVERAGE(J26:L26)*(1 - AVERAGE(J33,K33,L33))-AVERAGE(J30:L30)</f>
        <v>0.1960824671322689</v>
      </c>
    </row>
    <row r="36" spans="2:14" ht="12.75" thickBot="1" x14ac:dyDescent="0.25"/>
    <row r="37" spans="2:14" x14ac:dyDescent="0.2">
      <c r="B37" s="6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9" spans="2:14" x14ac:dyDescent="0.2">
      <c r="B39" s="1" t="s">
        <v>15</v>
      </c>
    </row>
    <row r="40" spans="2:14" ht="12.75" thickBot="1" x14ac:dyDescent="0.25"/>
    <row r="41" spans="2:14" ht="12.75" thickBot="1" x14ac:dyDescent="0.25">
      <c r="B41" s="1" t="s">
        <v>1</v>
      </c>
      <c r="C41" s="2">
        <v>2006</v>
      </c>
      <c r="D41" s="2">
        <v>2007</v>
      </c>
      <c r="E41" s="2">
        <v>2008</v>
      </c>
      <c r="F41" s="2">
        <v>2009</v>
      </c>
      <c r="G41" s="2">
        <v>2010</v>
      </c>
      <c r="H41" s="2">
        <v>2011</v>
      </c>
      <c r="I41" s="2">
        <v>2012</v>
      </c>
      <c r="J41" s="2">
        <v>2013</v>
      </c>
      <c r="K41" s="2">
        <v>2014</v>
      </c>
      <c r="L41" s="2">
        <v>2015</v>
      </c>
      <c r="M41" s="2">
        <v>2016</v>
      </c>
      <c r="N41" s="2">
        <v>2017</v>
      </c>
    </row>
    <row r="42" spans="2:14" ht="12.75" thickBot="1" x14ac:dyDescent="0.25">
      <c r="B42" s="1" t="s">
        <v>2</v>
      </c>
      <c r="C42" s="3">
        <v>472.07</v>
      </c>
      <c r="D42" s="3">
        <v>750.84</v>
      </c>
      <c r="E42" s="3">
        <v>976.4</v>
      </c>
      <c r="F42" s="3">
        <v>777.87</v>
      </c>
      <c r="G42" s="3">
        <v>974.47</v>
      </c>
      <c r="H42" s="4">
        <v>1428.49</v>
      </c>
      <c r="I42" s="4">
        <v>1874.56</v>
      </c>
      <c r="J42" s="4">
        <v>2298.1</v>
      </c>
      <c r="K42" s="4">
        <v>2991.22</v>
      </c>
      <c r="L42" s="4">
        <v>2740.11</v>
      </c>
      <c r="M42" s="4">
        <v>1018.3</v>
      </c>
      <c r="N42" s="4">
        <v>1467.2</v>
      </c>
    </row>
    <row r="43" spans="2:14" x14ac:dyDescent="0.2">
      <c r="B43" s="1" t="s">
        <v>3</v>
      </c>
      <c r="C43" s="5">
        <v>66.7</v>
      </c>
      <c r="D43" s="5">
        <v>117.16</v>
      </c>
      <c r="E43" s="5">
        <v>346.94</v>
      </c>
      <c r="F43" s="5">
        <v>54.06</v>
      </c>
      <c r="G43" s="5">
        <v>76.34</v>
      </c>
      <c r="H43" s="5">
        <v>113.83</v>
      </c>
      <c r="I43" s="5">
        <v>156.30000000000001</v>
      </c>
      <c r="J43" s="5">
        <v>210.29</v>
      </c>
      <c r="K43" s="5">
        <v>247.87</v>
      </c>
      <c r="L43" s="5">
        <v>-171.21</v>
      </c>
      <c r="M43" s="5">
        <v>-615.79999999999995</v>
      </c>
      <c r="N43" s="10">
        <v>-1043.93</v>
      </c>
    </row>
    <row r="44" spans="2:14" ht="12.75" thickBot="1" x14ac:dyDescent="0.25">
      <c r="B44" s="6" t="s">
        <v>4</v>
      </c>
      <c r="C44" s="7">
        <f>C43/C42</f>
        <v>0.14129260491028875</v>
      </c>
      <c r="D44" s="7">
        <f t="shared" ref="D44" si="60">D43/D42</f>
        <v>0.15603857013478237</v>
      </c>
      <c r="E44" s="7">
        <f t="shared" ref="E44" si="61">E43/E42</f>
        <v>0.3553256861941827</v>
      </c>
      <c r="F44" s="7">
        <f t="shared" ref="F44" si="62">F43/F42</f>
        <v>6.9497473870955298E-2</v>
      </c>
      <c r="G44" s="7">
        <f t="shared" ref="G44" si="63">G43/G42</f>
        <v>7.8340020729216905E-2</v>
      </c>
      <c r="H44" s="7">
        <f t="shared" ref="H44" si="64">H43/H42</f>
        <v>7.9685542075898327E-2</v>
      </c>
      <c r="I44" s="7">
        <f t="shared" ref="I44" si="65">I43/I42</f>
        <v>8.3379566404916367E-2</v>
      </c>
      <c r="J44" s="7">
        <f t="shared" ref="J44" si="66">J43/J42</f>
        <v>9.1506026717723343E-2</v>
      </c>
      <c r="K44" s="7">
        <f t="shared" ref="K44" si="67">K43/K42</f>
        <v>8.2865854066233854E-2</v>
      </c>
      <c r="L44" s="7">
        <f t="shared" ref="L44" si="68">L43/L42</f>
        <v>-6.2482893022542889E-2</v>
      </c>
      <c r="M44" s="7">
        <f t="shared" ref="M44" si="69">M43/M42</f>
        <v>-0.60473337916134728</v>
      </c>
      <c r="N44" s="7">
        <f t="shared" ref="N44" si="70">N43/N42</f>
        <v>-0.71151172300981469</v>
      </c>
    </row>
    <row r="45" spans="2:14" ht="12.75" thickBot="1" x14ac:dyDescent="0.25">
      <c r="B45" s="1" t="s">
        <v>5</v>
      </c>
      <c r="C45" s="2">
        <v>90.5</v>
      </c>
      <c r="D45" s="2">
        <v>94.29</v>
      </c>
      <c r="E45" s="2">
        <v>111.33</v>
      </c>
      <c r="F45" s="2">
        <v>127.84</v>
      </c>
      <c r="G45" s="2">
        <v>129.41999999999999</v>
      </c>
      <c r="H45" s="2">
        <v>139.78</v>
      </c>
      <c r="I45" s="2">
        <v>127.06</v>
      </c>
      <c r="J45" s="2">
        <v>130.25</v>
      </c>
      <c r="K45" s="2">
        <v>127.33</v>
      </c>
      <c r="L45" s="2">
        <v>128.87</v>
      </c>
      <c r="M45" s="2">
        <v>89.86</v>
      </c>
      <c r="N45" s="2">
        <v>128.77000000000001</v>
      </c>
    </row>
    <row r="46" spans="2:14" x14ac:dyDescent="0.2">
      <c r="B46" s="1" t="s">
        <v>6</v>
      </c>
      <c r="C46" s="2">
        <v>300.11</v>
      </c>
      <c r="D46" s="2">
        <v>617.03</v>
      </c>
      <c r="E46" s="11">
        <v>1019.85</v>
      </c>
      <c r="F46" s="11">
        <v>1180.45</v>
      </c>
      <c r="G46" s="11">
        <v>2263.85</v>
      </c>
      <c r="H46" s="11">
        <v>2574.3000000000002</v>
      </c>
      <c r="I46" s="11">
        <v>2641.91</v>
      </c>
      <c r="J46" s="11">
        <v>4689.45</v>
      </c>
      <c r="K46" s="11">
        <v>5501.11</v>
      </c>
      <c r="L46" s="11">
        <v>6244.98</v>
      </c>
      <c r="M46" s="11">
        <v>5692.24</v>
      </c>
      <c r="N46" s="11">
        <v>5199.25</v>
      </c>
    </row>
    <row r="47" spans="2:14" x14ac:dyDescent="0.2">
      <c r="B47" s="1" t="s">
        <v>7</v>
      </c>
      <c r="C47" s="1">
        <f>C46-C45</f>
        <v>209.61</v>
      </c>
      <c r="D47" s="1">
        <f t="shared" ref="D47" si="71">D46-D45</f>
        <v>522.74</v>
      </c>
      <c r="E47" s="1">
        <f t="shared" ref="E47" si="72">E46-E45</f>
        <v>908.52</v>
      </c>
      <c r="F47" s="1">
        <f t="shared" ref="F47" si="73">F46-F45</f>
        <v>1052.6100000000001</v>
      </c>
      <c r="G47" s="1">
        <f t="shared" ref="G47" si="74">G46-G45</f>
        <v>2134.4299999999998</v>
      </c>
      <c r="H47" s="1">
        <f t="shared" ref="H47" si="75">H46-H45</f>
        <v>2434.52</v>
      </c>
      <c r="I47" s="1">
        <f t="shared" ref="I47" si="76">I46-I45</f>
        <v>2514.85</v>
      </c>
      <c r="J47" s="1">
        <f t="shared" ref="J47" si="77">J46-J45</f>
        <v>4559.2</v>
      </c>
      <c r="K47" s="1">
        <f t="shared" ref="K47" si="78">K46-K45</f>
        <v>5373.78</v>
      </c>
      <c r="L47" s="1">
        <f t="shared" ref="L47" si="79">L46-L45</f>
        <v>6116.11</v>
      </c>
      <c r="M47" s="1">
        <f t="shared" ref="M47" si="80">M46-M45</f>
        <v>5602.38</v>
      </c>
      <c r="N47" s="1">
        <f t="shared" ref="N47" si="81">N46-N45</f>
        <v>5070.4799999999996</v>
      </c>
    </row>
    <row r="48" spans="2:14" x14ac:dyDescent="0.2">
      <c r="B48" s="6" t="s">
        <v>8</v>
      </c>
      <c r="C48" s="7">
        <f>C45/C47</f>
        <v>0.43175421019989502</v>
      </c>
      <c r="D48" s="7">
        <f t="shared" ref="D48" si="82">D45/D47</f>
        <v>0.18037647779010599</v>
      </c>
      <c r="E48" s="7">
        <f t="shared" ref="E48" si="83">E45/E47</f>
        <v>0.12253995509179764</v>
      </c>
      <c r="F48" s="7">
        <f t="shared" ref="F48" si="84">F45/F47</f>
        <v>0.12145048973503955</v>
      </c>
      <c r="G48" s="7">
        <f t="shared" ref="G48" si="85">G45/G47</f>
        <v>6.0634455100424936E-2</v>
      </c>
      <c r="H48" s="7">
        <f t="shared" ref="H48" si="86">H45/H47</f>
        <v>5.741583556512167E-2</v>
      </c>
      <c r="I48" s="7">
        <f t="shared" ref="I48" si="87">I45/I47</f>
        <v>5.0523888104658334E-2</v>
      </c>
      <c r="J48" s="7">
        <f t="shared" ref="J48" si="88">J45/J47</f>
        <v>2.8568608527811897E-2</v>
      </c>
      <c r="K48" s="7">
        <f t="shared" ref="K48" si="89">K45/K47</f>
        <v>2.3694680467008327E-2</v>
      </c>
      <c r="L48" s="7">
        <f t="shared" ref="L48" si="90">L45/L47</f>
        <v>2.1070582445377864E-2</v>
      </c>
      <c r="M48" s="7">
        <f t="shared" ref="M48" si="91">M45/M47</f>
        <v>1.6039611736440584E-2</v>
      </c>
      <c r="N48" s="7">
        <f t="shared" ref="N48" si="92">N45/N47</f>
        <v>2.539601773402124E-2</v>
      </c>
    </row>
    <row r="49" spans="2:15" x14ac:dyDescent="0.2">
      <c r="B49" s="6" t="s">
        <v>9</v>
      </c>
      <c r="C49" s="6"/>
      <c r="D49" s="8">
        <f>D42*2/(C47+D47)</f>
        <v>2.050494981907558</v>
      </c>
      <c r="E49" s="8">
        <f t="shared" ref="E49:N49" si="93">E42*2/(D47+E47)</f>
        <v>1.3643922138535276</v>
      </c>
      <c r="F49" s="8">
        <f t="shared" si="93"/>
        <v>0.79328754340609742</v>
      </c>
      <c r="G49" s="8">
        <f t="shared" si="93"/>
        <v>0.61152040765098648</v>
      </c>
      <c r="H49" s="8">
        <f t="shared" si="93"/>
        <v>0.62530340669081519</v>
      </c>
      <c r="I49" s="8">
        <f t="shared" si="93"/>
        <v>0.75749438817465653</v>
      </c>
      <c r="J49" s="8">
        <f t="shared" si="93"/>
        <v>0.64972681844205238</v>
      </c>
      <c r="K49" s="8">
        <f t="shared" si="93"/>
        <v>0.60228048380244392</v>
      </c>
      <c r="L49" s="8">
        <f t="shared" si="93"/>
        <v>0.47696017977543742</v>
      </c>
      <c r="M49" s="8">
        <f t="shared" si="93"/>
        <v>0.1737937225700581</v>
      </c>
      <c r="N49" s="8">
        <f t="shared" si="93"/>
        <v>0.27494036275187717</v>
      </c>
    </row>
    <row r="50" spans="2:15" x14ac:dyDescent="0.2">
      <c r="B50" s="1" t="s">
        <v>10</v>
      </c>
      <c r="C50" s="1">
        <v>0.65</v>
      </c>
      <c r="E50" s="1">
        <v>2.2400000000000002</v>
      </c>
      <c r="F50" s="1">
        <v>2.2400000000000002</v>
      </c>
      <c r="G50" s="1">
        <v>5.05</v>
      </c>
      <c r="H50" s="1">
        <v>5.53</v>
      </c>
      <c r="I50" s="1">
        <v>2.77</v>
      </c>
      <c r="J50" s="1">
        <v>2.78</v>
      </c>
      <c r="K50" s="1">
        <v>2.78</v>
      </c>
    </row>
    <row r="51" spans="2:15" x14ac:dyDescent="0.2">
      <c r="B51" s="6" t="s">
        <v>11</v>
      </c>
      <c r="C51" s="7">
        <f>C50/C43</f>
        <v>9.7451274362818589E-3</v>
      </c>
      <c r="D51" s="7">
        <f t="shared" ref="D51" si="94">D50/D43</f>
        <v>0</v>
      </c>
      <c r="E51" s="7">
        <f t="shared" ref="E51" si="95">E50/E43</f>
        <v>6.4564478007724689E-3</v>
      </c>
      <c r="F51" s="7">
        <f t="shared" ref="F51" si="96">F50/F43</f>
        <v>4.1435442101368854E-2</v>
      </c>
      <c r="G51" s="7">
        <f t="shared" ref="G51" si="97">G50/G43</f>
        <v>6.6151427822897554E-2</v>
      </c>
      <c r="H51" s="7">
        <f t="shared" ref="H51" si="98">H50/H43</f>
        <v>4.858121760520074E-2</v>
      </c>
      <c r="I51" s="7">
        <f t="shared" ref="I51" si="99">I50/I43</f>
        <v>1.7722328854766472E-2</v>
      </c>
      <c r="J51" s="7">
        <f t="shared" ref="J51" si="100">J50/J43</f>
        <v>1.3219839269580104E-2</v>
      </c>
      <c r="K51" s="7">
        <f t="shared" ref="K51" si="101">K50/K43</f>
        <v>1.1215556541735587E-2</v>
      </c>
      <c r="L51" s="7">
        <f t="shared" ref="L51" si="102">L50/L43</f>
        <v>0</v>
      </c>
      <c r="M51" s="7">
        <f t="shared" ref="M51:N51" si="103">M50/M43</f>
        <v>0</v>
      </c>
      <c r="N51" s="7">
        <f t="shared" si="103"/>
        <v>0</v>
      </c>
    </row>
    <row r="53" spans="2:15" x14ac:dyDescent="0.2">
      <c r="B53" s="6" t="s">
        <v>12</v>
      </c>
      <c r="F53" s="9">
        <f>AVERAGE(D49:F49)*AVERAGE(D44:F44)*(1 - AVERAGE(D51,E51,F51))-AVERAGE(D48:F48)</f>
        <v>0.12580501072312292</v>
      </c>
      <c r="G53" s="9">
        <f t="shared" ref="G53" si="104">AVERAGE(E49:G49)*AVERAGE(E44:G44)*(1 - AVERAGE(E51,F51,G51))-AVERAGE(E48:G48)</f>
        <v>4.7390786776951924E-2</v>
      </c>
      <c r="H53" s="9">
        <f t="shared" ref="H53" si="105">AVERAGE(F49:H49)*AVERAGE(F44:H44)*(1 - AVERAGE(F51,G51,H51))-AVERAGE(F48:H48)</f>
        <v>-3.118330769529358E-2</v>
      </c>
      <c r="I53" s="9">
        <f t="shared" ref="I53" si="106">AVERAGE(G49:I49)*AVERAGE(G44:I44)*(1 - AVERAGE(G51,H51,I51))-AVERAGE(G48:I48)</f>
        <v>-5.0600230357127005E-3</v>
      </c>
      <c r="J53" s="9">
        <f t="shared" ref="J53" si="107">AVERAGE(H49:J49)*AVERAGE(H44:J44)*(1 - AVERAGE(H51,I51,J51))-AVERAGE(H48:J48)</f>
        <v>1.0464598056044196E-2</v>
      </c>
      <c r="K53" s="9">
        <f t="shared" ref="K53" si="108">AVERAGE(I49:K49)*AVERAGE(I44:K44)*(1 - AVERAGE(I51,J51,K51))-AVERAGE(I48:K48)</f>
        <v>2.2479097633866893E-2</v>
      </c>
      <c r="L53" s="9">
        <f t="shared" ref="L53" si="109">AVERAGE(J49:L49)*AVERAGE(J44:L44)*(1 - AVERAGE(J51,K51,L51))-AVERAGE(J48:L48)</f>
        <v>-3.1249875979031221E-3</v>
      </c>
    </row>
    <row r="54" spans="2:15" ht="12.75" thickBot="1" x14ac:dyDescent="0.25"/>
    <row r="55" spans="2:15" x14ac:dyDescent="0.2">
      <c r="B55" s="6" t="s">
        <v>13</v>
      </c>
      <c r="C55" s="3">
        <v>624.08000000000004</v>
      </c>
      <c r="D55" s="3">
        <v>518.95000000000005</v>
      </c>
      <c r="E55" s="3">
        <v>659.92</v>
      </c>
      <c r="F55" s="3">
        <v>702.74</v>
      </c>
      <c r="G55" s="4">
        <v>2014.61</v>
      </c>
      <c r="H55" s="4">
        <v>1887.9</v>
      </c>
      <c r="I55" s="4">
        <v>2843.68</v>
      </c>
      <c r="J55" s="4">
        <v>4265.97</v>
      </c>
      <c r="K55" s="4">
        <v>5679.45</v>
      </c>
      <c r="L55" s="4">
        <v>5576.82</v>
      </c>
      <c r="M55" s="4">
        <v>5626.24</v>
      </c>
      <c r="N55" s="4">
        <v>1302.8800000000001</v>
      </c>
    </row>
    <row r="58" spans="2:15" x14ac:dyDescent="0.2">
      <c r="B58" s="1" t="s">
        <v>16</v>
      </c>
    </row>
    <row r="59" spans="2:15" ht="12.75" thickBot="1" x14ac:dyDescent="0.25"/>
    <row r="60" spans="2:15" ht="12.75" thickBot="1" x14ac:dyDescent="0.25">
      <c r="B60" s="1" t="s">
        <v>1</v>
      </c>
      <c r="C60" s="2">
        <v>2006</v>
      </c>
      <c r="D60" s="2">
        <v>2007</v>
      </c>
      <c r="E60" s="2">
        <v>2008</v>
      </c>
      <c r="F60" s="2">
        <v>2009</v>
      </c>
      <c r="G60" s="2">
        <v>2010</v>
      </c>
      <c r="H60" s="2">
        <v>2011</v>
      </c>
      <c r="I60" s="2">
        <v>2012</v>
      </c>
      <c r="J60" s="2">
        <v>2013</v>
      </c>
      <c r="K60" s="2">
        <v>2014</v>
      </c>
      <c r="L60" s="2">
        <v>2015</v>
      </c>
      <c r="M60" s="2">
        <v>2016</v>
      </c>
      <c r="N60" s="2">
        <v>2017</v>
      </c>
    </row>
    <row r="61" spans="2:15" ht="12.75" thickBot="1" x14ac:dyDescent="0.25">
      <c r="B61" s="1" t="s">
        <v>2</v>
      </c>
      <c r="C61" s="3">
        <v>757.59</v>
      </c>
      <c r="D61" s="4">
        <v>1251.53</v>
      </c>
      <c r="E61" s="4">
        <v>2009.2</v>
      </c>
      <c r="F61" s="4">
        <v>2116.0300000000002</v>
      </c>
      <c r="G61" s="4">
        <v>2500.65</v>
      </c>
      <c r="H61" s="4">
        <v>2949.07</v>
      </c>
      <c r="I61" s="4">
        <v>4020.64</v>
      </c>
      <c r="J61" s="4">
        <v>5012.34</v>
      </c>
      <c r="K61" s="4">
        <v>6005.2</v>
      </c>
      <c r="L61" s="4">
        <v>6562.64</v>
      </c>
      <c r="M61" s="4">
        <v>7561.67</v>
      </c>
      <c r="N61" s="4">
        <v>9079.41</v>
      </c>
    </row>
    <row r="62" spans="2:15" x14ac:dyDescent="0.2">
      <c r="B62" s="1" t="s">
        <v>3</v>
      </c>
      <c r="C62" s="5">
        <v>87.97</v>
      </c>
      <c r="D62" s="5">
        <v>310.06</v>
      </c>
      <c r="E62" s="5">
        <v>632.13</v>
      </c>
      <c r="F62" s="5">
        <v>191.66</v>
      </c>
      <c r="G62" s="5">
        <v>324.47000000000003</v>
      </c>
      <c r="H62" s="5">
        <v>453.21</v>
      </c>
      <c r="I62" s="5">
        <v>460.35</v>
      </c>
      <c r="J62" s="5">
        <v>620.03</v>
      </c>
      <c r="K62" s="5">
        <v>542.28</v>
      </c>
      <c r="L62" s="5">
        <v>209.55</v>
      </c>
      <c r="M62" s="5">
        <v>743.05</v>
      </c>
      <c r="N62" s="10">
        <v>1108.75</v>
      </c>
      <c r="O62" s="5"/>
    </row>
    <row r="63" spans="2:15" ht="12.75" thickBot="1" x14ac:dyDescent="0.25">
      <c r="B63" s="6" t="s">
        <v>4</v>
      </c>
      <c r="C63" s="7">
        <f>C62/C61</f>
        <v>0.11611821697752081</v>
      </c>
      <c r="D63" s="7">
        <f t="shared" ref="D63" si="110">D62/D61</f>
        <v>0.24774476041325419</v>
      </c>
      <c r="E63" s="7">
        <f t="shared" ref="E63" si="111">E62/E61</f>
        <v>0.31461775831176586</v>
      </c>
      <c r="F63" s="7">
        <f t="shared" ref="F63" si="112">F62/F61</f>
        <v>9.0575275397796806E-2</v>
      </c>
      <c r="G63" s="7">
        <f t="shared" ref="G63" si="113">G62/G61</f>
        <v>0.12975426389138825</v>
      </c>
      <c r="H63" s="7">
        <f t="shared" ref="H63" si="114">H62/H61</f>
        <v>0.15367895641676865</v>
      </c>
      <c r="I63" s="7">
        <f t="shared" ref="I63" si="115">I62/I61</f>
        <v>0.11449669704325681</v>
      </c>
      <c r="J63" s="7">
        <f t="shared" ref="J63" si="116">J62/J61</f>
        <v>0.12370070665597305</v>
      </c>
      <c r="K63" s="7">
        <f t="shared" ref="K63" si="117">K62/K61</f>
        <v>9.0301738493305805E-2</v>
      </c>
      <c r="L63" s="7">
        <f t="shared" ref="L63" si="118">L62/L61</f>
        <v>3.1930747382151084E-2</v>
      </c>
      <c r="M63" s="7">
        <f t="shared" ref="M63" si="119">M62/M61</f>
        <v>9.826533027757095E-2</v>
      </c>
      <c r="N63" s="7">
        <f t="shared" ref="N63" si="120">N62/N61</f>
        <v>0.12211696574997714</v>
      </c>
    </row>
    <row r="64" spans="2:15" ht="12.75" thickBot="1" x14ac:dyDescent="0.25">
      <c r="B64" s="1" t="s">
        <v>5</v>
      </c>
      <c r="C64" s="3">
        <v>23.23</v>
      </c>
      <c r="D64" s="3">
        <v>42.26</v>
      </c>
      <c r="E64" s="3">
        <v>71.680000000000007</v>
      </c>
      <c r="F64" s="3">
        <v>102.68</v>
      </c>
      <c r="G64" s="3">
        <v>120.61</v>
      </c>
      <c r="H64" s="3">
        <v>94.68</v>
      </c>
      <c r="I64" s="3">
        <v>97.88</v>
      </c>
      <c r="J64" s="3">
        <v>127.01</v>
      </c>
      <c r="K64" s="3">
        <v>216.8</v>
      </c>
      <c r="L64" s="3">
        <v>300.41000000000003</v>
      </c>
      <c r="M64" s="3">
        <v>234.28</v>
      </c>
      <c r="N64" s="3">
        <v>264.37</v>
      </c>
      <c r="O64" s="3"/>
    </row>
    <row r="65" spans="2:14" x14ac:dyDescent="0.2">
      <c r="B65" s="1" t="s">
        <v>6</v>
      </c>
      <c r="C65" s="2">
        <v>453.13</v>
      </c>
      <c r="D65" s="2">
        <v>593.04</v>
      </c>
      <c r="E65" s="2">
        <v>918.51</v>
      </c>
      <c r="F65" s="11">
        <v>1566.24</v>
      </c>
      <c r="G65" s="11">
        <v>1787.31</v>
      </c>
      <c r="H65" s="11">
        <v>2034.21</v>
      </c>
      <c r="I65" s="11">
        <v>2222.7600000000002</v>
      </c>
      <c r="J65" s="11">
        <v>2822.33</v>
      </c>
      <c r="K65" s="11">
        <v>3090.55</v>
      </c>
      <c r="L65" s="11">
        <v>2015.38</v>
      </c>
      <c r="M65" s="11">
        <v>2593.5500000000002</v>
      </c>
      <c r="N65" s="11">
        <v>2755</v>
      </c>
    </row>
    <row r="66" spans="2:14" x14ac:dyDescent="0.2">
      <c r="B66" s="1" t="s">
        <v>7</v>
      </c>
      <c r="C66" s="1">
        <f>C65-C64</f>
        <v>429.9</v>
      </c>
      <c r="D66" s="1">
        <f t="shared" ref="D66" si="121">D65-D64</f>
        <v>550.78</v>
      </c>
      <c r="E66" s="1">
        <f t="shared" ref="E66" si="122">E65-E64</f>
        <v>846.82999999999993</v>
      </c>
      <c r="F66" s="1">
        <f t="shared" ref="F66" si="123">F65-F64</f>
        <v>1463.56</v>
      </c>
      <c r="G66" s="1">
        <f t="shared" ref="G66" si="124">G65-G64</f>
        <v>1666.7</v>
      </c>
      <c r="H66" s="1">
        <f t="shared" ref="H66" si="125">H65-H64</f>
        <v>1939.53</v>
      </c>
      <c r="I66" s="1">
        <f t="shared" ref="I66" si="126">I65-I64</f>
        <v>2124.88</v>
      </c>
      <c r="J66" s="1">
        <f t="shared" ref="J66" si="127">J65-J64</f>
        <v>2695.3199999999997</v>
      </c>
      <c r="K66" s="1">
        <f t="shared" ref="K66" si="128">K65-K64</f>
        <v>2873.75</v>
      </c>
      <c r="L66" s="1">
        <f t="shared" ref="L66" si="129">L65-L64</f>
        <v>1714.97</v>
      </c>
      <c r="M66" s="1">
        <f t="shared" ref="M66" si="130">M65-M64</f>
        <v>2359.27</v>
      </c>
      <c r="N66" s="1">
        <f t="shared" ref="N66" si="131">N65-N64</f>
        <v>2490.63</v>
      </c>
    </row>
    <row r="67" spans="2:14" x14ac:dyDescent="0.2">
      <c r="B67" s="6" t="s">
        <v>8</v>
      </c>
      <c r="C67" s="7">
        <f>C64/C66</f>
        <v>5.4035822284252154E-2</v>
      </c>
      <c r="D67" s="7">
        <f t="shared" ref="D67" si="132">D64/D66</f>
        <v>7.6727550019971683E-2</v>
      </c>
      <c r="E67" s="7">
        <f t="shared" ref="E67" si="133">E64/E66</f>
        <v>8.4645088152285594E-2</v>
      </c>
      <c r="F67" s="7">
        <f t="shared" ref="F67" si="134">F64/F66</f>
        <v>7.0157697668698255E-2</v>
      </c>
      <c r="G67" s="7">
        <f t="shared" ref="G67" si="135">G64/G66</f>
        <v>7.2364552708945817E-2</v>
      </c>
      <c r="H67" s="7">
        <f t="shared" ref="H67" si="136">H64/H66</f>
        <v>4.8815950255989858E-2</v>
      </c>
      <c r="I67" s="7">
        <f t="shared" ref="I67" si="137">I64/I66</f>
        <v>4.6063777719212377E-2</v>
      </c>
      <c r="J67" s="7">
        <f t="shared" ref="J67" si="138">J64/J66</f>
        <v>4.7122419601383143E-2</v>
      </c>
      <c r="K67" s="7">
        <f t="shared" ref="K67" si="139">K64/K66</f>
        <v>7.544149630274033E-2</v>
      </c>
      <c r="L67" s="7">
        <f t="shared" ref="L67" si="140">L64/L66</f>
        <v>0.17516924494306024</v>
      </c>
      <c r="M67" s="7">
        <f t="shared" ref="M67" si="141">M64/M66</f>
        <v>9.9301902707193329E-2</v>
      </c>
      <c r="N67" s="7">
        <f t="shared" ref="N67" si="142">N64/N66</f>
        <v>0.10614583458803596</v>
      </c>
    </row>
    <row r="68" spans="2:14" x14ac:dyDescent="0.2">
      <c r="B68" s="6" t="s">
        <v>9</v>
      </c>
      <c r="C68" s="6"/>
      <c r="D68" s="8">
        <f>D61*2/(C66+D66)</f>
        <v>2.5523718236325816</v>
      </c>
      <c r="E68" s="8">
        <f t="shared" ref="E68:N68" si="143">E61*2/(D66+E66)</f>
        <v>2.8751940813245471</v>
      </c>
      <c r="F68" s="8">
        <f t="shared" si="143"/>
        <v>1.8317513493392894</v>
      </c>
      <c r="G68" s="8">
        <f t="shared" si="143"/>
        <v>1.5977267064077745</v>
      </c>
      <c r="H68" s="8">
        <f t="shared" si="143"/>
        <v>1.6355418262284991</v>
      </c>
      <c r="I68" s="8">
        <f t="shared" si="143"/>
        <v>1.9784618185665324</v>
      </c>
      <c r="J68" s="8">
        <f t="shared" si="143"/>
        <v>2.079722833077466</v>
      </c>
      <c r="K68" s="8">
        <f t="shared" si="143"/>
        <v>2.1566257920981422</v>
      </c>
      <c r="L68" s="8">
        <f t="shared" si="143"/>
        <v>2.8603357799124809</v>
      </c>
      <c r="M68" s="8">
        <f t="shared" si="143"/>
        <v>3.7119413682060953</v>
      </c>
      <c r="N68" s="8">
        <f t="shared" si="143"/>
        <v>3.7441637971916948</v>
      </c>
    </row>
    <row r="69" spans="2:14" x14ac:dyDescent="0.2">
      <c r="B69" s="1" t="s">
        <v>10</v>
      </c>
      <c r="E69" s="1">
        <v>17.149999999999999</v>
      </c>
      <c r="F69" s="1">
        <v>10.02</v>
      </c>
      <c r="G69" s="1">
        <v>10.79</v>
      </c>
      <c r="H69" s="1">
        <v>10.81</v>
      </c>
      <c r="I69" s="1">
        <v>12.61</v>
      </c>
      <c r="L69" s="1">
        <v>54.26</v>
      </c>
    </row>
    <row r="70" spans="2:14" x14ac:dyDescent="0.2">
      <c r="B70" s="6" t="s">
        <v>11</v>
      </c>
      <c r="C70" s="7">
        <f>C69/C62</f>
        <v>0</v>
      </c>
      <c r="D70" s="7">
        <f t="shared" ref="D70" si="144">D69/D62</f>
        <v>0</v>
      </c>
      <c r="E70" s="7">
        <f t="shared" ref="E70" si="145">E69/E62</f>
        <v>2.7130495309509117E-2</v>
      </c>
      <c r="F70" s="7">
        <f t="shared" ref="F70" si="146">F69/F62</f>
        <v>5.2280079307106334E-2</v>
      </c>
      <c r="G70" s="7">
        <f t="shared" ref="G70" si="147">G69/G62</f>
        <v>3.3254229975036208E-2</v>
      </c>
      <c r="H70" s="7">
        <f t="shared" ref="H70" si="148">H69/H62</f>
        <v>2.3852077403411224E-2</v>
      </c>
      <c r="I70" s="7">
        <f t="shared" ref="I70" si="149">I69/I62</f>
        <v>2.7392201585749971E-2</v>
      </c>
      <c r="J70" s="7">
        <f t="shared" ref="J70" si="150">J69/J62</f>
        <v>0</v>
      </c>
      <c r="K70" s="7">
        <f t="shared" ref="K70" si="151">K69/K62</f>
        <v>0</v>
      </c>
      <c r="L70" s="7">
        <f t="shared" ref="L70" si="152">L69/L62</f>
        <v>0.25893581484132661</v>
      </c>
      <c r="M70" s="7">
        <f t="shared" ref="M70" si="153">M69/M62</f>
        <v>0</v>
      </c>
      <c r="N70" s="7">
        <f t="shared" ref="N70" si="154">N69/N62</f>
        <v>0</v>
      </c>
    </row>
    <row r="72" spans="2:14" x14ac:dyDescent="0.2">
      <c r="B72" s="6" t="s">
        <v>12</v>
      </c>
      <c r="F72" s="9">
        <f>AVERAGE(D68:F68)*AVERAGE(D63:F63)*(1 - AVERAGE(D70,E70,F70))-AVERAGE(D67:F67)</f>
        <v>0.43553622079749837</v>
      </c>
      <c r="G72" s="9">
        <f t="shared" ref="G72" si="155">AVERAGE(E68:G68)*AVERAGE(E63:G63)*(1 - AVERAGE(E70,F70,G70))-AVERAGE(E67:G67)</f>
        <v>0.28494500053354777</v>
      </c>
      <c r="H72" s="9">
        <f t="shared" ref="H72" si="156">AVERAGE(F68:H68)*AVERAGE(F63:H63)*(1 - AVERAGE(F70,G70,H70))-AVERAGE(F67:H67)</f>
        <v>0.13903038326265652</v>
      </c>
      <c r="I72" s="9">
        <f t="shared" ref="I72" si="157">AVERAGE(G68:I68)*AVERAGE(G63:I63)*(1 - AVERAGE(G70,H70,I70))-AVERAGE(G67:I67)</f>
        <v>0.1681951855623825</v>
      </c>
      <c r="J72" s="9">
        <f t="shared" ref="J72" si="158">AVERAGE(H68:J68)*AVERAGE(H63:J63)*(1 - AVERAGE(H70,I70,J70))-AVERAGE(H67:J67)</f>
        <v>0.1963464064178953</v>
      </c>
      <c r="K72" s="9">
        <f t="shared" ref="K72" si="159">AVERAGE(I68:K68)*AVERAGE(I63:K63)*(1 - AVERAGE(I70,J70,K70))-AVERAGE(I67:K67)</f>
        <v>0.16855954207572824</v>
      </c>
      <c r="L72" s="9">
        <f t="shared" ref="L72" si="160">AVERAGE(J68:L68)*AVERAGE(J63:L63)*(1 - AVERAGE(J70,K70,L70))-AVERAGE(J67:L67)</f>
        <v>7.7941073203065758E-2</v>
      </c>
      <c r="M72" s="9">
        <f t="shared" ref="M72" si="161">AVERAGE(K68:M68)*AVERAGE(K63:M63)*(1 - AVERAGE(K70,L70,M70))-AVERAGE(K67:M67)</f>
        <v>7.8760129770060291E-2</v>
      </c>
      <c r="N72" s="9">
        <f t="shared" ref="N72" si="162">AVERAGE(L68:N68)*AVERAGE(L63:N63)*(1 - AVERAGE(L70,M70,N70))-AVERAGE(L67:N67)</f>
        <v>0.1373837837682593</v>
      </c>
    </row>
    <row r="73" spans="2:14" ht="12.75" thickBot="1" x14ac:dyDescent="0.25"/>
    <row r="74" spans="2:14" x14ac:dyDescent="0.2">
      <c r="B74" s="6" t="s">
        <v>13</v>
      </c>
      <c r="C74" s="3">
        <v>735.41</v>
      </c>
      <c r="D74" s="3">
        <v>936.71</v>
      </c>
      <c r="E74" s="3">
        <v>990.94</v>
      </c>
      <c r="F74" s="4">
        <v>2094.35</v>
      </c>
      <c r="G74" s="4">
        <v>1869.39</v>
      </c>
      <c r="H74" s="4">
        <v>2108.4699999999998</v>
      </c>
      <c r="I74" s="4">
        <v>2244.5</v>
      </c>
      <c r="J74" s="4">
        <v>2764.87</v>
      </c>
      <c r="K74" s="4">
        <v>3266.98</v>
      </c>
      <c r="L74" s="4">
        <v>3799.93</v>
      </c>
      <c r="M74" s="4">
        <v>3988.11</v>
      </c>
      <c r="N74" s="4">
        <v>4723.6499999999996</v>
      </c>
    </row>
    <row r="77" spans="2:14" x14ac:dyDescent="0.2">
      <c r="B77" s="1" t="s">
        <v>17</v>
      </c>
    </row>
    <row r="78" spans="2:14" ht="12.75" thickBot="1" x14ac:dyDescent="0.25"/>
    <row r="79" spans="2:14" ht="12.75" thickBot="1" x14ac:dyDescent="0.25">
      <c r="B79" s="1" t="s">
        <v>1</v>
      </c>
      <c r="C79" s="2">
        <v>2006</v>
      </c>
      <c r="D79" s="2">
        <v>2007</v>
      </c>
      <c r="E79" s="2">
        <v>2008</v>
      </c>
      <c r="F79" s="2">
        <v>2009</v>
      </c>
      <c r="G79" s="2">
        <v>2010</v>
      </c>
      <c r="H79" s="2">
        <v>2011</v>
      </c>
      <c r="I79" s="2">
        <v>2012</v>
      </c>
      <c r="J79" s="2">
        <v>2013</v>
      </c>
      <c r="K79" s="2">
        <v>2014</v>
      </c>
      <c r="L79" s="2">
        <v>2015</v>
      </c>
      <c r="M79" s="2">
        <v>2016</v>
      </c>
      <c r="N79" s="2">
        <v>2017</v>
      </c>
    </row>
    <row r="80" spans="2:14" ht="12.75" thickBot="1" x14ac:dyDescent="0.25">
      <c r="B80" s="1" t="s">
        <v>2</v>
      </c>
      <c r="C80" s="3">
        <v>123.6</v>
      </c>
      <c r="D80" s="3">
        <v>168.34</v>
      </c>
      <c r="E80" s="3">
        <v>177.3</v>
      </c>
      <c r="F80" s="3">
        <v>219.29</v>
      </c>
      <c r="G80" s="3">
        <v>294.19</v>
      </c>
      <c r="H80" s="3">
        <v>420.84</v>
      </c>
      <c r="I80" s="3">
        <v>533.54</v>
      </c>
      <c r="J80" s="3">
        <v>602.21</v>
      </c>
      <c r="K80" s="3">
        <v>718.42</v>
      </c>
      <c r="L80" s="3">
        <v>824.77</v>
      </c>
      <c r="M80" s="3">
        <v>986.98</v>
      </c>
      <c r="N80" s="4">
        <v>1017.44</v>
      </c>
    </row>
    <row r="81" spans="2:14" x14ac:dyDescent="0.2">
      <c r="B81" s="1" t="s">
        <v>3</v>
      </c>
      <c r="C81" s="5">
        <v>7.51</v>
      </c>
      <c r="D81" s="5">
        <v>13.55</v>
      </c>
      <c r="E81" s="5">
        <v>9.34</v>
      </c>
      <c r="F81" s="5">
        <v>4.6100000000000003</v>
      </c>
      <c r="G81" s="5">
        <v>10.75</v>
      </c>
      <c r="H81" s="5">
        <v>11.43</v>
      </c>
      <c r="I81" s="5">
        <v>21.14</v>
      </c>
      <c r="J81" s="5">
        <v>27.31</v>
      </c>
      <c r="K81" s="5">
        <v>37.4</v>
      </c>
      <c r="L81" s="5">
        <v>42.26</v>
      </c>
      <c r="M81" s="5">
        <v>57.18</v>
      </c>
      <c r="N81" s="5">
        <v>32.9</v>
      </c>
    </row>
    <row r="82" spans="2:14" ht="12.75" thickBot="1" x14ac:dyDescent="0.25">
      <c r="B82" s="6" t="s">
        <v>4</v>
      </c>
      <c r="C82" s="7">
        <f>C81/C80</f>
        <v>6.0760517799352751E-2</v>
      </c>
      <c r="D82" s="7">
        <f t="shared" ref="D82" si="163">D81/D80</f>
        <v>8.0491861708447188E-2</v>
      </c>
      <c r="E82" s="7">
        <f t="shared" ref="E82" si="164">E81/E80</f>
        <v>5.2679075014100393E-2</v>
      </c>
      <c r="F82" s="7">
        <f t="shared" ref="F82" si="165">F81/F80</f>
        <v>2.1022390441880617E-2</v>
      </c>
      <c r="G82" s="7">
        <f t="shared" ref="G82" si="166">G81/G80</f>
        <v>3.6541010911315813E-2</v>
      </c>
      <c r="H82" s="7">
        <f t="shared" ref="H82" si="167">H81/H80</f>
        <v>2.7159965782720275E-2</v>
      </c>
      <c r="I82" s="7">
        <f t="shared" ref="I82" si="168">I81/I80</f>
        <v>3.9622146418262928E-2</v>
      </c>
      <c r="J82" s="7">
        <f t="shared" ref="J82" si="169">J81/J80</f>
        <v>4.5349628867006518E-2</v>
      </c>
      <c r="K82" s="7">
        <f t="shared" ref="K82" si="170">K81/K80</f>
        <v>5.2058684335068627E-2</v>
      </c>
      <c r="L82" s="7">
        <f t="shared" ref="L82" si="171">L81/L80</f>
        <v>5.1238527104526109E-2</v>
      </c>
      <c r="M82" s="7">
        <f t="shared" ref="M82" si="172">M81/M80</f>
        <v>5.7934304646497396E-2</v>
      </c>
      <c r="N82" s="7">
        <f t="shared" ref="N82" si="173">N81/N80</f>
        <v>3.233605912879383E-2</v>
      </c>
    </row>
    <row r="83" spans="2:14" ht="12.75" thickBot="1" x14ac:dyDescent="0.25">
      <c r="B83" s="1" t="s">
        <v>5</v>
      </c>
      <c r="C83" s="3">
        <v>3.62</v>
      </c>
      <c r="D83" s="3">
        <v>5.13</v>
      </c>
      <c r="E83" s="3">
        <v>7.82</v>
      </c>
      <c r="F83" s="3">
        <v>8.82</v>
      </c>
      <c r="G83" s="3">
        <v>9.25</v>
      </c>
      <c r="H83" s="3">
        <v>12.98</v>
      </c>
      <c r="I83" s="3">
        <v>16.88</v>
      </c>
      <c r="J83" s="3">
        <v>18.350000000000001</v>
      </c>
      <c r="K83" s="3">
        <v>21.79</v>
      </c>
      <c r="L83" s="3">
        <v>30.63</v>
      </c>
      <c r="M83" s="3">
        <v>33.03</v>
      </c>
      <c r="N83" s="3">
        <v>39.200000000000003</v>
      </c>
    </row>
    <row r="84" spans="2:14" x14ac:dyDescent="0.2">
      <c r="B84" s="1" t="s">
        <v>6</v>
      </c>
      <c r="C84" s="2">
        <v>64.069999999999993</v>
      </c>
      <c r="D84" s="2">
        <v>108.11</v>
      </c>
      <c r="E84" s="2">
        <v>139.16</v>
      </c>
      <c r="F84" s="2">
        <v>137.21</v>
      </c>
      <c r="G84" s="2">
        <v>153.53</v>
      </c>
      <c r="H84" s="2">
        <v>230.63</v>
      </c>
      <c r="I84" s="2">
        <v>281.51</v>
      </c>
      <c r="J84" s="2">
        <v>292.64</v>
      </c>
      <c r="K84" s="2">
        <v>312.98</v>
      </c>
      <c r="L84" s="2">
        <v>334.17</v>
      </c>
      <c r="M84" s="2">
        <v>415.76</v>
      </c>
      <c r="N84" s="2">
        <v>492.74</v>
      </c>
    </row>
    <row r="85" spans="2:14" x14ac:dyDescent="0.2">
      <c r="B85" s="1" t="s">
        <v>7</v>
      </c>
      <c r="C85" s="1">
        <f>C84-C83</f>
        <v>60.449999999999996</v>
      </c>
      <c r="D85" s="1">
        <f t="shared" ref="D85" si="174">D84-D83</f>
        <v>102.98</v>
      </c>
      <c r="E85" s="1">
        <f t="shared" ref="E85" si="175">E84-E83</f>
        <v>131.34</v>
      </c>
      <c r="F85" s="1">
        <f t="shared" ref="F85" si="176">F84-F83</f>
        <v>128.39000000000001</v>
      </c>
      <c r="G85" s="1">
        <f t="shared" ref="G85" si="177">G84-G83</f>
        <v>144.28</v>
      </c>
      <c r="H85" s="1">
        <f t="shared" ref="H85" si="178">H84-H83</f>
        <v>217.65</v>
      </c>
      <c r="I85" s="1">
        <f t="shared" ref="I85" si="179">I84-I83</f>
        <v>264.63</v>
      </c>
      <c r="J85" s="1">
        <f t="shared" ref="J85" si="180">J84-J83</f>
        <v>274.28999999999996</v>
      </c>
      <c r="K85" s="1">
        <f t="shared" ref="K85" si="181">K84-K83</f>
        <v>291.19</v>
      </c>
      <c r="L85" s="1">
        <f t="shared" ref="L85" si="182">L84-L83</f>
        <v>303.54000000000002</v>
      </c>
      <c r="M85" s="1">
        <f t="shared" ref="M85" si="183">M84-M83</f>
        <v>382.73</v>
      </c>
      <c r="N85" s="1">
        <f t="shared" ref="N85" si="184">N84-N83</f>
        <v>453.54</v>
      </c>
    </row>
    <row r="86" spans="2:14" x14ac:dyDescent="0.2">
      <c r="B86" s="6" t="s">
        <v>8</v>
      </c>
      <c r="C86" s="7">
        <f>C83/C85</f>
        <v>5.9884201819685699E-2</v>
      </c>
      <c r="D86" s="7">
        <f t="shared" ref="D86" si="185">D83/D85</f>
        <v>4.9815498154981548E-2</v>
      </c>
      <c r="E86" s="7">
        <f t="shared" ref="E86" si="186">E83/E85</f>
        <v>5.9540124866758033E-2</v>
      </c>
      <c r="F86" s="7">
        <f t="shared" ref="F86" si="187">F83/F85</f>
        <v>6.8696939013941888E-2</v>
      </c>
      <c r="G86" s="7">
        <f t="shared" ref="G86" si="188">G83/G85</f>
        <v>6.4111449958414196E-2</v>
      </c>
      <c r="H86" s="7">
        <f t="shared" ref="H86" si="189">H83/H85</f>
        <v>5.9637031932000921E-2</v>
      </c>
      <c r="I86" s="7">
        <f t="shared" ref="I86" si="190">I83/I85</f>
        <v>6.3787174545591963E-2</v>
      </c>
      <c r="J86" s="7">
        <f t="shared" ref="J86" si="191">J83/J85</f>
        <v>6.689999635422364E-2</v>
      </c>
      <c r="K86" s="7">
        <f t="shared" ref="K86" si="192">K83/K85</f>
        <v>7.4830866444589444E-2</v>
      </c>
      <c r="L86" s="7">
        <f t="shared" ref="L86" si="193">L83/L85</f>
        <v>0.10090927060683928</v>
      </c>
      <c r="M86" s="7">
        <f t="shared" ref="M86" si="194">M83/M85</f>
        <v>8.6301047736001876E-2</v>
      </c>
      <c r="N86" s="7">
        <f t="shared" ref="N86" si="195">N83/N85</f>
        <v>8.6431185782951891E-2</v>
      </c>
    </row>
    <row r="87" spans="2:14" x14ac:dyDescent="0.2">
      <c r="B87" s="6" t="s">
        <v>9</v>
      </c>
      <c r="C87" s="6"/>
      <c r="D87" s="8">
        <f>D80*2/(C85+D85)</f>
        <v>2.0600868873523832</v>
      </c>
      <c r="E87" s="8">
        <f t="shared" ref="E87:N87" si="196">E80*2/(D85+E85)</f>
        <v>1.51331512461591</v>
      </c>
      <c r="F87" s="8">
        <f t="shared" si="196"/>
        <v>1.6885996996881376</v>
      </c>
      <c r="G87" s="8">
        <f t="shared" si="196"/>
        <v>2.1578464810943632</v>
      </c>
      <c r="H87" s="8">
        <f t="shared" si="196"/>
        <v>2.3255325615450499</v>
      </c>
      <c r="I87" s="8">
        <f t="shared" si="196"/>
        <v>2.212573608692046</v>
      </c>
      <c r="J87" s="8">
        <f t="shared" si="196"/>
        <v>2.2348771617308696</v>
      </c>
      <c r="K87" s="8">
        <f t="shared" si="196"/>
        <v>2.5409209874796632</v>
      </c>
      <c r="L87" s="8">
        <f t="shared" si="196"/>
        <v>2.7735947404704655</v>
      </c>
      <c r="M87" s="8">
        <f t="shared" si="196"/>
        <v>2.8763606160840487</v>
      </c>
      <c r="N87" s="8">
        <f t="shared" si="196"/>
        <v>2.4332811173424851</v>
      </c>
    </row>
    <row r="88" spans="2:14" x14ac:dyDescent="0.2">
      <c r="B88" s="1" t="s">
        <v>10</v>
      </c>
      <c r="E88" s="1">
        <v>2.99</v>
      </c>
      <c r="F88" s="1">
        <v>2.99</v>
      </c>
      <c r="G88" s="1">
        <v>2.99</v>
      </c>
      <c r="H88" s="1">
        <v>2.99</v>
      </c>
      <c r="I88" s="1">
        <v>3.59</v>
      </c>
      <c r="J88" s="1">
        <v>4.78</v>
      </c>
      <c r="K88" s="1">
        <v>7.18</v>
      </c>
      <c r="L88" s="1">
        <v>8.3699999999999992</v>
      </c>
      <c r="M88" s="1">
        <v>9.57</v>
      </c>
    </row>
    <row r="89" spans="2:14" x14ac:dyDescent="0.2">
      <c r="B89" s="6" t="s">
        <v>11</v>
      </c>
      <c r="C89" s="7">
        <f>C88/C81</f>
        <v>0</v>
      </c>
      <c r="D89" s="7">
        <f t="shared" ref="D89" si="197">D88/D81</f>
        <v>0</v>
      </c>
      <c r="E89" s="7">
        <f t="shared" ref="E89" si="198">E88/E81</f>
        <v>0.32012847965738761</v>
      </c>
      <c r="F89" s="7">
        <f t="shared" ref="F89" si="199">F88/F81</f>
        <v>0.64859002169197399</v>
      </c>
      <c r="G89" s="7">
        <f t="shared" ref="G89" si="200">G88/G81</f>
        <v>0.27813953488372095</v>
      </c>
      <c r="H89" s="7">
        <f t="shared" ref="H89" si="201">H88/H81</f>
        <v>0.26159230096237973</v>
      </c>
      <c r="I89" s="7">
        <f t="shared" ref="I89" si="202">I88/I81</f>
        <v>0.16982024597918635</v>
      </c>
      <c r="J89" s="7">
        <f t="shared" ref="J89" si="203">J88/J81</f>
        <v>0.17502746246796047</v>
      </c>
      <c r="K89" s="7">
        <f t="shared" ref="K89" si="204">K88/K81</f>
        <v>0.19197860962566846</v>
      </c>
      <c r="L89" s="7">
        <f t="shared" ref="L89" si="205">L88/L81</f>
        <v>0.19805963085660197</v>
      </c>
      <c r="M89" s="7">
        <f t="shared" ref="M89" si="206">M88/M81</f>
        <v>0.16736621196222456</v>
      </c>
      <c r="N89" s="7">
        <f t="shared" ref="N89" si="207">N88/N81</f>
        <v>0</v>
      </c>
    </row>
    <row r="91" spans="2:14" x14ac:dyDescent="0.2">
      <c r="B91" s="6" t="s">
        <v>12</v>
      </c>
      <c r="F91" s="9">
        <f>AVERAGE(D87:F87)*AVERAGE(D82:F82)*(1 - AVERAGE(D89,E89,F89))-AVERAGE(D86:F86)</f>
        <v>1.6903250004682638E-3</v>
      </c>
      <c r="G91" s="9">
        <f t="shared" ref="G91" si="208">AVERAGE(E87:G87)*AVERAGE(E82:G82)*(1 - AVERAGE(E89,F89,G89))-AVERAGE(E86:G86)</f>
        <v>-2.575006457551049E-2</v>
      </c>
      <c r="H91" s="9">
        <f t="shared" ref="H91" si="209">AVERAGE(F87:H87)*AVERAGE(F82:H82)*(1 - AVERAGE(F89,G89,H89))-AVERAGE(F86:H86)</f>
        <v>-2.9061580866039084E-2</v>
      </c>
      <c r="I91" s="9">
        <f t="shared" ref="I91" si="210">AVERAGE(G87:I87)*AVERAGE(G82:I82)*(1 - AVERAGE(G89,H89,I89))-AVERAGE(G86:I86)</f>
        <v>-3.8215548984047235E-3</v>
      </c>
      <c r="J91" s="9">
        <f t="shared" ref="J91" si="211">AVERAGE(H87:J87)*AVERAGE(H82:J82)*(1 - AVERAGE(H89,I89,J89))-AVERAGE(H86:J86)</f>
        <v>3.8855776087955707E-3</v>
      </c>
      <c r="K91" s="9">
        <f t="shared" ref="K91" si="212">AVERAGE(I87:K87)*AVERAGE(I82:K82)*(1 - AVERAGE(I89,J89,K89))-AVERAGE(I86:K86)</f>
        <v>1.8856353249342844E-2</v>
      </c>
      <c r="L91" s="9">
        <f t="shared" ref="L91" si="213">AVERAGE(J87:L87)*AVERAGE(J82:L82)*(1 - AVERAGE(J89,K89,L89))-AVERAGE(J86:L86)</f>
        <v>2.032244426626291E-2</v>
      </c>
      <c r="M91" s="9">
        <f t="shared" ref="M91" si="214">AVERAGE(K87:M87)*AVERAGE(K82:M82)*(1 - AVERAGE(K89,L89,M89))-AVERAGE(K86:M86)</f>
        <v>3.2125480409483001E-2</v>
      </c>
      <c r="N91" s="9">
        <f t="shared" ref="N91" si="215">AVERAGE(L87:N87)*AVERAGE(L82:N82)*(1 - AVERAGE(L89,M89,N89))-AVERAGE(L86:N86)</f>
        <v>2.0399394806771068E-2</v>
      </c>
    </row>
    <row r="92" spans="2:14" ht="12.75" thickBot="1" x14ac:dyDescent="0.25"/>
    <row r="93" spans="2:14" x14ac:dyDescent="0.2">
      <c r="B93" s="6" t="s">
        <v>13</v>
      </c>
      <c r="C93" s="3">
        <v>27.27</v>
      </c>
      <c r="D93" s="3">
        <v>30.5</v>
      </c>
      <c r="E93" s="3">
        <v>47.99</v>
      </c>
      <c r="F93" s="3">
        <v>49.25</v>
      </c>
      <c r="G93" s="3">
        <v>54.24</v>
      </c>
      <c r="H93" s="3">
        <v>130.72999999999999</v>
      </c>
      <c r="I93" s="3">
        <v>162.69</v>
      </c>
      <c r="J93" s="3">
        <v>134.19999999999999</v>
      </c>
      <c r="K93" s="3">
        <v>119.07</v>
      </c>
      <c r="L93" s="3">
        <v>117.12</v>
      </c>
      <c r="M93" s="3">
        <v>140.03</v>
      </c>
      <c r="N93" s="3">
        <v>225.23</v>
      </c>
    </row>
    <row r="96" spans="2:14" x14ac:dyDescent="0.2">
      <c r="B96" s="1" t="s">
        <v>18</v>
      </c>
    </row>
    <row r="97" spans="2:14" ht="12.75" thickBot="1" x14ac:dyDescent="0.25"/>
    <row r="98" spans="2:14" ht="12.75" thickBot="1" x14ac:dyDescent="0.25">
      <c r="B98" s="1" t="s">
        <v>1</v>
      </c>
      <c r="C98" s="2">
        <v>2006</v>
      </c>
      <c r="D98" s="2">
        <v>2007</v>
      </c>
      <c r="E98" s="2">
        <v>2008</v>
      </c>
      <c r="F98" s="2">
        <v>2009</v>
      </c>
      <c r="G98" s="2">
        <v>2010</v>
      </c>
      <c r="H98" s="2">
        <v>2011</v>
      </c>
      <c r="I98" s="2">
        <v>2012</v>
      </c>
      <c r="J98" s="2">
        <v>2013</v>
      </c>
      <c r="K98" s="2">
        <v>2014</v>
      </c>
      <c r="L98" s="2">
        <v>2015</v>
      </c>
      <c r="M98" s="2">
        <v>2016</v>
      </c>
      <c r="N98" s="2">
        <v>2017</v>
      </c>
    </row>
    <row r="99" spans="2:14" ht="12.75" thickBot="1" x14ac:dyDescent="0.25">
      <c r="B99" s="1" t="s">
        <v>2</v>
      </c>
      <c r="C99" s="4">
        <v>12410.98</v>
      </c>
      <c r="D99" s="4">
        <v>13871.08</v>
      </c>
      <c r="E99" s="4">
        <v>20501.099999999999</v>
      </c>
      <c r="F99" s="4">
        <v>17764.27</v>
      </c>
      <c r="G99" s="4">
        <v>20022.55</v>
      </c>
      <c r="H99" s="4">
        <v>23436.33</v>
      </c>
      <c r="I99" s="4">
        <v>27003.99</v>
      </c>
      <c r="J99" s="4">
        <v>29233.74</v>
      </c>
      <c r="K99" s="4">
        <v>31972.19</v>
      </c>
      <c r="L99" s="4">
        <v>32186</v>
      </c>
      <c r="M99" s="4">
        <v>35759</v>
      </c>
      <c r="N99" s="4">
        <v>36238</v>
      </c>
    </row>
    <row r="100" spans="2:14" x14ac:dyDescent="0.2">
      <c r="B100" s="1" t="s">
        <v>3</v>
      </c>
      <c r="C100" s="10">
        <v>1890.53</v>
      </c>
      <c r="D100" s="10">
        <v>1914.89</v>
      </c>
      <c r="E100" s="10">
        <v>2504.5100000000002</v>
      </c>
      <c r="F100" s="10">
        <v>2156.63</v>
      </c>
      <c r="G100" s="10">
        <v>2296.0500000000002</v>
      </c>
      <c r="H100" s="10">
        <v>2790.66</v>
      </c>
      <c r="I100" s="10">
        <v>3828.98</v>
      </c>
      <c r="J100" s="10">
        <v>3945.57</v>
      </c>
      <c r="K100" s="10">
        <v>4363.08</v>
      </c>
      <c r="L100" s="10">
        <v>4151</v>
      </c>
      <c r="M100" s="10">
        <v>4476</v>
      </c>
      <c r="N100" s="10">
        <v>5214</v>
      </c>
    </row>
    <row r="101" spans="2:14" ht="12.75" thickBot="1" x14ac:dyDescent="0.25">
      <c r="B101" s="6" t="s">
        <v>4</v>
      </c>
      <c r="C101" s="7">
        <f>C100/C99</f>
        <v>0.15232721348354442</v>
      </c>
      <c r="D101" s="7">
        <f t="shared" ref="D101" si="216">D100/D99</f>
        <v>0.13804909206781305</v>
      </c>
      <c r="E101" s="7">
        <f t="shared" ref="E101" si="217">E100/E99</f>
        <v>0.12216466433508448</v>
      </c>
      <c r="F101" s="7">
        <f t="shared" ref="F101" si="218">F100/F99</f>
        <v>0.12140268077438589</v>
      </c>
      <c r="G101" s="7">
        <f t="shared" ref="G101" si="219">G100/G99</f>
        <v>0.1146732059602798</v>
      </c>
      <c r="H101" s="7">
        <f t="shared" ref="H101" si="220">H100/H99</f>
        <v>0.11907410417928062</v>
      </c>
      <c r="I101" s="7">
        <f t="shared" ref="I101" si="221">I100/I99</f>
        <v>0.14179312020186646</v>
      </c>
      <c r="J101" s="7">
        <f t="shared" ref="J101" si="222">J100/J99</f>
        <v>0.13496630947665267</v>
      </c>
      <c r="K101" s="7">
        <f t="shared" ref="K101" si="223">K100/K99</f>
        <v>0.13646484648064458</v>
      </c>
      <c r="L101" s="7">
        <f t="shared" ref="L101" si="224">L100/L99</f>
        <v>0.12896911700739452</v>
      </c>
      <c r="M101" s="7">
        <f t="shared" ref="M101" si="225">M100/M99</f>
        <v>0.12517128555049079</v>
      </c>
      <c r="N101" s="7">
        <f t="shared" ref="N101" si="226">N100/N99</f>
        <v>0.14388211269937634</v>
      </c>
    </row>
    <row r="102" spans="2:14" ht="12.75" thickBot="1" x14ac:dyDescent="0.25">
      <c r="B102" s="1" t="s">
        <v>5</v>
      </c>
      <c r="C102" s="3">
        <v>135.66999999999999</v>
      </c>
      <c r="D102" s="3">
        <v>141.91</v>
      </c>
      <c r="E102" s="3">
        <v>199.97</v>
      </c>
      <c r="F102" s="3">
        <v>191.94</v>
      </c>
      <c r="G102" s="3">
        <v>229.29</v>
      </c>
      <c r="H102" s="3">
        <v>233.54</v>
      </c>
      <c r="I102" s="3">
        <v>251.32</v>
      </c>
      <c r="J102" s="3">
        <v>295.54000000000002</v>
      </c>
      <c r="K102" s="3">
        <v>322.39</v>
      </c>
      <c r="L102" s="3">
        <v>353</v>
      </c>
      <c r="M102" s="3">
        <v>432</v>
      </c>
      <c r="N102" s="3">
        <v>520</v>
      </c>
    </row>
    <row r="103" spans="2:14" x14ac:dyDescent="0.2">
      <c r="B103" s="1" t="s">
        <v>6</v>
      </c>
      <c r="C103" s="11">
        <v>1469.07</v>
      </c>
      <c r="D103" s="11">
        <v>1558.9</v>
      </c>
      <c r="E103" s="11">
        <v>1657.99</v>
      </c>
      <c r="F103" s="11">
        <v>2214.36</v>
      </c>
      <c r="G103" s="11">
        <v>2223.4499999999998</v>
      </c>
      <c r="H103" s="11">
        <v>2262.86</v>
      </c>
      <c r="I103" s="11">
        <v>2431.4299999999998</v>
      </c>
      <c r="J103" s="11">
        <v>2746.24</v>
      </c>
      <c r="K103" s="11">
        <v>2821.01</v>
      </c>
      <c r="L103" s="11">
        <v>3258</v>
      </c>
      <c r="M103" s="11">
        <v>4419</v>
      </c>
      <c r="N103" s="11">
        <v>4528</v>
      </c>
    </row>
    <row r="104" spans="2:14" x14ac:dyDescent="0.2">
      <c r="B104" s="1" t="s">
        <v>7</v>
      </c>
      <c r="C104" s="1">
        <f>C103-C102</f>
        <v>1333.3999999999999</v>
      </c>
      <c r="D104" s="1">
        <f t="shared" ref="D104" si="227">D103-D102</f>
        <v>1416.99</v>
      </c>
      <c r="E104" s="1">
        <f t="shared" ref="E104" si="228">E103-E102</f>
        <v>1458.02</v>
      </c>
      <c r="F104" s="1">
        <f t="shared" ref="F104" si="229">F103-F102</f>
        <v>2022.42</v>
      </c>
      <c r="G104" s="1">
        <f t="shared" ref="G104" si="230">G103-G102</f>
        <v>1994.1599999999999</v>
      </c>
      <c r="H104" s="1">
        <f t="shared" ref="H104" si="231">H103-H102</f>
        <v>2029.3200000000002</v>
      </c>
      <c r="I104" s="1">
        <f t="shared" ref="I104" si="232">I103-I102</f>
        <v>2180.1099999999997</v>
      </c>
      <c r="J104" s="1">
        <f t="shared" ref="J104" si="233">J103-J102</f>
        <v>2450.6999999999998</v>
      </c>
      <c r="K104" s="1">
        <f t="shared" ref="K104" si="234">K103-K102</f>
        <v>2498.6200000000003</v>
      </c>
      <c r="L104" s="1">
        <f t="shared" ref="L104" si="235">L103-L102</f>
        <v>2905</v>
      </c>
      <c r="M104" s="1">
        <f t="shared" ref="M104" si="236">M103-M102</f>
        <v>3987</v>
      </c>
      <c r="N104" s="1">
        <f t="shared" ref="N104" si="237">N103-N102</f>
        <v>4008</v>
      </c>
    </row>
    <row r="105" spans="2:14" x14ac:dyDescent="0.2">
      <c r="B105" s="6" t="s">
        <v>8</v>
      </c>
      <c r="C105" s="7">
        <f>C102/C104</f>
        <v>0.10174741262936854</v>
      </c>
      <c r="D105" s="7">
        <f t="shared" ref="D105" si="238">D102/D104</f>
        <v>0.10014890719059415</v>
      </c>
      <c r="E105" s="7">
        <f t="shared" ref="E105" si="239">E102/E104</f>
        <v>0.13715175374823391</v>
      </c>
      <c r="F105" s="7">
        <f t="shared" ref="F105" si="240">F102/F104</f>
        <v>9.4906102589966471E-2</v>
      </c>
      <c r="G105" s="7">
        <f t="shared" ref="G105" si="241">G102/G104</f>
        <v>0.11498074377181371</v>
      </c>
      <c r="H105" s="7">
        <f t="shared" ref="H105" si="242">H102/H104</f>
        <v>0.11508288490725956</v>
      </c>
      <c r="I105" s="7">
        <f t="shared" ref="I105" si="243">I102/I104</f>
        <v>0.11527858686029606</v>
      </c>
      <c r="J105" s="7">
        <f t="shared" ref="J105" si="244">J102/J104</f>
        <v>0.12059411596686663</v>
      </c>
      <c r="K105" s="7">
        <f t="shared" ref="K105" si="245">K102/K104</f>
        <v>0.12902722302711095</v>
      </c>
      <c r="L105" s="7">
        <f t="shared" ref="L105" si="246">L102/L104</f>
        <v>0.12151462994836489</v>
      </c>
      <c r="M105" s="7">
        <f t="shared" ref="M105" si="247">M102/M104</f>
        <v>0.10835214446952596</v>
      </c>
      <c r="N105" s="7">
        <f t="shared" ref="N105" si="248">N102/N104</f>
        <v>0.12974051896207583</v>
      </c>
    </row>
    <row r="106" spans="2:14" x14ac:dyDescent="0.2">
      <c r="B106" s="6" t="s">
        <v>9</v>
      </c>
      <c r="C106" s="6"/>
      <c r="D106" s="8">
        <f>D99*2/(C104+D104)</f>
        <v>10.086627714615018</v>
      </c>
      <c r="E106" s="8">
        <f t="shared" ref="E106:N106" si="249">E99*2/(D104+E104)</f>
        <v>14.261585177095034</v>
      </c>
      <c r="F106" s="8">
        <f t="shared" si="249"/>
        <v>10.208059900472355</v>
      </c>
      <c r="G106" s="8">
        <f t="shared" si="249"/>
        <v>9.969949559077623</v>
      </c>
      <c r="H106" s="8">
        <f t="shared" si="249"/>
        <v>11.649780786781593</v>
      </c>
      <c r="I106" s="8">
        <f t="shared" si="249"/>
        <v>12.830235922678368</v>
      </c>
      <c r="J106" s="8">
        <f t="shared" si="249"/>
        <v>12.625756617092907</v>
      </c>
      <c r="K106" s="8">
        <f t="shared" si="249"/>
        <v>12.919831411183759</v>
      </c>
      <c r="L106" s="8">
        <f t="shared" si="249"/>
        <v>11.912754782904791</v>
      </c>
      <c r="M106" s="8">
        <f t="shared" si="249"/>
        <v>10.376958792803251</v>
      </c>
      <c r="N106" s="8">
        <f t="shared" si="249"/>
        <v>9.0651657285803626</v>
      </c>
    </row>
    <row r="107" spans="2:14" x14ac:dyDescent="0.2">
      <c r="B107" s="1" t="s">
        <v>10</v>
      </c>
      <c r="F107" s="1">
        <v>1634.51</v>
      </c>
      <c r="G107" s="1">
        <v>1417.94</v>
      </c>
      <c r="H107" s="1">
        <v>1410.6</v>
      </c>
      <c r="I107" s="1">
        <v>1620.94</v>
      </c>
      <c r="J107" s="1">
        <v>3999.99</v>
      </c>
      <c r="K107" s="1">
        <v>2811.43</v>
      </c>
      <c r="L107" s="1">
        <v>3245.32</v>
      </c>
      <c r="M107" s="1">
        <v>3583</v>
      </c>
    </row>
    <row r="108" spans="2:14" x14ac:dyDescent="0.2">
      <c r="B108" s="6" t="s">
        <v>11</v>
      </c>
      <c r="C108" s="7">
        <f>C107/C100</f>
        <v>0</v>
      </c>
      <c r="D108" s="7">
        <f t="shared" ref="D108" si="250">D107/D100</f>
        <v>0</v>
      </c>
      <c r="E108" s="7">
        <f t="shared" ref="E108" si="251">E107/E100</f>
        <v>0</v>
      </c>
      <c r="F108" s="7">
        <f t="shared" ref="F108" si="252">F107/F100</f>
        <v>0.75790005703342711</v>
      </c>
      <c r="G108" s="7">
        <f t="shared" ref="G108" si="253">G107/G100</f>
        <v>0.61755623788680558</v>
      </c>
      <c r="H108" s="7">
        <f t="shared" ref="H108" si="254">H107/H100</f>
        <v>0.50547182386962219</v>
      </c>
      <c r="I108" s="7">
        <f t="shared" ref="I108" si="255">I107/I100</f>
        <v>0.42333467398628355</v>
      </c>
      <c r="J108" s="7">
        <f t="shared" ref="J108" si="256">J107/J100</f>
        <v>1.0137926839468061</v>
      </c>
      <c r="K108" s="7">
        <f t="shared" ref="K108" si="257">K107/K100</f>
        <v>0.64436819861198968</v>
      </c>
      <c r="L108" s="7">
        <f t="shared" ref="L108" si="258">L107/L100</f>
        <v>0.78181642977595767</v>
      </c>
      <c r="M108" s="7">
        <f t="shared" ref="M108" si="259">M107/M100</f>
        <v>0.80049151027703302</v>
      </c>
      <c r="N108" s="7">
        <f t="shared" ref="N108" si="260">N107/N100</f>
        <v>0</v>
      </c>
    </row>
    <row r="110" spans="2:14" x14ac:dyDescent="0.2">
      <c r="B110" s="6" t="s">
        <v>12</v>
      </c>
      <c r="F110" s="9">
        <f>AVERAGE(D106:F106)*AVERAGE(D101:F101)*(1 - AVERAGE(D108,E108,F108))-AVERAGE(D105:F105)</f>
        <v>0.98434270381795419</v>
      </c>
      <c r="G110" s="9">
        <f t="shared" ref="G110" si="261">AVERAGE(E106:G106)*AVERAGE(E101:G101)*(1 - AVERAGE(E108,F108,G108))-AVERAGE(E105:G105)</f>
        <v>0.6266562759165879</v>
      </c>
      <c r="H110" s="9">
        <f t="shared" ref="H110" si="262">AVERAGE(F106:H106)*AVERAGE(F101:H101)*(1 - AVERAGE(F108,G108,H108))-AVERAGE(F105:H105)</f>
        <v>0.36017990537975159</v>
      </c>
      <c r="I110" s="9">
        <f t="shared" ref="I110" si="263">AVERAGE(G106:I106)*AVERAGE(G101:I101)*(1 - AVERAGE(G108,H108,I108))-AVERAGE(G105:I105)</f>
        <v>0.58141265253182994</v>
      </c>
      <c r="J110" s="9">
        <f t="shared" ref="J110" si="264">AVERAGE(H106:J106)*AVERAGE(H101:J101)*(1 - AVERAGE(H108,I108,J108))-AVERAGE(H105:J105)</f>
        <v>0.45822946773179501</v>
      </c>
      <c r="K110" s="9">
        <f t="shared" ref="K110" si="265">AVERAGE(I106:K106)*AVERAGE(I101:K101)*(1 - AVERAGE(I108,J108,K108))-AVERAGE(I105:K105)</f>
        <v>0.41782891503448688</v>
      </c>
      <c r="L110" s="9">
        <f t="shared" ref="L110" si="266">AVERAGE(J106:L106)*AVERAGE(J101:L101)*(1 - AVERAGE(J108,K108,L108))-AVERAGE(J105:L105)</f>
        <v>0.18737710151888659</v>
      </c>
      <c r="M110" s="9">
        <f t="shared" ref="M110" si="267">AVERAGE(K106:M106)*AVERAGE(K101:M101)*(1 - AVERAGE(K108,L108,M108))-AVERAGE(K105:M105)</f>
        <v>0.27427787688082594</v>
      </c>
      <c r="N110" s="9">
        <f t="shared" ref="N110" si="268">AVERAGE(L106:N106)*AVERAGE(L101:N101)*(1 - AVERAGE(L108,M108,N108))-AVERAGE(L105:N105)</f>
        <v>0.53541694234150494</v>
      </c>
    </row>
    <row r="112" spans="2:14" ht="12.75" thickBot="1" x14ac:dyDescent="0.25">
      <c r="B112" s="6" t="s">
        <v>19</v>
      </c>
      <c r="F112" s="12">
        <f>(F99-E99)/E99</f>
        <v>-0.13349673919935995</v>
      </c>
      <c r="G112" s="12">
        <f t="shared" ref="G112:N112" si="269">(G99-F99)/F99</f>
        <v>0.12712484104328514</v>
      </c>
      <c r="H112" s="12">
        <f t="shared" si="269"/>
        <v>0.17049676489757812</v>
      </c>
      <c r="I112" s="12">
        <f t="shared" si="269"/>
        <v>0.15222775920973974</v>
      </c>
      <c r="J112" s="12">
        <f t="shared" si="269"/>
        <v>8.2571131155062635E-2</v>
      </c>
      <c r="K112" s="12">
        <f t="shared" si="269"/>
        <v>9.3674295522912801E-2</v>
      </c>
      <c r="L112" s="12">
        <f t="shared" si="269"/>
        <v>6.6873742461808624E-3</v>
      </c>
      <c r="M112" s="12">
        <f t="shared" si="269"/>
        <v>0.11101099857080718</v>
      </c>
      <c r="N112" s="12">
        <f t="shared" si="269"/>
        <v>1.3395229173075309E-2</v>
      </c>
    </row>
    <row r="113" spans="2:14" x14ac:dyDescent="0.2">
      <c r="B113" s="6" t="s">
        <v>13</v>
      </c>
      <c r="C113" s="3">
        <v>92.49</v>
      </c>
      <c r="D113" s="3">
        <v>102.15</v>
      </c>
      <c r="E113" s="3">
        <v>434.13</v>
      </c>
      <c r="F113" s="3">
        <v>10.84</v>
      </c>
      <c r="G113" s="3">
        <v>0</v>
      </c>
      <c r="H113" s="3">
        <v>0</v>
      </c>
      <c r="I113" s="3">
        <v>24.74</v>
      </c>
      <c r="J113" s="3">
        <v>45.58</v>
      </c>
      <c r="K113" s="3">
        <v>43.04</v>
      </c>
      <c r="L113" s="3">
        <v>177</v>
      </c>
      <c r="M113" s="3">
        <v>277</v>
      </c>
      <c r="N113" s="3">
        <v>0</v>
      </c>
    </row>
    <row r="116" spans="2:14" x14ac:dyDescent="0.2">
      <c r="B116" s="6" t="s">
        <v>20</v>
      </c>
    </row>
    <row r="117" spans="2:14" ht="12.75" thickBot="1" x14ac:dyDescent="0.25"/>
    <row r="118" spans="2:14" ht="12.75" thickBot="1" x14ac:dyDescent="0.25">
      <c r="B118" s="1" t="s">
        <v>1</v>
      </c>
      <c r="C118" s="2">
        <v>2006</v>
      </c>
      <c r="D118" s="2">
        <v>2007</v>
      </c>
      <c r="E118" s="2">
        <v>2008</v>
      </c>
      <c r="F118" s="2">
        <v>2009</v>
      </c>
      <c r="G118" s="2">
        <v>2010</v>
      </c>
      <c r="H118" s="2">
        <v>2011</v>
      </c>
      <c r="I118" s="2">
        <v>2012</v>
      </c>
      <c r="J118" s="2">
        <v>2013</v>
      </c>
      <c r="K118" s="2">
        <v>2014</v>
      </c>
      <c r="L118" s="2">
        <v>2015</v>
      </c>
      <c r="M118" s="2">
        <v>2016</v>
      </c>
      <c r="N118" s="2">
        <v>2017</v>
      </c>
    </row>
    <row r="119" spans="2:14" ht="12.75" thickBot="1" x14ac:dyDescent="0.25">
      <c r="B119" s="1" t="s">
        <v>2</v>
      </c>
      <c r="C119" s="4">
        <v>4461.6499999999996</v>
      </c>
      <c r="D119" s="4">
        <v>7005.08</v>
      </c>
      <c r="E119" s="4">
        <v>10829.11</v>
      </c>
      <c r="F119" s="4">
        <v>11639.05</v>
      </c>
      <c r="G119" s="4">
        <v>15154.86</v>
      </c>
      <c r="H119" s="4">
        <v>21994.9</v>
      </c>
      <c r="I119" s="4">
        <v>27201.98</v>
      </c>
      <c r="J119" s="4">
        <v>30735.96</v>
      </c>
      <c r="K119" s="4">
        <v>35727.46</v>
      </c>
      <c r="L119" s="4">
        <v>41409.25</v>
      </c>
      <c r="M119" s="4">
        <v>45175.09</v>
      </c>
      <c r="N119" s="4">
        <v>46614.06</v>
      </c>
    </row>
    <row r="120" spans="2:14" x14ac:dyDescent="0.2">
      <c r="B120" s="1" t="s">
        <v>3</v>
      </c>
      <c r="C120" s="5">
        <v>654.25</v>
      </c>
      <c r="D120" s="10">
        <v>1059.1400000000001</v>
      </c>
      <c r="E120" s="10">
        <v>1812.93</v>
      </c>
      <c r="F120" s="10">
        <v>2478.14</v>
      </c>
      <c r="G120" s="10">
        <v>3339.91</v>
      </c>
      <c r="H120" s="10">
        <v>4219.78</v>
      </c>
      <c r="I120" s="10">
        <v>5234.76</v>
      </c>
      <c r="J120" s="10">
        <v>6310.12</v>
      </c>
      <c r="K120" s="10">
        <v>7447.9</v>
      </c>
      <c r="L120" s="10">
        <v>8349.67</v>
      </c>
      <c r="M120" s="10">
        <v>3953.03</v>
      </c>
      <c r="N120" s="5">
        <v>455.82</v>
      </c>
    </row>
    <row r="121" spans="2:14" ht="12.75" thickBot="1" x14ac:dyDescent="0.25">
      <c r="B121" s="6" t="s">
        <v>4</v>
      </c>
      <c r="C121" s="7">
        <f>C120/C119</f>
        <v>0.14663857541492498</v>
      </c>
      <c r="D121" s="7">
        <f t="shared" ref="D121" si="270">D120/D119</f>
        <v>0.15119598919641175</v>
      </c>
      <c r="E121" s="7">
        <f t="shared" ref="E121" si="271">E120/E119</f>
        <v>0.1674126497930116</v>
      </c>
      <c r="F121" s="7">
        <f t="shared" ref="F121" si="272">F120/F119</f>
        <v>0.21291600259471349</v>
      </c>
      <c r="G121" s="7">
        <f t="shared" ref="G121" si="273">G120/G119</f>
        <v>0.22038540771739229</v>
      </c>
      <c r="H121" s="7">
        <f t="shared" ref="H121" si="274">H120/H119</f>
        <v>0.19185265675224708</v>
      </c>
      <c r="I121" s="7">
        <f t="shared" ref="I121" si="275">I120/I119</f>
        <v>0.19244040323535272</v>
      </c>
      <c r="J121" s="7">
        <f t="shared" ref="J121" si="276">J120/J119</f>
        <v>0.20530089185436212</v>
      </c>
      <c r="K121" s="7">
        <f t="shared" ref="K121" si="277">K120/K119</f>
        <v>0.20846430168839319</v>
      </c>
      <c r="L121" s="7">
        <f t="shared" ref="L121" si="278">L120/L119</f>
        <v>0.20163779831800865</v>
      </c>
      <c r="M121" s="7">
        <f t="shared" ref="M121" si="279">M120/M119</f>
        <v>8.7504640278525184E-2</v>
      </c>
      <c r="N121" s="7">
        <f t="shared" ref="N121" si="280">N120/N119</f>
        <v>9.7785946986810417E-3</v>
      </c>
    </row>
    <row r="122" spans="2:14" ht="12.75" thickBot="1" x14ac:dyDescent="0.25">
      <c r="B122" s="1" t="s">
        <v>5</v>
      </c>
      <c r="C122" s="3">
        <v>112.01</v>
      </c>
      <c r="D122" s="3">
        <v>159.30000000000001</v>
      </c>
      <c r="E122" s="3">
        <v>190.22</v>
      </c>
      <c r="F122" s="3">
        <v>237.87</v>
      </c>
      <c r="G122" s="3">
        <v>293.69</v>
      </c>
      <c r="H122" s="3">
        <v>348.15</v>
      </c>
      <c r="I122" s="3">
        <v>358.77</v>
      </c>
      <c r="J122" s="3">
        <v>375.46</v>
      </c>
      <c r="K122" s="3">
        <v>419.64</v>
      </c>
      <c r="L122" s="3">
        <v>461.39</v>
      </c>
      <c r="M122" s="3">
        <v>526.66999999999996</v>
      </c>
      <c r="N122" s="3">
        <v>590.58000000000004</v>
      </c>
    </row>
    <row r="123" spans="2:14" x14ac:dyDescent="0.2">
      <c r="B123" s="1" t="s">
        <v>6</v>
      </c>
      <c r="C123" s="2">
        <v>652.62</v>
      </c>
      <c r="D123" s="2">
        <v>803.99</v>
      </c>
      <c r="E123" s="11">
        <v>1024.8800000000001</v>
      </c>
      <c r="F123" s="11">
        <v>1178.6099999999999</v>
      </c>
      <c r="G123" s="11">
        <v>2269.96</v>
      </c>
      <c r="H123" s="11">
        <v>2204.3200000000002</v>
      </c>
      <c r="I123" s="11">
        <v>2244.91</v>
      </c>
      <c r="J123" s="11">
        <v>2345.64</v>
      </c>
      <c r="K123" s="11">
        <v>2446.7199999999998</v>
      </c>
      <c r="L123" s="11">
        <v>3357.87</v>
      </c>
      <c r="M123" s="11">
        <v>3518.14</v>
      </c>
      <c r="N123" s="11">
        <v>3697.03</v>
      </c>
    </row>
    <row r="124" spans="2:14" x14ac:dyDescent="0.2">
      <c r="B124" s="1" t="s">
        <v>7</v>
      </c>
      <c r="C124" s="1">
        <f>C123-C122</f>
        <v>540.61</v>
      </c>
      <c r="D124" s="1">
        <f t="shared" ref="D124" si="281">D123-D122</f>
        <v>644.69000000000005</v>
      </c>
      <c r="E124" s="1">
        <f t="shared" ref="E124" si="282">E123-E122</f>
        <v>834.66000000000008</v>
      </c>
      <c r="F124" s="1">
        <f t="shared" ref="F124" si="283">F123-F122</f>
        <v>940.7399999999999</v>
      </c>
      <c r="G124" s="1">
        <f t="shared" ref="G124" si="284">G123-G122</f>
        <v>1976.27</v>
      </c>
      <c r="H124" s="1">
        <f t="shared" ref="H124" si="285">H123-H122</f>
        <v>1856.17</v>
      </c>
      <c r="I124" s="1">
        <f t="shared" ref="I124" si="286">I123-I122</f>
        <v>1886.1399999999999</v>
      </c>
      <c r="J124" s="1">
        <f t="shared" ref="J124" si="287">J123-J122</f>
        <v>1970.1799999999998</v>
      </c>
      <c r="K124" s="1">
        <f t="shared" ref="K124" si="288">K123-K122</f>
        <v>2027.08</v>
      </c>
      <c r="L124" s="1">
        <f t="shared" ref="L124" si="289">L123-L122</f>
        <v>2896.48</v>
      </c>
      <c r="M124" s="1">
        <f t="shared" ref="M124" si="290">M123-M122</f>
        <v>2991.47</v>
      </c>
      <c r="N124" s="1">
        <f t="shared" ref="N124" si="291">N123-N122</f>
        <v>3106.4500000000003</v>
      </c>
    </row>
    <row r="125" spans="2:14" x14ac:dyDescent="0.2">
      <c r="B125" s="6" t="s">
        <v>8</v>
      </c>
      <c r="C125" s="7">
        <f>C122/C124</f>
        <v>0.20719187584395404</v>
      </c>
      <c r="D125" s="7">
        <f t="shared" ref="D125" si="292">D122/D124</f>
        <v>0.24709550326513519</v>
      </c>
      <c r="E125" s="7">
        <f t="shared" ref="E125" si="293">E122/E124</f>
        <v>0.22790118131933959</v>
      </c>
      <c r="F125" s="7">
        <f t="shared" ref="F125" si="294">F122/F124</f>
        <v>0.25285413610561902</v>
      </c>
      <c r="G125" s="7">
        <f t="shared" ref="G125" si="295">G122/G124</f>
        <v>0.14860823672878706</v>
      </c>
      <c r="H125" s="7">
        <f t="shared" ref="H125" si="296">H122/H124</f>
        <v>0.18756363910633184</v>
      </c>
      <c r="I125" s="7">
        <f t="shared" ref="I125" si="297">I122/I124</f>
        <v>0.19021387595830638</v>
      </c>
      <c r="J125" s="7">
        <f t="shared" ref="J125" si="298">J122/J124</f>
        <v>0.19057141987026566</v>
      </c>
      <c r="K125" s="7">
        <f t="shared" ref="K125" si="299">K122/K124</f>
        <v>0.20701698995599582</v>
      </c>
      <c r="L125" s="7">
        <f t="shared" ref="L125" si="300">L122/L124</f>
        <v>0.15929334916864607</v>
      </c>
      <c r="M125" s="7">
        <f t="shared" ref="M125" si="301">M122/M124</f>
        <v>0.17605725613160084</v>
      </c>
      <c r="N125" s="7">
        <f t="shared" ref="N125" si="302">N122/N124</f>
        <v>0.19011411740089168</v>
      </c>
    </row>
    <row r="126" spans="2:14" x14ac:dyDescent="0.2">
      <c r="B126" s="6" t="s">
        <v>9</v>
      </c>
      <c r="C126" s="6"/>
      <c r="D126" s="8">
        <f>D119*2/(C124+D124)</f>
        <v>11.81992744452881</v>
      </c>
      <c r="E126" s="8">
        <f t="shared" ref="E126:N126" si="303">E119*2/(D124+E124)</f>
        <v>14.640362321289755</v>
      </c>
      <c r="F126" s="8">
        <f t="shared" si="303"/>
        <v>13.111467838233636</v>
      </c>
      <c r="G126" s="8">
        <f t="shared" si="303"/>
        <v>10.390680868423489</v>
      </c>
      <c r="H126" s="8">
        <f t="shared" si="303"/>
        <v>11.478274937115781</v>
      </c>
      <c r="I126" s="8">
        <f t="shared" si="303"/>
        <v>14.537534303678743</v>
      </c>
      <c r="J126" s="8">
        <f t="shared" si="303"/>
        <v>15.940565098332089</v>
      </c>
      <c r="K126" s="8">
        <f t="shared" si="303"/>
        <v>17.87597504290439</v>
      </c>
      <c r="L126" s="8">
        <f t="shared" si="303"/>
        <v>16.820857265880786</v>
      </c>
      <c r="M126" s="8">
        <f t="shared" si="303"/>
        <v>15.34492989920091</v>
      </c>
      <c r="N126" s="8">
        <f t="shared" si="303"/>
        <v>15.288511492443323</v>
      </c>
    </row>
    <row r="127" spans="2:14" x14ac:dyDescent="0.2">
      <c r="B127" s="1" t="s">
        <v>10</v>
      </c>
      <c r="F127" s="1">
        <v>359.01</v>
      </c>
      <c r="G127" s="1">
        <v>486.21</v>
      </c>
      <c r="H127" s="1">
        <v>574.76</v>
      </c>
      <c r="I127" s="1">
        <v>661.13</v>
      </c>
      <c r="J127" s="1">
        <v>842.35</v>
      </c>
      <c r="K127" s="1">
        <v>939.69</v>
      </c>
      <c r="L127" s="1">
        <v>1090.44</v>
      </c>
      <c r="M127" s="1">
        <v>1404.61</v>
      </c>
    </row>
    <row r="128" spans="2:14" x14ac:dyDescent="0.2">
      <c r="B128" s="6" t="s">
        <v>11</v>
      </c>
      <c r="C128" s="7">
        <f>C127/C120</f>
        <v>0</v>
      </c>
      <c r="D128" s="7">
        <f t="shared" ref="D128" si="304">D127/D120</f>
        <v>0</v>
      </c>
      <c r="E128" s="7">
        <f t="shared" ref="E128" si="305">E127/E120</f>
        <v>0</v>
      </c>
      <c r="F128" s="7">
        <f t="shared" ref="F128" si="306">F127/F120</f>
        <v>0.14487074983657097</v>
      </c>
      <c r="G128" s="7">
        <f t="shared" ref="G128" si="307">G127/G120</f>
        <v>0.14557577898805657</v>
      </c>
      <c r="H128" s="7">
        <f t="shared" ref="H128" si="308">H127/H120</f>
        <v>0.13620615292740382</v>
      </c>
      <c r="I128" s="7">
        <f t="shared" ref="I128" si="309">I127/I120</f>
        <v>0.12629614347171597</v>
      </c>
      <c r="J128" s="7">
        <f t="shared" ref="J128" si="310">J127/J120</f>
        <v>0.13349191457531712</v>
      </c>
      <c r="K128" s="7">
        <f t="shared" ref="K128" si="311">K127/K120</f>
        <v>0.12616845016716122</v>
      </c>
      <c r="L128" s="7">
        <f t="shared" ref="L128" si="312">L127/L120</f>
        <v>0.1305967780762593</v>
      </c>
      <c r="M128" s="7">
        <f t="shared" ref="M128" si="313">M127/M120</f>
        <v>0.35532490266959771</v>
      </c>
      <c r="N128" s="7">
        <f t="shared" ref="N128" si="314">N127/N120</f>
        <v>0</v>
      </c>
    </row>
    <row r="130" spans="2:14" x14ac:dyDescent="0.2">
      <c r="B130" s="6" t="s">
        <v>12</v>
      </c>
      <c r="F130" s="9">
        <f>AVERAGE(D126:F126)*AVERAGE(D121:F121)*(1 - AVERAGE(D128,E128,F128))-AVERAGE(D125:F125)</f>
        <v>1.9815672663477237</v>
      </c>
      <c r="G130" s="9">
        <f t="shared" ref="G130" si="315">AVERAGE(E126:G126)*AVERAGE(E121:G121)*(1 - AVERAGE(E128,F128,G128))-AVERAGE(E125:G125)</f>
        <v>2.0895936824864543</v>
      </c>
      <c r="H130" s="9">
        <f t="shared" ref="H130" si="316">AVERAGE(F126:H126)*AVERAGE(F121:H121)*(1 - AVERAGE(F128,G128,H128))-AVERAGE(F125:H125)</f>
        <v>1.8878933934360989</v>
      </c>
      <c r="I130" s="9">
        <f t="shared" ref="I130" si="317">AVERAGE(G126:I126)*AVERAGE(G121:I121)*(1 - AVERAGE(G128,H128,I128))-AVERAGE(G125:I125)</f>
        <v>1.9378396073926407</v>
      </c>
      <c r="J130" s="9">
        <f t="shared" ref="J130" si="318">AVERAGE(H126:J126)*AVERAGE(H121:J121)*(1 - AVERAGE(H128,I128,J128))-AVERAGE(H125:J125)</f>
        <v>2.1963235378625896</v>
      </c>
      <c r="K130" s="9">
        <f t="shared" ref="K130" si="319">AVERAGE(I126:K126)*AVERAGE(I121:K121)*(1 - AVERAGE(I128,J128,K128))-AVERAGE(I125:K125)</f>
        <v>2.6419984027234222</v>
      </c>
      <c r="L130" s="9">
        <f t="shared" ref="L130" si="320">AVERAGE(J126:L126)*AVERAGE(J121:L121)*(1 - AVERAGE(J128,K128,L128))-AVERAGE(J125:L125)</f>
        <v>2.826441862451905</v>
      </c>
      <c r="M130" s="9">
        <f t="shared" ref="M130" si="321">AVERAGE(K126:M126)*AVERAGE(K121:M121)*(1 - AVERAGE(K128,L128,M128))-AVERAGE(K125:M125)</f>
        <v>2.0214932397467913</v>
      </c>
      <c r="N130" s="9">
        <f t="shared" ref="N130" si="322">AVERAGE(L126:N126)*AVERAGE(L121:N121)*(1 - AVERAGE(L128,M128,N128))-AVERAGE(L125:N125)</f>
        <v>1.1456755431690691</v>
      </c>
    </row>
    <row r="132" spans="2:14" ht="12.75" thickBot="1" x14ac:dyDescent="0.25">
      <c r="B132" s="6" t="s">
        <v>19</v>
      </c>
      <c r="F132" s="12">
        <f>(F119-E119)/E119</f>
        <v>7.4792850012604786E-2</v>
      </c>
      <c r="G132" s="12">
        <f t="shared" ref="G132:N132" si="323">(G119-F119)/F119</f>
        <v>0.30207018614062159</v>
      </c>
      <c r="H132" s="12">
        <f t="shared" si="323"/>
        <v>0.45134300151898471</v>
      </c>
      <c r="I132" s="12">
        <f t="shared" si="323"/>
        <v>0.23674033525953733</v>
      </c>
      <c r="J132" s="12">
        <f t="shared" si="323"/>
        <v>0.12991627815328147</v>
      </c>
      <c r="K132" s="12">
        <f t="shared" si="323"/>
        <v>0.16239935241977149</v>
      </c>
      <c r="L132" s="12">
        <f t="shared" si="323"/>
        <v>0.15903145647633504</v>
      </c>
      <c r="M132" s="12">
        <f t="shared" si="323"/>
        <v>9.0941999673985807E-2</v>
      </c>
      <c r="N132" s="12">
        <f t="shared" si="323"/>
        <v>3.1853173950511252E-2</v>
      </c>
    </row>
    <row r="133" spans="2:14" x14ac:dyDescent="0.2">
      <c r="B133" s="6" t="s">
        <v>13</v>
      </c>
      <c r="C133" s="13">
        <v>63980.62</v>
      </c>
      <c r="D133" s="13">
        <v>93243.38</v>
      </c>
      <c r="E133" s="13" t="s">
        <v>21</v>
      </c>
      <c r="F133" s="13" t="s">
        <v>22</v>
      </c>
      <c r="G133" s="13" t="s">
        <v>23</v>
      </c>
      <c r="H133" s="13" t="s">
        <v>24</v>
      </c>
      <c r="I133" s="13" t="s">
        <v>25</v>
      </c>
      <c r="J133" s="13" t="s">
        <v>26</v>
      </c>
      <c r="K133" s="13" t="s">
        <v>27</v>
      </c>
      <c r="L133" s="13" t="s">
        <v>28</v>
      </c>
      <c r="M133" s="13" t="s">
        <v>29</v>
      </c>
      <c r="N133" s="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2018-07-03T10:37:10Z</dcterms:created>
  <dcterms:modified xsi:type="dcterms:W3CDTF">2018-07-03T12:06:52Z</dcterms:modified>
</cp:coreProperties>
</file>